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dewet\Documents\SystemDevelopment\FRAP\FRAP2020\Website-ScoringSheets\"/>
    </mc:Choice>
  </mc:AlternateContent>
  <xr:revisionPtr revIDLastSave="0" documentId="8_{29893F1A-E0B6-4E2B-8746-9BC7B5793EB9}" xr6:coauthVersionLast="47" xr6:coauthVersionMax="47" xr10:uidLastSave="{00000000-0000-0000-0000-000000000000}"/>
  <bookViews>
    <workbookView xWindow="3320" yWindow="100" windowWidth="26360" windowHeight="20400" activeTab="1" xr2:uid="{00000000-000D-0000-FFFF-FFFF00000000}"/>
  </bookViews>
  <sheets>
    <sheet name="Input data CAT A" sheetId="1" r:id="rId1"/>
    <sheet name="SCORE 9.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56" i="1" l="1"/>
  <c r="B24" i="2" l="1"/>
  <c r="B24" i="1"/>
  <c r="B20" i="2" l="1"/>
  <c r="B20" i="1"/>
  <c r="E82" i="2" l="1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47" i="2"/>
  <c r="E148" i="2"/>
  <c r="E149" i="2"/>
  <c r="E150" i="2"/>
  <c r="E151" i="2"/>
  <c r="E152" i="2"/>
  <c r="E153" i="2"/>
  <c r="E154" i="2"/>
  <c r="E155" i="2"/>
  <c r="E156" i="2"/>
  <c r="E157" i="2"/>
  <c r="E158" i="2"/>
  <c r="E159" i="2"/>
  <c r="E160" i="2"/>
  <c r="E161" i="2"/>
  <c r="E162" i="2"/>
  <c r="E163" i="2"/>
  <c r="E164" i="2"/>
  <c r="E165" i="2"/>
  <c r="E166" i="2"/>
  <c r="E167" i="2"/>
  <c r="E168" i="2"/>
  <c r="E169" i="2"/>
  <c r="E170" i="2"/>
  <c r="E171" i="2"/>
  <c r="E172" i="2"/>
  <c r="E173" i="2"/>
  <c r="E174" i="2"/>
  <c r="E175" i="2"/>
  <c r="E176" i="2"/>
  <c r="E177" i="2"/>
  <c r="E178" i="2"/>
  <c r="E179" i="2"/>
  <c r="E180" i="2"/>
  <c r="E181" i="2"/>
  <c r="E182" i="2"/>
  <c r="E183" i="2"/>
  <c r="E184" i="2"/>
  <c r="E185" i="2"/>
  <c r="E186" i="2"/>
  <c r="E187" i="2"/>
  <c r="E188" i="2"/>
  <c r="E189" i="2"/>
  <c r="E190" i="2"/>
  <c r="E191" i="2"/>
  <c r="E192" i="2"/>
  <c r="E193" i="2"/>
  <c r="E194" i="2"/>
  <c r="E195" i="2"/>
  <c r="E196" i="2"/>
  <c r="E197" i="2"/>
  <c r="E198" i="2"/>
  <c r="E199" i="2"/>
  <c r="E200" i="2"/>
  <c r="E201" i="2"/>
  <c r="E202" i="2"/>
  <c r="E203" i="2"/>
  <c r="E204" i="2"/>
  <c r="E205" i="2"/>
  <c r="E206" i="2"/>
  <c r="E207" i="2"/>
  <c r="E208" i="2"/>
  <c r="E209" i="2"/>
  <c r="E210" i="2"/>
  <c r="E211" i="2"/>
  <c r="E212" i="2"/>
  <c r="E213" i="2"/>
  <c r="E214" i="2"/>
  <c r="E215" i="2"/>
  <c r="E216" i="2"/>
  <c r="E217" i="2"/>
  <c r="E218" i="2"/>
  <c r="E219" i="2"/>
  <c r="E220" i="2"/>
  <c r="E221" i="2"/>
  <c r="E222" i="2"/>
  <c r="E223" i="2"/>
  <c r="E224" i="2"/>
  <c r="E225" i="2"/>
  <c r="E226" i="2"/>
  <c r="E227" i="2"/>
  <c r="E228" i="2"/>
  <c r="E229" i="2"/>
  <c r="E230" i="2"/>
  <c r="E231" i="2"/>
  <c r="E232" i="2"/>
  <c r="E233" i="2"/>
  <c r="E234" i="2"/>
  <c r="E235" i="2"/>
  <c r="E236" i="2"/>
  <c r="E237" i="2"/>
  <c r="E238" i="2"/>
  <c r="E239" i="2"/>
  <c r="E240" i="2"/>
  <c r="E241" i="2"/>
  <c r="E242" i="2"/>
  <c r="E243" i="2"/>
  <c r="E244" i="2"/>
  <c r="E245" i="2"/>
  <c r="B3" i="2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1" i="2"/>
  <c r="B22" i="2"/>
  <c r="B23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B63" i="2"/>
  <c r="B64" i="2"/>
  <c r="B65" i="2"/>
  <c r="B66" i="2"/>
  <c r="B67" i="2"/>
  <c r="B68" i="2"/>
  <c r="B69" i="2"/>
  <c r="B70" i="2"/>
  <c r="B71" i="2"/>
  <c r="B72" i="2"/>
  <c r="B73" i="2"/>
  <c r="B74" i="2"/>
  <c r="B75" i="2"/>
  <c r="B76" i="2"/>
  <c r="B77" i="2"/>
  <c r="B78" i="2"/>
  <c r="B79" i="2"/>
  <c r="B80" i="2"/>
  <c r="B81" i="2"/>
  <c r="B3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1" i="1"/>
  <c r="B22" i="1"/>
  <c r="B23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2" i="2"/>
  <c r="B2" i="1"/>
  <c r="K12" i="1" l="1"/>
  <c r="K11" i="1"/>
  <c r="K10" i="1"/>
  <c r="K9" i="1"/>
  <c r="K8" i="1"/>
  <c r="K7" i="1"/>
  <c r="K6" i="1"/>
  <c r="K5" i="1"/>
  <c r="K4" i="1"/>
  <c r="K3" i="1"/>
  <c r="G80" i="1" l="1"/>
  <c r="H80" i="1" s="1"/>
  <c r="E80" i="2" s="1"/>
  <c r="G81" i="1"/>
  <c r="H81" i="1" s="1"/>
  <c r="E81" i="2" s="1"/>
  <c r="G3" i="1"/>
  <c r="H3" i="1" s="1"/>
  <c r="E3" i="2" s="1"/>
  <c r="G4" i="1"/>
  <c r="H4" i="1" s="1"/>
  <c r="E4" i="2" s="1"/>
  <c r="G5" i="1"/>
  <c r="H5" i="1" s="1"/>
  <c r="E5" i="2" s="1"/>
  <c r="G6" i="1"/>
  <c r="H6" i="1" s="1"/>
  <c r="E6" i="2" s="1"/>
  <c r="G7" i="1"/>
  <c r="H7" i="1" s="1"/>
  <c r="E7" i="2" s="1"/>
  <c r="G8" i="1"/>
  <c r="H8" i="1" s="1"/>
  <c r="E8" i="2" s="1"/>
  <c r="G9" i="1"/>
  <c r="H9" i="1" s="1"/>
  <c r="E9" i="2" s="1"/>
  <c r="G10" i="1"/>
  <c r="H10" i="1" s="1"/>
  <c r="E10" i="2" s="1"/>
  <c r="G11" i="1"/>
  <c r="H11" i="1" s="1"/>
  <c r="E11" i="2" s="1"/>
  <c r="G12" i="1"/>
  <c r="H12" i="1" s="1"/>
  <c r="E12" i="2" s="1"/>
  <c r="G13" i="1"/>
  <c r="H13" i="1" s="1"/>
  <c r="E13" i="2" s="1"/>
  <c r="G14" i="1"/>
  <c r="H14" i="1" s="1"/>
  <c r="E14" i="2" s="1"/>
  <c r="G15" i="1"/>
  <c r="H15" i="1" s="1"/>
  <c r="E15" i="2" s="1"/>
  <c r="G16" i="1"/>
  <c r="H16" i="1" s="1"/>
  <c r="E16" i="2" s="1"/>
  <c r="G17" i="1"/>
  <c r="H17" i="1" s="1"/>
  <c r="E17" i="2" s="1"/>
  <c r="G18" i="1"/>
  <c r="H18" i="1" s="1"/>
  <c r="E18" i="2" s="1"/>
  <c r="G19" i="1"/>
  <c r="H19" i="1" s="1"/>
  <c r="E19" i="2" s="1"/>
  <c r="G20" i="1"/>
  <c r="H20" i="1" s="1"/>
  <c r="E20" i="2" s="1"/>
  <c r="G21" i="1"/>
  <c r="H21" i="1" s="1"/>
  <c r="E21" i="2" s="1"/>
  <c r="G22" i="1"/>
  <c r="H22" i="1" s="1"/>
  <c r="E22" i="2" s="1"/>
  <c r="G23" i="1"/>
  <c r="H23" i="1" s="1"/>
  <c r="E23" i="2" s="1"/>
  <c r="G24" i="1"/>
  <c r="H24" i="1" s="1"/>
  <c r="E24" i="2" s="1"/>
  <c r="G25" i="1"/>
  <c r="H25" i="1" s="1"/>
  <c r="E25" i="2" s="1"/>
  <c r="G26" i="1"/>
  <c r="H26" i="1" s="1"/>
  <c r="E26" i="2" s="1"/>
  <c r="G27" i="1"/>
  <c r="H27" i="1" s="1"/>
  <c r="E27" i="2" s="1"/>
  <c r="G28" i="1"/>
  <c r="H28" i="1" s="1"/>
  <c r="E28" i="2" s="1"/>
  <c r="G29" i="1"/>
  <c r="H29" i="1" s="1"/>
  <c r="E29" i="2" s="1"/>
  <c r="G30" i="1"/>
  <c r="H30" i="1" s="1"/>
  <c r="E30" i="2" s="1"/>
  <c r="G31" i="1"/>
  <c r="H31" i="1" s="1"/>
  <c r="E31" i="2" s="1"/>
  <c r="G32" i="1"/>
  <c r="H32" i="1" s="1"/>
  <c r="E32" i="2" s="1"/>
  <c r="G33" i="1"/>
  <c r="H33" i="1" s="1"/>
  <c r="E33" i="2" s="1"/>
  <c r="G34" i="1"/>
  <c r="H34" i="1" s="1"/>
  <c r="E34" i="2" s="1"/>
  <c r="G35" i="1"/>
  <c r="G36" i="1"/>
  <c r="H36" i="1" s="1"/>
  <c r="E36" i="2" s="1"/>
  <c r="G37" i="1"/>
  <c r="H37" i="1" s="1"/>
  <c r="E37" i="2" s="1"/>
  <c r="G38" i="1"/>
  <c r="H38" i="1" s="1"/>
  <c r="E38" i="2" s="1"/>
  <c r="G39" i="1"/>
  <c r="H39" i="1" s="1"/>
  <c r="E39" i="2" s="1"/>
  <c r="G40" i="1"/>
  <c r="H40" i="1" s="1"/>
  <c r="E40" i="2" s="1"/>
  <c r="G41" i="1"/>
  <c r="H41" i="1" s="1"/>
  <c r="E41" i="2" s="1"/>
  <c r="G42" i="1"/>
  <c r="H42" i="1" s="1"/>
  <c r="E42" i="2" s="1"/>
  <c r="G43" i="1"/>
  <c r="H43" i="1" s="1"/>
  <c r="E43" i="2" s="1"/>
  <c r="G44" i="1"/>
  <c r="H44" i="1" s="1"/>
  <c r="E44" i="2" s="1"/>
  <c r="G45" i="1"/>
  <c r="H45" i="1" s="1"/>
  <c r="E45" i="2" s="1"/>
  <c r="G46" i="1"/>
  <c r="H46" i="1" s="1"/>
  <c r="E46" i="2" s="1"/>
  <c r="G47" i="1"/>
  <c r="H47" i="1" s="1"/>
  <c r="E47" i="2" s="1"/>
  <c r="G48" i="1"/>
  <c r="H48" i="1" s="1"/>
  <c r="E48" i="2" s="1"/>
  <c r="G49" i="1"/>
  <c r="H49" i="1" s="1"/>
  <c r="E49" i="2" s="1"/>
  <c r="G50" i="1"/>
  <c r="H50" i="1" s="1"/>
  <c r="E50" i="2" s="1"/>
  <c r="G51" i="1"/>
  <c r="H51" i="1" s="1"/>
  <c r="E51" i="2" s="1"/>
  <c r="G52" i="1"/>
  <c r="H52" i="1" s="1"/>
  <c r="E52" i="2" s="1"/>
  <c r="G53" i="1"/>
  <c r="H53" i="1" s="1"/>
  <c r="E53" i="2" s="1"/>
  <c r="G54" i="1"/>
  <c r="H54" i="1" s="1"/>
  <c r="E54" i="2" s="1"/>
  <c r="G55" i="1"/>
  <c r="H55" i="1" s="1"/>
  <c r="E55" i="2" s="1"/>
  <c r="G56" i="1"/>
  <c r="H56" i="1" s="1"/>
  <c r="E56" i="2" s="1"/>
  <c r="G57" i="1"/>
  <c r="H57" i="1" s="1"/>
  <c r="E57" i="2" s="1"/>
  <c r="G58" i="1"/>
  <c r="H58" i="1" s="1"/>
  <c r="E58" i="2" s="1"/>
  <c r="G59" i="1"/>
  <c r="H59" i="1" s="1"/>
  <c r="E59" i="2" s="1"/>
  <c r="G60" i="1"/>
  <c r="H60" i="1" s="1"/>
  <c r="E60" i="2" s="1"/>
  <c r="G61" i="1"/>
  <c r="H61" i="1" s="1"/>
  <c r="E61" i="2" s="1"/>
  <c r="G62" i="1"/>
  <c r="H62" i="1" s="1"/>
  <c r="E62" i="2" s="1"/>
  <c r="G63" i="1"/>
  <c r="H63" i="1" s="1"/>
  <c r="E63" i="2" s="1"/>
  <c r="G64" i="1"/>
  <c r="H64" i="1" s="1"/>
  <c r="E64" i="2" s="1"/>
  <c r="G65" i="1"/>
  <c r="H65" i="1" s="1"/>
  <c r="E65" i="2" s="1"/>
  <c r="G66" i="1"/>
  <c r="H66" i="1" s="1"/>
  <c r="E66" i="2" s="1"/>
  <c r="G67" i="1"/>
  <c r="H67" i="1" s="1"/>
  <c r="E67" i="2" s="1"/>
  <c r="G68" i="1"/>
  <c r="H68" i="1" s="1"/>
  <c r="E68" i="2" s="1"/>
  <c r="G69" i="1"/>
  <c r="H69" i="1" s="1"/>
  <c r="E69" i="2" s="1"/>
  <c r="G70" i="1"/>
  <c r="H70" i="1" s="1"/>
  <c r="E70" i="2" s="1"/>
  <c r="G71" i="1"/>
  <c r="H71" i="1" s="1"/>
  <c r="E71" i="2" s="1"/>
  <c r="G72" i="1"/>
  <c r="H72" i="1" s="1"/>
  <c r="E72" i="2" s="1"/>
  <c r="G73" i="1"/>
  <c r="H73" i="1" s="1"/>
  <c r="E73" i="2" s="1"/>
  <c r="G74" i="1"/>
  <c r="H74" i="1" s="1"/>
  <c r="E74" i="2" s="1"/>
  <c r="G75" i="1"/>
  <c r="H75" i="1" s="1"/>
  <c r="E75" i="2" s="1"/>
  <c r="G76" i="1"/>
  <c r="H76" i="1" s="1"/>
  <c r="E76" i="2" s="1"/>
  <c r="G77" i="1"/>
  <c r="H77" i="1" s="1"/>
  <c r="E77" i="2" s="1"/>
  <c r="G78" i="1"/>
  <c r="H78" i="1" s="1"/>
  <c r="E78" i="2" s="1"/>
  <c r="G79" i="1"/>
  <c r="H79" i="1" s="1"/>
  <c r="E79" i="2" s="1"/>
  <c r="G2" i="1"/>
  <c r="H2" i="1" s="1"/>
  <c r="E2" i="2" s="1"/>
  <c r="H35" i="1" l="1"/>
  <c r="E35" i="2" s="1"/>
</calcChain>
</file>

<file path=xl/sharedStrings.xml><?xml version="1.0" encoding="utf-8"?>
<sst xmlns="http://schemas.openxmlformats.org/spreadsheetml/2006/main" count="985" uniqueCount="503">
  <si>
    <t>Registered name of entity</t>
  </si>
  <si>
    <t>RH</t>
  </si>
  <si>
    <t>Allocation (t) - this should be summed over the period 2007 to 2020</t>
  </si>
  <si>
    <r>
      <t xml:space="preserve">Total rand value </t>
    </r>
    <r>
      <rPr>
        <sz val="11"/>
        <color rgb="FFFF0000"/>
        <rFont val="Calibri"/>
        <family val="2"/>
        <scheme val="minor"/>
      </rPr>
      <t>(insured value)</t>
    </r>
    <r>
      <rPr>
        <sz val="11"/>
        <color theme="1"/>
        <rFont val="Calibri"/>
        <family val="2"/>
        <scheme val="minor"/>
      </rPr>
      <t xml:space="preserve"> of total fixed assets (in sector being applied for) This includes vessels, land based and other sea based assets (column 2 of table 9_1 for year 2020 for category A)</t>
    </r>
  </si>
  <si>
    <t>Investment per tonne allocated R/t)</t>
  </si>
  <si>
    <t>Balobi Processors (Pty) Ltd</t>
  </si>
  <si>
    <t>SPS21001</t>
  </si>
  <si>
    <t>A</t>
  </si>
  <si>
    <t>Ntshonalanga Fishing (Pty) Ltd</t>
  </si>
  <si>
    <t>SPS21020</t>
  </si>
  <si>
    <t>82 Boundary Road CC</t>
  </si>
  <si>
    <t>SPS21022</t>
  </si>
  <si>
    <t>The Cape Peninsula Linefisherman CC</t>
  </si>
  <si>
    <t>SPS21025</t>
  </si>
  <si>
    <t>Humansdorp Community Factory Workers (PTY) LTD</t>
  </si>
  <si>
    <t>SPS21026</t>
  </si>
  <si>
    <t>Sea Point Fishing CC</t>
  </si>
  <si>
    <t>SPS21027</t>
  </si>
  <si>
    <t>Ixia Trading 501 (Pty) Ltd</t>
  </si>
  <si>
    <t>SPS21028</t>
  </si>
  <si>
    <t>Gansbaai Marine (Pty) Ltd</t>
  </si>
  <si>
    <t>SPS21034</t>
  </si>
  <si>
    <t>JC Fishing CC</t>
  </si>
  <si>
    <t>SPS21035</t>
  </si>
  <si>
    <t>Combined Fishing Enterprises (Pty) Ltd</t>
  </si>
  <si>
    <t>SPS21036</t>
  </si>
  <si>
    <t>Premier Fishing SA</t>
  </si>
  <si>
    <t>SPS21037</t>
  </si>
  <si>
    <t>West Point Fishing Corporation (Pty)Ltd</t>
  </si>
  <si>
    <t>SPS21039</t>
  </si>
  <si>
    <t>Azanian Fishing (Pty) Ltd</t>
  </si>
  <si>
    <t>SPS21042</t>
  </si>
  <si>
    <t>LETAP FISHING CC</t>
  </si>
  <si>
    <t>SPS21043</t>
  </si>
  <si>
    <t>Sea Harvest Corporation (Pty) Ltd</t>
  </si>
  <si>
    <t>SPS21044</t>
  </si>
  <si>
    <t>Noordbaai Vissers (Pty) Ltd</t>
  </si>
  <si>
    <t>SPS21048</t>
  </si>
  <si>
    <t>Masomelele Fishing (Pty) Ltd</t>
  </si>
  <si>
    <t>SPS21049</t>
  </si>
  <si>
    <t>Sinethemba Fishing CC</t>
  </si>
  <si>
    <t>SPS21052</t>
  </si>
  <si>
    <t>Amawandle Pelagic (Pty) Ltd</t>
  </si>
  <si>
    <t>SPS21053</t>
  </si>
  <si>
    <t>Komicx Products (Pty) Ltd</t>
  </si>
  <si>
    <t>SPS21054</t>
  </si>
  <si>
    <t>Ithuba Yethu Fishing (Pty)Ltd</t>
  </si>
  <si>
    <t>SPS21055</t>
  </si>
  <si>
    <t>South East Atlantic Sea Products (PTY) LTD</t>
  </si>
  <si>
    <t>SPS21058</t>
  </si>
  <si>
    <t>Lucky Star Limited</t>
  </si>
  <si>
    <t>SPS21059</t>
  </si>
  <si>
    <t>Trakprops 22 Pty Ltd</t>
  </si>
  <si>
    <t>SPS21060</t>
  </si>
  <si>
    <t>Dyer Eiland Visserye (Pty) Ltd</t>
  </si>
  <si>
    <t>SPS21063</t>
  </si>
  <si>
    <t>Edwards Fishing CC</t>
  </si>
  <si>
    <t>SPS21064</t>
  </si>
  <si>
    <t>Meermin Visserye (Pty) Ltd</t>
  </si>
  <si>
    <t>SPS21069</t>
  </si>
  <si>
    <t>Jaffa's Bay Fishing CC</t>
  </si>
  <si>
    <t>SPS21070</t>
  </si>
  <si>
    <t>CAPE PILCHARD PIONEER CC</t>
  </si>
  <si>
    <t>SPS21071</t>
  </si>
  <si>
    <t>Fisherman Fresh CC</t>
  </si>
  <si>
    <t>SPS21073</t>
  </si>
  <si>
    <t>SeaVuna Fishing Company (Pty) Ltd</t>
  </si>
  <si>
    <t>SPS21078</t>
  </si>
  <si>
    <t>Impala Fishing (Pty) Ltd</t>
  </si>
  <si>
    <t>SPS21083</t>
  </si>
  <si>
    <t>Visko Sea Products (Pty) Ltd</t>
  </si>
  <si>
    <t>SPS21086</t>
  </si>
  <si>
    <t>Soundprops 1167 Investments (Pty) Ltd</t>
  </si>
  <si>
    <t>SPS21090</t>
  </si>
  <si>
    <t>Umzamani Fishing CC</t>
  </si>
  <si>
    <t>SPS21092</t>
  </si>
  <si>
    <t>Eyethu Fishing (Pty) Ltd</t>
  </si>
  <si>
    <t>SPS21093</t>
  </si>
  <si>
    <t>Khulani Fishing (Pty) Ltd</t>
  </si>
  <si>
    <t>SPS21098</t>
  </si>
  <si>
    <t>Pelagic Fishing Enterprises (Pty) Ltd</t>
  </si>
  <si>
    <t>SPS21100</t>
  </si>
  <si>
    <t>Ithemba Labantu Fishing (PTY) LTD</t>
  </si>
  <si>
    <t>SPS21108</t>
  </si>
  <si>
    <t>Jaloersbaai (PTY)Ltd</t>
  </si>
  <si>
    <t>SPS21112</t>
  </si>
  <si>
    <t>V M YOUNG VISSERYE Bk</t>
  </si>
  <si>
    <t>SPS21114</t>
  </si>
  <si>
    <t>Umzamowethu (Oyster Bay) Fishermans Corporation</t>
  </si>
  <si>
    <t>SPS21116</t>
  </si>
  <si>
    <t>Community Processors and Distributors (PTY) LTD</t>
  </si>
  <si>
    <t>SPS21121</t>
  </si>
  <si>
    <t>Penguin Visserye cc</t>
  </si>
  <si>
    <t>SPS21131</t>
  </si>
  <si>
    <t>Mount Pleasant Fishing (Pty) Ltd</t>
  </si>
  <si>
    <t>SPS21133</t>
  </si>
  <si>
    <t>Ukloba Fishing (Pty) Ltd</t>
  </si>
  <si>
    <t>SPS21137</t>
  </si>
  <si>
    <t>Bluefin Holdings Pty Ltd</t>
  </si>
  <si>
    <t>SPS21143</t>
  </si>
  <si>
    <t>Yoluntu Sea Products cc</t>
  </si>
  <si>
    <t>SPS21147</t>
  </si>
  <si>
    <t>Bayana Bayana Fishing CC</t>
  </si>
  <si>
    <t>SPS21152</t>
  </si>
  <si>
    <t>Extra Dimensions 70 (Pty) Ltd</t>
  </si>
  <si>
    <t>SPS21153</t>
  </si>
  <si>
    <t>Mayibuye Fishing (Pty) Ltd</t>
  </si>
  <si>
    <t>SPS21162</t>
  </si>
  <si>
    <t>Arniston Fish Processors (Pty) Ltd</t>
  </si>
  <si>
    <t>SPS21168</t>
  </si>
  <si>
    <t>Offshore Fishing company</t>
  </si>
  <si>
    <t>SPS21171</t>
  </si>
  <si>
    <t>Risar Fishing CC</t>
  </si>
  <si>
    <t>SPS21190</t>
  </si>
  <si>
    <t>Sceptre Fishing (Pty) Ltd</t>
  </si>
  <si>
    <t>SPS21192</t>
  </si>
  <si>
    <t>Zimele Fishing Enterprises cc</t>
  </si>
  <si>
    <t>SPS21193</t>
  </si>
  <si>
    <t>Al-Aman Fishing cc</t>
  </si>
  <si>
    <t>SPS21194</t>
  </si>
  <si>
    <t>Pioneer Fishing (West Coast) (Pty) Ltd</t>
  </si>
  <si>
    <t>SPS21195</t>
  </si>
  <si>
    <t>HS Williams Fishing CC</t>
  </si>
  <si>
    <t>SPS21196</t>
  </si>
  <si>
    <t>Stamatis Fishing cc</t>
  </si>
  <si>
    <t>SPS21198</t>
  </si>
  <si>
    <t>Phakamisa Fishing (Pty) Ltd</t>
  </si>
  <si>
    <t>SPS21199</t>
  </si>
  <si>
    <t xml:space="preserve">Trademane (Pty) Ltd </t>
  </si>
  <si>
    <t>SPS21202</t>
  </si>
  <si>
    <t xml:space="preserve">ULWANDLE FISHING </t>
  </si>
  <si>
    <t>SPS21204</t>
  </si>
  <si>
    <t>Paternoster Vissery Pty Ltd</t>
  </si>
  <si>
    <t>SPS21211</t>
  </si>
  <si>
    <t>Raaff Fisheries CC</t>
  </si>
  <si>
    <t>SPS21212</t>
  </si>
  <si>
    <t>Basic Trading Company (Pty) Ltd</t>
  </si>
  <si>
    <t>SPS21222</t>
  </si>
  <si>
    <t>Tiradeprops 153 (Pty) Ltd</t>
  </si>
  <si>
    <t>SPS21227</t>
  </si>
  <si>
    <t>Cape Fish Processors Pty Ltd</t>
  </si>
  <si>
    <t>SPS21229</t>
  </si>
  <si>
    <t>Afro Fishing Workers (Pty) Ltd</t>
  </si>
  <si>
    <t>SPS21237</t>
  </si>
  <si>
    <t>Okuselwandle Fishing CC</t>
  </si>
  <si>
    <t>SPS21260</t>
  </si>
  <si>
    <t>Laaggety Visserye CC</t>
  </si>
  <si>
    <t>SPS21265</t>
  </si>
  <si>
    <t>Reiger Visserye BK</t>
  </si>
  <si>
    <t>SPS21269</t>
  </si>
  <si>
    <t>MARION DAWN FISHING CC</t>
  </si>
  <si>
    <t>SPS21273</t>
  </si>
  <si>
    <t>Eigelaars Bote (Pty) Ltd</t>
  </si>
  <si>
    <t>SPS21274</t>
  </si>
  <si>
    <t>J ENGELBRECHT VISSERYE</t>
  </si>
  <si>
    <t>SPS21280</t>
  </si>
  <si>
    <t>Manatrade2049 CC</t>
  </si>
  <si>
    <t>SPS21282</t>
  </si>
  <si>
    <t>Dromedaris Visserye Limited</t>
  </si>
  <si>
    <t>SPS21285</t>
  </si>
  <si>
    <t>Palm Springs Fishing</t>
  </si>
  <si>
    <t>SPS21286</t>
  </si>
  <si>
    <t>Latief Albertyn Fisheries</t>
  </si>
  <si>
    <t>SPS21289</t>
  </si>
  <si>
    <t>Marinata Visser Vroue Organisasie CC</t>
  </si>
  <si>
    <t>SPS21305</t>
  </si>
  <si>
    <t>CAT</t>
  </si>
  <si>
    <t>Final score</t>
  </si>
  <si>
    <t>App Nr Sardine</t>
  </si>
  <si>
    <t>Entity Name as per Appl Sard</t>
  </si>
  <si>
    <t>Category (SARDINE)</t>
  </si>
  <si>
    <t>SPS21002</t>
  </si>
  <si>
    <t>RUSTEE (PTY) LTD</t>
  </si>
  <si>
    <t>B</t>
  </si>
  <si>
    <t>SPS21003</t>
  </si>
  <si>
    <t>BALOBI FISHING ENTERPRISES (PTY) LTD</t>
  </si>
  <si>
    <t>SPS21004</t>
  </si>
  <si>
    <t xml:space="preserve">LM Fisheries (Pty) Ltd                                         </t>
  </si>
  <si>
    <t>SPS21008</t>
  </si>
  <si>
    <t>TRAWL INVESTMENTS CC</t>
  </si>
  <si>
    <t>SPS21012</t>
  </si>
  <si>
    <t>Interfish (Pty) Ltd</t>
  </si>
  <si>
    <t>SPS21015</t>
  </si>
  <si>
    <t>Merca Fishing (Pty) Ltd</t>
  </si>
  <si>
    <t>SPS21029</t>
  </si>
  <si>
    <t>Biz Afrika 1504 (Pty) Ltd</t>
  </si>
  <si>
    <t>SPS21033</t>
  </si>
  <si>
    <t>Allie-Vis Fishing Enterprises cc</t>
  </si>
  <si>
    <t>SPS21061</t>
  </si>
  <si>
    <t>Gibbiseps Visserye Pty Ltd</t>
  </si>
  <si>
    <t>SPS21065</t>
  </si>
  <si>
    <t>AX FISHING (PTY) LTD</t>
  </si>
  <si>
    <t>SPS21079</t>
  </si>
  <si>
    <t>Chapmans Seafood Company (Pty) Ltd</t>
  </si>
  <si>
    <t>SPS21094</t>
  </si>
  <si>
    <t>Nalitha Fishing Group Pty Limited</t>
  </si>
  <si>
    <t>SPS21095</t>
  </si>
  <si>
    <t>AT ALL TIMES FISHING (PTY) LTD</t>
  </si>
  <si>
    <t>SPS21105</t>
  </si>
  <si>
    <t>Atlantis Seafood Products (Pty) Ltd</t>
  </si>
  <si>
    <t>SPS21107</t>
  </si>
  <si>
    <t>Boventrek  Beleggings (Pty) Ltd</t>
  </si>
  <si>
    <t>SPS21113</t>
  </si>
  <si>
    <t>ABBA LANGEBAAN FISHING CC</t>
  </si>
  <si>
    <t>SPS21122</t>
  </si>
  <si>
    <t>AFD FISHING CC</t>
  </si>
  <si>
    <t>SPS21127</t>
  </si>
  <si>
    <t>TARIDOR FIVE CC</t>
  </si>
  <si>
    <t>SPS21136</t>
  </si>
  <si>
    <t>South African Fishing Empowerment Corporation (Pty) Ltd</t>
  </si>
  <si>
    <t>SPS21145</t>
  </si>
  <si>
    <t>Hacky Fishing (Pty) Ltd</t>
  </si>
  <si>
    <t>SPS21146</t>
  </si>
  <si>
    <t>The Tuna Hake Fishing Corporation Ltd</t>
  </si>
  <si>
    <t>SPS21148</t>
  </si>
  <si>
    <t>Dippa Distributors (Pty) Ltd</t>
  </si>
  <si>
    <t>SPS21159</t>
  </si>
  <si>
    <t>TAMARIN FISHING(PTY)LTD</t>
  </si>
  <si>
    <t>SPS21160</t>
  </si>
  <si>
    <t>GAMKA FISHING(PTY)LTD</t>
  </si>
  <si>
    <t>SPS21161</t>
  </si>
  <si>
    <t xml:space="preserve"> Chetty’s Fisheries CC</t>
  </si>
  <si>
    <t>SPS21163</t>
  </si>
  <si>
    <t>ZIMKHITHA FISHING (PTY)LTD</t>
  </si>
  <si>
    <t>SPS21165</t>
  </si>
  <si>
    <t>COMMUNITY WORKERS FISHING ENTERPRISES (PTY) LTD</t>
  </si>
  <si>
    <t>SPS21166</t>
  </si>
  <si>
    <t xml:space="preserve">J&amp;J Visserye </t>
  </si>
  <si>
    <t>SPS21169</t>
  </si>
  <si>
    <t>Korana Fishing Pty Ltd</t>
  </si>
  <si>
    <t>SPS21172</t>
  </si>
  <si>
    <t>ANG JERRY FISHING CC</t>
  </si>
  <si>
    <t>SPS21173</t>
  </si>
  <si>
    <t>Red Hawk Fishing cc</t>
  </si>
  <si>
    <t>SPS21184</t>
  </si>
  <si>
    <t>PJF MARINE CC</t>
  </si>
  <si>
    <t>SPS21186</t>
  </si>
  <si>
    <t>J-BAY SQUID CATCHERS (PTY) LTD</t>
  </si>
  <si>
    <t>SPS21188</t>
  </si>
  <si>
    <t>ROMANSBAAI VISSERYE (PTY)LTD</t>
  </si>
  <si>
    <t>SPS21189</t>
  </si>
  <si>
    <t>KREEFBAAI VISSERYE (PTY) LTD</t>
  </si>
  <si>
    <t>SPS21197</t>
  </si>
  <si>
    <t xml:space="preserve">PELIKAAN VISSRYE (PTY) LTD </t>
  </si>
  <si>
    <t>SPS21208</t>
  </si>
  <si>
    <t>Isivile Masikhane (Pty) Ltd</t>
  </si>
  <si>
    <t>SPS21214</t>
  </si>
  <si>
    <t>Kupukani Fishing (PTY) LTD</t>
  </si>
  <si>
    <t>SPS21215</t>
  </si>
  <si>
    <t>NPS Agencies CC</t>
  </si>
  <si>
    <t>SPS21218</t>
  </si>
  <si>
    <t>Rietvlei Fishing CC</t>
  </si>
  <si>
    <t>SPS21220</t>
  </si>
  <si>
    <t>DD Reid Fishery CC</t>
  </si>
  <si>
    <t>SPS21226</t>
  </si>
  <si>
    <t>Pakamani Fishing (Pty) Ltd</t>
  </si>
  <si>
    <t>SPS21233</t>
  </si>
  <si>
    <t>A Penglides (Pty) Ltd</t>
  </si>
  <si>
    <t>SPS21239</t>
  </si>
  <si>
    <t>BUSIBENYOSI</t>
  </si>
  <si>
    <t>SPS21246</t>
  </si>
  <si>
    <t xml:space="preserve">FG Fishing Enterprises </t>
  </si>
  <si>
    <t>SPS21248</t>
  </si>
  <si>
    <t>ARROW LINE FOURTEEN</t>
  </si>
  <si>
    <t>SPS21252</t>
  </si>
  <si>
    <t>Klipbank Visserye Personeel (Pty) LTD</t>
  </si>
  <si>
    <t>SPS21258</t>
  </si>
  <si>
    <t xml:space="preserve">Ukuloba Kulungile Investments (Pty) Ltd       </t>
  </si>
  <si>
    <t>SPS21259</t>
  </si>
  <si>
    <t>Villet De Wet 100BK</t>
  </si>
  <si>
    <t>SPS21262</t>
  </si>
  <si>
    <t>BOAT ROCK FISHING CC</t>
  </si>
  <si>
    <t>SPS21272</t>
  </si>
  <si>
    <t>BMC VISSERYE BK</t>
  </si>
  <si>
    <t>SPS21281</t>
  </si>
  <si>
    <t>VERSATEX TRADING 249 PTY LTD</t>
  </si>
  <si>
    <t>SPS21293</t>
  </si>
  <si>
    <t>Ezabantu Fishing (Pty)Ltd</t>
  </si>
  <si>
    <t>SPS21294</t>
  </si>
  <si>
    <t>Sevlac Investments No.51 CC</t>
  </si>
  <si>
    <t>SPS21298</t>
  </si>
  <si>
    <t>TIMOWIZE (PTY) LTD</t>
  </si>
  <si>
    <t>SPS21306</t>
  </si>
  <si>
    <t>Changing Tides 113 Pty Ltd</t>
  </si>
  <si>
    <t>SPS21310</t>
  </si>
  <si>
    <t>ARGENTO TRADING 69 CC</t>
  </si>
  <si>
    <t>SPS21312</t>
  </si>
  <si>
    <t>GOLD BLACKWOOD TRADING AND INVESTMENT (PTY)LTD</t>
  </si>
  <si>
    <t>SPS21320</t>
  </si>
  <si>
    <t>Seafreeze Fishing (Pty) Ltd</t>
  </si>
  <si>
    <t>SPS21016</t>
  </si>
  <si>
    <t>Iqhawe Fishing (PTY) Ltd</t>
  </si>
  <si>
    <t>C</t>
  </si>
  <si>
    <t>SPS21019</t>
  </si>
  <si>
    <t>Uvimba Trading and Supplies (Pty) Ltd</t>
  </si>
  <si>
    <t>SPS21021</t>
  </si>
  <si>
    <t xml:space="preserve">Hook and line fresh (pty)ltd </t>
  </si>
  <si>
    <t>SPS21023</t>
  </si>
  <si>
    <t>Thalassa Investments (Pty) Ltd</t>
  </si>
  <si>
    <t>SPS21024</t>
  </si>
  <si>
    <t>Decon foods (Pty) Ltd</t>
  </si>
  <si>
    <t>SPS21030</t>
  </si>
  <si>
    <t>G and G Fisheries</t>
  </si>
  <si>
    <t>SPS21031</t>
  </si>
  <si>
    <t>Chinafric Fishing (Pty) Ltd</t>
  </si>
  <si>
    <t>SPS21032</t>
  </si>
  <si>
    <t>Mohzeen Trading (Pty) Ltd</t>
  </si>
  <si>
    <t>SPS21045</t>
  </si>
  <si>
    <t>L and A Empire Holdings</t>
  </si>
  <si>
    <t>SPS21046</t>
  </si>
  <si>
    <t>WESTSHORE FISHING (PTY) LTD</t>
  </si>
  <si>
    <t>SPS21056</t>
  </si>
  <si>
    <t>Witsands Fishing CC</t>
  </si>
  <si>
    <t>SPS21072</t>
  </si>
  <si>
    <t>La Vie Seafood Products (Pty) Ltd</t>
  </si>
  <si>
    <t>SPS21074</t>
  </si>
  <si>
    <t>Algoaspace (Pty)Ltd</t>
  </si>
  <si>
    <t>SPS21075</t>
  </si>
  <si>
    <t>Ukudoba Marine (Pty) Ltd</t>
  </si>
  <si>
    <t>SPS21085</t>
  </si>
  <si>
    <t>Ulwandle Lwethu Fishing (Pty) Ltd</t>
  </si>
  <si>
    <t>SPS21089</t>
  </si>
  <si>
    <t>Lateral Anchor Brands (Pty) Ltd</t>
  </si>
  <si>
    <t>SPS21091</t>
  </si>
  <si>
    <t>Go Fish Enterprises (Pty) Ltd</t>
  </si>
  <si>
    <t>SPS21096</t>
  </si>
  <si>
    <t>Dormex 149 (Pty) Ltd</t>
  </si>
  <si>
    <t>SPS21097</t>
  </si>
  <si>
    <t>Umfana Fishing</t>
  </si>
  <si>
    <t>SPS21101</t>
  </si>
  <si>
    <t>CAMISSA FISHING (PTY)LTD</t>
  </si>
  <si>
    <t>SPS21103</t>
  </si>
  <si>
    <t>Afro Fishing Pty Ltd</t>
  </si>
  <si>
    <t>SPS21104</t>
  </si>
  <si>
    <t>WALMER SARDINE PROCESSORS (Pty) Ltd</t>
  </si>
  <si>
    <t>SPS21106</t>
  </si>
  <si>
    <t xml:space="preserve">The Rock Fishing Pty Ltd </t>
  </si>
  <si>
    <t>SPS21110</t>
  </si>
  <si>
    <t>Khanyisile Fishing (Pty) Ltd</t>
  </si>
  <si>
    <t>SPS21117</t>
  </si>
  <si>
    <t>BM Fisheries Pty Ltd</t>
  </si>
  <si>
    <t>SPS21118</t>
  </si>
  <si>
    <t>Buccaneer Fishing (Pty) Ltd</t>
  </si>
  <si>
    <t>SPS21119</t>
  </si>
  <si>
    <t>Linomtha Fishing (PTY)Ltd</t>
  </si>
  <si>
    <t>SPS21123</t>
  </si>
  <si>
    <t>ABANTU BASELWANDLE</t>
  </si>
  <si>
    <t>SPS21125</t>
  </si>
  <si>
    <t>AFRICAN COMMUNITY FISHING (PTY) LTD</t>
  </si>
  <si>
    <t>SPS21126</t>
  </si>
  <si>
    <t>NONTOZIKHOYO GENERAL TRADING (PTY) LTD</t>
  </si>
  <si>
    <t>SPS21128</t>
  </si>
  <si>
    <t>SINGAMANDLA BAFAZI FISHING (PTY) LTD</t>
  </si>
  <si>
    <t>SPS21129</t>
  </si>
  <si>
    <t>MTYINGIZANA FISHING (PTY) LTD</t>
  </si>
  <si>
    <t>SPS21132</t>
  </si>
  <si>
    <t>Misty Sea Trading 350 (Pty) Ltd</t>
  </si>
  <si>
    <t>SPS21135</t>
  </si>
  <si>
    <t>LILITHA AND LUBANZI ENTERPRISES (PTY) LTD</t>
  </si>
  <si>
    <t>SPS21149</t>
  </si>
  <si>
    <t>Mnatha Marine Technologies (Pty) Ltd</t>
  </si>
  <si>
    <t>SPS21150</t>
  </si>
  <si>
    <t>IZEMBE TRADING 78 CC</t>
  </si>
  <si>
    <t>SPS21151</t>
  </si>
  <si>
    <t>SEA SPRAY MARINE (PTY) LTD</t>
  </si>
  <si>
    <t>SPS21156</t>
  </si>
  <si>
    <t xml:space="preserve">Sea Women Investments </t>
  </si>
  <si>
    <t>SPS21158</t>
  </si>
  <si>
    <t>South African Fishmeal and Protein Company (Pty) Ltd</t>
  </si>
  <si>
    <t>SPS21164</t>
  </si>
  <si>
    <t>UMNATHA FISHING(PTY) LTD</t>
  </si>
  <si>
    <t>SPS21167</t>
  </si>
  <si>
    <t xml:space="preserve">CORDELIA WEST COAST MARINE </t>
  </si>
  <si>
    <t>SPS21170</t>
  </si>
  <si>
    <t>MJLN GROUP (PTY) LTD</t>
  </si>
  <si>
    <t>SPS21174</t>
  </si>
  <si>
    <t>HARRYS BAY MARINE (PTY) LTD</t>
  </si>
  <si>
    <t>SPS21175</t>
  </si>
  <si>
    <t>LCMCM (PTY) LTD</t>
  </si>
  <si>
    <t>SPS21176</t>
  </si>
  <si>
    <t>BENGUELA FISH SHOP (PTY) LTD</t>
  </si>
  <si>
    <t>SPS21178</t>
  </si>
  <si>
    <t>Meatrite Goodwood (Pty) Ltd</t>
  </si>
  <si>
    <t>SPS21179</t>
  </si>
  <si>
    <t>BHH UKULOBA FISHING  (PTY) LTD</t>
  </si>
  <si>
    <t>SPS21180</t>
  </si>
  <si>
    <t>The Network of Training Cape</t>
  </si>
  <si>
    <t>SPS21181</t>
  </si>
  <si>
    <t>Premium Seafood International (Pty) Ltd</t>
  </si>
  <si>
    <t>SPS21185</t>
  </si>
  <si>
    <t>ABASEBENZI NGEENTLANZI</t>
  </si>
  <si>
    <t>SPS21201</t>
  </si>
  <si>
    <t>Khuyakhanyo Primary Co-Operative Limited</t>
  </si>
  <si>
    <t>SPS21203</t>
  </si>
  <si>
    <t>Kaytrad Commodities Pty Ltd</t>
  </si>
  <si>
    <t>SPS21207</t>
  </si>
  <si>
    <t>STRUISBAAI VISSERVEREENEGING LTD</t>
  </si>
  <si>
    <t>SPS21209</t>
  </si>
  <si>
    <t>Mossfish</t>
  </si>
  <si>
    <t>SPS21213</t>
  </si>
  <si>
    <t xml:space="preserve">Nekwaya and Company Fishing (Pty) Ltd </t>
  </si>
  <si>
    <t>SPS21216</t>
  </si>
  <si>
    <t>MUSTANG FISHING (PTY) LTD</t>
  </si>
  <si>
    <t>SPS21217</t>
  </si>
  <si>
    <t>Bulumko Marine (Pty) Ltd</t>
  </si>
  <si>
    <t>SPS21223</t>
  </si>
  <si>
    <t>Guriqua Xam Development Corporation (PTY) Ltd</t>
  </si>
  <si>
    <t>SPS21225</t>
  </si>
  <si>
    <t>ABALOBI BENTLANZI (PTY) LTD</t>
  </si>
  <si>
    <t>SPS21232</t>
  </si>
  <si>
    <t>IMBO FISHING (PTY) LTD</t>
  </si>
  <si>
    <t>SPS21235</t>
  </si>
  <si>
    <t>Shamode Trading and Investments (Pty) Ltd</t>
  </si>
  <si>
    <t>SPS21236</t>
  </si>
  <si>
    <t>Atlantic Choice Trading (Pty) Ltd</t>
  </si>
  <si>
    <t>SPS21241</t>
  </si>
  <si>
    <t>CAPE AGULHAS MARINE (PTY) LTD</t>
  </si>
  <si>
    <t>SPS21242</t>
  </si>
  <si>
    <t xml:space="preserve">Eumar Fishing (Pty) Ltd </t>
  </si>
  <si>
    <t>SPS21243</t>
  </si>
  <si>
    <t>KHOLWA FISHING (PTY) LTD</t>
  </si>
  <si>
    <t>SPS21244</t>
  </si>
  <si>
    <t>KUMKANI FISHING PTY LTD</t>
  </si>
  <si>
    <t>SPS21247</t>
  </si>
  <si>
    <t>BIKUTULA FISHING ENTERPRISE LIMITED</t>
  </si>
  <si>
    <t>SPS21249</t>
  </si>
  <si>
    <t>J C M FISHING (PTY) LTD</t>
  </si>
  <si>
    <t>SPS21251</t>
  </si>
  <si>
    <t>Die Lighuis Vissers Vroue (Pty) Ltd</t>
  </si>
  <si>
    <t>SPS21253</t>
  </si>
  <si>
    <t>Mamjoli Marine Enterprise</t>
  </si>
  <si>
    <t>SPS21254</t>
  </si>
  <si>
    <t>Walleys Transport</t>
  </si>
  <si>
    <t>SPS21255</t>
  </si>
  <si>
    <t>Jua Fisheries</t>
  </si>
  <si>
    <t>SPS21256</t>
  </si>
  <si>
    <t>Olegado Holdings Pty Ltd</t>
  </si>
  <si>
    <t>SPS21257</t>
  </si>
  <si>
    <t>SPASIBA PTY LTD</t>
  </si>
  <si>
    <t>SPS21261</t>
  </si>
  <si>
    <t>Bowline Fishing Velddrif (PTY) LTD</t>
  </si>
  <si>
    <t>SPS21263</t>
  </si>
  <si>
    <t>TUBBY TRANSPORT (PTY) LTD</t>
  </si>
  <si>
    <t>SPS21264</t>
  </si>
  <si>
    <t>Walker Bay Pelagies</t>
  </si>
  <si>
    <t>SPS21267</t>
  </si>
  <si>
    <t>TCB FISHING ENTERPRISES (PTY) LTD</t>
  </si>
  <si>
    <t>SPS21271</t>
  </si>
  <si>
    <t>Imbumba Fisheries PTY LTD</t>
  </si>
  <si>
    <t>SPS21275</t>
  </si>
  <si>
    <t>Lufra Traders (Pty)Ltd</t>
  </si>
  <si>
    <t>SPS21277</t>
  </si>
  <si>
    <t>Ibhayi Sea Food Wholesalers</t>
  </si>
  <si>
    <t>SPS21278</t>
  </si>
  <si>
    <t>Yanginkosi (Pty)Ltd</t>
  </si>
  <si>
    <t>SPS21279</t>
  </si>
  <si>
    <t>SPOT-ON DEALS FORTY ONE CC</t>
  </si>
  <si>
    <t>SPS21283</t>
  </si>
  <si>
    <t>BELLARIA FISHING PTY LTD</t>
  </si>
  <si>
    <t>SPS21284</t>
  </si>
  <si>
    <t>Zanozuko Fishing) Pty Ltd</t>
  </si>
  <si>
    <t>SPS21287</t>
  </si>
  <si>
    <t>IMPROCARE134</t>
  </si>
  <si>
    <t>SPS21288</t>
  </si>
  <si>
    <t>SIKULUNGELE ISHISHINI</t>
  </si>
  <si>
    <t>SPS21290</t>
  </si>
  <si>
    <t>UYEKRAAL BELEGGINGS (PTY) LTD</t>
  </si>
  <si>
    <t>SPS21291</t>
  </si>
  <si>
    <t>Hillmore Fishing (Pty) Ltd</t>
  </si>
  <si>
    <t>SPS21292</t>
  </si>
  <si>
    <t>Marine Empowerment (PTY) Ltd</t>
  </si>
  <si>
    <t>SPS21295</t>
  </si>
  <si>
    <t>Moon Light Fishing Velddrif (PTY) LTD</t>
  </si>
  <si>
    <t>SPS21297</t>
  </si>
  <si>
    <t>Colombine Community Projects (PTY) LTD</t>
  </si>
  <si>
    <t>SPS21299</t>
  </si>
  <si>
    <t>SOTH EASTERN FISHING (PTY) LTD</t>
  </si>
  <si>
    <t>SPS21302</t>
  </si>
  <si>
    <t>RUNTU EMPLOYEES</t>
  </si>
  <si>
    <t>SPS21307</t>
  </si>
  <si>
    <t>VALOTYPE 76 CC</t>
  </si>
  <si>
    <t>SPS21309</t>
  </si>
  <si>
    <t>Blink Waters Primary Co-Operative Limited</t>
  </si>
  <si>
    <t>SPS21311</t>
  </si>
  <si>
    <t>Bhotani Group cc</t>
  </si>
  <si>
    <t>SPS21313</t>
  </si>
  <si>
    <t>ZONE B SAKHILE FISHING GROUP (PTY) LTD</t>
  </si>
  <si>
    <t>SPS21314</t>
  </si>
  <si>
    <t>Beyond Fishing (PTY) Ltd</t>
  </si>
  <si>
    <t>SPS21316</t>
  </si>
  <si>
    <t>TIDE SIDE PROCESSORS (PTY) LTD.</t>
  </si>
  <si>
    <t>SPS21317</t>
  </si>
  <si>
    <t>UMPHONGOLO PETROLEUM</t>
  </si>
  <si>
    <t>SPS21318</t>
  </si>
  <si>
    <t>South African Pelagic Fishermen s Union</t>
  </si>
  <si>
    <t>SPS21319</t>
  </si>
  <si>
    <t>MCR FISHING CC (PTY) LTD</t>
  </si>
  <si>
    <t>SPS21322</t>
  </si>
  <si>
    <t>AL-HAADI TRADING 300cc</t>
  </si>
  <si>
    <t>SPS21323</t>
  </si>
  <si>
    <t>NOMZAPROJECTS (PTY) LTD</t>
  </si>
  <si>
    <t>Final score 9.1 only for cat A</t>
  </si>
  <si>
    <t>APP #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</si>
</sst>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name val="Tahoma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name val="Tahoma"/>
      <family val="2"/>
    </font>
    <font>
      <sz val="11"/>
      <color rgb="FF9C0006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D3D3D3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7CE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6">
    <xf numFmtId="0" fontId="0" fillId="0" borderId="0"/>
    <xf numFmtId="0" fontId="1" fillId="2" borderId="0" applyNumberFormat="0" applyBorder="0" applyAlignment="0" applyProtection="0"/>
    <xf numFmtId="0" fontId="3" fillId="3" borderId="0"/>
    <xf numFmtId="0" fontId="4" fillId="0" borderId="0"/>
    <xf numFmtId="0" fontId="5" fillId="0" borderId="0"/>
    <xf numFmtId="0" fontId="8" fillId="6" borderId="0" applyNumberFormat="0" applyBorder="0" applyAlignment="0" applyProtection="0"/>
  </cellStyleXfs>
  <cellXfs count="22">
    <xf numFmtId="0" fontId="0" fillId="0" borderId="0" xfId="0"/>
    <xf numFmtId="0" fontId="0" fillId="7" borderId="1" xfId="0" applyFill="1" applyBorder="1" applyAlignment="1" applyProtection="1">
      <alignment wrapText="1"/>
    </xf>
    <xf numFmtId="0" fontId="0" fillId="7" borderId="0" xfId="0" applyFill="1" applyBorder="1" applyAlignment="1" applyProtection="1">
      <alignment wrapText="1"/>
    </xf>
    <xf numFmtId="0" fontId="0" fillId="7" borderId="0" xfId="0" applyFill="1" applyProtection="1"/>
    <xf numFmtId="0" fontId="7" fillId="7" borderId="0" xfId="2" applyFont="1" applyFill="1" applyProtection="1"/>
    <xf numFmtId="0" fontId="0" fillId="7" borderId="1" xfId="0" applyFill="1" applyBorder="1" applyAlignment="1" applyProtection="1">
      <alignment horizontal="left" vertical="top" wrapText="1"/>
    </xf>
    <xf numFmtId="0" fontId="1" fillId="2" borderId="0" xfId="1" applyProtection="1"/>
    <xf numFmtId="0" fontId="0" fillId="0" borderId="0" xfId="0" applyProtection="1"/>
    <xf numFmtId="0" fontId="6" fillId="0" borderId="2" xfId="3" applyFont="1" applyBorder="1" applyAlignment="1" applyProtection="1">
      <alignment wrapText="1"/>
    </xf>
    <xf numFmtId="2" fontId="6" fillId="0" borderId="2" xfId="3" applyNumberFormat="1" applyFont="1" applyBorder="1" applyAlignment="1" applyProtection="1">
      <alignment horizontal="right" wrapText="1"/>
    </xf>
    <xf numFmtId="0" fontId="6" fillId="0" borderId="2" xfId="3" applyFont="1" applyBorder="1" applyAlignment="1" applyProtection="1">
      <alignment horizontal="right" wrapText="1"/>
    </xf>
    <xf numFmtId="1" fontId="0" fillId="0" borderId="0" xfId="0" applyNumberFormat="1" applyProtection="1"/>
    <xf numFmtId="0" fontId="1" fillId="2" borderId="0" xfId="1" applyAlignment="1" applyProtection="1">
      <alignment horizontal="left"/>
    </xf>
    <xf numFmtId="0" fontId="4" fillId="0" borderId="0" xfId="3" applyProtection="1"/>
    <xf numFmtId="0" fontId="8" fillId="0" borderId="0" xfId="5" applyFill="1" applyProtection="1"/>
    <xf numFmtId="1" fontId="0" fillId="0" borderId="0" xfId="0" applyNumberFormat="1" applyFill="1" applyProtection="1"/>
    <xf numFmtId="0" fontId="6" fillId="4" borderId="3" xfId="4" applyFont="1" applyFill="1" applyBorder="1" applyAlignment="1" applyProtection="1">
      <alignment horizontal="center" vertical="center"/>
    </xf>
    <xf numFmtId="0" fontId="0" fillId="5" borderId="0" xfId="0" applyFill="1" applyAlignment="1" applyProtection="1">
      <alignment horizontal="left" wrapText="1"/>
    </xf>
    <xf numFmtId="0" fontId="1" fillId="2" borderId="0" xfId="1" applyAlignment="1" applyProtection="1">
      <alignment wrapText="1"/>
    </xf>
    <xf numFmtId="0" fontId="6" fillId="0" borderId="2" xfId="4" applyFont="1" applyFill="1" applyBorder="1" applyAlignment="1" applyProtection="1">
      <alignment wrapText="1"/>
    </xf>
    <xf numFmtId="0" fontId="0" fillId="0" borderId="0" xfId="0" applyAlignment="1" applyProtection="1">
      <alignment horizontal="left" wrapText="1"/>
    </xf>
    <xf numFmtId="0" fontId="0" fillId="0" borderId="0" xfId="0" applyAlignment="1" applyProtection="1">
      <alignment horizontal="left"/>
    </xf>
  </cellXfs>
  <cellStyles count="6">
    <cellStyle name="Bad" xfId="5" builtinId="27"/>
    <cellStyle name="Good" xfId="1" builtinId="26"/>
    <cellStyle name="headerStyle" xfId="2" xr:uid="{00000000-0005-0000-0000-000002000000}"/>
    <cellStyle name="Normal" xfId="0" builtinId="0"/>
    <cellStyle name="Normal_9.1" xfId="3" xr:uid="{00000000-0005-0000-0000-000004000000}"/>
    <cellStyle name="Normal_Sheet2 2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1"/>
  <sheetViews>
    <sheetView topLeftCell="B1" workbookViewId="0">
      <pane ySplit="1" topLeftCell="A47" activePane="bottomLeft" state="frozen"/>
      <selection pane="bottomLeft" activeCell="B1" sqref="A1:XFD1048576"/>
    </sheetView>
  </sheetViews>
  <sheetFormatPr defaultRowHeight="15" customHeight="1" x14ac:dyDescent="0.35"/>
  <cols>
    <col min="1" max="1" width="8.6328125" style="7" hidden="1" customWidth="1"/>
    <col min="2" max="2" width="15.453125" style="7" customWidth="1"/>
    <col min="3" max="3" width="48.453125" style="7" hidden="1" customWidth="1"/>
    <col min="4" max="4" width="11" style="7" customWidth="1"/>
    <col min="5" max="5" width="17.6328125" style="7" customWidth="1"/>
    <col min="6" max="6" width="27.08984375" style="7" customWidth="1"/>
    <col min="7" max="7" width="12.90625" style="7" customWidth="1"/>
    <col min="8" max="8" width="16.453125" style="7" customWidth="1"/>
    <col min="9" max="9" width="17.90625" style="7" customWidth="1"/>
    <col min="10" max="10" width="8.7265625" style="7"/>
    <col min="11" max="11" width="25.453125" style="7" customWidth="1"/>
    <col min="12" max="12" width="19.08984375" style="7" customWidth="1"/>
    <col min="13" max="16384" width="8.7265625" style="7"/>
  </cols>
  <sheetData>
    <row r="1" spans="1:13" ht="103.9" customHeight="1" x14ac:dyDescent="0.35">
      <c r="A1" s="1" t="s">
        <v>1</v>
      </c>
      <c r="B1" s="2" t="s">
        <v>502</v>
      </c>
      <c r="C1" s="3" t="s">
        <v>0</v>
      </c>
      <c r="D1" s="4" t="s">
        <v>166</v>
      </c>
      <c r="E1" s="1" t="s">
        <v>2</v>
      </c>
      <c r="F1" s="5" t="s">
        <v>3</v>
      </c>
      <c r="G1" s="5" t="s">
        <v>4</v>
      </c>
      <c r="H1" s="6" t="s">
        <v>167</v>
      </c>
    </row>
    <row r="2" spans="1:13" ht="15" customHeight="1" x14ac:dyDescent="0.35">
      <c r="A2" s="8" t="s">
        <v>6</v>
      </c>
      <c r="B2" s="8" t="str">
        <f>REPLACE(A2,6,3,"XXX")</f>
        <v>SPS21XXX</v>
      </c>
      <c r="C2" s="8" t="s">
        <v>5</v>
      </c>
      <c r="D2" s="8" t="s">
        <v>7</v>
      </c>
      <c r="E2" s="9">
        <v>5823.9705586969376</v>
      </c>
      <c r="F2" s="10">
        <v>8965168</v>
      </c>
      <c r="G2" s="11">
        <f>F2/E2</f>
        <v>1539.3566828067685</v>
      </c>
      <c r="H2" s="6">
        <f>IF(G2&lt;$L$3,$M$3,IF(G2&lt;$L$4,$M$4,IF(G2&lt;$L$5,$M$5,IF(G2&lt;$L$6,$M$6,IF(G2&lt;$L$7,$M$7,IF(G2&lt;$L$8,$M$8,IF(G2&lt;L9,M9,IF(G2&lt;L10,M10,IF(G2&lt;$L$11,$M$11,$M$12)))))))))</f>
        <v>7</v>
      </c>
      <c r="K2" s="6"/>
      <c r="L2" s="12">
        <v>0</v>
      </c>
      <c r="M2" s="12"/>
    </row>
    <row r="3" spans="1:13" ht="15" customHeight="1" x14ac:dyDescent="0.35">
      <c r="A3" s="8" t="s">
        <v>9</v>
      </c>
      <c r="B3" s="8" t="str">
        <f t="shared" ref="B3:B66" si="0">REPLACE(A3,6,3,"XXX")</f>
        <v>SPS21XXX</v>
      </c>
      <c r="C3" s="8" t="s">
        <v>8</v>
      </c>
      <c r="D3" s="8" t="s">
        <v>7</v>
      </c>
      <c r="E3" s="9">
        <v>13226.849683892515</v>
      </c>
      <c r="F3" s="13"/>
      <c r="G3" s="11">
        <f t="shared" ref="G3:G66" si="1">F3/E3</f>
        <v>0</v>
      </c>
      <c r="H3" s="6">
        <f t="shared" ref="H3:H66" si="2">IF(G3&lt;$L$3,$M$3,IF(G3&lt;$L$4,$M$4,IF(G3&lt;$L$5,$M$5,IF(G3&lt;$L$6,$M$6,IF(G3&lt;$L$7,$M$7,IF(G3&lt;$L$8,$M$8,IF(G3&lt;L10,M10,IF(G3&lt;L11,M11,IF(G3&lt;$L$11,$M$11,$M$12)))))))))</f>
        <v>1</v>
      </c>
      <c r="K3" s="6" t="str">
        <f>"&gt;"&amp;L2&amp;" "&amp;"and"&amp;" "&amp;"&lt;"&amp;L3</f>
        <v>&gt;0 and &lt;1</v>
      </c>
      <c r="L3" s="12">
        <v>1</v>
      </c>
      <c r="M3" s="12">
        <v>1</v>
      </c>
    </row>
    <row r="4" spans="1:13" ht="15" customHeight="1" x14ac:dyDescent="0.35">
      <c r="A4" s="8" t="s">
        <v>11</v>
      </c>
      <c r="B4" s="8" t="str">
        <f t="shared" si="0"/>
        <v>SPS21XXX</v>
      </c>
      <c r="C4" s="8" t="s">
        <v>10</v>
      </c>
      <c r="D4" s="8" t="s">
        <v>7</v>
      </c>
      <c r="E4" s="9">
        <v>4943.0165282407379</v>
      </c>
      <c r="F4" s="10">
        <v>0</v>
      </c>
      <c r="G4" s="11">
        <f t="shared" si="1"/>
        <v>0</v>
      </c>
      <c r="H4" s="6">
        <f t="shared" si="2"/>
        <v>1</v>
      </c>
      <c r="K4" s="6" t="str">
        <f t="shared" ref="K4:K11" si="3">"&gt;="&amp;L3&amp;" "&amp;"and"&amp;" "&amp;"&lt;"&amp;L4</f>
        <v>&gt;=1 and &lt;100</v>
      </c>
      <c r="L4" s="12">
        <v>100</v>
      </c>
      <c r="M4" s="12">
        <v>2</v>
      </c>
    </row>
    <row r="5" spans="1:13" ht="15" customHeight="1" x14ac:dyDescent="0.35">
      <c r="A5" s="8" t="s">
        <v>13</v>
      </c>
      <c r="B5" s="8" t="str">
        <f t="shared" si="0"/>
        <v>SPS21XXX</v>
      </c>
      <c r="C5" s="8" t="s">
        <v>12</v>
      </c>
      <c r="D5" s="8" t="s">
        <v>7</v>
      </c>
      <c r="E5" s="9">
        <v>4413.6109348947002</v>
      </c>
      <c r="F5" s="10">
        <v>112500</v>
      </c>
      <c r="G5" s="11">
        <f t="shared" si="1"/>
        <v>25.489333260110755</v>
      </c>
      <c r="H5" s="6">
        <f t="shared" si="2"/>
        <v>2</v>
      </c>
      <c r="K5" s="6" t="str">
        <f t="shared" si="3"/>
        <v>&gt;=100 and &lt;200</v>
      </c>
      <c r="L5" s="12">
        <v>200</v>
      </c>
      <c r="M5" s="12">
        <v>3</v>
      </c>
    </row>
    <row r="6" spans="1:13" ht="15" customHeight="1" x14ac:dyDescent="0.35">
      <c r="A6" s="8" t="s">
        <v>15</v>
      </c>
      <c r="B6" s="8" t="str">
        <f t="shared" si="0"/>
        <v>SPS21XXX</v>
      </c>
      <c r="C6" s="8" t="s">
        <v>14</v>
      </c>
      <c r="D6" s="8" t="s">
        <v>7</v>
      </c>
      <c r="E6" s="9">
        <v>4981.3463403083333</v>
      </c>
      <c r="F6" s="10">
        <v>500000</v>
      </c>
      <c r="G6" s="11">
        <f t="shared" si="1"/>
        <v>100.37447024192484</v>
      </c>
      <c r="H6" s="6">
        <f t="shared" si="2"/>
        <v>3</v>
      </c>
      <c r="K6" s="6" t="str">
        <f t="shared" si="3"/>
        <v>&gt;=200 and &lt;400</v>
      </c>
      <c r="L6" s="12">
        <v>400</v>
      </c>
      <c r="M6" s="12">
        <v>4</v>
      </c>
    </row>
    <row r="7" spans="1:13" ht="15" customHeight="1" x14ac:dyDescent="0.35">
      <c r="A7" s="8" t="s">
        <v>17</v>
      </c>
      <c r="B7" s="8" t="str">
        <f t="shared" si="0"/>
        <v>SPS21XXX</v>
      </c>
      <c r="C7" s="8" t="s">
        <v>16</v>
      </c>
      <c r="D7" s="8" t="s">
        <v>7</v>
      </c>
      <c r="E7" s="9">
        <v>2629.4098714414486</v>
      </c>
      <c r="F7" s="10">
        <v>1282974</v>
      </c>
      <c r="G7" s="11">
        <f t="shared" si="1"/>
        <v>487.93229763630222</v>
      </c>
      <c r="H7" s="6">
        <f t="shared" si="2"/>
        <v>5</v>
      </c>
      <c r="K7" s="6" t="str">
        <f t="shared" si="3"/>
        <v>&gt;=400 and &lt;500</v>
      </c>
      <c r="L7" s="12">
        <v>500</v>
      </c>
      <c r="M7" s="12">
        <v>5</v>
      </c>
    </row>
    <row r="8" spans="1:13" ht="15" customHeight="1" x14ac:dyDescent="0.35">
      <c r="A8" s="8" t="s">
        <v>19</v>
      </c>
      <c r="B8" s="8" t="str">
        <f t="shared" si="0"/>
        <v>SPS21XXX</v>
      </c>
      <c r="C8" s="8" t="s">
        <v>18</v>
      </c>
      <c r="D8" s="8" t="s">
        <v>7</v>
      </c>
      <c r="E8" s="9">
        <v>4041.6190659040617</v>
      </c>
      <c r="F8" s="10">
        <v>480158</v>
      </c>
      <c r="G8" s="11">
        <f t="shared" si="1"/>
        <v>118.80337858921754</v>
      </c>
      <c r="H8" s="6">
        <f t="shared" si="2"/>
        <v>3</v>
      </c>
      <c r="K8" s="6" t="str">
        <f t="shared" si="3"/>
        <v>&gt;=500 and &lt;1000</v>
      </c>
      <c r="L8" s="12">
        <v>1000</v>
      </c>
      <c r="M8" s="12">
        <v>6</v>
      </c>
    </row>
    <row r="9" spans="1:13" ht="15" customHeight="1" x14ac:dyDescent="0.35">
      <c r="A9" s="8" t="s">
        <v>21</v>
      </c>
      <c r="B9" s="8" t="str">
        <f t="shared" si="0"/>
        <v>SPS21XXX</v>
      </c>
      <c r="C9" s="8" t="s">
        <v>20</v>
      </c>
      <c r="D9" s="8" t="s">
        <v>7</v>
      </c>
      <c r="E9" s="9">
        <v>47166.076927619353</v>
      </c>
      <c r="F9" s="10">
        <v>44858437</v>
      </c>
      <c r="G9" s="11">
        <f t="shared" si="1"/>
        <v>951.07416011807311</v>
      </c>
      <c r="H9" s="6">
        <f t="shared" si="2"/>
        <v>6</v>
      </c>
      <c r="K9" s="6" t="str">
        <f t="shared" si="3"/>
        <v>&gt;=1000 and &lt;2500</v>
      </c>
      <c r="L9" s="12">
        <v>2500</v>
      </c>
      <c r="M9" s="12">
        <v>7</v>
      </c>
    </row>
    <row r="10" spans="1:13" ht="15" customHeight="1" x14ac:dyDescent="0.35">
      <c r="A10" s="8" t="s">
        <v>23</v>
      </c>
      <c r="B10" s="8" t="str">
        <f t="shared" si="0"/>
        <v>SPS21XXX</v>
      </c>
      <c r="C10" s="8" t="s">
        <v>22</v>
      </c>
      <c r="D10" s="8" t="s">
        <v>7</v>
      </c>
      <c r="E10" s="9">
        <v>4048.2431202680464</v>
      </c>
      <c r="F10" s="10">
        <v>130000</v>
      </c>
      <c r="G10" s="11">
        <f t="shared" si="1"/>
        <v>32.112695838137384</v>
      </c>
      <c r="H10" s="6">
        <f t="shared" si="2"/>
        <v>2</v>
      </c>
      <c r="K10" s="6" t="str">
        <f t="shared" si="3"/>
        <v>&gt;=2500 and &lt;5000</v>
      </c>
      <c r="L10" s="12">
        <v>5000</v>
      </c>
      <c r="M10" s="12">
        <v>8</v>
      </c>
    </row>
    <row r="11" spans="1:13" ht="15" customHeight="1" x14ac:dyDescent="0.35">
      <c r="A11" s="8" t="s">
        <v>25</v>
      </c>
      <c r="B11" s="8" t="str">
        <f t="shared" si="0"/>
        <v>SPS21XXX</v>
      </c>
      <c r="C11" s="8" t="s">
        <v>24</v>
      </c>
      <c r="D11" s="8" t="s">
        <v>7</v>
      </c>
      <c r="E11" s="9">
        <v>7685.1537443123389</v>
      </c>
      <c r="F11" s="10">
        <v>964538</v>
      </c>
      <c r="G11" s="11">
        <f t="shared" si="1"/>
        <v>125.50666285809042</v>
      </c>
      <c r="H11" s="6">
        <f t="shared" si="2"/>
        <v>3</v>
      </c>
      <c r="K11" s="6" t="str">
        <f t="shared" si="3"/>
        <v>&gt;=5000 and &lt;7000</v>
      </c>
      <c r="L11" s="12">
        <v>7000</v>
      </c>
      <c r="M11" s="12">
        <v>9</v>
      </c>
    </row>
    <row r="12" spans="1:13" ht="15" customHeight="1" x14ac:dyDescent="0.35">
      <c r="A12" s="8" t="s">
        <v>27</v>
      </c>
      <c r="B12" s="8" t="str">
        <f t="shared" si="0"/>
        <v>SPS21XXX</v>
      </c>
      <c r="C12" s="8" t="s">
        <v>26</v>
      </c>
      <c r="D12" s="8" t="s">
        <v>7</v>
      </c>
      <c r="E12" s="9">
        <v>81381.1951313155</v>
      </c>
      <c r="F12" s="10">
        <v>201197117</v>
      </c>
      <c r="G12" s="11">
        <f t="shared" si="1"/>
        <v>2472.280195386063</v>
      </c>
      <c r="H12" s="6">
        <f t="shared" si="2"/>
        <v>9</v>
      </c>
      <c r="K12" s="6" t="str">
        <f>"&gt;="&amp;" "&amp;L11</f>
        <v>&gt;= 7000</v>
      </c>
      <c r="L12" s="12"/>
      <c r="M12" s="12">
        <v>10</v>
      </c>
    </row>
    <row r="13" spans="1:13" ht="15" customHeight="1" x14ac:dyDescent="0.35">
      <c r="A13" s="8" t="s">
        <v>29</v>
      </c>
      <c r="B13" s="8" t="str">
        <f t="shared" si="0"/>
        <v>SPS21XXX</v>
      </c>
      <c r="C13" s="8" t="s">
        <v>28</v>
      </c>
      <c r="D13" s="8" t="s">
        <v>7</v>
      </c>
      <c r="E13" s="9">
        <v>21568.620711309573</v>
      </c>
      <c r="F13" s="10">
        <v>109224962</v>
      </c>
      <c r="G13" s="11">
        <f t="shared" si="1"/>
        <v>5064.0680023979257</v>
      </c>
      <c r="H13" s="6">
        <f t="shared" si="2"/>
        <v>9</v>
      </c>
    </row>
    <row r="14" spans="1:13" ht="15" customHeight="1" x14ac:dyDescent="0.35">
      <c r="A14" s="8" t="s">
        <v>31</v>
      </c>
      <c r="B14" s="8" t="str">
        <f t="shared" si="0"/>
        <v>SPS21XXX</v>
      </c>
      <c r="C14" s="8" t="s">
        <v>30</v>
      </c>
      <c r="D14" s="8" t="s">
        <v>7</v>
      </c>
      <c r="E14" s="9">
        <v>5475.3895568462012</v>
      </c>
      <c r="F14" s="10">
        <v>1002292</v>
      </c>
      <c r="G14" s="11">
        <f t="shared" si="1"/>
        <v>183.05400731657082</v>
      </c>
      <c r="H14" s="6">
        <f t="shared" si="2"/>
        <v>3</v>
      </c>
    </row>
    <row r="15" spans="1:13" ht="15" customHeight="1" x14ac:dyDescent="0.35">
      <c r="A15" s="8" t="s">
        <v>33</v>
      </c>
      <c r="B15" s="8" t="str">
        <f t="shared" si="0"/>
        <v>SPS21XXX</v>
      </c>
      <c r="C15" s="8" t="s">
        <v>32</v>
      </c>
      <c r="D15" s="8" t="s">
        <v>7</v>
      </c>
      <c r="E15" s="9">
        <v>5169.2435835323058</v>
      </c>
      <c r="F15" s="10">
        <v>3466667</v>
      </c>
      <c r="G15" s="11">
        <f t="shared" si="1"/>
        <v>670.63332264778239</v>
      </c>
      <c r="H15" s="6">
        <f t="shared" si="2"/>
        <v>6</v>
      </c>
    </row>
    <row r="16" spans="1:13" ht="15" customHeight="1" x14ac:dyDescent="0.35">
      <c r="A16" s="8" t="s">
        <v>35</v>
      </c>
      <c r="B16" s="8" t="str">
        <f t="shared" si="0"/>
        <v>SPS21XXX</v>
      </c>
      <c r="C16" s="8" t="s">
        <v>34</v>
      </c>
      <c r="D16" s="8" t="s">
        <v>7</v>
      </c>
      <c r="E16" s="9">
        <v>1099.1145013367554</v>
      </c>
      <c r="F16" s="10">
        <v>56070845</v>
      </c>
      <c r="G16" s="11">
        <f t="shared" si="1"/>
        <v>51014.56211505353</v>
      </c>
      <c r="H16" s="6">
        <f t="shared" si="2"/>
        <v>10</v>
      </c>
    </row>
    <row r="17" spans="1:8" ht="15" customHeight="1" x14ac:dyDescent="0.35">
      <c r="A17" s="8" t="s">
        <v>37</v>
      </c>
      <c r="B17" s="8" t="str">
        <f t="shared" si="0"/>
        <v>SPS21XXX</v>
      </c>
      <c r="C17" s="8" t="s">
        <v>36</v>
      </c>
      <c r="D17" s="8" t="s">
        <v>7</v>
      </c>
      <c r="E17" s="9">
        <v>6009.6854204375968</v>
      </c>
      <c r="F17" s="10">
        <v>2812500</v>
      </c>
      <c r="G17" s="11">
        <f t="shared" si="1"/>
        <v>467.99454600989867</v>
      </c>
      <c r="H17" s="6">
        <f t="shared" si="2"/>
        <v>5</v>
      </c>
    </row>
    <row r="18" spans="1:8" ht="15" customHeight="1" x14ac:dyDescent="0.35">
      <c r="A18" s="8" t="s">
        <v>39</v>
      </c>
      <c r="B18" s="8" t="str">
        <f t="shared" si="0"/>
        <v>SPS21XXX</v>
      </c>
      <c r="C18" s="8" t="s">
        <v>38</v>
      </c>
      <c r="D18" s="8" t="s">
        <v>7</v>
      </c>
      <c r="E18" s="9">
        <v>4180.0223876024611</v>
      </c>
      <c r="F18" s="10">
        <v>103321</v>
      </c>
      <c r="G18" s="11">
        <f t="shared" si="1"/>
        <v>24.717810197964493</v>
      </c>
      <c r="H18" s="6">
        <f t="shared" si="2"/>
        <v>2</v>
      </c>
    </row>
    <row r="19" spans="1:8" ht="15" customHeight="1" x14ac:dyDescent="0.35">
      <c r="A19" s="8" t="s">
        <v>41</v>
      </c>
      <c r="B19" s="8" t="str">
        <f t="shared" si="0"/>
        <v>SPS21XXX</v>
      </c>
      <c r="C19" s="8" t="s">
        <v>40</v>
      </c>
      <c r="D19" s="8" t="s">
        <v>7</v>
      </c>
      <c r="E19" s="9">
        <v>2046.9815562359931</v>
      </c>
      <c r="F19" s="13"/>
      <c r="G19" s="11">
        <f t="shared" si="1"/>
        <v>0</v>
      </c>
      <c r="H19" s="6">
        <f t="shared" si="2"/>
        <v>1</v>
      </c>
    </row>
    <row r="20" spans="1:8" ht="15" customHeight="1" x14ac:dyDescent="0.35">
      <c r="A20" s="8" t="s">
        <v>43</v>
      </c>
      <c r="B20" s="8" t="str">
        <f t="shared" si="0"/>
        <v>SPS21XXX</v>
      </c>
      <c r="C20" s="8" t="s">
        <v>42</v>
      </c>
      <c r="D20" s="8" t="s">
        <v>7</v>
      </c>
      <c r="E20" s="9">
        <v>33900.001496837533</v>
      </c>
      <c r="F20" s="10">
        <v>196850789</v>
      </c>
      <c r="G20" s="11">
        <f t="shared" si="1"/>
        <v>5806.8076787065584</v>
      </c>
      <c r="H20" s="6">
        <f t="shared" si="2"/>
        <v>9</v>
      </c>
    </row>
    <row r="21" spans="1:8" ht="15" customHeight="1" x14ac:dyDescent="0.35">
      <c r="A21" s="8" t="s">
        <v>45</v>
      </c>
      <c r="B21" s="8" t="str">
        <f t="shared" si="0"/>
        <v>SPS21XXX</v>
      </c>
      <c r="C21" s="8" t="s">
        <v>44</v>
      </c>
      <c r="D21" s="8" t="s">
        <v>7</v>
      </c>
      <c r="E21" s="9">
        <v>10867.906548246952</v>
      </c>
      <c r="F21" s="10">
        <v>75598383</v>
      </c>
      <c r="G21" s="11">
        <f t="shared" si="1"/>
        <v>6956.112721837344</v>
      </c>
      <c r="H21" s="6">
        <f t="shared" si="2"/>
        <v>9</v>
      </c>
    </row>
    <row r="22" spans="1:8" ht="15" customHeight="1" x14ac:dyDescent="0.35">
      <c r="A22" s="8" t="s">
        <v>47</v>
      </c>
      <c r="B22" s="8" t="str">
        <f t="shared" si="0"/>
        <v>SPS21XXX</v>
      </c>
      <c r="C22" s="8" t="s">
        <v>46</v>
      </c>
      <c r="D22" s="8" t="s">
        <v>7</v>
      </c>
      <c r="E22" s="9">
        <v>16536.815812553872</v>
      </c>
      <c r="F22" s="10">
        <v>0</v>
      </c>
      <c r="G22" s="11">
        <f t="shared" si="1"/>
        <v>0</v>
      </c>
      <c r="H22" s="6">
        <f t="shared" si="2"/>
        <v>1</v>
      </c>
    </row>
    <row r="23" spans="1:8" ht="15" customHeight="1" x14ac:dyDescent="0.35">
      <c r="A23" s="8" t="s">
        <v>49</v>
      </c>
      <c r="B23" s="8" t="str">
        <f t="shared" si="0"/>
        <v>SPS21XXX</v>
      </c>
      <c r="C23" s="8" t="s">
        <v>48</v>
      </c>
      <c r="D23" s="8" t="s">
        <v>7</v>
      </c>
      <c r="E23" s="9">
        <v>5975.366956436178</v>
      </c>
      <c r="F23" s="10">
        <v>10113920</v>
      </c>
      <c r="G23" s="11">
        <f t="shared" si="1"/>
        <v>1692.6023244657988</v>
      </c>
      <c r="H23" s="6">
        <f t="shared" si="2"/>
        <v>9</v>
      </c>
    </row>
    <row r="24" spans="1:8" ht="15" customHeight="1" x14ac:dyDescent="0.35">
      <c r="A24" s="8" t="s">
        <v>51</v>
      </c>
      <c r="B24" s="8" t="str">
        <f t="shared" si="0"/>
        <v>SPS21XXX</v>
      </c>
      <c r="C24" s="8" t="s">
        <v>50</v>
      </c>
      <c r="D24" s="8" t="s">
        <v>7</v>
      </c>
      <c r="E24" s="9">
        <v>138096.39620248677</v>
      </c>
      <c r="F24" s="10">
        <v>449615894</v>
      </c>
      <c r="G24" s="11">
        <f t="shared" si="1"/>
        <v>3255.8119282181788</v>
      </c>
      <c r="H24" s="6">
        <f t="shared" si="2"/>
        <v>9</v>
      </c>
    </row>
    <row r="25" spans="1:8" ht="15" customHeight="1" x14ac:dyDescent="0.35">
      <c r="A25" s="8" t="s">
        <v>53</v>
      </c>
      <c r="B25" s="8" t="str">
        <f t="shared" si="0"/>
        <v>SPS21XXX</v>
      </c>
      <c r="C25" s="8" t="s">
        <v>52</v>
      </c>
      <c r="D25" s="8" t="s">
        <v>7</v>
      </c>
      <c r="E25" s="9">
        <v>4640.3057145011853</v>
      </c>
      <c r="F25" s="10">
        <v>3256635</v>
      </c>
      <c r="G25" s="11">
        <f t="shared" si="1"/>
        <v>701.81475108910479</v>
      </c>
      <c r="H25" s="6">
        <f t="shared" si="2"/>
        <v>6</v>
      </c>
    </row>
    <row r="26" spans="1:8" ht="15" customHeight="1" x14ac:dyDescent="0.35">
      <c r="A26" s="8" t="s">
        <v>55</v>
      </c>
      <c r="B26" s="8" t="str">
        <f t="shared" si="0"/>
        <v>SPS21XXX</v>
      </c>
      <c r="C26" s="8" t="s">
        <v>54</v>
      </c>
      <c r="D26" s="8" t="s">
        <v>7</v>
      </c>
      <c r="E26" s="9">
        <v>2972.776106196266</v>
      </c>
      <c r="F26" s="10">
        <v>1249860</v>
      </c>
      <c r="G26" s="11">
        <f t="shared" si="1"/>
        <v>420.435295276651</v>
      </c>
      <c r="H26" s="6">
        <f t="shared" si="2"/>
        <v>5</v>
      </c>
    </row>
    <row r="27" spans="1:8" ht="15" customHeight="1" x14ac:dyDescent="0.35">
      <c r="A27" s="8" t="s">
        <v>57</v>
      </c>
      <c r="B27" s="8" t="str">
        <f t="shared" si="0"/>
        <v>SPS21XXX</v>
      </c>
      <c r="C27" s="8" t="s">
        <v>56</v>
      </c>
      <c r="D27" s="8" t="s">
        <v>7</v>
      </c>
      <c r="E27" s="9">
        <v>4289.8719848775609</v>
      </c>
      <c r="F27" s="10">
        <v>1220625</v>
      </c>
      <c r="G27" s="11">
        <f t="shared" si="1"/>
        <v>284.53646269699544</v>
      </c>
      <c r="H27" s="6">
        <f t="shared" si="2"/>
        <v>4</v>
      </c>
    </row>
    <row r="28" spans="1:8" ht="15" customHeight="1" x14ac:dyDescent="0.35">
      <c r="A28" s="8" t="s">
        <v>59</v>
      </c>
      <c r="B28" s="8" t="str">
        <f t="shared" si="0"/>
        <v>SPS21XXX</v>
      </c>
      <c r="C28" s="8" t="s">
        <v>58</v>
      </c>
      <c r="D28" s="8" t="s">
        <v>7</v>
      </c>
      <c r="E28" s="9">
        <v>4212.3257567198361</v>
      </c>
      <c r="F28" s="13"/>
      <c r="G28" s="11">
        <f t="shared" si="1"/>
        <v>0</v>
      </c>
      <c r="H28" s="6">
        <f t="shared" si="2"/>
        <v>1</v>
      </c>
    </row>
    <row r="29" spans="1:8" ht="15" customHeight="1" x14ac:dyDescent="0.35">
      <c r="A29" s="8" t="s">
        <v>61</v>
      </c>
      <c r="B29" s="8" t="str">
        <f t="shared" si="0"/>
        <v>SPS21XXX</v>
      </c>
      <c r="C29" s="8" t="s">
        <v>60</v>
      </c>
      <c r="D29" s="8" t="s">
        <v>7</v>
      </c>
      <c r="E29" s="9">
        <v>10104.238532909581</v>
      </c>
      <c r="F29" s="10">
        <v>3622000</v>
      </c>
      <c r="G29" s="11">
        <f t="shared" si="1"/>
        <v>358.46342979761596</v>
      </c>
      <c r="H29" s="6">
        <f t="shared" si="2"/>
        <v>4</v>
      </c>
    </row>
    <row r="30" spans="1:8" ht="15" customHeight="1" x14ac:dyDescent="0.35">
      <c r="A30" s="8" t="s">
        <v>63</v>
      </c>
      <c r="B30" s="8" t="str">
        <f t="shared" si="0"/>
        <v>SPS21XXX</v>
      </c>
      <c r="C30" s="8" t="s">
        <v>62</v>
      </c>
      <c r="D30" s="8" t="s">
        <v>7</v>
      </c>
      <c r="E30" s="9">
        <v>6206.2042928431692</v>
      </c>
      <c r="F30" s="10">
        <v>2155935</v>
      </c>
      <c r="G30" s="11">
        <f t="shared" si="1"/>
        <v>347.38382725914568</v>
      </c>
      <c r="H30" s="6">
        <f t="shared" si="2"/>
        <v>4</v>
      </c>
    </row>
    <row r="31" spans="1:8" ht="15" customHeight="1" x14ac:dyDescent="0.35">
      <c r="A31" s="8" t="s">
        <v>65</v>
      </c>
      <c r="B31" s="8" t="str">
        <f t="shared" si="0"/>
        <v>SPS21XXX</v>
      </c>
      <c r="C31" s="8" t="s">
        <v>64</v>
      </c>
      <c r="D31" s="8" t="s">
        <v>7</v>
      </c>
      <c r="E31" s="9">
        <v>4178.7000107336062</v>
      </c>
      <c r="F31" s="10">
        <v>23686164</v>
      </c>
      <c r="G31" s="11">
        <f t="shared" si="1"/>
        <v>5668.3092682314118</v>
      </c>
      <c r="H31" s="6">
        <f t="shared" si="2"/>
        <v>9</v>
      </c>
    </row>
    <row r="32" spans="1:8" ht="15" customHeight="1" x14ac:dyDescent="0.35">
      <c r="A32" s="8" t="s">
        <v>67</v>
      </c>
      <c r="B32" s="8" t="str">
        <f t="shared" si="0"/>
        <v>SPS21XXX</v>
      </c>
      <c r="C32" s="8" t="s">
        <v>66</v>
      </c>
      <c r="D32" s="8" t="s">
        <v>7</v>
      </c>
      <c r="E32" s="9">
        <v>1066.2368686699863</v>
      </c>
      <c r="F32" s="10">
        <v>4050000</v>
      </c>
      <c r="G32" s="11">
        <f t="shared" si="1"/>
        <v>3798.4055128875175</v>
      </c>
      <c r="H32" s="6">
        <f t="shared" si="2"/>
        <v>9</v>
      </c>
    </row>
    <row r="33" spans="1:8" ht="15" customHeight="1" x14ac:dyDescent="0.35">
      <c r="A33" s="8" t="s">
        <v>69</v>
      </c>
      <c r="B33" s="8" t="str">
        <f t="shared" si="0"/>
        <v>SPS21XXX</v>
      </c>
      <c r="C33" s="8" t="s">
        <v>68</v>
      </c>
      <c r="D33" s="8" t="s">
        <v>7</v>
      </c>
      <c r="E33" s="9">
        <v>9978.9475866504636</v>
      </c>
      <c r="F33" s="10">
        <v>5751931</v>
      </c>
      <c r="G33" s="11">
        <f t="shared" si="1"/>
        <v>576.40657494731818</v>
      </c>
      <c r="H33" s="6">
        <f t="shared" si="2"/>
        <v>6</v>
      </c>
    </row>
    <row r="34" spans="1:8" ht="15" customHeight="1" x14ac:dyDescent="0.35">
      <c r="A34" s="8" t="s">
        <v>71</v>
      </c>
      <c r="B34" s="8" t="str">
        <f t="shared" si="0"/>
        <v>SPS21XXX</v>
      </c>
      <c r="C34" s="8" t="s">
        <v>70</v>
      </c>
      <c r="D34" s="8" t="s">
        <v>7</v>
      </c>
      <c r="E34" s="9">
        <v>4125.6925550619253</v>
      </c>
      <c r="F34" s="10">
        <v>16344213</v>
      </c>
      <c r="G34" s="11">
        <f t="shared" si="1"/>
        <v>3961.5683383743262</v>
      </c>
      <c r="H34" s="6">
        <f t="shared" si="2"/>
        <v>9</v>
      </c>
    </row>
    <row r="35" spans="1:8" ht="15" customHeight="1" x14ac:dyDescent="0.35">
      <c r="A35" s="8" t="s">
        <v>73</v>
      </c>
      <c r="B35" s="8" t="str">
        <f t="shared" si="0"/>
        <v>SPS21XXX</v>
      </c>
      <c r="C35" s="8" t="s">
        <v>72</v>
      </c>
      <c r="D35" s="8" t="s">
        <v>7</v>
      </c>
      <c r="E35" s="9">
        <v>14295.93542855152</v>
      </c>
      <c r="F35" s="14"/>
      <c r="G35" s="15">
        <f t="shared" si="1"/>
        <v>0</v>
      </c>
      <c r="H35" s="6">
        <f t="shared" si="2"/>
        <v>1</v>
      </c>
    </row>
    <row r="36" spans="1:8" ht="15" customHeight="1" x14ac:dyDescent="0.35">
      <c r="A36" s="8" t="s">
        <v>75</v>
      </c>
      <c r="B36" s="8" t="str">
        <f t="shared" si="0"/>
        <v>SPS21XXX</v>
      </c>
      <c r="C36" s="8" t="s">
        <v>74</v>
      </c>
      <c r="D36" s="8" t="s">
        <v>7</v>
      </c>
      <c r="E36" s="9">
        <v>2210.3206165739712</v>
      </c>
      <c r="F36" s="10">
        <v>4001834</v>
      </c>
      <c r="G36" s="11">
        <f t="shared" si="1"/>
        <v>1810.5219532372187</v>
      </c>
      <c r="H36" s="6">
        <f t="shared" si="2"/>
        <v>9</v>
      </c>
    </row>
    <row r="37" spans="1:8" ht="15" customHeight="1" x14ac:dyDescent="0.35">
      <c r="A37" s="8" t="s">
        <v>77</v>
      </c>
      <c r="B37" s="8" t="str">
        <f t="shared" si="0"/>
        <v>SPS21XXX</v>
      </c>
      <c r="C37" s="8" t="s">
        <v>76</v>
      </c>
      <c r="D37" s="8" t="s">
        <v>7</v>
      </c>
      <c r="E37" s="9">
        <v>16203.909203413614</v>
      </c>
      <c r="F37" s="10">
        <v>17005711</v>
      </c>
      <c r="G37" s="11">
        <f t="shared" si="1"/>
        <v>1049.4819976168142</v>
      </c>
      <c r="H37" s="6">
        <f t="shared" si="2"/>
        <v>9</v>
      </c>
    </row>
    <row r="38" spans="1:8" ht="15" customHeight="1" x14ac:dyDescent="0.35">
      <c r="A38" s="8" t="s">
        <v>79</v>
      </c>
      <c r="B38" s="8" t="str">
        <f t="shared" si="0"/>
        <v>SPS21XXX</v>
      </c>
      <c r="C38" s="8" t="s">
        <v>78</v>
      </c>
      <c r="D38" s="8" t="s">
        <v>7</v>
      </c>
      <c r="E38" s="9">
        <v>5550.1459395801776</v>
      </c>
      <c r="F38" s="10">
        <v>512599</v>
      </c>
      <c r="G38" s="11">
        <f t="shared" si="1"/>
        <v>92.357751594325435</v>
      </c>
      <c r="H38" s="6">
        <f t="shared" si="2"/>
        <v>2</v>
      </c>
    </row>
    <row r="39" spans="1:8" ht="15" customHeight="1" x14ac:dyDescent="0.35">
      <c r="A39" s="8" t="s">
        <v>81</v>
      </c>
      <c r="B39" s="8" t="str">
        <f t="shared" si="0"/>
        <v>SPS21XXX</v>
      </c>
      <c r="C39" s="8" t="s">
        <v>80</v>
      </c>
      <c r="D39" s="8" t="s">
        <v>7</v>
      </c>
      <c r="E39" s="9">
        <v>3897.9342400664123</v>
      </c>
      <c r="F39" s="10">
        <v>2208108</v>
      </c>
      <c r="G39" s="11">
        <f t="shared" si="1"/>
        <v>566.48159358439523</v>
      </c>
      <c r="H39" s="6">
        <f t="shared" si="2"/>
        <v>6</v>
      </c>
    </row>
    <row r="40" spans="1:8" ht="15" customHeight="1" x14ac:dyDescent="0.35">
      <c r="A40" s="8" t="s">
        <v>83</v>
      </c>
      <c r="B40" s="8" t="str">
        <f t="shared" si="0"/>
        <v>SPS21XXX</v>
      </c>
      <c r="C40" s="8" t="s">
        <v>82</v>
      </c>
      <c r="D40" s="8" t="s">
        <v>7</v>
      </c>
      <c r="E40" s="9">
        <v>3865.6700635231564</v>
      </c>
      <c r="F40" s="10">
        <v>38341805</v>
      </c>
      <c r="G40" s="11">
        <f t="shared" si="1"/>
        <v>9918.5404780912504</v>
      </c>
      <c r="H40" s="6">
        <f t="shared" si="2"/>
        <v>10</v>
      </c>
    </row>
    <row r="41" spans="1:8" ht="15" customHeight="1" x14ac:dyDescent="0.35">
      <c r="A41" s="8" t="s">
        <v>85</v>
      </c>
      <c r="B41" s="8" t="str">
        <f t="shared" si="0"/>
        <v>SPS21XXX</v>
      </c>
      <c r="C41" s="8" t="s">
        <v>84</v>
      </c>
      <c r="D41" s="8" t="s">
        <v>7</v>
      </c>
      <c r="E41" s="9">
        <v>12411.70858568634</v>
      </c>
      <c r="F41" s="10">
        <v>0</v>
      </c>
      <c r="G41" s="11">
        <f t="shared" si="1"/>
        <v>0</v>
      </c>
      <c r="H41" s="6">
        <f t="shared" si="2"/>
        <v>1</v>
      </c>
    </row>
    <row r="42" spans="1:8" ht="15" customHeight="1" x14ac:dyDescent="0.35">
      <c r="A42" s="8" t="s">
        <v>87</v>
      </c>
      <c r="B42" s="8" t="str">
        <f t="shared" si="0"/>
        <v>SPS21XXX</v>
      </c>
      <c r="C42" s="8" t="s">
        <v>86</v>
      </c>
      <c r="D42" s="8" t="s">
        <v>7</v>
      </c>
      <c r="E42" s="9">
        <v>6152.393369180686</v>
      </c>
      <c r="F42" s="10">
        <v>571633</v>
      </c>
      <c r="G42" s="11">
        <f t="shared" si="1"/>
        <v>92.912297003552027</v>
      </c>
      <c r="H42" s="6">
        <f t="shared" si="2"/>
        <v>2</v>
      </c>
    </row>
    <row r="43" spans="1:8" ht="15" customHeight="1" x14ac:dyDescent="0.35">
      <c r="A43" s="8" t="s">
        <v>89</v>
      </c>
      <c r="B43" s="8" t="str">
        <f t="shared" si="0"/>
        <v>SPS21XXX</v>
      </c>
      <c r="C43" s="8" t="s">
        <v>88</v>
      </c>
      <c r="D43" s="8" t="s">
        <v>7</v>
      </c>
      <c r="E43" s="9">
        <v>2967.0545961399362</v>
      </c>
      <c r="F43" s="10">
        <v>212500</v>
      </c>
      <c r="G43" s="11">
        <f t="shared" si="1"/>
        <v>71.619848275275146</v>
      </c>
      <c r="H43" s="6">
        <f t="shared" si="2"/>
        <v>2</v>
      </c>
    </row>
    <row r="44" spans="1:8" ht="15" customHeight="1" x14ac:dyDescent="0.35">
      <c r="A44" s="8" t="s">
        <v>91</v>
      </c>
      <c r="B44" s="8" t="str">
        <f t="shared" si="0"/>
        <v>SPS21XXX</v>
      </c>
      <c r="C44" s="8" t="s">
        <v>90</v>
      </c>
      <c r="D44" s="8" t="s">
        <v>7</v>
      </c>
      <c r="E44" s="9">
        <v>8427.4215134396727</v>
      </c>
      <c r="F44" s="10">
        <v>81805</v>
      </c>
      <c r="G44" s="11">
        <f t="shared" si="1"/>
        <v>9.7070022983353876</v>
      </c>
      <c r="H44" s="6">
        <f t="shared" si="2"/>
        <v>2</v>
      </c>
    </row>
    <row r="45" spans="1:8" ht="15" customHeight="1" x14ac:dyDescent="0.35">
      <c r="A45" s="8" t="s">
        <v>93</v>
      </c>
      <c r="B45" s="8" t="str">
        <f t="shared" si="0"/>
        <v>SPS21XXX</v>
      </c>
      <c r="C45" s="8" t="s">
        <v>92</v>
      </c>
      <c r="D45" s="8" t="s">
        <v>7</v>
      </c>
      <c r="E45" s="9">
        <v>1670.1787174586436</v>
      </c>
      <c r="F45" s="10">
        <v>0</v>
      </c>
      <c r="G45" s="11">
        <f t="shared" si="1"/>
        <v>0</v>
      </c>
      <c r="H45" s="6">
        <f t="shared" si="2"/>
        <v>1</v>
      </c>
    </row>
    <row r="46" spans="1:8" ht="15" customHeight="1" x14ac:dyDescent="0.35">
      <c r="A46" s="8" t="s">
        <v>95</v>
      </c>
      <c r="B46" s="8" t="str">
        <f t="shared" si="0"/>
        <v>SPS21XXX</v>
      </c>
      <c r="C46" s="8" t="s">
        <v>94</v>
      </c>
      <c r="D46" s="8" t="s">
        <v>7</v>
      </c>
      <c r="E46" s="9">
        <v>2500.4948909645645</v>
      </c>
      <c r="F46" s="10">
        <v>0</v>
      </c>
      <c r="G46" s="11">
        <f t="shared" si="1"/>
        <v>0</v>
      </c>
      <c r="H46" s="6">
        <f t="shared" si="2"/>
        <v>1</v>
      </c>
    </row>
    <row r="47" spans="1:8" ht="15" customHeight="1" x14ac:dyDescent="0.35">
      <c r="A47" s="8" t="s">
        <v>97</v>
      </c>
      <c r="B47" s="8" t="str">
        <f t="shared" si="0"/>
        <v>SPS21XXX</v>
      </c>
      <c r="C47" s="8" t="s">
        <v>96</v>
      </c>
      <c r="D47" s="8" t="s">
        <v>7</v>
      </c>
      <c r="E47" s="9">
        <v>11574.960014207747</v>
      </c>
      <c r="F47" s="10">
        <v>15522889</v>
      </c>
      <c r="G47" s="11">
        <f t="shared" si="1"/>
        <v>1341.0749567122778</v>
      </c>
      <c r="H47" s="6">
        <f t="shared" si="2"/>
        <v>9</v>
      </c>
    </row>
    <row r="48" spans="1:8" ht="15" customHeight="1" x14ac:dyDescent="0.35">
      <c r="A48" s="8" t="s">
        <v>99</v>
      </c>
      <c r="B48" s="8" t="str">
        <f t="shared" si="0"/>
        <v>SPS21XXX</v>
      </c>
      <c r="C48" s="8" t="s">
        <v>98</v>
      </c>
      <c r="D48" s="8" t="s">
        <v>7</v>
      </c>
      <c r="E48" s="9">
        <v>6300.1437290459571</v>
      </c>
      <c r="F48" s="10">
        <v>783644</v>
      </c>
      <c r="G48" s="11">
        <f t="shared" si="1"/>
        <v>124.38509876959088</v>
      </c>
      <c r="H48" s="6">
        <f t="shared" si="2"/>
        <v>3</v>
      </c>
    </row>
    <row r="49" spans="1:8" ht="15" customHeight="1" x14ac:dyDescent="0.35">
      <c r="A49" s="8" t="s">
        <v>101</v>
      </c>
      <c r="B49" s="8" t="str">
        <f t="shared" si="0"/>
        <v>SPS21XXX</v>
      </c>
      <c r="C49" s="8" t="s">
        <v>100</v>
      </c>
      <c r="D49" s="8" t="s">
        <v>7</v>
      </c>
      <c r="E49" s="9">
        <v>4796.147568149996</v>
      </c>
      <c r="F49" s="10">
        <v>1302107</v>
      </c>
      <c r="G49" s="11">
        <f t="shared" si="1"/>
        <v>271.49018696734095</v>
      </c>
      <c r="H49" s="6">
        <f t="shared" si="2"/>
        <v>4</v>
      </c>
    </row>
    <row r="50" spans="1:8" ht="15" customHeight="1" x14ac:dyDescent="0.35">
      <c r="A50" s="8" t="s">
        <v>103</v>
      </c>
      <c r="B50" s="8" t="str">
        <f t="shared" si="0"/>
        <v>SPS21XXX</v>
      </c>
      <c r="C50" s="8" t="s">
        <v>102</v>
      </c>
      <c r="D50" s="8" t="s">
        <v>7</v>
      </c>
      <c r="E50" s="9">
        <v>2721.8679547848228</v>
      </c>
      <c r="F50" s="10">
        <v>668195</v>
      </c>
      <c r="G50" s="11">
        <f t="shared" si="1"/>
        <v>245.49133576644212</v>
      </c>
      <c r="H50" s="6">
        <f t="shared" si="2"/>
        <v>4</v>
      </c>
    </row>
    <row r="51" spans="1:8" ht="15" customHeight="1" x14ac:dyDescent="0.35">
      <c r="A51" s="8" t="s">
        <v>105</v>
      </c>
      <c r="B51" s="8" t="str">
        <f t="shared" si="0"/>
        <v>SPS21XXX</v>
      </c>
      <c r="C51" s="8" t="s">
        <v>104</v>
      </c>
      <c r="D51" s="8" t="s">
        <v>7</v>
      </c>
      <c r="E51" s="9">
        <v>11173.417617119589</v>
      </c>
      <c r="F51" s="10">
        <v>182682</v>
      </c>
      <c r="G51" s="11">
        <f t="shared" si="1"/>
        <v>16.349697671740103</v>
      </c>
      <c r="H51" s="6">
        <f t="shared" si="2"/>
        <v>2</v>
      </c>
    </row>
    <row r="52" spans="1:8" ht="15" customHeight="1" x14ac:dyDescent="0.35">
      <c r="A52" s="8" t="s">
        <v>107</v>
      </c>
      <c r="B52" s="8" t="str">
        <f t="shared" si="0"/>
        <v>SPS21XXX</v>
      </c>
      <c r="C52" s="8" t="s">
        <v>106</v>
      </c>
      <c r="D52" s="8" t="s">
        <v>7</v>
      </c>
      <c r="E52" s="9">
        <v>4181.4014427729171</v>
      </c>
      <c r="F52" s="10">
        <v>0</v>
      </c>
      <c r="G52" s="11">
        <f t="shared" si="1"/>
        <v>0</v>
      </c>
      <c r="H52" s="6">
        <f t="shared" si="2"/>
        <v>1</v>
      </c>
    </row>
    <row r="53" spans="1:8" ht="15" customHeight="1" x14ac:dyDescent="0.35">
      <c r="A53" s="8" t="s">
        <v>109</v>
      </c>
      <c r="B53" s="8" t="str">
        <f t="shared" si="0"/>
        <v>SPS21XXX</v>
      </c>
      <c r="C53" s="8" t="s">
        <v>108</v>
      </c>
      <c r="D53" s="8" t="s">
        <v>7</v>
      </c>
      <c r="E53" s="9">
        <v>3936.0723541452744</v>
      </c>
      <c r="F53" s="10">
        <v>1214525</v>
      </c>
      <c r="G53" s="11">
        <f t="shared" si="1"/>
        <v>308.56267129361152</v>
      </c>
      <c r="H53" s="6">
        <f t="shared" si="2"/>
        <v>4</v>
      </c>
    </row>
    <row r="54" spans="1:8" ht="15" customHeight="1" x14ac:dyDescent="0.35">
      <c r="A54" s="8" t="s">
        <v>111</v>
      </c>
      <c r="B54" s="8" t="str">
        <f t="shared" si="0"/>
        <v>SPS21XXX</v>
      </c>
      <c r="C54" s="8" t="s">
        <v>110</v>
      </c>
      <c r="D54" s="8" t="s">
        <v>7</v>
      </c>
      <c r="E54" s="9">
        <v>6848.6439301725495</v>
      </c>
      <c r="F54" s="10">
        <v>2242016</v>
      </c>
      <c r="G54" s="11">
        <f t="shared" si="1"/>
        <v>327.36641338915587</v>
      </c>
      <c r="H54" s="6">
        <f t="shared" si="2"/>
        <v>4</v>
      </c>
    </row>
    <row r="55" spans="1:8" ht="15" customHeight="1" x14ac:dyDescent="0.35">
      <c r="A55" s="8" t="s">
        <v>113</v>
      </c>
      <c r="B55" s="8" t="str">
        <f t="shared" si="0"/>
        <v>SPS21XXX</v>
      </c>
      <c r="C55" s="8" t="s">
        <v>112</v>
      </c>
      <c r="D55" s="8" t="s">
        <v>7</v>
      </c>
      <c r="E55" s="9">
        <v>14977.627076409422</v>
      </c>
      <c r="F55" s="10">
        <v>10096992</v>
      </c>
      <c r="G55" s="11">
        <f t="shared" si="1"/>
        <v>674.13829630618272</v>
      </c>
      <c r="H55" s="6">
        <f t="shared" si="2"/>
        <v>6</v>
      </c>
    </row>
    <row r="56" spans="1:8" ht="15" customHeight="1" x14ac:dyDescent="0.35">
      <c r="A56" s="8" t="s">
        <v>115</v>
      </c>
      <c r="B56" s="8" t="str">
        <f t="shared" si="0"/>
        <v>SPS21XXX</v>
      </c>
      <c r="C56" s="8" t="s">
        <v>114</v>
      </c>
      <c r="D56" s="8" t="s">
        <v>7</v>
      </c>
      <c r="E56" s="9">
        <v>9215.1976340477904</v>
      </c>
      <c r="F56" s="10">
        <v>0</v>
      </c>
      <c r="G56" s="11">
        <f t="shared" si="1"/>
        <v>0</v>
      </c>
      <c r="H56" s="6">
        <f t="shared" si="2"/>
        <v>1</v>
      </c>
    </row>
    <row r="57" spans="1:8" ht="15" customHeight="1" x14ac:dyDescent="0.35">
      <c r="A57" s="8" t="s">
        <v>117</v>
      </c>
      <c r="B57" s="8" t="str">
        <f t="shared" si="0"/>
        <v>SPS21XXX</v>
      </c>
      <c r="C57" s="8" t="s">
        <v>116</v>
      </c>
      <c r="D57" s="8" t="s">
        <v>7</v>
      </c>
      <c r="E57" s="9">
        <v>11846.513478525947</v>
      </c>
      <c r="F57" s="10">
        <v>3583966</v>
      </c>
      <c r="G57" s="11">
        <f t="shared" si="1"/>
        <v>302.53339993210813</v>
      </c>
      <c r="H57" s="6">
        <f t="shared" si="2"/>
        <v>4</v>
      </c>
    </row>
    <row r="58" spans="1:8" ht="15" customHeight="1" x14ac:dyDescent="0.35">
      <c r="A58" s="8" t="s">
        <v>119</v>
      </c>
      <c r="B58" s="8" t="str">
        <f t="shared" si="0"/>
        <v>SPS21XXX</v>
      </c>
      <c r="C58" s="8" t="s">
        <v>118</v>
      </c>
      <c r="D58" s="8" t="s">
        <v>7</v>
      </c>
      <c r="E58" s="9">
        <v>16928.860892254852</v>
      </c>
      <c r="F58" s="10">
        <v>5257278</v>
      </c>
      <c r="G58" s="11">
        <f t="shared" si="1"/>
        <v>310.55119617677673</v>
      </c>
      <c r="H58" s="6">
        <f t="shared" si="2"/>
        <v>4</v>
      </c>
    </row>
    <row r="59" spans="1:8" ht="15" customHeight="1" x14ac:dyDescent="0.35">
      <c r="A59" s="8" t="s">
        <v>121</v>
      </c>
      <c r="B59" s="8" t="str">
        <f t="shared" si="0"/>
        <v>SPS21XXX</v>
      </c>
      <c r="C59" s="8" t="s">
        <v>120</v>
      </c>
      <c r="D59" s="8" t="s">
        <v>7</v>
      </c>
      <c r="E59" s="9">
        <v>70230.937670385421</v>
      </c>
      <c r="F59" s="10">
        <v>231894647</v>
      </c>
      <c r="G59" s="11">
        <f t="shared" si="1"/>
        <v>3301.8873831408919</v>
      </c>
      <c r="H59" s="6">
        <f t="shared" si="2"/>
        <v>9</v>
      </c>
    </row>
    <row r="60" spans="1:8" ht="15" customHeight="1" x14ac:dyDescent="0.35">
      <c r="A60" s="8" t="s">
        <v>123</v>
      </c>
      <c r="B60" s="8" t="str">
        <f t="shared" si="0"/>
        <v>SPS21XXX</v>
      </c>
      <c r="C60" s="8" t="s">
        <v>122</v>
      </c>
      <c r="D60" s="8" t="s">
        <v>7</v>
      </c>
      <c r="E60" s="9">
        <v>2096.0162743373862</v>
      </c>
      <c r="F60" s="10">
        <v>0</v>
      </c>
      <c r="G60" s="11">
        <f t="shared" si="1"/>
        <v>0</v>
      </c>
      <c r="H60" s="6">
        <f t="shared" si="2"/>
        <v>1</v>
      </c>
    </row>
    <row r="61" spans="1:8" ht="15" customHeight="1" x14ac:dyDescent="0.35">
      <c r="A61" s="8" t="s">
        <v>125</v>
      </c>
      <c r="B61" s="8" t="str">
        <f t="shared" si="0"/>
        <v>SPS21XXX</v>
      </c>
      <c r="C61" s="8" t="s">
        <v>124</v>
      </c>
      <c r="D61" s="8" t="s">
        <v>7</v>
      </c>
      <c r="E61" s="9">
        <v>1312.0307847150914</v>
      </c>
      <c r="F61" s="10">
        <v>268000</v>
      </c>
      <c r="G61" s="11">
        <f t="shared" si="1"/>
        <v>204.26349985240356</v>
      </c>
      <c r="H61" s="6">
        <f t="shared" si="2"/>
        <v>4</v>
      </c>
    </row>
    <row r="62" spans="1:8" ht="15" customHeight="1" x14ac:dyDescent="0.35">
      <c r="A62" s="8" t="s">
        <v>127</v>
      </c>
      <c r="B62" s="8" t="str">
        <f t="shared" si="0"/>
        <v>SPS21XXX</v>
      </c>
      <c r="C62" s="8" t="s">
        <v>126</v>
      </c>
      <c r="D62" s="8" t="s">
        <v>7</v>
      </c>
      <c r="E62" s="9">
        <v>4306.216890911358</v>
      </c>
      <c r="F62" s="10">
        <v>658426</v>
      </c>
      <c r="G62" s="11">
        <f t="shared" si="1"/>
        <v>152.90126268132587</v>
      </c>
      <c r="H62" s="6">
        <f t="shared" si="2"/>
        <v>3</v>
      </c>
    </row>
    <row r="63" spans="1:8" ht="15" customHeight="1" x14ac:dyDescent="0.35">
      <c r="A63" s="8" t="s">
        <v>129</v>
      </c>
      <c r="B63" s="8" t="str">
        <f t="shared" si="0"/>
        <v>SPS21XXX</v>
      </c>
      <c r="C63" s="8" t="s">
        <v>128</v>
      </c>
      <c r="D63" s="8" t="s">
        <v>7</v>
      </c>
      <c r="E63" s="9">
        <v>5580.2095615475873</v>
      </c>
      <c r="F63" s="10">
        <v>750000</v>
      </c>
      <c r="G63" s="11">
        <f t="shared" si="1"/>
        <v>134.40355451310305</v>
      </c>
      <c r="H63" s="6">
        <f t="shared" si="2"/>
        <v>3</v>
      </c>
    </row>
    <row r="64" spans="1:8" ht="15" customHeight="1" x14ac:dyDescent="0.35">
      <c r="A64" s="8" t="s">
        <v>131</v>
      </c>
      <c r="B64" s="8" t="str">
        <f t="shared" si="0"/>
        <v>SPS21XXX</v>
      </c>
      <c r="C64" s="8" t="s">
        <v>130</v>
      </c>
      <c r="D64" s="8" t="s">
        <v>7</v>
      </c>
      <c r="E64" s="9">
        <v>10882.264022531879</v>
      </c>
      <c r="F64" s="10">
        <v>76547862</v>
      </c>
      <c r="G64" s="11">
        <f t="shared" si="1"/>
        <v>7034.1853351018308</v>
      </c>
      <c r="H64" s="6">
        <f t="shared" si="2"/>
        <v>10</v>
      </c>
    </row>
    <row r="65" spans="1:8" ht="15" customHeight="1" x14ac:dyDescent="0.35">
      <c r="A65" s="8" t="s">
        <v>133</v>
      </c>
      <c r="B65" s="8" t="str">
        <f t="shared" si="0"/>
        <v>SPS21XXX</v>
      </c>
      <c r="C65" s="8" t="s">
        <v>132</v>
      </c>
      <c r="D65" s="8" t="s">
        <v>7</v>
      </c>
      <c r="E65" s="9">
        <v>8681.1012789497108</v>
      </c>
      <c r="F65" s="10">
        <v>13510274</v>
      </c>
      <c r="G65" s="11">
        <f t="shared" si="1"/>
        <v>1556.2857252639437</v>
      </c>
      <c r="H65" s="6">
        <f t="shared" si="2"/>
        <v>9</v>
      </c>
    </row>
    <row r="66" spans="1:8" ht="15" customHeight="1" x14ac:dyDescent="0.35">
      <c r="A66" s="8" t="s">
        <v>135</v>
      </c>
      <c r="B66" s="8" t="str">
        <f t="shared" si="0"/>
        <v>SPS21XXX</v>
      </c>
      <c r="C66" s="8" t="s">
        <v>134</v>
      </c>
      <c r="D66" s="8" t="s">
        <v>7</v>
      </c>
      <c r="E66" s="9">
        <v>4181.4014427729171</v>
      </c>
      <c r="F66" s="13"/>
      <c r="G66" s="11">
        <f t="shared" si="1"/>
        <v>0</v>
      </c>
      <c r="H66" s="6">
        <f t="shared" si="2"/>
        <v>1</v>
      </c>
    </row>
    <row r="67" spans="1:8" ht="15" customHeight="1" x14ac:dyDescent="0.35">
      <c r="A67" s="8" t="s">
        <v>137</v>
      </c>
      <c r="B67" s="8" t="str">
        <f t="shared" ref="B67:B81" si="4">REPLACE(A67,6,3,"XXX")</f>
        <v>SPS21XXX</v>
      </c>
      <c r="C67" s="8" t="s">
        <v>136</v>
      </c>
      <c r="D67" s="8" t="s">
        <v>7</v>
      </c>
      <c r="E67" s="9">
        <v>4317.0165362887274</v>
      </c>
      <c r="F67" s="10">
        <v>103536</v>
      </c>
      <c r="G67" s="11">
        <f t="shared" ref="G67:G81" si="5">F67/E67</f>
        <v>23.983229883341682</v>
      </c>
      <c r="H67" s="6">
        <f t="shared" ref="H67:H81" si="6">IF(G67&lt;$L$3,$M$3,IF(G67&lt;$L$4,$M$4,IF(G67&lt;$L$5,$M$5,IF(G67&lt;$L$6,$M$6,IF(G67&lt;$L$7,$M$7,IF(G67&lt;$L$8,$M$8,IF(G67&lt;L74,M74,IF(G67&lt;L75,M75,IF(G67&lt;$L$11,$M$11,$M$12)))))))))</f>
        <v>2</v>
      </c>
    </row>
    <row r="68" spans="1:8" ht="15" customHeight="1" x14ac:dyDescent="0.35">
      <c r="A68" s="8" t="s">
        <v>139</v>
      </c>
      <c r="B68" s="8" t="str">
        <f t="shared" si="4"/>
        <v>SPS21XXX</v>
      </c>
      <c r="C68" s="8" t="s">
        <v>138</v>
      </c>
      <c r="D68" s="8" t="s">
        <v>7</v>
      </c>
      <c r="E68" s="9">
        <v>11628.533096064044</v>
      </c>
      <c r="F68" s="10">
        <v>3100000</v>
      </c>
      <c r="G68" s="11">
        <f t="shared" si="5"/>
        <v>266.58564535962574</v>
      </c>
      <c r="H68" s="6">
        <f t="shared" si="6"/>
        <v>4</v>
      </c>
    </row>
    <row r="69" spans="1:8" ht="15" customHeight="1" x14ac:dyDescent="0.35">
      <c r="A69" s="8" t="s">
        <v>141</v>
      </c>
      <c r="B69" s="8" t="str">
        <f t="shared" si="4"/>
        <v>SPS21XXX</v>
      </c>
      <c r="C69" s="8" t="s">
        <v>140</v>
      </c>
      <c r="D69" s="8" t="s">
        <v>7</v>
      </c>
      <c r="E69" s="9">
        <v>16233.996597595027</v>
      </c>
      <c r="F69" s="10">
        <v>3353328</v>
      </c>
      <c r="G69" s="11">
        <f t="shared" si="5"/>
        <v>206.56207359910229</v>
      </c>
      <c r="H69" s="6">
        <f t="shared" si="6"/>
        <v>4</v>
      </c>
    </row>
    <row r="70" spans="1:8" ht="15" customHeight="1" x14ac:dyDescent="0.35">
      <c r="A70" s="8" t="s">
        <v>143</v>
      </c>
      <c r="B70" s="8" t="str">
        <f t="shared" si="4"/>
        <v>SPS21XXX</v>
      </c>
      <c r="C70" s="8" t="s">
        <v>142</v>
      </c>
      <c r="D70" s="8" t="s">
        <v>7</v>
      </c>
      <c r="E70" s="9">
        <v>1826.1631729116218</v>
      </c>
      <c r="F70" s="13"/>
      <c r="G70" s="11">
        <f t="shared" si="5"/>
        <v>0</v>
      </c>
      <c r="H70" s="6">
        <f t="shared" si="6"/>
        <v>1</v>
      </c>
    </row>
    <row r="71" spans="1:8" ht="15" customHeight="1" x14ac:dyDescent="0.35">
      <c r="A71" s="8" t="s">
        <v>145</v>
      </c>
      <c r="B71" s="8" t="str">
        <f t="shared" si="4"/>
        <v>SPS21XXX</v>
      </c>
      <c r="C71" s="8" t="s">
        <v>144</v>
      </c>
      <c r="D71" s="8" t="s">
        <v>7</v>
      </c>
      <c r="E71" s="9">
        <v>4695.9630652681999</v>
      </c>
      <c r="F71" s="10">
        <v>1920000</v>
      </c>
      <c r="G71" s="11">
        <f t="shared" si="5"/>
        <v>408.86181882487682</v>
      </c>
      <c r="H71" s="6">
        <f t="shared" si="6"/>
        <v>5</v>
      </c>
    </row>
    <row r="72" spans="1:8" ht="15" customHeight="1" x14ac:dyDescent="0.35">
      <c r="A72" s="8" t="s">
        <v>147</v>
      </c>
      <c r="B72" s="8" t="str">
        <f t="shared" si="4"/>
        <v>SPS21XXX</v>
      </c>
      <c r="C72" s="8" t="s">
        <v>146</v>
      </c>
      <c r="D72" s="8" t="s">
        <v>7</v>
      </c>
      <c r="E72" s="9">
        <v>4155.3614427729171</v>
      </c>
      <c r="F72" s="13"/>
      <c r="G72" s="11">
        <f t="shared" si="5"/>
        <v>0</v>
      </c>
      <c r="H72" s="6">
        <f t="shared" si="6"/>
        <v>1</v>
      </c>
    </row>
    <row r="73" spans="1:8" ht="15" customHeight="1" x14ac:dyDescent="0.35">
      <c r="A73" s="8" t="s">
        <v>149</v>
      </c>
      <c r="B73" s="8" t="str">
        <f t="shared" si="4"/>
        <v>SPS21XXX</v>
      </c>
      <c r="C73" s="8" t="s">
        <v>148</v>
      </c>
      <c r="D73" s="8" t="s">
        <v>7</v>
      </c>
      <c r="E73" s="9">
        <v>5714.4317880865929</v>
      </c>
      <c r="F73" s="13"/>
      <c r="G73" s="11">
        <f t="shared" si="5"/>
        <v>0</v>
      </c>
      <c r="H73" s="6">
        <f t="shared" si="6"/>
        <v>1</v>
      </c>
    </row>
    <row r="74" spans="1:8" ht="15" customHeight="1" x14ac:dyDescent="0.35">
      <c r="A74" s="8" t="s">
        <v>151</v>
      </c>
      <c r="B74" s="8" t="str">
        <f t="shared" si="4"/>
        <v>SPS21XXX</v>
      </c>
      <c r="C74" s="8" t="s">
        <v>150</v>
      </c>
      <c r="D74" s="8" t="s">
        <v>7</v>
      </c>
      <c r="E74" s="9">
        <v>5942.6545798596007</v>
      </c>
      <c r="F74" s="13"/>
      <c r="G74" s="11">
        <f t="shared" si="5"/>
        <v>0</v>
      </c>
      <c r="H74" s="6">
        <f t="shared" si="6"/>
        <v>1</v>
      </c>
    </row>
    <row r="75" spans="1:8" ht="15" customHeight="1" x14ac:dyDescent="0.35">
      <c r="A75" s="8" t="s">
        <v>153</v>
      </c>
      <c r="B75" s="8" t="str">
        <f t="shared" si="4"/>
        <v>SPS21XXX</v>
      </c>
      <c r="C75" s="8" t="s">
        <v>152</v>
      </c>
      <c r="D75" s="8" t="s">
        <v>7</v>
      </c>
      <c r="E75" s="9">
        <v>1546.8349342273486</v>
      </c>
      <c r="F75" s="10">
        <v>36196422</v>
      </c>
      <c r="G75" s="11">
        <f t="shared" si="5"/>
        <v>23400.313245498481</v>
      </c>
      <c r="H75" s="6">
        <f t="shared" si="6"/>
        <v>10</v>
      </c>
    </row>
    <row r="76" spans="1:8" ht="15" customHeight="1" x14ac:dyDescent="0.35">
      <c r="A76" s="8" t="s">
        <v>155</v>
      </c>
      <c r="B76" s="8" t="str">
        <f t="shared" si="4"/>
        <v>SPS21XXX</v>
      </c>
      <c r="C76" s="8" t="s">
        <v>154</v>
      </c>
      <c r="D76" s="8" t="s">
        <v>7</v>
      </c>
      <c r="E76" s="9">
        <v>5656.375789705311</v>
      </c>
      <c r="F76" s="13"/>
      <c r="G76" s="11">
        <f t="shared" si="5"/>
        <v>0</v>
      </c>
      <c r="H76" s="6">
        <f t="shared" si="6"/>
        <v>1</v>
      </c>
    </row>
    <row r="77" spans="1:8" ht="15" customHeight="1" x14ac:dyDescent="0.35">
      <c r="A77" s="8" t="s">
        <v>157</v>
      </c>
      <c r="B77" s="8" t="str">
        <f t="shared" si="4"/>
        <v>SPS21XXX</v>
      </c>
      <c r="C77" s="8" t="s">
        <v>156</v>
      </c>
      <c r="D77" s="8" t="s">
        <v>7</v>
      </c>
      <c r="E77" s="9">
        <v>9412.7641774788081</v>
      </c>
      <c r="F77" s="10">
        <v>3569924</v>
      </c>
      <c r="G77" s="11">
        <f t="shared" si="5"/>
        <v>379.26414947709844</v>
      </c>
      <c r="H77" s="6">
        <f t="shared" si="6"/>
        <v>4</v>
      </c>
    </row>
    <row r="78" spans="1:8" ht="15" customHeight="1" x14ac:dyDescent="0.35">
      <c r="A78" s="8" t="s">
        <v>159</v>
      </c>
      <c r="B78" s="8" t="str">
        <f t="shared" si="4"/>
        <v>SPS21XXX</v>
      </c>
      <c r="C78" s="8" t="s">
        <v>158</v>
      </c>
      <c r="D78" s="8" t="s">
        <v>7</v>
      </c>
      <c r="E78" s="9">
        <v>9086.1960568028517</v>
      </c>
      <c r="F78" s="10">
        <v>1908629</v>
      </c>
      <c r="G78" s="11">
        <f t="shared" si="5"/>
        <v>210.0580912042951</v>
      </c>
      <c r="H78" s="6">
        <f t="shared" si="6"/>
        <v>4</v>
      </c>
    </row>
    <row r="79" spans="1:8" ht="15" customHeight="1" x14ac:dyDescent="0.35">
      <c r="A79" s="8" t="s">
        <v>161</v>
      </c>
      <c r="B79" s="8" t="str">
        <f t="shared" si="4"/>
        <v>SPS21XXX</v>
      </c>
      <c r="C79" s="8" t="s">
        <v>160</v>
      </c>
      <c r="D79" s="8" t="s">
        <v>7</v>
      </c>
      <c r="E79" s="9">
        <v>3298.0079100777052</v>
      </c>
      <c r="F79" s="13"/>
      <c r="G79" s="11">
        <f t="shared" si="5"/>
        <v>0</v>
      </c>
      <c r="H79" s="6">
        <f t="shared" si="6"/>
        <v>1</v>
      </c>
    </row>
    <row r="80" spans="1:8" ht="15" customHeight="1" x14ac:dyDescent="0.35">
      <c r="A80" s="8" t="s">
        <v>163</v>
      </c>
      <c r="B80" s="8" t="str">
        <f t="shared" si="4"/>
        <v>SPS21XXX</v>
      </c>
      <c r="C80" s="8" t="s">
        <v>162</v>
      </c>
      <c r="D80" s="8" t="s">
        <v>7</v>
      </c>
      <c r="E80" s="9">
        <v>1756.5615496388982</v>
      </c>
      <c r="F80" s="10">
        <v>0</v>
      </c>
      <c r="G80" s="11">
        <f t="shared" si="5"/>
        <v>0</v>
      </c>
      <c r="H80" s="6">
        <f t="shared" si="6"/>
        <v>1</v>
      </c>
    </row>
    <row r="81" spans="1:8" ht="15" customHeight="1" x14ac:dyDescent="0.35">
      <c r="A81" s="8" t="s">
        <v>165</v>
      </c>
      <c r="B81" s="8" t="str">
        <f t="shared" si="4"/>
        <v>SPS21XXX</v>
      </c>
      <c r="C81" s="8" t="s">
        <v>164</v>
      </c>
      <c r="D81" s="8" t="s">
        <v>7</v>
      </c>
      <c r="E81" s="9">
        <v>6979.2931784429329</v>
      </c>
      <c r="F81" s="10">
        <v>0</v>
      </c>
      <c r="G81" s="11">
        <f t="shared" si="5"/>
        <v>0</v>
      </c>
      <c r="H81" s="6">
        <f t="shared" si="6"/>
        <v>1</v>
      </c>
    </row>
  </sheetData>
  <sheetProtection algorithmName="SHA-512" hashValue="VkZFk2U4ZxIw8RU9HRVC1K3Dm2Rny8YqqIcbs+5oIBqB/NbGO0PTDg1Vyc849BrtYxySAkQCN1MfGDCX07FYjw==" saltValue="GRMKiH7x2+zADVXesAl3Rw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45"/>
  <sheetViews>
    <sheetView tabSelected="1" workbookViewId="0">
      <pane ySplit="1" topLeftCell="A2" activePane="bottomLeft" state="frozen"/>
      <selection pane="bottomLeft" sqref="A1:XFD1048576"/>
    </sheetView>
  </sheetViews>
  <sheetFormatPr defaultRowHeight="14.5" x14ac:dyDescent="0.35"/>
  <cols>
    <col min="1" max="1" width="13.08984375" style="7" hidden="1" customWidth="1"/>
    <col min="2" max="2" width="14.453125" style="7" customWidth="1"/>
    <col min="3" max="3" width="48.453125" style="7" hidden="1" customWidth="1"/>
    <col min="4" max="4" width="10.08984375" style="20" bestFit="1" customWidth="1"/>
    <col min="5" max="5" width="8.90625" style="7"/>
    <col min="6" max="16384" width="8.7265625" style="7"/>
  </cols>
  <sheetData>
    <row r="1" spans="1:5" ht="58" x14ac:dyDescent="0.35">
      <c r="A1" s="16" t="s">
        <v>168</v>
      </c>
      <c r="B1" s="16" t="s">
        <v>502</v>
      </c>
      <c r="C1" s="16" t="s">
        <v>169</v>
      </c>
      <c r="D1" s="17" t="s">
        <v>170</v>
      </c>
      <c r="E1" s="18" t="s">
        <v>501</v>
      </c>
    </row>
    <row r="2" spans="1:5" x14ac:dyDescent="0.35">
      <c r="A2" s="19" t="s">
        <v>6</v>
      </c>
      <c r="B2" s="19" t="str">
        <f>REPLACE(A2,6,3,"XXX")</f>
        <v>SPS21XXX</v>
      </c>
      <c r="C2" s="19" t="s">
        <v>5</v>
      </c>
      <c r="D2" s="20" t="s">
        <v>7</v>
      </c>
      <c r="E2" s="6">
        <f>IF($D2="A",VLOOKUP($A2,'Input data CAT A'!$A:$H,8,FALSE),0)</f>
        <v>7</v>
      </c>
    </row>
    <row r="3" spans="1:5" x14ac:dyDescent="0.35">
      <c r="A3" s="19" t="s">
        <v>9</v>
      </c>
      <c r="B3" s="19" t="str">
        <f t="shared" ref="B3:B66" si="0">REPLACE(A3,6,3,"XXX")</f>
        <v>SPS21XXX</v>
      </c>
      <c r="C3" s="19" t="s">
        <v>8</v>
      </c>
      <c r="D3" s="20" t="s">
        <v>7</v>
      </c>
      <c r="E3" s="6">
        <f>IF($D3="A",VLOOKUP($A3,'Input data CAT A'!$A:$H,8,FALSE),0)</f>
        <v>1</v>
      </c>
    </row>
    <row r="4" spans="1:5" x14ac:dyDescent="0.35">
      <c r="A4" s="19" t="s">
        <v>11</v>
      </c>
      <c r="B4" s="19" t="str">
        <f t="shared" si="0"/>
        <v>SPS21XXX</v>
      </c>
      <c r="C4" s="19" t="s">
        <v>10</v>
      </c>
      <c r="D4" s="20" t="s">
        <v>7</v>
      </c>
      <c r="E4" s="6">
        <f>IF($D4="A",VLOOKUP($A4,'Input data CAT A'!$A:$H,8,FALSE),0)</f>
        <v>1</v>
      </c>
    </row>
    <row r="5" spans="1:5" x14ac:dyDescent="0.35">
      <c r="A5" s="19" t="s">
        <v>13</v>
      </c>
      <c r="B5" s="19" t="str">
        <f t="shared" si="0"/>
        <v>SPS21XXX</v>
      </c>
      <c r="C5" s="19" t="s">
        <v>12</v>
      </c>
      <c r="D5" s="20" t="s">
        <v>7</v>
      </c>
      <c r="E5" s="6">
        <f>IF($D5="A",VLOOKUP($A5,'Input data CAT A'!$A:$H,8,FALSE),0)</f>
        <v>2</v>
      </c>
    </row>
    <row r="6" spans="1:5" x14ac:dyDescent="0.35">
      <c r="A6" s="19" t="s">
        <v>15</v>
      </c>
      <c r="B6" s="19" t="str">
        <f t="shared" si="0"/>
        <v>SPS21XXX</v>
      </c>
      <c r="C6" s="19" t="s">
        <v>14</v>
      </c>
      <c r="D6" s="20" t="s">
        <v>7</v>
      </c>
      <c r="E6" s="6">
        <f>IF($D6="A",VLOOKUP($A6,'Input data CAT A'!$A:$H,8,FALSE),0)</f>
        <v>3</v>
      </c>
    </row>
    <row r="7" spans="1:5" x14ac:dyDescent="0.35">
      <c r="A7" s="19" t="s">
        <v>17</v>
      </c>
      <c r="B7" s="19" t="str">
        <f t="shared" si="0"/>
        <v>SPS21XXX</v>
      </c>
      <c r="C7" s="19" t="s">
        <v>16</v>
      </c>
      <c r="D7" s="20" t="s">
        <v>7</v>
      </c>
      <c r="E7" s="6">
        <f>IF($D7="A",VLOOKUP($A7,'Input data CAT A'!$A:$H,8,FALSE),0)</f>
        <v>5</v>
      </c>
    </row>
    <row r="8" spans="1:5" x14ac:dyDescent="0.35">
      <c r="A8" s="19" t="s">
        <v>19</v>
      </c>
      <c r="B8" s="19" t="str">
        <f t="shared" si="0"/>
        <v>SPS21XXX</v>
      </c>
      <c r="C8" s="19" t="s">
        <v>18</v>
      </c>
      <c r="D8" s="20" t="s">
        <v>7</v>
      </c>
      <c r="E8" s="6">
        <f>IF($D8="A",VLOOKUP($A8,'Input data CAT A'!$A:$H,8,FALSE),0)</f>
        <v>3</v>
      </c>
    </row>
    <row r="9" spans="1:5" x14ac:dyDescent="0.35">
      <c r="A9" s="19" t="s">
        <v>21</v>
      </c>
      <c r="B9" s="19" t="str">
        <f t="shared" si="0"/>
        <v>SPS21XXX</v>
      </c>
      <c r="C9" s="19" t="s">
        <v>20</v>
      </c>
      <c r="D9" s="20" t="s">
        <v>7</v>
      </c>
      <c r="E9" s="6">
        <f>IF($D9="A",VLOOKUP($A9,'Input data CAT A'!$A:$H,8,FALSE),0)</f>
        <v>6</v>
      </c>
    </row>
    <row r="10" spans="1:5" x14ac:dyDescent="0.35">
      <c r="A10" s="19" t="s">
        <v>23</v>
      </c>
      <c r="B10" s="19" t="str">
        <f t="shared" si="0"/>
        <v>SPS21XXX</v>
      </c>
      <c r="C10" s="19" t="s">
        <v>22</v>
      </c>
      <c r="D10" s="20" t="s">
        <v>7</v>
      </c>
      <c r="E10" s="6">
        <f>IF($D10="A",VLOOKUP($A10,'Input data CAT A'!$A:$H,8,FALSE),0)</f>
        <v>2</v>
      </c>
    </row>
    <row r="11" spans="1:5" x14ac:dyDescent="0.35">
      <c r="A11" s="19" t="s">
        <v>25</v>
      </c>
      <c r="B11" s="19" t="str">
        <f t="shared" si="0"/>
        <v>SPS21XXX</v>
      </c>
      <c r="C11" s="19" t="s">
        <v>24</v>
      </c>
      <c r="D11" s="20" t="s">
        <v>7</v>
      </c>
      <c r="E11" s="6">
        <f>IF($D11="A",VLOOKUP($A11,'Input data CAT A'!$A:$H,8,FALSE),0)</f>
        <v>3</v>
      </c>
    </row>
    <row r="12" spans="1:5" x14ac:dyDescent="0.35">
      <c r="A12" s="19" t="s">
        <v>27</v>
      </c>
      <c r="B12" s="19" t="str">
        <f t="shared" si="0"/>
        <v>SPS21XXX</v>
      </c>
      <c r="C12" s="19" t="s">
        <v>26</v>
      </c>
      <c r="D12" s="20" t="s">
        <v>7</v>
      </c>
      <c r="E12" s="6">
        <f>IF($D12="A",VLOOKUP($A12,'Input data CAT A'!$A:$H,8,FALSE),0)</f>
        <v>9</v>
      </c>
    </row>
    <row r="13" spans="1:5" x14ac:dyDescent="0.35">
      <c r="A13" s="19" t="s">
        <v>29</v>
      </c>
      <c r="B13" s="19" t="str">
        <f t="shared" si="0"/>
        <v>SPS21XXX</v>
      </c>
      <c r="C13" s="19" t="s">
        <v>28</v>
      </c>
      <c r="D13" s="20" t="s">
        <v>7</v>
      </c>
      <c r="E13" s="6">
        <f>IF($D13="A",VLOOKUP($A13,'Input data CAT A'!$A:$H,8,FALSE),0)</f>
        <v>9</v>
      </c>
    </row>
    <row r="14" spans="1:5" x14ac:dyDescent="0.35">
      <c r="A14" s="19" t="s">
        <v>31</v>
      </c>
      <c r="B14" s="19" t="str">
        <f t="shared" si="0"/>
        <v>SPS21XXX</v>
      </c>
      <c r="C14" s="19" t="s">
        <v>30</v>
      </c>
      <c r="D14" s="20" t="s">
        <v>7</v>
      </c>
      <c r="E14" s="6">
        <f>IF($D14="A",VLOOKUP($A14,'Input data CAT A'!$A:$H,8,FALSE),0)</f>
        <v>3</v>
      </c>
    </row>
    <row r="15" spans="1:5" x14ac:dyDescent="0.35">
      <c r="A15" s="19" t="s">
        <v>33</v>
      </c>
      <c r="B15" s="19" t="str">
        <f t="shared" si="0"/>
        <v>SPS21XXX</v>
      </c>
      <c r="C15" s="19" t="s">
        <v>32</v>
      </c>
      <c r="D15" s="20" t="s">
        <v>7</v>
      </c>
      <c r="E15" s="6">
        <f>IF($D15="A",VLOOKUP($A15,'Input data CAT A'!$A:$H,8,FALSE),0)</f>
        <v>6</v>
      </c>
    </row>
    <row r="16" spans="1:5" x14ac:dyDescent="0.35">
      <c r="A16" s="19" t="s">
        <v>35</v>
      </c>
      <c r="B16" s="19" t="str">
        <f t="shared" si="0"/>
        <v>SPS21XXX</v>
      </c>
      <c r="C16" s="19" t="s">
        <v>34</v>
      </c>
      <c r="D16" s="20" t="s">
        <v>7</v>
      </c>
      <c r="E16" s="6">
        <f>IF($D16="A",VLOOKUP($A16,'Input data CAT A'!$A:$H,8,FALSE),0)</f>
        <v>10</v>
      </c>
    </row>
    <row r="17" spans="1:5" x14ac:dyDescent="0.35">
      <c r="A17" s="19" t="s">
        <v>37</v>
      </c>
      <c r="B17" s="19" t="str">
        <f t="shared" si="0"/>
        <v>SPS21XXX</v>
      </c>
      <c r="C17" s="19" t="s">
        <v>36</v>
      </c>
      <c r="D17" s="20" t="s">
        <v>7</v>
      </c>
      <c r="E17" s="6">
        <f>IF($D17="A",VLOOKUP($A17,'Input data CAT A'!$A:$H,8,FALSE),0)</f>
        <v>5</v>
      </c>
    </row>
    <row r="18" spans="1:5" x14ac:dyDescent="0.35">
      <c r="A18" s="19" t="s">
        <v>39</v>
      </c>
      <c r="B18" s="19" t="str">
        <f t="shared" si="0"/>
        <v>SPS21XXX</v>
      </c>
      <c r="C18" s="19" t="s">
        <v>38</v>
      </c>
      <c r="D18" s="20" t="s">
        <v>7</v>
      </c>
      <c r="E18" s="6">
        <f>IF($D18="A",VLOOKUP($A18,'Input data CAT A'!$A:$H,8,FALSE),0)</f>
        <v>2</v>
      </c>
    </row>
    <row r="19" spans="1:5" x14ac:dyDescent="0.35">
      <c r="A19" s="19" t="s">
        <v>41</v>
      </c>
      <c r="B19" s="19" t="str">
        <f t="shared" si="0"/>
        <v>SPS21XXX</v>
      </c>
      <c r="C19" s="19" t="s">
        <v>40</v>
      </c>
      <c r="D19" s="20" t="s">
        <v>7</v>
      </c>
      <c r="E19" s="6">
        <f>IF($D19="A",VLOOKUP($A19,'Input data CAT A'!$A:$H,8,FALSE),0)</f>
        <v>1</v>
      </c>
    </row>
    <row r="20" spans="1:5" x14ac:dyDescent="0.35">
      <c r="A20" s="19" t="s">
        <v>43</v>
      </c>
      <c r="B20" s="19" t="str">
        <f t="shared" si="0"/>
        <v>SPS21XXX</v>
      </c>
      <c r="C20" s="19" t="s">
        <v>42</v>
      </c>
      <c r="D20" s="20" t="s">
        <v>7</v>
      </c>
      <c r="E20" s="6">
        <f>IF($D20="A",VLOOKUP($A20,'Input data CAT A'!$A:$H,8,FALSE),0)</f>
        <v>9</v>
      </c>
    </row>
    <row r="21" spans="1:5" x14ac:dyDescent="0.35">
      <c r="A21" s="19" t="s">
        <v>45</v>
      </c>
      <c r="B21" s="19" t="str">
        <f t="shared" si="0"/>
        <v>SPS21XXX</v>
      </c>
      <c r="C21" s="19" t="s">
        <v>44</v>
      </c>
      <c r="D21" s="20" t="s">
        <v>7</v>
      </c>
      <c r="E21" s="6">
        <f>IF($D21="A",VLOOKUP($A21,'Input data CAT A'!$A:$H,8,FALSE),0)</f>
        <v>9</v>
      </c>
    </row>
    <row r="22" spans="1:5" x14ac:dyDescent="0.35">
      <c r="A22" s="19" t="s">
        <v>47</v>
      </c>
      <c r="B22" s="19" t="str">
        <f t="shared" si="0"/>
        <v>SPS21XXX</v>
      </c>
      <c r="C22" s="19" t="s">
        <v>46</v>
      </c>
      <c r="D22" s="20" t="s">
        <v>7</v>
      </c>
      <c r="E22" s="6">
        <f>IF($D22="A",VLOOKUP($A22,'Input data CAT A'!$A:$H,8,FALSE),0)</f>
        <v>1</v>
      </c>
    </row>
    <row r="23" spans="1:5" x14ac:dyDescent="0.35">
      <c r="A23" s="19" t="s">
        <v>49</v>
      </c>
      <c r="B23" s="19" t="str">
        <f t="shared" si="0"/>
        <v>SPS21XXX</v>
      </c>
      <c r="C23" s="19" t="s">
        <v>48</v>
      </c>
      <c r="D23" s="20" t="s">
        <v>7</v>
      </c>
      <c r="E23" s="6">
        <f>IF($D23="A",VLOOKUP($A23,'Input data CAT A'!$A:$H,8,FALSE),0)</f>
        <v>9</v>
      </c>
    </row>
    <row r="24" spans="1:5" x14ac:dyDescent="0.35">
      <c r="A24" s="19" t="s">
        <v>51</v>
      </c>
      <c r="B24" s="19" t="str">
        <f t="shared" si="0"/>
        <v>SPS21XXX</v>
      </c>
      <c r="C24" s="19" t="s">
        <v>50</v>
      </c>
      <c r="D24" s="20" t="s">
        <v>7</v>
      </c>
      <c r="E24" s="6">
        <f>IF($D24="A",VLOOKUP($A24,'Input data CAT A'!$A:$H,8,FALSE),0)</f>
        <v>9</v>
      </c>
    </row>
    <row r="25" spans="1:5" x14ac:dyDescent="0.35">
      <c r="A25" s="19" t="s">
        <v>53</v>
      </c>
      <c r="B25" s="19" t="str">
        <f t="shared" si="0"/>
        <v>SPS21XXX</v>
      </c>
      <c r="C25" s="19" t="s">
        <v>52</v>
      </c>
      <c r="D25" s="20" t="s">
        <v>7</v>
      </c>
      <c r="E25" s="6">
        <f>IF($D25="A",VLOOKUP($A25,'Input data CAT A'!$A:$H,8,FALSE),0)</f>
        <v>6</v>
      </c>
    </row>
    <row r="26" spans="1:5" x14ac:dyDescent="0.35">
      <c r="A26" s="19" t="s">
        <v>55</v>
      </c>
      <c r="B26" s="19" t="str">
        <f t="shared" si="0"/>
        <v>SPS21XXX</v>
      </c>
      <c r="C26" s="19" t="s">
        <v>54</v>
      </c>
      <c r="D26" s="20" t="s">
        <v>7</v>
      </c>
      <c r="E26" s="6">
        <f>IF($D26="A",VLOOKUP($A26,'Input data CAT A'!$A:$H,8,FALSE),0)</f>
        <v>5</v>
      </c>
    </row>
    <row r="27" spans="1:5" x14ac:dyDescent="0.35">
      <c r="A27" s="19" t="s">
        <v>57</v>
      </c>
      <c r="B27" s="19" t="str">
        <f t="shared" si="0"/>
        <v>SPS21XXX</v>
      </c>
      <c r="C27" s="19" t="s">
        <v>56</v>
      </c>
      <c r="D27" s="20" t="s">
        <v>7</v>
      </c>
      <c r="E27" s="6">
        <f>IF($D27="A",VLOOKUP($A27,'Input data CAT A'!$A:$H,8,FALSE),0)</f>
        <v>4</v>
      </c>
    </row>
    <row r="28" spans="1:5" x14ac:dyDescent="0.35">
      <c r="A28" s="19" t="s">
        <v>59</v>
      </c>
      <c r="B28" s="19" t="str">
        <f t="shared" si="0"/>
        <v>SPS21XXX</v>
      </c>
      <c r="C28" s="19" t="s">
        <v>58</v>
      </c>
      <c r="D28" s="20" t="s">
        <v>7</v>
      </c>
      <c r="E28" s="6">
        <f>IF($D28="A",VLOOKUP($A28,'Input data CAT A'!$A:$H,8,FALSE),0)</f>
        <v>1</v>
      </c>
    </row>
    <row r="29" spans="1:5" x14ac:dyDescent="0.35">
      <c r="A29" s="19" t="s">
        <v>61</v>
      </c>
      <c r="B29" s="19" t="str">
        <f t="shared" si="0"/>
        <v>SPS21XXX</v>
      </c>
      <c r="C29" s="19" t="s">
        <v>60</v>
      </c>
      <c r="D29" s="20" t="s">
        <v>7</v>
      </c>
      <c r="E29" s="6">
        <f>IF($D29="A",VLOOKUP($A29,'Input data CAT A'!$A:$H,8,FALSE),0)</f>
        <v>4</v>
      </c>
    </row>
    <row r="30" spans="1:5" x14ac:dyDescent="0.35">
      <c r="A30" s="19" t="s">
        <v>63</v>
      </c>
      <c r="B30" s="19" t="str">
        <f t="shared" si="0"/>
        <v>SPS21XXX</v>
      </c>
      <c r="C30" s="19" t="s">
        <v>62</v>
      </c>
      <c r="D30" s="20" t="s">
        <v>7</v>
      </c>
      <c r="E30" s="6">
        <f>IF($D30="A",VLOOKUP($A30,'Input data CAT A'!$A:$H,8,FALSE),0)</f>
        <v>4</v>
      </c>
    </row>
    <row r="31" spans="1:5" x14ac:dyDescent="0.35">
      <c r="A31" s="19" t="s">
        <v>65</v>
      </c>
      <c r="B31" s="19" t="str">
        <f t="shared" si="0"/>
        <v>SPS21XXX</v>
      </c>
      <c r="C31" s="19" t="s">
        <v>64</v>
      </c>
      <c r="D31" s="20" t="s">
        <v>7</v>
      </c>
      <c r="E31" s="6">
        <f>IF($D31="A",VLOOKUP($A31,'Input data CAT A'!$A:$H,8,FALSE),0)</f>
        <v>9</v>
      </c>
    </row>
    <row r="32" spans="1:5" x14ac:dyDescent="0.35">
      <c r="A32" s="19" t="s">
        <v>67</v>
      </c>
      <c r="B32" s="19" t="str">
        <f t="shared" si="0"/>
        <v>SPS21XXX</v>
      </c>
      <c r="C32" s="19" t="s">
        <v>66</v>
      </c>
      <c r="D32" s="20" t="s">
        <v>7</v>
      </c>
      <c r="E32" s="6">
        <f>IF($D32="A",VLOOKUP($A32,'Input data CAT A'!$A:$H,8,FALSE),0)</f>
        <v>9</v>
      </c>
    </row>
    <row r="33" spans="1:5" x14ac:dyDescent="0.35">
      <c r="A33" s="19" t="s">
        <v>69</v>
      </c>
      <c r="B33" s="19" t="str">
        <f t="shared" si="0"/>
        <v>SPS21XXX</v>
      </c>
      <c r="C33" s="19" t="s">
        <v>68</v>
      </c>
      <c r="D33" s="20" t="s">
        <v>7</v>
      </c>
      <c r="E33" s="6">
        <f>IF($D33="A",VLOOKUP($A33,'Input data CAT A'!$A:$H,8,FALSE),0)</f>
        <v>6</v>
      </c>
    </row>
    <row r="34" spans="1:5" x14ac:dyDescent="0.35">
      <c r="A34" s="19" t="s">
        <v>71</v>
      </c>
      <c r="B34" s="19" t="str">
        <f t="shared" si="0"/>
        <v>SPS21XXX</v>
      </c>
      <c r="C34" s="19" t="s">
        <v>70</v>
      </c>
      <c r="D34" s="20" t="s">
        <v>7</v>
      </c>
      <c r="E34" s="6">
        <f>IF($D34="A",VLOOKUP($A34,'Input data CAT A'!$A:$H,8,FALSE),0)</f>
        <v>9</v>
      </c>
    </row>
    <row r="35" spans="1:5" x14ac:dyDescent="0.35">
      <c r="A35" s="19" t="s">
        <v>73</v>
      </c>
      <c r="B35" s="19" t="str">
        <f t="shared" si="0"/>
        <v>SPS21XXX</v>
      </c>
      <c r="C35" s="19" t="s">
        <v>72</v>
      </c>
      <c r="D35" s="20" t="s">
        <v>7</v>
      </c>
      <c r="E35" s="6">
        <f>IF($D35="A",VLOOKUP($A35,'Input data CAT A'!$A:$H,8,FALSE),0)</f>
        <v>1</v>
      </c>
    </row>
    <row r="36" spans="1:5" x14ac:dyDescent="0.35">
      <c r="A36" s="19" t="s">
        <v>75</v>
      </c>
      <c r="B36" s="19" t="str">
        <f t="shared" si="0"/>
        <v>SPS21XXX</v>
      </c>
      <c r="C36" s="19" t="s">
        <v>74</v>
      </c>
      <c r="D36" s="20" t="s">
        <v>7</v>
      </c>
      <c r="E36" s="6">
        <f>IF($D36="A",VLOOKUP($A36,'Input data CAT A'!$A:$H,8,FALSE),0)</f>
        <v>9</v>
      </c>
    </row>
    <row r="37" spans="1:5" x14ac:dyDescent="0.35">
      <c r="A37" s="19" t="s">
        <v>77</v>
      </c>
      <c r="B37" s="19" t="str">
        <f t="shared" si="0"/>
        <v>SPS21XXX</v>
      </c>
      <c r="C37" s="19" t="s">
        <v>76</v>
      </c>
      <c r="D37" s="20" t="s">
        <v>7</v>
      </c>
      <c r="E37" s="6">
        <f>IF($D37="A",VLOOKUP($A37,'Input data CAT A'!$A:$H,8,FALSE),0)</f>
        <v>9</v>
      </c>
    </row>
    <row r="38" spans="1:5" x14ac:dyDescent="0.35">
      <c r="A38" s="19" t="s">
        <v>79</v>
      </c>
      <c r="B38" s="19" t="str">
        <f t="shared" si="0"/>
        <v>SPS21XXX</v>
      </c>
      <c r="C38" s="19" t="s">
        <v>78</v>
      </c>
      <c r="D38" s="20" t="s">
        <v>7</v>
      </c>
      <c r="E38" s="6">
        <f>IF($D38="A",VLOOKUP($A38,'Input data CAT A'!$A:$H,8,FALSE),0)</f>
        <v>2</v>
      </c>
    </row>
    <row r="39" spans="1:5" x14ac:dyDescent="0.35">
      <c r="A39" s="19" t="s">
        <v>81</v>
      </c>
      <c r="B39" s="19" t="str">
        <f t="shared" si="0"/>
        <v>SPS21XXX</v>
      </c>
      <c r="C39" s="19" t="s">
        <v>80</v>
      </c>
      <c r="D39" s="20" t="s">
        <v>7</v>
      </c>
      <c r="E39" s="6">
        <f>IF($D39="A",VLOOKUP($A39,'Input data CAT A'!$A:$H,8,FALSE),0)</f>
        <v>6</v>
      </c>
    </row>
    <row r="40" spans="1:5" x14ac:dyDescent="0.35">
      <c r="A40" s="19" t="s">
        <v>83</v>
      </c>
      <c r="B40" s="19" t="str">
        <f t="shared" si="0"/>
        <v>SPS21XXX</v>
      </c>
      <c r="C40" s="19" t="s">
        <v>82</v>
      </c>
      <c r="D40" s="20" t="s">
        <v>7</v>
      </c>
      <c r="E40" s="6">
        <f>IF($D40="A",VLOOKUP($A40,'Input data CAT A'!$A:$H,8,FALSE),0)</f>
        <v>10</v>
      </c>
    </row>
    <row r="41" spans="1:5" x14ac:dyDescent="0.35">
      <c r="A41" s="19" t="s">
        <v>85</v>
      </c>
      <c r="B41" s="19" t="str">
        <f t="shared" si="0"/>
        <v>SPS21XXX</v>
      </c>
      <c r="C41" s="19" t="s">
        <v>84</v>
      </c>
      <c r="D41" s="20" t="s">
        <v>7</v>
      </c>
      <c r="E41" s="6">
        <f>IF($D41="A",VLOOKUP($A41,'Input data CAT A'!$A:$H,8,FALSE),0)</f>
        <v>1</v>
      </c>
    </row>
    <row r="42" spans="1:5" x14ac:dyDescent="0.35">
      <c r="A42" s="19" t="s">
        <v>87</v>
      </c>
      <c r="B42" s="19" t="str">
        <f t="shared" si="0"/>
        <v>SPS21XXX</v>
      </c>
      <c r="C42" s="19" t="s">
        <v>86</v>
      </c>
      <c r="D42" s="20" t="s">
        <v>7</v>
      </c>
      <c r="E42" s="6">
        <f>IF($D42="A",VLOOKUP($A42,'Input data CAT A'!$A:$H,8,FALSE),0)</f>
        <v>2</v>
      </c>
    </row>
    <row r="43" spans="1:5" x14ac:dyDescent="0.35">
      <c r="A43" s="19" t="s">
        <v>89</v>
      </c>
      <c r="B43" s="19" t="str">
        <f t="shared" si="0"/>
        <v>SPS21XXX</v>
      </c>
      <c r="C43" s="19" t="s">
        <v>88</v>
      </c>
      <c r="D43" s="20" t="s">
        <v>7</v>
      </c>
      <c r="E43" s="6">
        <f>IF($D43="A",VLOOKUP($A43,'Input data CAT A'!$A:$H,8,FALSE),0)</f>
        <v>2</v>
      </c>
    </row>
    <row r="44" spans="1:5" x14ac:dyDescent="0.35">
      <c r="A44" s="19" t="s">
        <v>91</v>
      </c>
      <c r="B44" s="19" t="str">
        <f t="shared" si="0"/>
        <v>SPS21XXX</v>
      </c>
      <c r="C44" s="19" t="s">
        <v>90</v>
      </c>
      <c r="D44" s="20" t="s">
        <v>7</v>
      </c>
      <c r="E44" s="6">
        <f>IF($D44="A",VLOOKUP($A44,'Input data CAT A'!$A:$H,8,FALSE),0)</f>
        <v>2</v>
      </c>
    </row>
    <row r="45" spans="1:5" x14ac:dyDescent="0.35">
      <c r="A45" s="19" t="s">
        <v>93</v>
      </c>
      <c r="B45" s="19" t="str">
        <f t="shared" si="0"/>
        <v>SPS21XXX</v>
      </c>
      <c r="C45" s="19" t="s">
        <v>92</v>
      </c>
      <c r="D45" s="20" t="s">
        <v>7</v>
      </c>
      <c r="E45" s="6">
        <f>IF($D45="A",VLOOKUP($A45,'Input data CAT A'!$A:$H,8,FALSE),0)</f>
        <v>1</v>
      </c>
    </row>
    <row r="46" spans="1:5" x14ac:dyDescent="0.35">
      <c r="A46" s="19" t="s">
        <v>95</v>
      </c>
      <c r="B46" s="19" t="str">
        <f t="shared" si="0"/>
        <v>SPS21XXX</v>
      </c>
      <c r="C46" s="19" t="s">
        <v>94</v>
      </c>
      <c r="D46" s="20" t="s">
        <v>7</v>
      </c>
      <c r="E46" s="6">
        <f>IF($D46="A",VLOOKUP($A46,'Input data CAT A'!$A:$H,8,FALSE),0)</f>
        <v>1</v>
      </c>
    </row>
    <row r="47" spans="1:5" x14ac:dyDescent="0.35">
      <c r="A47" s="19" t="s">
        <v>97</v>
      </c>
      <c r="B47" s="19" t="str">
        <f t="shared" si="0"/>
        <v>SPS21XXX</v>
      </c>
      <c r="C47" s="19" t="s">
        <v>96</v>
      </c>
      <c r="D47" s="20" t="s">
        <v>7</v>
      </c>
      <c r="E47" s="6">
        <f>IF($D47="A",VLOOKUP($A47,'Input data CAT A'!$A:$H,8,FALSE),0)</f>
        <v>9</v>
      </c>
    </row>
    <row r="48" spans="1:5" x14ac:dyDescent="0.35">
      <c r="A48" s="19" t="s">
        <v>99</v>
      </c>
      <c r="B48" s="19" t="str">
        <f t="shared" si="0"/>
        <v>SPS21XXX</v>
      </c>
      <c r="C48" s="19" t="s">
        <v>98</v>
      </c>
      <c r="D48" s="20" t="s">
        <v>7</v>
      </c>
      <c r="E48" s="6">
        <f>IF($D48="A",VLOOKUP($A48,'Input data CAT A'!$A:$H,8,FALSE),0)</f>
        <v>3</v>
      </c>
    </row>
    <row r="49" spans="1:5" x14ac:dyDescent="0.35">
      <c r="A49" s="19" t="s">
        <v>101</v>
      </c>
      <c r="B49" s="19" t="str">
        <f t="shared" si="0"/>
        <v>SPS21XXX</v>
      </c>
      <c r="C49" s="19" t="s">
        <v>100</v>
      </c>
      <c r="D49" s="20" t="s">
        <v>7</v>
      </c>
      <c r="E49" s="6">
        <f>IF($D49="A",VLOOKUP($A49,'Input data CAT A'!$A:$H,8,FALSE),0)</f>
        <v>4</v>
      </c>
    </row>
    <row r="50" spans="1:5" x14ac:dyDescent="0.35">
      <c r="A50" s="19" t="s">
        <v>103</v>
      </c>
      <c r="B50" s="19" t="str">
        <f t="shared" si="0"/>
        <v>SPS21XXX</v>
      </c>
      <c r="C50" s="19" t="s">
        <v>102</v>
      </c>
      <c r="D50" s="20" t="s">
        <v>7</v>
      </c>
      <c r="E50" s="6">
        <f>IF($D50="A",VLOOKUP($A50,'Input data CAT A'!$A:$H,8,FALSE),0)</f>
        <v>4</v>
      </c>
    </row>
    <row r="51" spans="1:5" x14ac:dyDescent="0.35">
      <c r="A51" s="19" t="s">
        <v>105</v>
      </c>
      <c r="B51" s="19" t="str">
        <f t="shared" si="0"/>
        <v>SPS21XXX</v>
      </c>
      <c r="C51" s="19" t="s">
        <v>104</v>
      </c>
      <c r="D51" s="20" t="s">
        <v>7</v>
      </c>
      <c r="E51" s="6">
        <f>IF($D51="A",VLOOKUP($A51,'Input data CAT A'!$A:$H,8,FALSE),0)</f>
        <v>2</v>
      </c>
    </row>
    <row r="52" spans="1:5" x14ac:dyDescent="0.35">
      <c r="A52" s="19" t="s">
        <v>107</v>
      </c>
      <c r="B52" s="19" t="str">
        <f t="shared" si="0"/>
        <v>SPS21XXX</v>
      </c>
      <c r="C52" s="19" t="s">
        <v>106</v>
      </c>
      <c r="D52" s="20" t="s">
        <v>7</v>
      </c>
      <c r="E52" s="6">
        <f>IF($D52="A",VLOOKUP($A52,'Input data CAT A'!$A:$H,8,FALSE),0)</f>
        <v>1</v>
      </c>
    </row>
    <row r="53" spans="1:5" x14ac:dyDescent="0.35">
      <c r="A53" s="19" t="s">
        <v>109</v>
      </c>
      <c r="B53" s="19" t="str">
        <f t="shared" si="0"/>
        <v>SPS21XXX</v>
      </c>
      <c r="C53" s="19" t="s">
        <v>108</v>
      </c>
      <c r="D53" s="20" t="s">
        <v>7</v>
      </c>
      <c r="E53" s="6">
        <f>IF($D53="A",VLOOKUP($A53,'Input data CAT A'!$A:$H,8,FALSE),0)</f>
        <v>4</v>
      </c>
    </row>
    <row r="54" spans="1:5" x14ac:dyDescent="0.35">
      <c r="A54" s="19" t="s">
        <v>111</v>
      </c>
      <c r="B54" s="19" t="str">
        <f t="shared" si="0"/>
        <v>SPS21XXX</v>
      </c>
      <c r="C54" s="19" t="s">
        <v>110</v>
      </c>
      <c r="D54" s="20" t="s">
        <v>7</v>
      </c>
      <c r="E54" s="6">
        <f>IF($D54="A",VLOOKUP($A54,'Input data CAT A'!$A:$H,8,FALSE),0)</f>
        <v>4</v>
      </c>
    </row>
    <row r="55" spans="1:5" x14ac:dyDescent="0.35">
      <c r="A55" s="19" t="s">
        <v>113</v>
      </c>
      <c r="B55" s="19" t="str">
        <f t="shared" si="0"/>
        <v>SPS21XXX</v>
      </c>
      <c r="C55" s="19" t="s">
        <v>112</v>
      </c>
      <c r="D55" s="20" t="s">
        <v>7</v>
      </c>
      <c r="E55" s="6">
        <f>IF($D55="A",VLOOKUP($A55,'Input data CAT A'!$A:$H,8,FALSE),0)</f>
        <v>6</v>
      </c>
    </row>
    <row r="56" spans="1:5" x14ac:dyDescent="0.35">
      <c r="A56" s="19" t="s">
        <v>115</v>
      </c>
      <c r="B56" s="19" t="str">
        <f t="shared" si="0"/>
        <v>SPS21XXX</v>
      </c>
      <c r="C56" s="19" t="s">
        <v>114</v>
      </c>
      <c r="D56" s="20" t="s">
        <v>7</v>
      </c>
      <c r="E56" s="6">
        <f>IF($D56="A",VLOOKUP($A56,'Input data CAT A'!$A:$H,8,FALSE),0)</f>
        <v>1</v>
      </c>
    </row>
    <row r="57" spans="1:5" x14ac:dyDescent="0.35">
      <c r="A57" s="19" t="s">
        <v>117</v>
      </c>
      <c r="B57" s="19" t="str">
        <f t="shared" si="0"/>
        <v>SPS21XXX</v>
      </c>
      <c r="C57" s="19" t="s">
        <v>116</v>
      </c>
      <c r="D57" s="20" t="s">
        <v>7</v>
      </c>
      <c r="E57" s="6">
        <f>IF($D57="A",VLOOKUP($A57,'Input data CAT A'!$A:$H,8,FALSE),0)</f>
        <v>4</v>
      </c>
    </row>
    <row r="58" spans="1:5" x14ac:dyDescent="0.35">
      <c r="A58" s="19" t="s">
        <v>119</v>
      </c>
      <c r="B58" s="19" t="str">
        <f t="shared" si="0"/>
        <v>SPS21XXX</v>
      </c>
      <c r="C58" s="19" t="s">
        <v>118</v>
      </c>
      <c r="D58" s="20" t="s">
        <v>7</v>
      </c>
      <c r="E58" s="6">
        <f>IF($D58="A",VLOOKUP($A58,'Input data CAT A'!$A:$H,8,FALSE),0)</f>
        <v>4</v>
      </c>
    </row>
    <row r="59" spans="1:5" x14ac:dyDescent="0.35">
      <c r="A59" s="19" t="s">
        <v>121</v>
      </c>
      <c r="B59" s="19" t="str">
        <f t="shared" si="0"/>
        <v>SPS21XXX</v>
      </c>
      <c r="C59" s="19" t="s">
        <v>120</v>
      </c>
      <c r="D59" s="20" t="s">
        <v>7</v>
      </c>
      <c r="E59" s="6">
        <f>IF($D59="A",VLOOKUP($A59,'Input data CAT A'!$A:$H,8,FALSE),0)</f>
        <v>9</v>
      </c>
    </row>
    <row r="60" spans="1:5" x14ac:dyDescent="0.35">
      <c r="A60" s="19" t="s">
        <v>123</v>
      </c>
      <c r="B60" s="19" t="str">
        <f t="shared" si="0"/>
        <v>SPS21XXX</v>
      </c>
      <c r="C60" s="19" t="s">
        <v>122</v>
      </c>
      <c r="D60" s="20" t="s">
        <v>7</v>
      </c>
      <c r="E60" s="6">
        <f>IF($D60="A",VLOOKUP($A60,'Input data CAT A'!$A:$H,8,FALSE),0)</f>
        <v>1</v>
      </c>
    </row>
    <row r="61" spans="1:5" x14ac:dyDescent="0.35">
      <c r="A61" s="19" t="s">
        <v>125</v>
      </c>
      <c r="B61" s="19" t="str">
        <f t="shared" si="0"/>
        <v>SPS21XXX</v>
      </c>
      <c r="C61" s="19" t="s">
        <v>124</v>
      </c>
      <c r="D61" s="20" t="s">
        <v>7</v>
      </c>
      <c r="E61" s="6">
        <f>IF($D61="A",VLOOKUP($A61,'Input data CAT A'!$A:$H,8,FALSE),0)</f>
        <v>4</v>
      </c>
    </row>
    <row r="62" spans="1:5" x14ac:dyDescent="0.35">
      <c r="A62" s="19" t="s">
        <v>127</v>
      </c>
      <c r="B62" s="19" t="str">
        <f t="shared" si="0"/>
        <v>SPS21XXX</v>
      </c>
      <c r="C62" s="19" t="s">
        <v>126</v>
      </c>
      <c r="D62" s="20" t="s">
        <v>7</v>
      </c>
      <c r="E62" s="6">
        <f>IF($D62="A",VLOOKUP($A62,'Input data CAT A'!$A:$H,8,FALSE),0)</f>
        <v>3</v>
      </c>
    </row>
    <row r="63" spans="1:5" x14ac:dyDescent="0.35">
      <c r="A63" s="19" t="s">
        <v>129</v>
      </c>
      <c r="B63" s="19" t="str">
        <f t="shared" si="0"/>
        <v>SPS21XXX</v>
      </c>
      <c r="C63" s="19" t="s">
        <v>128</v>
      </c>
      <c r="D63" s="20" t="s">
        <v>7</v>
      </c>
      <c r="E63" s="6">
        <f>IF($D63="A",VLOOKUP($A63,'Input data CAT A'!$A:$H,8,FALSE),0)</f>
        <v>3</v>
      </c>
    </row>
    <row r="64" spans="1:5" x14ac:dyDescent="0.35">
      <c r="A64" s="19" t="s">
        <v>131</v>
      </c>
      <c r="B64" s="19" t="str">
        <f t="shared" si="0"/>
        <v>SPS21XXX</v>
      </c>
      <c r="C64" s="19" t="s">
        <v>130</v>
      </c>
      <c r="D64" s="20" t="s">
        <v>7</v>
      </c>
      <c r="E64" s="6">
        <f>IF($D64="A",VLOOKUP($A64,'Input data CAT A'!$A:$H,8,FALSE),0)</f>
        <v>10</v>
      </c>
    </row>
    <row r="65" spans="1:5" x14ac:dyDescent="0.35">
      <c r="A65" s="19" t="s">
        <v>133</v>
      </c>
      <c r="B65" s="19" t="str">
        <f t="shared" si="0"/>
        <v>SPS21XXX</v>
      </c>
      <c r="C65" s="19" t="s">
        <v>132</v>
      </c>
      <c r="D65" s="20" t="s">
        <v>7</v>
      </c>
      <c r="E65" s="6">
        <f>IF($D65="A",VLOOKUP($A65,'Input data CAT A'!$A:$H,8,FALSE),0)</f>
        <v>9</v>
      </c>
    </row>
    <row r="66" spans="1:5" x14ac:dyDescent="0.35">
      <c r="A66" s="19" t="s">
        <v>135</v>
      </c>
      <c r="B66" s="19" t="str">
        <f t="shared" si="0"/>
        <v>SPS21XXX</v>
      </c>
      <c r="C66" s="19" t="s">
        <v>134</v>
      </c>
      <c r="D66" s="20" t="s">
        <v>7</v>
      </c>
      <c r="E66" s="6">
        <f>IF($D66="A",VLOOKUP($A66,'Input data CAT A'!$A:$H,8,FALSE),0)</f>
        <v>1</v>
      </c>
    </row>
    <row r="67" spans="1:5" x14ac:dyDescent="0.35">
      <c r="A67" s="19" t="s">
        <v>137</v>
      </c>
      <c r="B67" s="19" t="str">
        <f t="shared" ref="B67:B81" si="1">REPLACE(A67,6,3,"XXX")</f>
        <v>SPS21XXX</v>
      </c>
      <c r="C67" s="19" t="s">
        <v>136</v>
      </c>
      <c r="D67" s="20" t="s">
        <v>7</v>
      </c>
      <c r="E67" s="6">
        <f>IF($D67="A",VLOOKUP($A67,'Input data CAT A'!$A:$H,8,FALSE),0)</f>
        <v>2</v>
      </c>
    </row>
    <row r="68" spans="1:5" x14ac:dyDescent="0.35">
      <c r="A68" s="19" t="s">
        <v>139</v>
      </c>
      <c r="B68" s="19" t="str">
        <f t="shared" si="1"/>
        <v>SPS21XXX</v>
      </c>
      <c r="C68" s="19" t="s">
        <v>138</v>
      </c>
      <c r="D68" s="20" t="s">
        <v>7</v>
      </c>
      <c r="E68" s="6">
        <f>IF($D68="A",VLOOKUP($A68,'Input data CAT A'!$A:$H,8,FALSE),0)</f>
        <v>4</v>
      </c>
    </row>
    <row r="69" spans="1:5" x14ac:dyDescent="0.35">
      <c r="A69" s="19" t="s">
        <v>141</v>
      </c>
      <c r="B69" s="19" t="str">
        <f t="shared" si="1"/>
        <v>SPS21XXX</v>
      </c>
      <c r="C69" s="19" t="s">
        <v>140</v>
      </c>
      <c r="D69" s="20" t="s">
        <v>7</v>
      </c>
      <c r="E69" s="6">
        <f>IF($D69="A",VLOOKUP($A69,'Input data CAT A'!$A:$H,8,FALSE),0)</f>
        <v>4</v>
      </c>
    </row>
    <row r="70" spans="1:5" x14ac:dyDescent="0.35">
      <c r="A70" s="19" t="s">
        <v>143</v>
      </c>
      <c r="B70" s="19" t="str">
        <f t="shared" si="1"/>
        <v>SPS21XXX</v>
      </c>
      <c r="C70" s="19" t="s">
        <v>142</v>
      </c>
      <c r="D70" s="20" t="s">
        <v>7</v>
      </c>
      <c r="E70" s="6">
        <f>IF($D70="A",VLOOKUP($A70,'Input data CAT A'!$A:$H,8,FALSE),0)</f>
        <v>1</v>
      </c>
    </row>
    <row r="71" spans="1:5" x14ac:dyDescent="0.35">
      <c r="A71" s="19" t="s">
        <v>145</v>
      </c>
      <c r="B71" s="19" t="str">
        <f t="shared" si="1"/>
        <v>SPS21XXX</v>
      </c>
      <c r="C71" s="19" t="s">
        <v>144</v>
      </c>
      <c r="D71" s="20" t="s">
        <v>7</v>
      </c>
      <c r="E71" s="6">
        <f>IF($D71="A",VLOOKUP($A71,'Input data CAT A'!$A:$H,8,FALSE),0)</f>
        <v>5</v>
      </c>
    </row>
    <row r="72" spans="1:5" x14ac:dyDescent="0.35">
      <c r="A72" s="19" t="s">
        <v>147</v>
      </c>
      <c r="B72" s="19" t="str">
        <f t="shared" si="1"/>
        <v>SPS21XXX</v>
      </c>
      <c r="C72" s="19" t="s">
        <v>146</v>
      </c>
      <c r="D72" s="20" t="s">
        <v>7</v>
      </c>
      <c r="E72" s="6">
        <f>IF($D72="A",VLOOKUP($A72,'Input data CAT A'!$A:$H,8,FALSE),0)</f>
        <v>1</v>
      </c>
    </row>
    <row r="73" spans="1:5" x14ac:dyDescent="0.35">
      <c r="A73" s="19" t="s">
        <v>149</v>
      </c>
      <c r="B73" s="19" t="str">
        <f t="shared" si="1"/>
        <v>SPS21XXX</v>
      </c>
      <c r="C73" s="19" t="s">
        <v>148</v>
      </c>
      <c r="D73" s="20" t="s">
        <v>7</v>
      </c>
      <c r="E73" s="6">
        <f>IF($D73="A",VLOOKUP($A73,'Input data CAT A'!$A:$H,8,FALSE),0)</f>
        <v>1</v>
      </c>
    </row>
    <row r="74" spans="1:5" x14ac:dyDescent="0.35">
      <c r="A74" s="19" t="s">
        <v>151</v>
      </c>
      <c r="B74" s="19" t="str">
        <f t="shared" si="1"/>
        <v>SPS21XXX</v>
      </c>
      <c r="C74" s="19" t="s">
        <v>150</v>
      </c>
      <c r="D74" s="20" t="s">
        <v>7</v>
      </c>
      <c r="E74" s="6">
        <f>IF($D74="A",VLOOKUP($A74,'Input data CAT A'!$A:$H,8,FALSE),0)</f>
        <v>1</v>
      </c>
    </row>
    <row r="75" spans="1:5" x14ac:dyDescent="0.35">
      <c r="A75" s="19" t="s">
        <v>153</v>
      </c>
      <c r="B75" s="19" t="str">
        <f t="shared" si="1"/>
        <v>SPS21XXX</v>
      </c>
      <c r="C75" s="19" t="s">
        <v>152</v>
      </c>
      <c r="D75" s="20" t="s">
        <v>7</v>
      </c>
      <c r="E75" s="6">
        <f>IF($D75="A",VLOOKUP($A75,'Input data CAT A'!$A:$H,8,FALSE),0)</f>
        <v>10</v>
      </c>
    </row>
    <row r="76" spans="1:5" x14ac:dyDescent="0.35">
      <c r="A76" s="19" t="s">
        <v>155</v>
      </c>
      <c r="B76" s="19" t="str">
        <f t="shared" si="1"/>
        <v>SPS21XXX</v>
      </c>
      <c r="C76" s="19" t="s">
        <v>154</v>
      </c>
      <c r="D76" s="20" t="s">
        <v>7</v>
      </c>
      <c r="E76" s="6">
        <f>IF($D76="A",VLOOKUP($A76,'Input data CAT A'!$A:$H,8,FALSE),0)</f>
        <v>1</v>
      </c>
    </row>
    <row r="77" spans="1:5" x14ac:dyDescent="0.35">
      <c r="A77" s="19" t="s">
        <v>157</v>
      </c>
      <c r="B77" s="19" t="str">
        <f t="shared" si="1"/>
        <v>SPS21XXX</v>
      </c>
      <c r="C77" s="19" t="s">
        <v>156</v>
      </c>
      <c r="D77" s="20" t="s">
        <v>7</v>
      </c>
      <c r="E77" s="6">
        <f>IF($D77="A",VLOOKUP($A77,'Input data CAT A'!$A:$H,8,FALSE),0)</f>
        <v>4</v>
      </c>
    </row>
    <row r="78" spans="1:5" x14ac:dyDescent="0.35">
      <c r="A78" s="19" t="s">
        <v>159</v>
      </c>
      <c r="B78" s="19" t="str">
        <f t="shared" si="1"/>
        <v>SPS21XXX</v>
      </c>
      <c r="C78" s="19" t="s">
        <v>158</v>
      </c>
      <c r="D78" s="20" t="s">
        <v>7</v>
      </c>
      <c r="E78" s="6">
        <f>IF($D78="A",VLOOKUP($A78,'Input data CAT A'!$A:$H,8,FALSE),0)</f>
        <v>4</v>
      </c>
    </row>
    <row r="79" spans="1:5" x14ac:dyDescent="0.35">
      <c r="A79" s="19" t="s">
        <v>161</v>
      </c>
      <c r="B79" s="19" t="str">
        <f t="shared" si="1"/>
        <v>SPS21XXX</v>
      </c>
      <c r="C79" s="19" t="s">
        <v>160</v>
      </c>
      <c r="D79" s="20" t="s">
        <v>7</v>
      </c>
      <c r="E79" s="6">
        <f>IF($D79="A",VLOOKUP($A79,'Input data CAT A'!$A:$H,8,FALSE),0)</f>
        <v>1</v>
      </c>
    </row>
    <row r="80" spans="1:5" x14ac:dyDescent="0.35">
      <c r="A80" s="19" t="s">
        <v>163</v>
      </c>
      <c r="B80" s="19" t="str">
        <f t="shared" si="1"/>
        <v>SPS21XXX</v>
      </c>
      <c r="C80" s="19" t="s">
        <v>162</v>
      </c>
      <c r="D80" s="20" t="s">
        <v>7</v>
      </c>
      <c r="E80" s="6">
        <f>IF($D80="A",VLOOKUP($A80,'Input data CAT A'!$A:$H,8,FALSE),0)</f>
        <v>1</v>
      </c>
    </row>
    <row r="81" spans="1:5" x14ac:dyDescent="0.35">
      <c r="A81" s="19" t="s">
        <v>165</v>
      </c>
      <c r="B81" s="19" t="str">
        <f t="shared" si="1"/>
        <v>SPS21XXX</v>
      </c>
      <c r="C81" s="19" t="s">
        <v>164</v>
      </c>
      <c r="D81" s="20" t="s">
        <v>7</v>
      </c>
      <c r="E81" s="6">
        <f>IF($D81="A",VLOOKUP($A81,'Input data CAT A'!$A:$H,8,FALSE),0)</f>
        <v>1</v>
      </c>
    </row>
    <row r="82" spans="1:5" x14ac:dyDescent="0.35">
      <c r="A82" s="21" t="s">
        <v>171</v>
      </c>
      <c r="B82" s="21"/>
      <c r="C82" s="21" t="s">
        <v>172</v>
      </c>
      <c r="D82" s="21" t="s">
        <v>173</v>
      </c>
      <c r="E82" s="6">
        <f>IF($D82="A",VLOOKUP($A82,'Input data CAT A'!$A:$H,8,FALSE),0)</f>
        <v>0</v>
      </c>
    </row>
    <row r="83" spans="1:5" x14ac:dyDescent="0.35">
      <c r="A83" s="21" t="s">
        <v>174</v>
      </c>
      <c r="B83" s="21"/>
      <c r="C83" s="21" t="s">
        <v>175</v>
      </c>
      <c r="D83" s="21" t="s">
        <v>173</v>
      </c>
      <c r="E83" s="6">
        <f>IF($D83="A",VLOOKUP($A83,'Input data CAT A'!$A:$H,8,FALSE),0)</f>
        <v>0</v>
      </c>
    </row>
    <row r="84" spans="1:5" x14ac:dyDescent="0.35">
      <c r="A84" s="21" t="s">
        <v>176</v>
      </c>
      <c r="B84" s="21"/>
      <c r="C84" s="21" t="s">
        <v>177</v>
      </c>
      <c r="D84" s="21" t="s">
        <v>173</v>
      </c>
      <c r="E84" s="6">
        <f>IF($D84="A",VLOOKUP($A84,'Input data CAT A'!$A:$H,8,FALSE),0)</f>
        <v>0</v>
      </c>
    </row>
    <row r="85" spans="1:5" x14ac:dyDescent="0.35">
      <c r="A85" s="21" t="s">
        <v>178</v>
      </c>
      <c r="B85" s="21"/>
      <c r="C85" s="21" t="s">
        <v>179</v>
      </c>
      <c r="D85" s="21" t="s">
        <v>173</v>
      </c>
      <c r="E85" s="6">
        <f>IF($D85="A",VLOOKUP($A85,'Input data CAT A'!$A:$H,8,FALSE),0)</f>
        <v>0</v>
      </c>
    </row>
    <row r="86" spans="1:5" x14ac:dyDescent="0.35">
      <c r="A86" s="21" t="s">
        <v>180</v>
      </c>
      <c r="B86" s="21"/>
      <c r="C86" s="21" t="s">
        <v>181</v>
      </c>
      <c r="D86" s="21" t="s">
        <v>173</v>
      </c>
      <c r="E86" s="6">
        <f>IF($D86="A",VLOOKUP($A86,'Input data CAT A'!$A:$H,8,FALSE),0)</f>
        <v>0</v>
      </c>
    </row>
    <row r="87" spans="1:5" x14ac:dyDescent="0.35">
      <c r="A87" s="21" t="s">
        <v>182</v>
      </c>
      <c r="B87" s="21"/>
      <c r="C87" s="21" t="s">
        <v>183</v>
      </c>
      <c r="D87" s="21" t="s">
        <v>173</v>
      </c>
      <c r="E87" s="6">
        <f>IF($D87="A",VLOOKUP($A87,'Input data CAT A'!$A:$H,8,FALSE),0)</f>
        <v>0</v>
      </c>
    </row>
    <row r="88" spans="1:5" x14ac:dyDescent="0.35">
      <c r="A88" s="21" t="s">
        <v>184</v>
      </c>
      <c r="B88" s="21"/>
      <c r="C88" s="21" t="s">
        <v>185</v>
      </c>
      <c r="D88" s="21" t="s">
        <v>173</v>
      </c>
      <c r="E88" s="6">
        <f>IF($D88="A",VLOOKUP($A88,'Input data CAT A'!$A:$H,8,FALSE),0)</f>
        <v>0</v>
      </c>
    </row>
    <row r="89" spans="1:5" x14ac:dyDescent="0.35">
      <c r="A89" s="21" t="s">
        <v>186</v>
      </c>
      <c r="B89" s="21"/>
      <c r="C89" s="21" t="s">
        <v>187</v>
      </c>
      <c r="D89" s="21" t="s">
        <v>173</v>
      </c>
      <c r="E89" s="6">
        <f>IF($D89="A",VLOOKUP($A89,'Input data CAT A'!$A:$H,8,FALSE),0)</f>
        <v>0</v>
      </c>
    </row>
    <row r="90" spans="1:5" x14ac:dyDescent="0.35">
      <c r="A90" s="21" t="s">
        <v>188</v>
      </c>
      <c r="B90" s="21"/>
      <c r="C90" s="21" t="s">
        <v>189</v>
      </c>
      <c r="D90" s="21" t="s">
        <v>173</v>
      </c>
      <c r="E90" s="6">
        <f>IF($D90="A",VLOOKUP($A90,'Input data CAT A'!$A:$H,8,FALSE),0)</f>
        <v>0</v>
      </c>
    </row>
    <row r="91" spans="1:5" x14ac:dyDescent="0.35">
      <c r="A91" s="21" t="s">
        <v>190</v>
      </c>
      <c r="B91" s="21"/>
      <c r="C91" s="21" t="s">
        <v>191</v>
      </c>
      <c r="D91" s="21" t="s">
        <v>173</v>
      </c>
      <c r="E91" s="6">
        <f>IF($D91="A",VLOOKUP($A91,'Input data CAT A'!$A:$H,8,FALSE),0)</f>
        <v>0</v>
      </c>
    </row>
    <row r="92" spans="1:5" x14ac:dyDescent="0.35">
      <c r="A92" s="21" t="s">
        <v>192</v>
      </c>
      <c r="B92" s="21"/>
      <c r="C92" s="21" t="s">
        <v>193</v>
      </c>
      <c r="D92" s="21" t="s">
        <v>173</v>
      </c>
      <c r="E92" s="6">
        <f>IF($D92="A",VLOOKUP($A92,'Input data CAT A'!$A:$H,8,FALSE),0)</f>
        <v>0</v>
      </c>
    </row>
    <row r="93" spans="1:5" x14ac:dyDescent="0.35">
      <c r="A93" s="21" t="s">
        <v>194</v>
      </c>
      <c r="B93" s="21"/>
      <c r="C93" s="21" t="s">
        <v>195</v>
      </c>
      <c r="D93" s="21" t="s">
        <v>173</v>
      </c>
      <c r="E93" s="6">
        <f>IF($D93="A",VLOOKUP($A93,'Input data CAT A'!$A:$H,8,FALSE),0)</f>
        <v>0</v>
      </c>
    </row>
    <row r="94" spans="1:5" x14ac:dyDescent="0.35">
      <c r="A94" s="21" t="s">
        <v>196</v>
      </c>
      <c r="B94" s="21"/>
      <c r="C94" s="21" t="s">
        <v>197</v>
      </c>
      <c r="D94" s="21" t="s">
        <v>173</v>
      </c>
      <c r="E94" s="6">
        <f>IF($D94="A",VLOOKUP($A94,'Input data CAT A'!$A:$H,8,FALSE),0)</f>
        <v>0</v>
      </c>
    </row>
    <row r="95" spans="1:5" x14ac:dyDescent="0.35">
      <c r="A95" s="21" t="s">
        <v>198</v>
      </c>
      <c r="B95" s="21"/>
      <c r="C95" s="21" t="s">
        <v>199</v>
      </c>
      <c r="D95" s="21" t="s">
        <v>173</v>
      </c>
      <c r="E95" s="6">
        <f>IF($D95="A",VLOOKUP($A95,'Input data CAT A'!$A:$H,8,FALSE),0)</f>
        <v>0</v>
      </c>
    </row>
    <row r="96" spans="1:5" x14ac:dyDescent="0.35">
      <c r="A96" s="21" t="s">
        <v>200</v>
      </c>
      <c r="B96" s="21"/>
      <c r="C96" s="21" t="s">
        <v>201</v>
      </c>
      <c r="D96" s="21" t="s">
        <v>173</v>
      </c>
      <c r="E96" s="6">
        <f>IF($D96="A",VLOOKUP($A96,'Input data CAT A'!$A:$H,8,FALSE),0)</f>
        <v>0</v>
      </c>
    </row>
    <row r="97" spans="1:5" x14ac:dyDescent="0.35">
      <c r="A97" s="21" t="s">
        <v>202</v>
      </c>
      <c r="B97" s="21"/>
      <c r="C97" s="21" t="s">
        <v>203</v>
      </c>
      <c r="D97" s="21" t="s">
        <v>173</v>
      </c>
      <c r="E97" s="6">
        <f>IF($D97="A",VLOOKUP($A97,'Input data CAT A'!$A:$H,8,FALSE),0)</f>
        <v>0</v>
      </c>
    </row>
    <row r="98" spans="1:5" x14ac:dyDescent="0.35">
      <c r="A98" s="21" t="s">
        <v>204</v>
      </c>
      <c r="B98" s="21"/>
      <c r="C98" s="21" t="s">
        <v>205</v>
      </c>
      <c r="D98" s="21" t="s">
        <v>173</v>
      </c>
      <c r="E98" s="6">
        <f>IF($D98="A",VLOOKUP($A98,'Input data CAT A'!$A:$H,8,FALSE),0)</f>
        <v>0</v>
      </c>
    </row>
    <row r="99" spans="1:5" x14ac:dyDescent="0.35">
      <c r="A99" s="21" t="s">
        <v>206</v>
      </c>
      <c r="B99" s="21"/>
      <c r="C99" s="21" t="s">
        <v>207</v>
      </c>
      <c r="D99" s="21" t="s">
        <v>173</v>
      </c>
      <c r="E99" s="6">
        <f>IF($D99="A",VLOOKUP($A99,'Input data CAT A'!$A:$H,8,FALSE),0)</f>
        <v>0</v>
      </c>
    </row>
    <row r="100" spans="1:5" x14ac:dyDescent="0.35">
      <c r="A100" s="21" t="s">
        <v>208</v>
      </c>
      <c r="B100" s="21"/>
      <c r="C100" s="21" t="s">
        <v>209</v>
      </c>
      <c r="D100" s="21" t="s">
        <v>173</v>
      </c>
      <c r="E100" s="6">
        <f>IF($D100="A",VLOOKUP($A100,'Input data CAT A'!$A:$H,8,FALSE),0)</f>
        <v>0</v>
      </c>
    </row>
    <row r="101" spans="1:5" x14ac:dyDescent="0.35">
      <c r="A101" s="21" t="s">
        <v>210</v>
      </c>
      <c r="B101" s="21"/>
      <c r="C101" s="21" t="s">
        <v>211</v>
      </c>
      <c r="D101" s="21" t="s">
        <v>173</v>
      </c>
      <c r="E101" s="6">
        <f>IF($D101="A",VLOOKUP($A101,'Input data CAT A'!$A:$H,8,FALSE),0)</f>
        <v>0</v>
      </c>
    </row>
    <row r="102" spans="1:5" x14ac:dyDescent="0.35">
      <c r="A102" s="21" t="s">
        <v>212</v>
      </c>
      <c r="B102" s="21"/>
      <c r="C102" s="21" t="s">
        <v>213</v>
      </c>
      <c r="D102" s="21" t="s">
        <v>173</v>
      </c>
      <c r="E102" s="6">
        <f>IF($D102="A",VLOOKUP($A102,'Input data CAT A'!$A:$H,8,FALSE),0)</f>
        <v>0</v>
      </c>
    </row>
    <row r="103" spans="1:5" x14ac:dyDescent="0.35">
      <c r="A103" s="21" t="s">
        <v>214</v>
      </c>
      <c r="B103" s="21"/>
      <c r="C103" s="21" t="s">
        <v>215</v>
      </c>
      <c r="D103" s="21" t="s">
        <v>173</v>
      </c>
      <c r="E103" s="6">
        <f>IF($D103="A",VLOOKUP($A103,'Input data CAT A'!$A:$H,8,FALSE),0)</f>
        <v>0</v>
      </c>
    </row>
    <row r="104" spans="1:5" x14ac:dyDescent="0.35">
      <c r="A104" s="21" t="s">
        <v>216</v>
      </c>
      <c r="B104" s="21"/>
      <c r="C104" s="21" t="s">
        <v>217</v>
      </c>
      <c r="D104" s="21" t="s">
        <v>173</v>
      </c>
      <c r="E104" s="6">
        <f>IF($D104="A",VLOOKUP($A104,'Input data CAT A'!$A:$H,8,FALSE),0)</f>
        <v>0</v>
      </c>
    </row>
    <row r="105" spans="1:5" x14ac:dyDescent="0.35">
      <c r="A105" s="21" t="s">
        <v>218</v>
      </c>
      <c r="B105" s="21"/>
      <c r="C105" s="21" t="s">
        <v>219</v>
      </c>
      <c r="D105" s="21" t="s">
        <v>173</v>
      </c>
      <c r="E105" s="6">
        <f>IF($D105="A",VLOOKUP($A105,'Input data CAT A'!$A:$H,8,FALSE),0)</f>
        <v>0</v>
      </c>
    </row>
    <row r="106" spans="1:5" x14ac:dyDescent="0.35">
      <c r="A106" s="21" t="s">
        <v>220</v>
      </c>
      <c r="B106" s="21"/>
      <c r="C106" s="21" t="s">
        <v>221</v>
      </c>
      <c r="D106" s="21" t="s">
        <v>173</v>
      </c>
      <c r="E106" s="6">
        <f>IF($D106="A",VLOOKUP($A106,'Input data CAT A'!$A:$H,8,FALSE),0)</f>
        <v>0</v>
      </c>
    </row>
    <row r="107" spans="1:5" x14ac:dyDescent="0.35">
      <c r="A107" s="21" t="s">
        <v>222</v>
      </c>
      <c r="B107" s="21"/>
      <c r="C107" s="21" t="s">
        <v>223</v>
      </c>
      <c r="D107" s="21" t="s">
        <v>173</v>
      </c>
      <c r="E107" s="6">
        <f>IF($D107="A",VLOOKUP($A107,'Input data CAT A'!$A:$H,8,FALSE),0)</f>
        <v>0</v>
      </c>
    </row>
    <row r="108" spans="1:5" x14ac:dyDescent="0.35">
      <c r="A108" s="21" t="s">
        <v>224</v>
      </c>
      <c r="B108" s="21"/>
      <c r="C108" s="21" t="s">
        <v>225</v>
      </c>
      <c r="D108" s="21" t="s">
        <v>173</v>
      </c>
      <c r="E108" s="6">
        <f>IF($D108="A",VLOOKUP($A108,'Input data CAT A'!$A:$H,8,FALSE),0)</f>
        <v>0</v>
      </c>
    </row>
    <row r="109" spans="1:5" x14ac:dyDescent="0.35">
      <c r="A109" s="21" t="s">
        <v>226</v>
      </c>
      <c r="B109" s="21"/>
      <c r="C109" s="21" t="s">
        <v>227</v>
      </c>
      <c r="D109" s="21" t="s">
        <v>173</v>
      </c>
      <c r="E109" s="6">
        <f>IF($D109="A",VLOOKUP($A109,'Input data CAT A'!$A:$H,8,FALSE),0)</f>
        <v>0</v>
      </c>
    </row>
    <row r="110" spans="1:5" x14ac:dyDescent="0.35">
      <c r="A110" s="21" t="s">
        <v>228</v>
      </c>
      <c r="B110" s="21"/>
      <c r="C110" s="21" t="s">
        <v>229</v>
      </c>
      <c r="D110" s="21" t="s">
        <v>173</v>
      </c>
      <c r="E110" s="6">
        <f>IF($D110="A",VLOOKUP($A110,'Input data CAT A'!$A:$H,8,FALSE),0)</f>
        <v>0</v>
      </c>
    </row>
    <row r="111" spans="1:5" x14ac:dyDescent="0.35">
      <c r="A111" s="21" t="s">
        <v>230</v>
      </c>
      <c r="B111" s="21"/>
      <c r="C111" s="21" t="s">
        <v>231</v>
      </c>
      <c r="D111" s="21" t="s">
        <v>173</v>
      </c>
      <c r="E111" s="6">
        <f>IF($D111="A",VLOOKUP($A111,'Input data CAT A'!$A:$H,8,FALSE),0)</f>
        <v>0</v>
      </c>
    </row>
    <row r="112" spans="1:5" x14ac:dyDescent="0.35">
      <c r="A112" s="21" t="s">
        <v>232</v>
      </c>
      <c r="B112" s="21"/>
      <c r="C112" s="21" t="s">
        <v>233</v>
      </c>
      <c r="D112" s="21" t="s">
        <v>173</v>
      </c>
      <c r="E112" s="6">
        <f>IF($D112="A",VLOOKUP($A112,'Input data CAT A'!$A:$H,8,FALSE),0)</f>
        <v>0</v>
      </c>
    </row>
    <row r="113" spans="1:5" x14ac:dyDescent="0.35">
      <c r="A113" s="21" t="s">
        <v>234</v>
      </c>
      <c r="B113" s="21"/>
      <c r="C113" s="21" t="s">
        <v>235</v>
      </c>
      <c r="D113" s="21" t="s">
        <v>173</v>
      </c>
      <c r="E113" s="6">
        <f>IF($D113="A",VLOOKUP($A113,'Input data CAT A'!$A:$H,8,FALSE),0)</f>
        <v>0</v>
      </c>
    </row>
    <row r="114" spans="1:5" x14ac:dyDescent="0.35">
      <c r="A114" s="21" t="s">
        <v>236</v>
      </c>
      <c r="B114" s="21"/>
      <c r="C114" s="21" t="s">
        <v>237</v>
      </c>
      <c r="D114" s="21" t="s">
        <v>173</v>
      </c>
      <c r="E114" s="6">
        <f>IF($D114="A",VLOOKUP($A114,'Input data CAT A'!$A:$H,8,FALSE),0)</f>
        <v>0</v>
      </c>
    </row>
    <row r="115" spans="1:5" x14ac:dyDescent="0.35">
      <c r="A115" s="21" t="s">
        <v>238</v>
      </c>
      <c r="B115" s="21"/>
      <c r="C115" s="21" t="s">
        <v>239</v>
      </c>
      <c r="D115" s="21" t="s">
        <v>173</v>
      </c>
      <c r="E115" s="6">
        <f>IF($D115="A",VLOOKUP($A115,'Input data CAT A'!$A:$H,8,FALSE),0)</f>
        <v>0</v>
      </c>
    </row>
    <row r="116" spans="1:5" x14ac:dyDescent="0.35">
      <c r="A116" s="21" t="s">
        <v>240</v>
      </c>
      <c r="B116" s="21"/>
      <c r="C116" s="21" t="s">
        <v>241</v>
      </c>
      <c r="D116" s="21" t="s">
        <v>173</v>
      </c>
      <c r="E116" s="6">
        <f>IF($D116="A",VLOOKUP($A116,'Input data CAT A'!$A:$H,8,FALSE),0)</f>
        <v>0</v>
      </c>
    </row>
    <row r="117" spans="1:5" x14ac:dyDescent="0.35">
      <c r="A117" s="21" t="s">
        <v>242</v>
      </c>
      <c r="B117" s="21"/>
      <c r="C117" s="21" t="s">
        <v>243</v>
      </c>
      <c r="D117" s="21" t="s">
        <v>173</v>
      </c>
      <c r="E117" s="6">
        <f>IF($D117="A",VLOOKUP($A117,'Input data CAT A'!$A:$H,8,FALSE),0)</f>
        <v>0</v>
      </c>
    </row>
    <row r="118" spans="1:5" x14ac:dyDescent="0.35">
      <c r="A118" s="21" t="s">
        <v>244</v>
      </c>
      <c r="B118" s="21"/>
      <c r="C118" s="21" t="s">
        <v>245</v>
      </c>
      <c r="D118" s="21" t="s">
        <v>173</v>
      </c>
      <c r="E118" s="6">
        <f>IF($D118="A",VLOOKUP($A118,'Input data CAT A'!$A:$H,8,FALSE),0)</f>
        <v>0</v>
      </c>
    </row>
    <row r="119" spans="1:5" x14ac:dyDescent="0.35">
      <c r="A119" s="21" t="s">
        <v>246</v>
      </c>
      <c r="B119" s="21"/>
      <c r="C119" s="21" t="s">
        <v>247</v>
      </c>
      <c r="D119" s="21" t="s">
        <v>173</v>
      </c>
      <c r="E119" s="6">
        <f>IF($D119="A",VLOOKUP($A119,'Input data CAT A'!$A:$H,8,FALSE),0)</f>
        <v>0</v>
      </c>
    </row>
    <row r="120" spans="1:5" x14ac:dyDescent="0.35">
      <c r="A120" s="21" t="s">
        <v>248</v>
      </c>
      <c r="B120" s="21"/>
      <c r="C120" s="21" t="s">
        <v>249</v>
      </c>
      <c r="D120" s="21" t="s">
        <v>173</v>
      </c>
      <c r="E120" s="6">
        <f>IF($D120="A",VLOOKUP($A120,'Input data CAT A'!$A:$H,8,FALSE),0)</f>
        <v>0</v>
      </c>
    </row>
    <row r="121" spans="1:5" x14ac:dyDescent="0.35">
      <c r="A121" s="21" t="s">
        <v>250</v>
      </c>
      <c r="B121" s="21"/>
      <c r="C121" s="21" t="s">
        <v>251</v>
      </c>
      <c r="D121" s="21" t="s">
        <v>173</v>
      </c>
      <c r="E121" s="6">
        <f>IF($D121="A",VLOOKUP($A121,'Input data CAT A'!$A:$H,8,FALSE),0)</f>
        <v>0</v>
      </c>
    </row>
    <row r="122" spans="1:5" x14ac:dyDescent="0.35">
      <c r="A122" s="21" t="s">
        <v>252</v>
      </c>
      <c r="B122" s="21"/>
      <c r="C122" s="21" t="s">
        <v>253</v>
      </c>
      <c r="D122" s="21" t="s">
        <v>173</v>
      </c>
      <c r="E122" s="6">
        <f>IF($D122="A",VLOOKUP($A122,'Input data CAT A'!$A:$H,8,FALSE),0)</f>
        <v>0</v>
      </c>
    </row>
    <row r="123" spans="1:5" x14ac:dyDescent="0.35">
      <c r="A123" s="21" t="s">
        <v>254</v>
      </c>
      <c r="B123" s="21"/>
      <c r="C123" s="21" t="s">
        <v>255</v>
      </c>
      <c r="D123" s="21" t="s">
        <v>173</v>
      </c>
      <c r="E123" s="6">
        <f>IF($D123="A",VLOOKUP($A123,'Input data CAT A'!$A:$H,8,FALSE),0)</f>
        <v>0</v>
      </c>
    </row>
    <row r="124" spans="1:5" x14ac:dyDescent="0.35">
      <c r="A124" s="21" t="s">
        <v>256</v>
      </c>
      <c r="B124" s="21"/>
      <c r="C124" s="21" t="s">
        <v>257</v>
      </c>
      <c r="D124" s="21" t="s">
        <v>173</v>
      </c>
      <c r="E124" s="6">
        <f>IF($D124="A",VLOOKUP($A124,'Input data CAT A'!$A:$H,8,FALSE),0)</f>
        <v>0</v>
      </c>
    </row>
    <row r="125" spans="1:5" x14ac:dyDescent="0.35">
      <c r="A125" s="21" t="s">
        <v>258</v>
      </c>
      <c r="B125" s="21"/>
      <c r="C125" s="21" t="s">
        <v>259</v>
      </c>
      <c r="D125" s="21" t="s">
        <v>173</v>
      </c>
      <c r="E125" s="6">
        <f>IF($D125="A",VLOOKUP($A125,'Input data CAT A'!$A:$H,8,FALSE),0)</f>
        <v>0</v>
      </c>
    </row>
    <row r="126" spans="1:5" x14ac:dyDescent="0.35">
      <c r="A126" s="21" t="s">
        <v>260</v>
      </c>
      <c r="B126" s="21"/>
      <c r="C126" s="21" t="s">
        <v>261</v>
      </c>
      <c r="D126" s="21" t="s">
        <v>173</v>
      </c>
      <c r="E126" s="6">
        <f>IF($D126="A",VLOOKUP($A126,'Input data CAT A'!$A:$H,8,FALSE),0)</f>
        <v>0</v>
      </c>
    </row>
    <row r="127" spans="1:5" x14ac:dyDescent="0.35">
      <c r="A127" s="21" t="s">
        <v>262</v>
      </c>
      <c r="B127" s="21"/>
      <c r="C127" s="21" t="s">
        <v>263</v>
      </c>
      <c r="D127" s="21" t="s">
        <v>173</v>
      </c>
      <c r="E127" s="6">
        <f>IF($D127="A",VLOOKUP($A127,'Input data CAT A'!$A:$H,8,FALSE),0)</f>
        <v>0</v>
      </c>
    </row>
    <row r="128" spans="1:5" x14ac:dyDescent="0.35">
      <c r="A128" s="21" t="s">
        <v>264</v>
      </c>
      <c r="B128" s="21"/>
      <c r="C128" s="21" t="s">
        <v>265</v>
      </c>
      <c r="D128" s="21" t="s">
        <v>173</v>
      </c>
      <c r="E128" s="6">
        <f>IF($D128="A",VLOOKUP($A128,'Input data CAT A'!$A:$H,8,FALSE),0)</f>
        <v>0</v>
      </c>
    </row>
    <row r="129" spans="1:5" x14ac:dyDescent="0.35">
      <c r="A129" s="21" t="s">
        <v>266</v>
      </c>
      <c r="B129" s="21"/>
      <c r="C129" s="21" t="s">
        <v>267</v>
      </c>
      <c r="D129" s="21" t="s">
        <v>173</v>
      </c>
      <c r="E129" s="6">
        <f>IF($D129="A",VLOOKUP($A129,'Input data CAT A'!$A:$H,8,FALSE),0)</f>
        <v>0</v>
      </c>
    </row>
    <row r="130" spans="1:5" x14ac:dyDescent="0.35">
      <c r="A130" s="21" t="s">
        <v>268</v>
      </c>
      <c r="B130" s="21"/>
      <c r="C130" s="21" t="s">
        <v>269</v>
      </c>
      <c r="D130" s="21" t="s">
        <v>173</v>
      </c>
      <c r="E130" s="6">
        <f>IF($D130="A",VLOOKUP($A130,'Input data CAT A'!$A:$H,8,FALSE),0)</f>
        <v>0</v>
      </c>
    </row>
    <row r="131" spans="1:5" x14ac:dyDescent="0.35">
      <c r="A131" s="21" t="s">
        <v>270</v>
      </c>
      <c r="B131" s="21"/>
      <c r="C131" s="21" t="s">
        <v>271</v>
      </c>
      <c r="D131" s="21" t="s">
        <v>173</v>
      </c>
      <c r="E131" s="6">
        <f>IF($D131="A",VLOOKUP($A131,'Input data CAT A'!$A:$H,8,FALSE),0)</f>
        <v>0</v>
      </c>
    </row>
    <row r="132" spans="1:5" x14ac:dyDescent="0.35">
      <c r="A132" s="21" t="s">
        <v>272</v>
      </c>
      <c r="B132" s="21"/>
      <c r="C132" s="21" t="s">
        <v>273</v>
      </c>
      <c r="D132" s="21" t="s">
        <v>173</v>
      </c>
      <c r="E132" s="6">
        <f>IF($D132="A",VLOOKUP($A132,'Input data CAT A'!$A:$H,8,FALSE),0)</f>
        <v>0</v>
      </c>
    </row>
    <row r="133" spans="1:5" x14ac:dyDescent="0.35">
      <c r="A133" s="21" t="s">
        <v>274</v>
      </c>
      <c r="B133" s="21"/>
      <c r="C133" s="21" t="s">
        <v>275</v>
      </c>
      <c r="D133" s="21" t="s">
        <v>173</v>
      </c>
      <c r="E133" s="6">
        <f>IF($D133="A",VLOOKUP($A133,'Input data CAT A'!$A:$H,8,FALSE),0)</f>
        <v>0</v>
      </c>
    </row>
    <row r="134" spans="1:5" x14ac:dyDescent="0.35">
      <c r="A134" s="21" t="s">
        <v>276</v>
      </c>
      <c r="B134" s="21"/>
      <c r="C134" s="21" t="s">
        <v>277</v>
      </c>
      <c r="D134" s="21" t="s">
        <v>173</v>
      </c>
      <c r="E134" s="6">
        <f>IF($D134="A",VLOOKUP($A134,'Input data CAT A'!$A:$H,8,FALSE),0)</f>
        <v>0</v>
      </c>
    </row>
    <row r="135" spans="1:5" x14ac:dyDescent="0.35">
      <c r="A135" s="21" t="s">
        <v>278</v>
      </c>
      <c r="B135" s="21"/>
      <c r="C135" s="21" t="s">
        <v>279</v>
      </c>
      <c r="D135" s="21" t="s">
        <v>173</v>
      </c>
      <c r="E135" s="6">
        <f>IF($D135="A",VLOOKUP($A135,'Input data CAT A'!$A:$H,8,FALSE),0)</f>
        <v>0</v>
      </c>
    </row>
    <row r="136" spans="1:5" x14ac:dyDescent="0.35">
      <c r="A136" s="21" t="s">
        <v>280</v>
      </c>
      <c r="B136" s="21"/>
      <c r="C136" s="21" t="s">
        <v>281</v>
      </c>
      <c r="D136" s="21" t="s">
        <v>173</v>
      </c>
      <c r="E136" s="6">
        <f>IF($D136="A",VLOOKUP($A136,'Input data CAT A'!$A:$H,8,FALSE),0)</f>
        <v>0</v>
      </c>
    </row>
    <row r="137" spans="1:5" x14ac:dyDescent="0.35">
      <c r="A137" s="21" t="s">
        <v>282</v>
      </c>
      <c r="B137" s="21"/>
      <c r="C137" s="21" t="s">
        <v>283</v>
      </c>
      <c r="D137" s="21" t="s">
        <v>173</v>
      </c>
      <c r="E137" s="6">
        <f>IF($D137="A",VLOOKUP($A137,'Input data CAT A'!$A:$H,8,FALSE),0)</f>
        <v>0</v>
      </c>
    </row>
    <row r="138" spans="1:5" x14ac:dyDescent="0.35">
      <c r="A138" s="21" t="s">
        <v>284</v>
      </c>
      <c r="B138" s="21"/>
      <c r="C138" s="21" t="s">
        <v>285</v>
      </c>
      <c r="D138" s="21" t="s">
        <v>173</v>
      </c>
      <c r="E138" s="6">
        <f>IF($D138="A",VLOOKUP($A138,'Input data CAT A'!$A:$H,8,FALSE),0)</f>
        <v>0</v>
      </c>
    </row>
    <row r="139" spans="1:5" x14ac:dyDescent="0.35">
      <c r="A139" s="21" t="s">
        <v>286</v>
      </c>
      <c r="B139" s="21"/>
      <c r="C139" s="21" t="s">
        <v>287</v>
      </c>
      <c r="D139" s="21" t="s">
        <v>173</v>
      </c>
      <c r="E139" s="6">
        <f>IF($D139="A",VLOOKUP($A139,'Input data CAT A'!$A:$H,8,FALSE),0)</f>
        <v>0</v>
      </c>
    </row>
    <row r="140" spans="1:5" x14ac:dyDescent="0.35">
      <c r="A140" s="21" t="s">
        <v>288</v>
      </c>
      <c r="B140" s="21"/>
      <c r="C140" s="21" t="s">
        <v>289</v>
      </c>
      <c r="D140" s="21" t="s">
        <v>173</v>
      </c>
      <c r="E140" s="6">
        <f>IF($D140="A",VLOOKUP($A140,'Input data CAT A'!$A:$H,8,FALSE),0)</f>
        <v>0</v>
      </c>
    </row>
    <row r="141" spans="1:5" x14ac:dyDescent="0.35">
      <c r="A141" s="21" t="s">
        <v>290</v>
      </c>
      <c r="B141" s="21"/>
      <c r="C141" s="21" t="s">
        <v>291</v>
      </c>
      <c r="D141" s="21" t="s">
        <v>292</v>
      </c>
      <c r="E141" s="6">
        <f>IF($D141="A",VLOOKUP($A141,'Input data CAT A'!$A:$H,8,FALSE),0)</f>
        <v>0</v>
      </c>
    </row>
    <row r="142" spans="1:5" x14ac:dyDescent="0.35">
      <c r="A142" s="21" t="s">
        <v>293</v>
      </c>
      <c r="B142" s="21"/>
      <c r="C142" s="21" t="s">
        <v>294</v>
      </c>
      <c r="D142" s="21" t="s">
        <v>292</v>
      </c>
      <c r="E142" s="6">
        <f>IF($D142="A",VLOOKUP($A142,'Input data CAT A'!$A:$H,8,FALSE),0)</f>
        <v>0</v>
      </c>
    </row>
    <row r="143" spans="1:5" x14ac:dyDescent="0.35">
      <c r="A143" s="21" t="s">
        <v>295</v>
      </c>
      <c r="B143" s="21"/>
      <c r="C143" s="21" t="s">
        <v>296</v>
      </c>
      <c r="D143" s="21" t="s">
        <v>292</v>
      </c>
      <c r="E143" s="6">
        <f>IF($D143="A",VLOOKUP($A143,'Input data CAT A'!$A:$H,8,FALSE),0)</f>
        <v>0</v>
      </c>
    </row>
    <row r="144" spans="1:5" x14ac:dyDescent="0.35">
      <c r="A144" s="21" t="s">
        <v>297</v>
      </c>
      <c r="B144" s="21"/>
      <c r="C144" s="21" t="s">
        <v>298</v>
      </c>
      <c r="D144" s="21" t="s">
        <v>292</v>
      </c>
      <c r="E144" s="6">
        <f>IF($D144="A",VLOOKUP($A144,'Input data CAT A'!$A:$H,8,FALSE),0)</f>
        <v>0</v>
      </c>
    </row>
    <row r="145" spans="1:5" x14ac:dyDescent="0.35">
      <c r="A145" s="21" t="s">
        <v>299</v>
      </c>
      <c r="B145" s="21"/>
      <c r="C145" s="21" t="s">
        <v>300</v>
      </c>
      <c r="D145" s="21" t="s">
        <v>292</v>
      </c>
      <c r="E145" s="6">
        <f>IF($D145="A",VLOOKUP($A145,'Input data CAT A'!$A:$H,8,FALSE),0)</f>
        <v>0</v>
      </c>
    </row>
    <row r="146" spans="1:5" x14ac:dyDescent="0.35">
      <c r="A146" s="21" t="s">
        <v>301</v>
      </c>
      <c r="B146" s="21"/>
      <c r="C146" s="21" t="s">
        <v>302</v>
      </c>
      <c r="D146" s="21" t="s">
        <v>292</v>
      </c>
      <c r="E146" s="6">
        <f>IF($D146="A",VLOOKUP($A146,'Input data CAT A'!$A:$H,8,FALSE),0)</f>
        <v>0</v>
      </c>
    </row>
    <row r="147" spans="1:5" x14ac:dyDescent="0.35">
      <c r="A147" s="21" t="s">
        <v>303</v>
      </c>
      <c r="B147" s="21"/>
      <c r="C147" s="21" t="s">
        <v>304</v>
      </c>
      <c r="D147" s="21" t="s">
        <v>292</v>
      </c>
      <c r="E147" s="6">
        <f>IF($D147="A",VLOOKUP($A147,'Input data CAT A'!$A:$H,8,FALSE),0)</f>
        <v>0</v>
      </c>
    </row>
    <row r="148" spans="1:5" x14ac:dyDescent="0.35">
      <c r="A148" s="21" t="s">
        <v>305</v>
      </c>
      <c r="B148" s="21"/>
      <c r="C148" s="21" t="s">
        <v>306</v>
      </c>
      <c r="D148" s="21" t="s">
        <v>292</v>
      </c>
      <c r="E148" s="6">
        <f>IF($D148="A",VLOOKUP($A148,'Input data CAT A'!$A:$H,8,FALSE),0)</f>
        <v>0</v>
      </c>
    </row>
    <row r="149" spans="1:5" x14ac:dyDescent="0.35">
      <c r="A149" s="21" t="s">
        <v>307</v>
      </c>
      <c r="B149" s="21"/>
      <c r="C149" s="21" t="s">
        <v>308</v>
      </c>
      <c r="D149" s="21" t="s">
        <v>292</v>
      </c>
      <c r="E149" s="6">
        <f>IF($D149="A",VLOOKUP($A149,'Input data CAT A'!$A:$H,8,FALSE),0)</f>
        <v>0</v>
      </c>
    </row>
    <row r="150" spans="1:5" x14ac:dyDescent="0.35">
      <c r="A150" s="21" t="s">
        <v>309</v>
      </c>
      <c r="B150" s="21"/>
      <c r="C150" s="21" t="s">
        <v>310</v>
      </c>
      <c r="D150" s="21" t="s">
        <v>292</v>
      </c>
      <c r="E150" s="6">
        <f>IF($D150="A",VLOOKUP($A150,'Input data CAT A'!$A:$H,8,FALSE),0)</f>
        <v>0</v>
      </c>
    </row>
    <row r="151" spans="1:5" x14ac:dyDescent="0.35">
      <c r="A151" s="21" t="s">
        <v>311</v>
      </c>
      <c r="B151" s="21"/>
      <c r="C151" s="21" t="s">
        <v>312</v>
      </c>
      <c r="D151" s="21" t="s">
        <v>292</v>
      </c>
      <c r="E151" s="6">
        <f>IF($D151="A",VLOOKUP($A151,'Input data CAT A'!$A:$H,8,FALSE),0)</f>
        <v>0</v>
      </c>
    </row>
    <row r="152" spans="1:5" x14ac:dyDescent="0.35">
      <c r="A152" s="21" t="s">
        <v>313</v>
      </c>
      <c r="B152" s="21"/>
      <c r="C152" s="21" t="s">
        <v>314</v>
      </c>
      <c r="D152" s="21" t="s">
        <v>292</v>
      </c>
      <c r="E152" s="6">
        <f>IF($D152="A",VLOOKUP($A152,'Input data CAT A'!$A:$H,8,FALSE),0)</f>
        <v>0</v>
      </c>
    </row>
    <row r="153" spans="1:5" x14ac:dyDescent="0.35">
      <c r="A153" s="21" t="s">
        <v>315</v>
      </c>
      <c r="B153" s="21"/>
      <c r="C153" s="21" t="s">
        <v>316</v>
      </c>
      <c r="D153" s="21" t="s">
        <v>292</v>
      </c>
      <c r="E153" s="6">
        <f>IF($D153="A",VLOOKUP($A153,'Input data CAT A'!$A:$H,8,FALSE),0)</f>
        <v>0</v>
      </c>
    </row>
    <row r="154" spans="1:5" x14ac:dyDescent="0.35">
      <c r="A154" s="21" t="s">
        <v>317</v>
      </c>
      <c r="B154" s="21"/>
      <c r="C154" s="21" t="s">
        <v>318</v>
      </c>
      <c r="D154" s="21" t="s">
        <v>292</v>
      </c>
      <c r="E154" s="6">
        <f>IF($D154="A",VLOOKUP($A154,'Input data CAT A'!$A:$H,8,FALSE),0)</f>
        <v>0</v>
      </c>
    </row>
    <row r="155" spans="1:5" x14ac:dyDescent="0.35">
      <c r="A155" s="21" t="s">
        <v>319</v>
      </c>
      <c r="B155" s="21"/>
      <c r="C155" s="21" t="s">
        <v>320</v>
      </c>
      <c r="D155" s="21" t="s">
        <v>292</v>
      </c>
      <c r="E155" s="6">
        <f>IF($D155="A",VLOOKUP($A155,'Input data CAT A'!$A:$H,8,FALSE),0)</f>
        <v>0</v>
      </c>
    </row>
    <row r="156" spans="1:5" x14ac:dyDescent="0.35">
      <c r="A156" s="21" t="s">
        <v>321</v>
      </c>
      <c r="B156" s="21"/>
      <c r="C156" s="21" t="s">
        <v>322</v>
      </c>
      <c r="D156" s="21" t="s">
        <v>292</v>
      </c>
      <c r="E156" s="6">
        <f>IF($D156="A",VLOOKUP($A156,'Input data CAT A'!$A:$H,8,FALSE),0)</f>
        <v>0</v>
      </c>
    </row>
    <row r="157" spans="1:5" x14ac:dyDescent="0.35">
      <c r="A157" s="21" t="s">
        <v>323</v>
      </c>
      <c r="B157" s="21"/>
      <c r="C157" s="21" t="s">
        <v>324</v>
      </c>
      <c r="D157" s="21" t="s">
        <v>292</v>
      </c>
      <c r="E157" s="6">
        <f>IF($D157="A",VLOOKUP($A157,'Input data CAT A'!$A:$H,8,FALSE),0)</f>
        <v>0</v>
      </c>
    </row>
    <row r="158" spans="1:5" x14ac:dyDescent="0.35">
      <c r="A158" s="21" t="s">
        <v>325</v>
      </c>
      <c r="B158" s="21"/>
      <c r="C158" s="21" t="s">
        <v>326</v>
      </c>
      <c r="D158" s="21" t="s">
        <v>292</v>
      </c>
      <c r="E158" s="6">
        <f>IF($D158="A",VLOOKUP($A158,'Input data CAT A'!$A:$H,8,FALSE),0)</f>
        <v>0</v>
      </c>
    </row>
    <row r="159" spans="1:5" x14ac:dyDescent="0.35">
      <c r="A159" s="21" t="s">
        <v>327</v>
      </c>
      <c r="B159" s="21"/>
      <c r="C159" s="21" t="s">
        <v>328</v>
      </c>
      <c r="D159" s="21" t="s">
        <v>292</v>
      </c>
      <c r="E159" s="6">
        <f>IF($D159="A",VLOOKUP($A159,'Input data CAT A'!$A:$H,8,FALSE),0)</f>
        <v>0</v>
      </c>
    </row>
    <row r="160" spans="1:5" x14ac:dyDescent="0.35">
      <c r="A160" s="21" t="s">
        <v>329</v>
      </c>
      <c r="B160" s="21"/>
      <c r="C160" s="21" t="s">
        <v>330</v>
      </c>
      <c r="D160" s="21" t="s">
        <v>292</v>
      </c>
      <c r="E160" s="6">
        <f>IF($D160="A",VLOOKUP($A160,'Input data CAT A'!$A:$H,8,FALSE),0)</f>
        <v>0</v>
      </c>
    </row>
    <row r="161" spans="1:5" x14ac:dyDescent="0.35">
      <c r="A161" s="21" t="s">
        <v>331</v>
      </c>
      <c r="B161" s="21"/>
      <c r="C161" s="21" t="s">
        <v>332</v>
      </c>
      <c r="D161" s="21" t="s">
        <v>292</v>
      </c>
      <c r="E161" s="6">
        <f>IF($D161="A",VLOOKUP($A161,'Input data CAT A'!$A:$H,8,FALSE),0)</f>
        <v>0</v>
      </c>
    </row>
    <row r="162" spans="1:5" x14ac:dyDescent="0.35">
      <c r="A162" s="21" t="s">
        <v>333</v>
      </c>
      <c r="B162" s="21"/>
      <c r="C162" s="21" t="s">
        <v>334</v>
      </c>
      <c r="D162" s="21" t="s">
        <v>292</v>
      </c>
      <c r="E162" s="6">
        <f>IF($D162="A",VLOOKUP($A162,'Input data CAT A'!$A:$H,8,FALSE),0)</f>
        <v>0</v>
      </c>
    </row>
    <row r="163" spans="1:5" x14ac:dyDescent="0.35">
      <c r="A163" s="21" t="s">
        <v>335</v>
      </c>
      <c r="B163" s="21"/>
      <c r="C163" s="21" t="s">
        <v>336</v>
      </c>
      <c r="D163" s="21" t="s">
        <v>292</v>
      </c>
      <c r="E163" s="6">
        <f>IF($D163="A",VLOOKUP($A163,'Input data CAT A'!$A:$H,8,FALSE),0)</f>
        <v>0</v>
      </c>
    </row>
    <row r="164" spans="1:5" x14ac:dyDescent="0.35">
      <c r="A164" s="21" t="s">
        <v>337</v>
      </c>
      <c r="B164" s="21"/>
      <c r="C164" s="21" t="s">
        <v>338</v>
      </c>
      <c r="D164" s="21" t="s">
        <v>292</v>
      </c>
      <c r="E164" s="6">
        <f>IF($D164="A",VLOOKUP($A164,'Input data CAT A'!$A:$H,8,FALSE),0)</f>
        <v>0</v>
      </c>
    </row>
    <row r="165" spans="1:5" x14ac:dyDescent="0.35">
      <c r="A165" s="21" t="s">
        <v>339</v>
      </c>
      <c r="B165" s="21"/>
      <c r="C165" s="21" t="s">
        <v>340</v>
      </c>
      <c r="D165" s="21" t="s">
        <v>292</v>
      </c>
      <c r="E165" s="6">
        <f>IF($D165="A",VLOOKUP($A165,'Input data CAT A'!$A:$H,8,FALSE),0)</f>
        <v>0</v>
      </c>
    </row>
    <row r="166" spans="1:5" x14ac:dyDescent="0.35">
      <c r="A166" s="21" t="s">
        <v>341</v>
      </c>
      <c r="B166" s="21"/>
      <c r="C166" s="21" t="s">
        <v>342</v>
      </c>
      <c r="D166" s="21" t="s">
        <v>292</v>
      </c>
      <c r="E166" s="6">
        <f>IF($D166="A",VLOOKUP($A166,'Input data CAT A'!$A:$H,8,FALSE),0)</f>
        <v>0</v>
      </c>
    </row>
    <row r="167" spans="1:5" x14ac:dyDescent="0.35">
      <c r="A167" s="21" t="s">
        <v>343</v>
      </c>
      <c r="B167" s="21"/>
      <c r="C167" s="21" t="s">
        <v>344</v>
      </c>
      <c r="D167" s="21" t="s">
        <v>292</v>
      </c>
      <c r="E167" s="6">
        <f>IF($D167="A",VLOOKUP($A167,'Input data CAT A'!$A:$H,8,FALSE),0)</f>
        <v>0</v>
      </c>
    </row>
    <row r="168" spans="1:5" x14ac:dyDescent="0.35">
      <c r="A168" s="21" t="s">
        <v>345</v>
      </c>
      <c r="B168" s="21"/>
      <c r="C168" s="21" t="s">
        <v>346</v>
      </c>
      <c r="D168" s="21" t="s">
        <v>292</v>
      </c>
      <c r="E168" s="6">
        <f>IF($D168="A",VLOOKUP($A168,'Input data CAT A'!$A:$H,8,FALSE),0)</f>
        <v>0</v>
      </c>
    </row>
    <row r="169" spans="1:5" x14ac:dyDescent="0.35">
      <c r="A169" s="21" t="s">
        <v>347</v>
      </c>
      <c r="B169" s="21"/>
      <c r="C169" s="21" t="s">
        <v>348</v>
      </c>
      <c r="D169" s="21" t="s">
        <v>292</v>
      </c>
      <c r="E169" s="6">
        <f>IF($D169="A",VLOOKUP($A169,'Input data CAT A'!$A:$H,8,FALSE),0)</f>
        <v>0</v>
      </c>
    </row>
    <row r="170" spans="1:5" x14ac:dyDescent="0.35">
      <c r="A170" s="21" t="s">
        <v>349</v>
      </c>
      <c r="B170" s="21"/>
      <c r="C170" s="21" t="s">
        <v>350</v>
      </c>
      <c r="D170" s="21" t="s">
        <v>292</v>
      </c>
      <c r="E170" s="6">
        <f>IF($D170="A",VLOOKUP($A170,'Input data CAT A'!$A:$H,8,FALSE),0)</f>
        <v>0</v>
      </c>
    </row>
    <row r="171" spans="1:5" x14ac:dyDescent="0.35">
      <c r="A171" s="21" t="s">
        <v>351</v>
      </c>
      <c r="B171" s="21"/>
      <c r="C171" s="21" t="s">
        <v>352</v>
      </c>
      <c r="D171" s="21" t="s">
        <v>292</v>
      </c>
      <c r="E171" s="6">
        <f>IF($D171="A",VLOOKUP($A171,'Input data CAT A'!$A:$H,8,FALSE),0)</f>
        <v>0</v>
      </c>
    </row>
    <row r="172" spans="1:5" x14ac:dyDescent="0.35">
      <c r="A172" s="21" t="s">
        <v>353</v>
      </c>
      <c r="B172" s="21"/>
      <c r="C172" s="21" t="s">
        <v>354</v>
      </c>
      <c r="D172" s="21" t="s">
        <v>292</v>
      </c>
      <c r="E172" s="6">
        <f>IF($D172="A",VLOOKUP($A172,'Input data CAT A'!$A:$H,8,FALSE),0)</f>
        <v>0</v>
      </c>
    </row>
    <row r="173" spans="1:5" x14ac:dyDescent="0.35">
      <c r="A173" s="21" t="s">
        <v>355</v>
      </c>
      <c r="B173" s="21"/>
      <c r="C173" s="21" t="s">
        <v>356</v>
      </c>
      <c r="D173" s="21" t="s">
        <v>292</v>
      </c>
      <c r="E173" s="6">
        <f>IF($D173="A",VLOOKUP($A173,'Input data CAT A'!$A:$H,8,FALSE),0)</f>
        <v>0</v>
      </c>
    </row>
    <row r="174" spans="1:5" x14ac:dyDescent="0.35">
      <c r="A174" s="21" t="s">
        <v>357</v>
      </c>
      <c r="B174" s="21"/>
      <c r="C174" s="21" t="s">
        <v>358</v>
      </c>
      <c r="D174" s="21" t="s">
        <v>292</v>
      </c>
      <c r="E174" s="6">
        <f>IF($D174="A",VLOOKUP($A174,'Input data CAT A'!$A:$H,8,FALSE),0)</f>
        <v>0</v>
      </c>
    </row>
    <row r="175" spans="1:5" x14ac:dyDescent="0.35">
      <c r="A175" s="21" t="s">
        <v>359</v>
      </c>
      <c r="B175" s="21"/>
      <c r="C175" s="21" t="s">
        <v>360</v>
      </c>
      <c r="D175" s="21" t="s">
        <v>292</v>
      </c>
      <c r="E175" s="6">
        <f>IF($D175="A",VLOOKUP($A175,'Input data CAT A'!$A:$H,8,FALSE),0)</f>
        <v>0</v>
      </c>
    </row>
    <row r="176" spans="1:5" x14ac:dyDescent="0.35">
      <c r="A176" s="21" t="s">
        <v>361</v>
      </c>
      <c r="B176" s="21"/>
      <c r="C176" s="21" t="s">
        <v>362</v>
      </c>
      <c r="D176" s="21" t="s">
        <v>292</v>
      </c>
      <c r="E176" s="6">
        <f>IF($D176="A",VLOOKUP($A176,'Input data CAT A'!$A:$H,8,FALSE),0)</f>
        <v>0</v>
      </c>
    </row>
    <row r="177" spans="1:5" x14ac:dyDescent="0.35">
      <c r="A177" s="21" t="s">
        <v>363</v>
      </c>
      <c r="B177" s="21"/>
      <c r="C177" s="21" t="s">
        <v>364</v>
      </c>
      <c r="D177" s="21" t="s">
        <v>292</v>
      </c>
      <c r="E177" s="6">
        <f>IF($D177="A",VLOOKUP($A177,'Input data CAT A'!$A:$H,8,FALSE),0)</f>
        <v>0</v>
      </c>
    </row>
    <row r="178" spans="1:5" x14ac:dyDescent="0.35">
      <c r="A178" s="21" t="s">
        <v>365</v>
      </c>
      <c r="B178" s="21"/>
      <c r="C178" s="21" t="s">
        <v>366</v>
      </c>
      <c r="D178" s="21" t="s">
        <v>292</v>
      </c>
      <c r="E178" s="6">
        <f>IF($D178="A",VLOOKUP($A178,'Input data CAT A'!$A:$H,8,FALSE),0)</f>
        <v>0</v>
      </c>
    </row>
    <row r="179" spans="1:5" x14ac:dyDescent="0.35">
      <c r="A179" s="21" t="s">
        <v>367</v>
      </c>
      <c r="B179" s="21"/>
      <c r="C179" s="21" t="s">
        <v>368</v>
      </c>
      <c r="D179" s="21" t="s">
        <v>292</v>
      </c>
      <c r="E179" s="6">
        <f>IF($D179="A",VLOOKUP($A179,'Input data CAT A'!$A:$H,8,FALSE),0)</f>
        <v>0</v>
      </c>
    </row>
    <row r="180" spans="1:5" x14ac:dyDescent="0.35">
      <c r="A180" s="21" t="s">
        <v>369</v>
      </c>
      <c r="B180" s="21"/>
      <c r="C180" s="21" t="s">
        <v>370</v>
      </c>
      <c r="D180" s="21" t="s">
        <v>292</v>
      </c>
      <c r="E180" s="6">
        <f>IF($D180="A",VLOOKUP($A180,'Input data CAT A'!$A:$H,8,FALSE),0)</f>
        <v>0</v>
      </c>
    </row>
    <row r="181" spans="1:5" x14ac:dyDescent="0.35">
      <c r="A181" s="21" t="s">
        <v>371</v>
      </c>
      <c r="B181" s="21"/>
      <c r="C181" s="21" t="s">
        <v>372</v>
      </c>
      <c r="D181" s="21" t="s">
        <v>292</v>
      </c>
      <c r="E181" s="6">
        <f>IF($D181="A",VLOOKUP($A181,'Input data CAT A'!$A:$H,8,FALSE),0)</f>
        <v>0</v>
      </c>
    </row>
    <row r="182" spans="1:5" x14ac:dyDescent="0.35">
      <c r="A182" s="21" t="s">
        <v>373</v>
      </c>
      <c r="B182" s="21"/>
      <c r="C182" s="21" t="s">
        <v>374</v>
      </c>
      <c r="D182" s="21" t="s">
        <v>292</v>
      </c>
      <c r="E182" s="6">
        <f>IF($D182="A",VLOOKUP($A182,'Input data CAT A'!$A:$H,8,FALSE),0)</f>
        <v>0</v>
      </c>
    </row>
    <row r="183" spans="1:5" x14ac:dyDescent="0.35">
      <c r="A183" s="21" t="s">
        <v>375</v>
      </c>
      <c r="B183" s="21"/>
      <c r="C183" s="21" t="s">
        <v>376</v>
      </c>
      <c r="D183" s="21" t="s">
        <v>292</v>
      </c>
      <c r="E183" s="6">
        <f>IF($D183="A",VLOOKUP($A183,'Input data CAT A'!$A:$H,8,FALSE),0)</f>
        <v>0</v>
      </c>
    </row>
    <row r="184" spans="1:5" x14ac:dyDescent="0.35">
      <c r="A184" s="21" t="s">
        <v>377</v>
      </c>
      <c r="B184" s="21"/>
      <c r="C184" s="21" t="s">
        <v>378</v>
      </c>
      <c r="D184" s="21" t="s">
        <v>292</v>
      </c>
      <c r="E184" s="6">
        <f>IF($D184="A",VLOOKUP($A184,'Input data CAT A'!$A:$H,8,FALSE),0)</f>
        <v>0</v>
      </c>
    </row>
    <row r="185" spans="1:5" x14ac:dyDescent="0.35">
      <c r="A185" s="21" t="s">
        <v>379</v>
      </c>
      <c r="B185" s="21"/>
      <c r="C185" s="21" t="s">
        <v>380</v>
      </c>
      <c r="D185" s="21" t="s">
        <v>292</v>
      </c>
      <c r="E185" s="6">
        <f>IF($D185="A",VLOOKUP($A185,'Input data CAT A'!$A:$H,8,FALSE),0)</f>
        <v>0</v>
      </c>
    </row>
    <row r="186" spans="1:5" x14ac:dyDescent="0.35">
      <c r="A186" s="21" t="s">
        <v>381</v>
      </c>
      <c r="B186" s="21"/>
      <c r="C186" s="21" t="s">
        <v>382</v>
      </c>
      <c r="D186" s="21" t="s">
        <v>292</v>
      </c>
      <c r="E186" s="6">
        <f>IF($D186="A",VLOOKUP($A186,'Input data CAT A'!$A:$H,8,FALSE),0)</f>
        <v>0</v>
      </c>
    </row>
    <row r="187" spans="1:5" x14ac:dyDescent="0.35">
      <c r="A187" s="21" t="s">
        <v>383</v>
      </c>
      <c r="B187" s="21"/>
      <c r="C187" s="21" t="s">
        <v>384</v>
      </c>
      <c r="D187" s="21" t="s">
        <v>292</v>
      </c>
      <c r="E187" s="6">
        <f>IF($D187="A",VLOOKUP($A187,'Input data CAT A'!$A:$H,8,FALSE),0)</f>
        <v>0</v>
      </c>
    </row>
    <row r="188" spans="1:5" x14ac:dyDescent="0.35">
      <c r="A188" s="21" t="s">
        <v>385</v>
      </c>
      <c r="B188" s="21"/>
      <c r="C188" s="21" t="s">
        <v>386</v>
      </c>
      <c r="D188" s="21" t="s">
        <v>292</v>
      </c>
      <c r="E188" s="6">
        <f>IF($D188="A",VLOOKUP($A188,'Input data CAT A'!$A:$H,8,FALSE),0)</f>
        <v>0</v>
      </c>
    </row>
    <row r="189" spans="1:5" x14ac:dyDescent="0.35">
      <c r="A189" s="21" t="s">
        <v>387</v>
      </c>
      <c r="B189" s="21"/>
      <c r="C189" s="21" t="s">
        <v>388</v>
      </c>
      <c r="D189" s="21" t="s">
        <v>292</v>
      </c>
      <c r="E189" s="6">
        <f>IF($D189="A",VLOOKUP($A189,'Input data CAT A'!$A:$H,8,FALSE),0)</f>
        <v>0</v>
      </c>
    </row>
    <row r="190" spans="1:5" x14ac:dyDescent="0.35">
      <c r="A190" s="21" t="s">
        <v>389</v>
      </c>
      <c r="B190" s="21"/>
      <c r="C190" s="21" t="s">
        <v>390</v>
      </c>
      <c r="D190" s="21" t="s">
        <v>292</v>
      </c>
      <c r="E190" s="6">
        <f>IF($D190="A",VLOOKUP($A190,'Input data CAT A'!$A:$H,8,FALSE),0)</f>
        <v>0</v>
      </c>
    </row>
    <row r="191" spans="1:5" x14ac:dyDescent="0.35">
      <c r="A191" s="21" t="s">
        <v>391</v>
      </c>
      <c r="B191" s="21"/>
      <c r="C191" s="21" t="s">
        <v>392</v>
      </c>
      <c r="D191" s="21" t="s">
        <v>292</v>
      </c>
      <c r="E191" s="6">
        <f>IF($D191="A",VLOOKUP($A191,'Input data CAT A'!$A:$H,8,FALSE),0)</f>
        <v>0</v>
      </c>
    </row>
    <row r="192" spans="1:5" x14ac:dyDescent="0.35">
      <c r="A192" s="21" t="s">
        <v>393</v>
      </c>
      <c r="B192" s="21"/>
      <c r="C192" s="21" t="s">
        <v>394</v>
      </c>
      <c r="D192" s="21" t="s">
        <v>292</v>
      </c>
      <c r="E192" s="6">
        <f>IF($D192="A",VLOOKUP($A192,'Input data CAT A'!$A:$H,8,FALSE),0)</f>
        <v>0</v>
      </c>
    </row>
    <row r="193" spans="1:5" x14ac:dyDescent="0.35">
      <c r="A193" s="21" t="s">
        <v>395</v>
      </c>
      <c r="B193" s="21"/>
      <c r="C193" s="21" t="s">
        <v>396</v>
      </c>
      <c r="D193" s="21" t="s">
        <v>292</v>
      </c>
      <c r="E193" s="6">
        <f>IF($D193="A",VLOOKUP($A193,'Input data CAT A'!$A:$H,8,FALSE),0)</f>
        <v>0</v>
      </c>
    </row>
    <row r="194" spans="1:5" x14ac:dyDescent="0.35">
      <c r="A194" s="21" t="s">
        <v>397</v>
      </c>
      <c r="B194" s="21"/>
      <c r="C194" s="21" t="s">
        <v>398</v>
      </c>
      <c r="D194" s="21" t="s">
        <v>292</v>
      </c>
      <c r="E194" s="6">
        <f>IF($D194="A",VLOOKUP($A194,'Input data CAT A'!$A:$H,8,FALSE),0)</f>
        <v>0</v>
      </c>
    </row>
    <row r="195" spans="1:5" x14ac:dyDescent="0.35">
      <c r="A195" s="21" t="s">
        <v>399</v>
      </c>
      <c r="B195" s="21"/>
      <c r="C195" s="21" t="s">
        <v>400</v>
      </c>
      <c r="D195" s="21" t="s">
        <v>292</v>
      </c>
      <c r="E195" s="6">
        <f>IF($D195="A",VLOOKUP($A195,'Input data CAT A'!$A:$H,8,FALSE),0)</f>
        <v>0</v>
      </c>
    </row>
    <row r="196" spans="1:5" x14ac:dyDescent="0.35">
      <c r="A196" s="21" t="s">
        <v>401</v>
      </c>
      <c r="B196" s="21"/>
      <c r="C196" s="21" t="s">
        <v>402</v>
      </c>
      <c r="D196" s="21" t="s">
        <v>292</v>
      </c>
      <c r="E196" s="6">
        <f>IF($D196="A",VLOOKUP($A196,'Input data CAT A'!$A:$H,8,FALSE),0)</f>
        <v>0</v>
      </c>
    </row>
    <row r="197" spans="1:5" x14ac:dyDescent="0.35">
      <c r="A197" s="21" t="s">
        <v>403</v>
      </c>
      <c r="B197" s="21"/>
      <c r="C197" s="21" t="s">
        <v>404</v>
      </c>
      <c r="D197" s="21" t="s">
        <v>292</v>
      </c>
      <c r="E197" s="6">
        <f>IF($D197="A",VLOOKUP($A197,'Input data CAT A'!$A:$H,8,FALSE),0)</f>
        <v>0</v>
      </c>
    </row>
    <row r="198" spans="1:5" x14ac:dyDescent="0.35">
      <c r="A198" s="21" t="s">
        <v>405</v>
      </c>
      <c r="B198" s="21"/>
      <c r="C198" s="21" t="s">
        <v>406</v>
      </c>
      <c r="D198" s="21" t="s">
        <v>292</v>
      </c>
      <c r="E198" s="6">
        <f>IF($D198="A",VLOOKUP($A198,'Input data CAT A'!$A:$H,8,FALSE),0)</f>
        <v>0</v>
      </c>
    </row>
    <row r="199" spans="1:5" x14ac:dyDescent="0.35">
      <c r="A199" s="21" t="s">
        <v>407</v>
      </c>
      <c r="B199" s="21"/>
      <c r="C199" s="21" t="s">
        <v>408</v>
      </c>
      <c r="D199" s="21" t="s">
        <v>292</v>
      </c>
      <c r="E199" s="6">
        <f>IF($D199="A",VLOOKUP($A199,'Input data CAT A'!$A:$H,8,FALSE),0)</f>
        <v>0</v>
      </c>
    </row>
    <row r="200" spans="1:5" x14ac:dyDescent="0.35">
      <c r="A200" s="21" t="s">
        <v>409</v>
      </c>
      <c r="B200" s="21"/>
      <c r="C200" s="21" t="s">
        <v>410</v>
      </c>
      <c r="D200" s="21" t="s">
        <v>292</v>
      </c>
      <c r="E200" s="6">
        <f>IF($D200="A",VLOOKUP($A200,'Input data CAT A'!$A:$H,8,FALSE),0)</f>
        <v>0</v>
      </c>
    </row>
    <row r="201" spans="1:5" x14ac:dyDescent="0.35">
      <c r="A201" s="21" t="s">
        <v>411</v>
      </c>
      <c r="B201" s="21"/>
      <c r="C201" s="21" t="s">
        <v>412</v>
      </c>
      <c r="D201" s="21" t="s">
        <v>292</v>
      </c>
      <c r="E201" s="6">
        <f>IF($D201="A",VLOOKUP($A201,'Input data CAT A'!$A:$H,8,FALSE),0)</f>
        <v>0</v>
      </c>
    </row>
    <row r="202" spans="1:5" x14ac:dyDescent="0.35">
      <c r="A202" s="21" t="s">
        <v>413</v>
      </c>
      <c r="B202" s="21"/>
      <c r="C202" s="21" t="s">
        <v>414</v>
      </c>
      <c r="D202" s="21" t="s">
        <v>292</v>
      </c>
      <c r="E202" s="6">
        <f>IF($D202="A",VLOOKUP($A202,'Input data CAT A'!$A:$H,8,FALSE),0)</f>
        <v>0</v>
      </c>
    </row>
    <row r="203" spans="1:5" x14ac:dyDescent="0.35">
      <c r="A203" s="21" t="s">
        <v>415</v>
      </c>
      <c r="B203" s="21"/>
      <c r="C203" s="21" t="s">
        <v>416</v>
      </c>
      <c r="D203" s="21" t="s">
        <v>292</v>
      </c>
      <c r="E203" s="6">
        <f>IF($D203="A",VLOOKUP($A203,'Input data CAT A'!$A:$H,8,FALSE),0)</f>
        <v>0</v>
      </c>
    </row>
    <row r="204" spans="1:5" x14ac:dyDescent="0.35">
      <c r="A204" s="21" t="s">
        <v>417</v>
      </c>
      <c r="B204" s="21"/>
      <c r="C204" s="21" t="s">
        <v>418</v>
      </c>
      <c r="D204" s="21" t="s">
        <v>292</v>
      </c>
      <c r="E204" s="6">
        <f>IF($D204="A",VLOOKUP($A204,'Input data CAT A'!$A:$H,8,FALSE),0)</f>
        <v>0</v>
      </c>
    </row>
    <row r="205" spans="1:5" x14ac:dyDescent="0.35">
      <c r="A205" s="21" t="s">
        <v>419</v>
      </c>
      <c r="B205" s="21"/>
      <c r="C205" s="21" t="s">
        <v>420</v>
      </c>
      <c r="D205" s="21" t="s">
        <v>292</v>
      </c>
      <c r="E205" s="6">
        <f>IF($D205="A",VLOOKUP($A205,'Input data CAT A'!$A:$H,8,FALSE),0)</f>
        <v>0</v>
      </c>
    </row>
    <row r="206" spans="1:5" x14ac:dyDescent="0.35">
      <c r="A206" s="21" t="s">
        <v>421</v>
      </c>
      <c r="B206" s="21"/>
      <c r="C206" s="21" t="s">
        <v>422</v>
      </c>
      <c r="D206" s="21" t="s">
        <v>292</v>
      </c>
      <c r="E206" s="6">
        <f>IF($D206="A",VLOOKUP($A206,'Input data CAT A'!$A:$H,8,FALSE),0)</f>
        <v>0</v>
      </c>
    </row>
    <row r="207" spans="1:5" x14ac:dyDescent="0.35">
      <c r="A207" s="21" t="s">
        <v>423</v>
      </c>
      <c r="B207" s="21"/>
      <c r="C207" s="21" t="s">
        <v>424</v>
      </c>
      <c r="D207" s="21" t="s">
        <v>292</v>
      </c>
      <c r="E207" s="6">
        <f>IF($D207="A",VLOOKUP($A207,'Input data CAT A'!$A:$H,8,FALSE),0)</f>
        <v>0</v>
      </c>
    </row>
    <row r="208" spans="1:5" x14ac:dyDescent="0.35">
      <c r="A208" s="21" t="s">
        <v>425</v>
      </c>
      <c r="B208" s="21"/>
      <c r="C208" s="21" t="s">
        <v>426</v>
      </c>
      <c r="D208" s="21" t="s">
        <v>292</v>
      </c>
      <c r="E208" s="6">
        <f>IF($D208="A",VLOOKUP($A208,'Input data CAT A'!$A:$H,8,FALSE),0)</f>
        <v>0</v>
      </c>
    </row>
    <row r="209" spans="1:5" x14ac:dyDescent="0.35">
      <c r="A209" s="21" t="s">
        <v>427</v>
      </c>
      <c r="B209" s="21"/>
      <c r="C209" s="21" t="s">
        <v>428</v>
      </c>
      <c r="D209" s="21" t="s">
        <v>292</v>
      </c>
      <c r="E209" s="6">
        <f>IF($D209="A",VLOOKUP($A209,'Input data CAT A'!$A:$H,8,FALSE),0)</f>
        <v>0</v>
      </c>
    </row>
    <row r="210" spans="1:5" x14ac:dyDescent="0.35">
      <c r="A210" s="21" t="s">
        <v>429</v>
      </c>
      <c r="B210" s="21"/>
      <c r="C210" s="21" t="s">
        <v>430</v>
      </c>
      <c r="D210" s="21" t="s">
        <v>292</v>
      </c>
      <c r="E210" s="6">
        <f>IF($D210="A",VLOOKUP($A210,'Input data CAT A'!$A:$H,8,FALSE),0)</f>
        <v>0</v>
      </c>
    </row>
    <row r="211" spans="1:5" x14ac:dyDescent="0.35">
      <c r="A211" s="21" t="s">
        <v>431</v>
      </c>
      <c r="B211" s="21"/>
      <c r="C211" s="21" t="s">
        <v>432</v>
      </c>
      <c r="D211" s="21" t="s">
        <v>292</v>
      </c>
      <c r="E211" s="6">
        <f>IF($D211="A",VLOOKUP($A211,'Input data CAT A'!$A:$H,8,FALSE),0)</f>
        <v>0</v>
      </c>
    </row>
    <row r="212" spans="1:5" x14ac:dyDescent="0.35">
      <c r="A212" s="21" t="s">
        <v>433</v>
      </c>
      <c r="B212" s="21"/>
      <c r="C212" s="21" t="s">
        <v>434</v>
      </c>
      <c r="D212" s="21" t="s">
        <v>292</v>
      </c>
      <c r="E212" s="6">
        <f>IF($D212="A",VLOOKUP($A212,'Input data CAT A'!$A:$H,8,FALSE),0)</f>
        <v>0</v>
      </c>
    </row>
    <row r="213" spans="1:5" x14ac:dyDescent="0.35">
      <c r="A213" s="21" t="s">
        <v>435</v>
      </c>
      <c r="B213" s="21"/>
      <c r="C213" s="21" t="s">
        <v>436</v>
      </c>
      <c r="D213" s="21" t="s">
        <v>292</v>
      </c>
      <c r="E213" s="6">
        <f>IF($D213="A",VLOOKUP($A213,'Input data CAT A'!$A:$H,8,FALSE),0)</f>
        <v>0</v>
      </c>
    </row>
    <row r="214" spans="1:5" x14ac:dyDescent="0.35">
      <c r="A214" s="21" t="s">
        <v>437</v>
      </c>
      <c r="B214" s="21"/>
      <c r="C214" s="21" t="s">
        <v>438</v>
      </c>
      <c r="D214" s="21" t="s">
        <v>292</v>
      </c>
      <c r="E214" s="6">
        <f>IF($D214="A",VLOOKUP($A214,'Input data CAT A'!$A:$H,8,FALSE),0)</f>
        <v>0</v>
      </c>
    </row>
    <row r="215" spans="1:5" x14ac:dyDescent="0.35">
      <c r="A215" s="21" t="s">
        <v>439</v>
      </c>
      <c r="B215" s="21"/>
      <c r="C215" s="21" t="s">
        <v>440</v>
      </c>
      <c r="D215" s="21" t="s">
        <v>292</v>
      </c>
      <c r="E215" s="6">
        <f>IF($D215="A",VLOOKUP($A215,'Input data CAT A'!$A:$H,8,FALSE),0)</f>
        <v>0</v>
      </c>
    </row>
    <row r="216" spans="1:5" x14ac:dyDescent="0.35">
      <c r="A216" s="21" t="s">
        <v>441</v>
      </c>
      <c r="B216" s="21"/>
      <c r="C216" s="21" t="s">
        <v>442</v>
      </c>
      <c r="D216" s="21" t="s">
        <v>292</v>
      </c>
      <c r="E216" s="6">
        <f>IF($D216="A",VLOOKUP($A216,'Input data CAT A'!$A:$H,8,FALSE),0)</f>
        <v>0</v>
      </c>
    </row>
    <row r="217" spans="1:5" x14ac:dyDescent="0.35">
      <c r="A217" s="21" t="s">
        <v>443</v>
      </c>
      <c r="B217" s="21"/>
      <c r="C217" s="21" t="s">
        <v>444</v>
      </c>
      <c r="D217" s="21" t="s">
        <v>292</v>
      </c>
      <c r="E217" s="6">
        <f>IF($D217="A",VLOOKUP($A217,'Input data CAT A'!$A:$H,8,FALSE),0)</f>
        <v>0</v>
      </c>
    </row>
    <row r="218" spans="1:5" x14ac:dyDescent="0.35">
      <c r="A218" s="21" t="s">
        <v>445</v>
      </c>
      <c r="B218" s="21"/>
      <c r="C218" s="21" t="s">
        <v>446</v>
      </c>
      <c r="D218" s="21" t="s">
        <v>292</v>
      </c>
      <c r="E218" s="6">
        <f>IF($D218="A",VLOOKUP($A218,'Input data CAT A'!$A:$H,8,FALSE),0)</f>
        <v>0</v>
      </c>
    </row>
    <row r="219" spans="1:5" x14ac:dyDescent="0.35">
      <c r="A219" s="21" t="s">
        <v>447</v>
      </c>
      <c r="B219" s="21"/>
      <c r="C219" s="21" t="s">
        <v>448</v>
      </c>
      <c r="D219" s="21" t="s">
        <v>292</v>
      </c>
      <c r="E219" s="6">
        <f>IF($D219="A",VLOOKUP($A219,'Input data CAT A'!$A:$H,8,FALSE),0)</f>
        <v>0</v>
      </c>
    </row>
    <row r="220" spans="1:5" x14ac:dyDescent="0.35">
      <c r="A220" s="21" t="s">
        <v>449</v>
      </c>
      <c r="B220" s="21"/>
      <c r="C220" s="21" t="s">
        <v>450</v>
      </c>
      <c r="D220" s="21" t="s">
        <v>292</v>
      </c>
      <c r="E220" s="6">
        <f>IF($D220="A",VLOOKUP($A220,'Input data CAT A'!$A:$H,8,FALSE),0)</f>
        <v>0</v>
      </c>
    </row>
    <row r="221" spans="1:5" x14ac:dyDescent="0.35">
      <c r="A221" s="21" t="s">
        <v>451</v>
      </c>
      <c r="B221" s="21"/>
      <c r="C221" s="21" t="s">
        <v>452</v>
      </c>
      <c r="D221" s="21" t="s">
        <v>292</v>
      </c>
      <c r="E221" s="6">
        <f>IF($D221="A",VLOOKUP($A221,'Input data CAT A'!$A:$H,8,FALSE),0)</f>
        <v>0</v>
      </c>
    </row>
    <row r="222" spans="1:5" x14ac:dyDescent="0.35">
      <c r="A222" s="21" t="s">
        <v>453</v>
      </c>
      <c r="B222" s="21"/>
      <c r="C222" s="21" t="s">
        <v>454</v>
      </c>
      <c r="D222" s="21" t="s">
        <v>292</v>
      </c>
      <c r="E222" s="6">
        <f>IF($D222="A",VLOOKUP($A222,'Input data CAT A'!$A:$H,8,FALSE),0)</f>
        <v>0</v>
      </c>
    </row>
    <row r="223" spans="1:5" x14ac:dyDescent="0.35">
      <c r="A223" s="21" t="s">
        <v>455</v>
      </c>
      <c r="B223" s="21"/>
      <c r="C223" s="21" t="s">
        <v>456</v>
      </c>
      <c r="D223" s="21" t="s">
        <v>292</v>
      </c>
      <c r="E223" s="6">
        <f>IF($D223="A",VLOOKUP($A223,'Input data CAT A'!$A:$H,8,FALSE),0)</f>
        <v>0</v>
      </c>
    </row>
    <row r="224" spans="1:5" x14ac:dyDescent="0.35">
      <c r="A224" s="21" t="s">
        <v>457</v>
      </c>
      <c r="B224" s="21"/>
      <c r="C224" s="21" t="s">
        <v>458</v>
      </c>
      <c r="D224" s="21" t="s">
        <v>292</v>
      </c>
      <c r="E224" s="6">
        <f>IF($D224="A",VLOOKUP($A224,'Input data CAT A'!$A:$H,8,FALSE),0)</f>
        <v>0</v>
      </c>
    </row>
    <row r="225" spans="1:5" x14ac:dyDescent="0.35">
      <c r="A225" s="21" t="s">
        <v>459</v>
      </c>
      <c r="B225" s="21"/>
      <c r="C225" s="21" t="s">
        <v>460</v>
      </c>
      <c r="D225" s="21" t="s">
        <v>292</v>
      </c>
      <c r="E225" s="6">
        <f>IF($D225="A",VLOOKUP($A225,'Input data CAT A'!$A:$H,8,FALSE),0)</f>
        <v>0</v>
      </c>
    </row>
    <row r="226" spans="1:5" x14ac:dyDescent="0.35">
      <c r="A226" s="21" t="s">
        <v>461</v>
      </c>
      <c r="B226" s="21"/>
      <c r="C226" s="21" t="s">
        <v>462</v>
      </c>
      <c r="D226" s="21" t="s">
        <v>292</v>
      </c>
      <c r="E226" s="6">
        <f>IF($D226="A",VLOOKUP($A226,'Input data CAT A'!$A:$H,8,FALSE),0)</f>
        <v>0</v>
      </c>
    </row>
    <row r="227" spans="1:5" x14ac:dyDescent="0.35">
      <c r="A227" s="21" t="s">
        <v>463</v>
      </c>
      <c r="B227" s="21"/>
      <c r="C227" s="21" t="s">
        <v>464</v>
      </c>
      <c r="D227" s="21" t="s">
        <v>292</v>
      </c>
      <c r="E227" s="6">
        <f>IF($D227="A",VLOOKUP($A227,'Input data CAT A'!$A:$H,8,FALSE),0)</f>
        <v>0</v>
      </c>
    </row>
    <row r="228" spans="1:5" x14ac:dyDescent="0.35">
      <c r="A228" s="21" t="s">
        <v>465</v>
      </c>
      <c r="B228" s="21"/>
      <c r="C228" s="21" t="s">
        <v>466</v>
      </c>
      <c r="D228" s="21" t="s">
        <v>292</v>
      </c>
      <c r="E228" s="6">
        <f>IF($D228="A",VLOOKUP($A228,'Input data CAT A'!$A:$H,8,FALSE),0)</f>
        <v>0</v>
      </c>
    </row>
    <row r="229" spans="1:5" x14ac:dyDescent="0.35">
      <c r="A229" s="21" t="s">
        <v>467</v>
      </c>
      <c r="B229" s="21"/>
      <c r="C229" s="21" t="s">
        <v>468</v>
      </c>
      <c r="D229" s="21" t="s">
        <v>292</v>
      </c>
      <c r="E229" s="6">
        <f>IF($D229="A",VLOOKUP($A229,'Input data CAT A'!$A:$H,8,FALSE),0)</f>
        <v>0</v>
      </c>
    </row>
    <row r="230" spans="1:5" x14ac:dyDescent="0.35">
      <c r="A230" s="21" t="s">
        <v>469</v>
      </c>
      <c r="B230" s="21"/>
      <c r="C230" s="21" t="s">
        <v>470</v>
      </c>
      <c r="D230" s="21" t="s">
        <v>292</v>
      </c>
      <c r="E230" s="6">
        <f>IF($D230="A",VLOOKUP($A230,'Input data CAT A'!$A:$H,8,FALSE),0)</f>
        <v>0</v>
      </c>
    </row>
    <row r="231" spans="1:5" x14ac:dyDescent="0.35">
      <c r="A231" s="21" t="s">
        <v>471</v>
      </c>
      <c r="B231" s="21"/>
      <c r="C231" s="21" t="s">
        <v>472</v>
      </c>
      <c r="D231" s="21" t="s">
        <v>292</v>
      </c>
      <c r="E231" s="6">
        <f>IF($D231="A",VLOOKUP($A231,'Input data CAT A'!$A:$H,8,FALSE),0)</f>
        <v>0</v>
      </c>
    </row>
    <row r="232" spans="1:5" x14ac:dyDescent="0.35">
      <c r="A232" s="21" t="s">
        <v>473</v>
      </c>
      <c r="B232" s="21"/>
      <c r="C232" s="21" t="s">
        <v>474</v>
      </c>
      <c r="D232" s="21" t="s">
        <v>292</v>
      </c>
      <c r="E232" s="6">
        <f>IF($D232="A",VLOOKUP($A232,'Input data CAT A'!$A:$H,8,FALSE),0)</f>
        <v>0</v>
      </c>
    </row>
    <row r="233" spans="1:5" x14ac:dyDescent="0.35">
      <c r="A233" s="21" t="s">
        <v>475</v>
      </c>
      <c r="B233" s="21"/>
      <c r="C233" s="21" t="s">
        <v>476</v>
      </c>
      <c r="D233" s="21" t="s">
        <v>292</v>
      </c>
      <c r="E233" s="6">
        <f>IF($D233="A",VLOOKUP($A233,'Input data CAT A'!$A:$H,8,FALSE),0)</f>
        <v>0</v>
      </c>
    </row>
    <row r="234" spans="1:5" x14ac:dyDescent="0.35">
      <c r="A234" s="21" t="s">
        <v>477</v>
      </c>
      <c r="B234" s="21"/>
      <c r="C234" s="21" t="s">
        <v>478</v>
      </c>
      <c r="D234" s="21" t="s">
        <v>292</v>
      </c>
      <c r="E234" s="6">
        <f>IF($D234="A",VLOOKUP($A234,'Input data CAT A'!$A:$H,8,FALSE),0)</f>
        <v>0</v>
      </c>
    </row>
    <row r="235" spans="1:5" x14ac:dyDescent="0.35">
      <c r="A235" s="21" t="s">
        <v>479</v>
      </c>
      <c r="B235" s="21"/>
      <c r="C235" s="21" t="s">
        <v>480</v>
      </c>
      <c r="D235" s="21" t="s">
        <v>292</v>
      </c>
      <c r="E235" s="6">
        <f>IF($D235="A",VLOOKUP($A235,'Input data CAT A'!$A:$H,8,FALSE),0)</f>
        <v>0</v>
      </c>
    </row>
    <row r="236" spans="1:5" x14ac:dyDescent="0.35">
      <c r="A236" s="21" t="s">
        <v>481</v>
      </c>
      <c r="B236" s="21"/>
      <c r="C236" s="21" t="s">
        <v>482</v>
      </c>
      <c r="D236" s="21" t="s">
        <v>292</v>
      </c>
      <c r="E236" s="6">
        <f>IF($D236="A",VLOOKUP($A236,'Input data CAT A'!$A:$H,8,FALSE),0)</f>
        <v>0</v>
      </c>
    </row>
    <row r="237" spans="1:5" x14ac:dyDescent="0.35">
      <c r="A237" s="21" t="s">
        <v>483</v>
      </c>
      <c r="B237" s="21"/>
      <c r="C237" s="21" t="s">
        <v>484</v>
      </c>
      <c r="D237" s="21" t="s">
        <v>292</v>
      </c>
      <c r="E237" s="6">
        <f>IF($D237="A",VLOOKUP($A237,'Input data CAT A'!$A:$H,8,FALSE),0)</f>
        <v>0</v>
      </c>
    </row>
    <row r="238" spans="1:5" x14ac:dyDescent="0.35">
      <c r="A238" s="21" t="s">
        <v>485</v>
      </c>
      <c r="B238" s="21"/>
      <c r="C238" s="21" t="s">
        <v>486</v>
      </c>
      <c r="D238" s="21" t="s">
        <v>292</v>
      </c>
      <c r="E238" s="6">
        <f>IF($D238="A",VLOOKUP($A238,'Input data CAT A'!$A:$H,8,FALSE),0)</f>
        <v>0</v>
      </c>
    </row>
    <row r="239" spans="1:5" x14ac:dyDescent="0.35">
      <c r="A239" s="21" t="s">
        <v>487</v>
      </c>
      <c r="B239" s="21"/>
      <c r="C239" s="21" t="s">
        <v>488</v>
      </c>
      <c r="D239" s="21" t="s">
        <v>292</v>
      </c>
      <c r="E239" s="6">
        <f>IF($D239="A",VLOOKUP($A239,'Input data CAT A'!$A:$H,8,FALSE),0)</f>
        <v>0</v>
      </c>
    </row>
    <row r="240" spans="1:5" x14ac:dyDescent="0.35">
      <c r="A240" s="21" t="s">
        <v>489</v>
      </c>
      <c r="B240" s="21"/>
      <c r="C240" s="21" t="s">
        <v>490</v>
      </c>
      <c r="D240" s="21" t="s">
        <v>292</v>
      </c>
      <c r="E240" s="6">
        <f>IF($D240="A",VLOOKUP($A240,'Input data CAT A'!$A:$H,8,FALSE),0)</f>
        <v>0</v>
      </c>
    </row>
    <row r="241" spans="1:5" x14ac:dyDescent="0.35">
      <c r="A241" s="21" t="s">
        <v>491</v>
      </c>
      <c r="B241" s="21"/>
      <c r="C241" s="21" t="s">
        <v>492</v>
      </c>
      <c r="D241" s="21" t="s">
        <v>292</v>
      </c>
      <c r="E241" s="6">
        <f>IF($D241="A",VLOOKUP($A241,'Input data CAT A'!$A:$H,8,FALSE),0)</f>
        <v>0</v>
      </c>
    </row>
    <row r="242" spans="1:5" x14ac:dyDescent="0.35">
      <c r="A242" s="21" t="s">
        <v>493</v>
      </c>
      <c r="B242" s="21"/>
      <c r="C242" s="21" t="s">
        <v>494</v>
      </c>
      <c r="D242" s="21" t="s">
        <v>292</v>
      </c>
      <c r="E242" s="6">
        <f>IF($D242="A",VLOOKUP($A242,'Input data CAT A'!$A:$H,8,FALSE),0)</f>
        <v>0</v>
      </c>
    </row>
    <row r="243" spans="1:5" x14ac:dyDescent="0.35">
      <c r="A243" s="21" t="s">
        <v>495</v>
      </c>
      <c r="B243" s="21"/>
      <c r="C243" s="21" t="s">
        <v>496</v>
      </c>
      <c r="D243" s="21" t="s">
        <v>292</v>
      </c>
      <c r="E243" s="6">
        <f>IF($D243="A",VLOOKUP($A243,'Input data CAT A'!$A:$H,8,FALSE),0)</f>
        <v>0</v>
      </c>
    </row>
    <row r="244" spans="1:5" x14ac:dyDescent="0.35">
      <c r="A244" s="21" t="s">
        <v>497</v>
      </c>
      <c r="B244" s="21"/>
      <c r="C244" s="21" t="s">
        <v>498</v>
      </c>
      <c r="D244" s="21" t="s">
        <v>292</v>
      </c>
      <c r="E244" s="6">
        <f>IF($D244="A",VLOOKUP($A244,'Input data CAT A'!$A:$H,8,FALSE),0)</f>
        <v>0</v>
      </c>
    </row>
    <row r="245" spans="1:5" x14ac:dyDescent="0.35">
      <c r="A245" s="21" t="s">
        <v>499</v>
      </c>
      <c r="B245" s="21"/>
      <c r="C245" s="21" t="s">
        <v>500</v>
      </c>
      <c r="D245" s="21" t="s">
        <v>292</v>
      </c>
      <c r="E245" s="6">
        <f>IF($D245="A",VLOOKUP($A245,'Input data CAT A'!$A:$H,8,FALSE),0)</f>
        <v>0</v>
      </c>
    </row>
  </sheetData>
  <sheetProtection algorithmName="SHA-512" hashValue="IMCL31exgUXB0jbQBGbrbgFdt2azgeiDqm0zmIseDh7py7l1PPMKmzKxWYpZI8OSvX8T6CD6aFt+KHSobuuJRA==" saltValue="aeZex+vUn1OJGWr4m+I00A==" spinCount="100000" sheet="1" objects="1" scenarios="1" selectLockedCell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Input data CAT A</vt:lpstr>
      <vt:lpstr>SCORE 9.1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Janet Coetzee</dc:creator>
  <cp:lastModifiedBy>Marileen De Wet</cp:lastModifiedBy>
  <dcterms:created xsi:type="dcterms:W3CDTF">2022-02-08T11:12:37Z</dcterms:created>
  <dcterms:modified xsi:type="dcterms:W3CDTF">2022-05-19T16:13:07Z</dcterms:modified>
</cp:coreProperties>
</file>