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58390BE6-5520-4F78-AE36-B98AC04B70CF}" xr6:coauthVersionLast="47" xr6:coauthVersionMax="47" xr10:uidLastSave="{00000000-0000-0000-0000-000000000000}"/>
  <bookViews>
    <workbookView xWindow="3660" yWindow="440" windowWidth="26360" windowHeight="20400" activeTab="1" xr2:uid="{00000000-000D-0000-FFFF-FFFF00000000}"/>
  </bookViews>
  <sheets>
    <sheet name="Input data" sheetId="1" r:id="rId1"/>
    <sheet name="5_3 sco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2" l="1"/>
  <c r="C24" i="1"/>
  <c r="B20" i="2" l="1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C20" i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2" i="1"/>
  <c r="F82" i="2" l="1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3" i="1"/>
  <c r="H4" i="1"/>
  <c r="H5" i="1"/>
  <c r="H6" i="1"/>
  <c r="H7" i="1"/>
  <c r="H8" i="1"/>
  <c r="H9" i="1"/>
  <c r="H2" i="1"/>
  <c r="I2" i="1" l="1"/>
  <c r="J2" i="1"/>
  <c r="K72" i="1" s="1"/>
  <c r="N8" i="1"/>
  <c r="K21" i="1" l="1"/>
  <c r="K81" i="1"/>
  <c r="K52" i="1"/>
  <c r="K54" i="1"/>
  <c r="L54" i="1" s="1"/>
  <c r="E54" i="2" s="1"/>
  <c r="F54" i="2" s="1"/>
  <c r="K59" i="1"/>
  <c r="K2" i="1"/>
  <c r="K33" i="1"/>
  <c r="K35" i="1"/>
  <c r="L35" i="1" s="1"/>
  <c r="E35" i="2" s="1"/>
  <c r="F35" i="2" s="1"/>
  <c r="K5" i="1"/>
  <c r="K70" i="1"/>
  <c r="K16" i="1"/>
  <c r="K49" i="1"/>
  <c r="L49" i="1" s="1"/>
  <c r="E49" i="2" s="1"/>
  <c r="F49" i="2" s="1"/>
  <c r="K22" i="1"/>
  <c r="K7" i="1"/>
  <c r="K48" i="1"/>
  <c r="K71" i="1"/>
  <c r="L71" i="1" s="1"/>
  <c r="E71" i="2" s="1"/>
  <c r="F71" i="2" s="1"/>
  <c r="K17" i="1"/>
  <c r="K65" i="1"/>
  <c r="K20" i="1"/>
  <c r="K38" i="1"/>
  <c r="L38" i="1" s="1"/>
  <c r="E38" i="2" s="1"/>
  <c r="F38" i="2" s="1"/>
  <c r="K31" i="1"/>
  <c r="K80" i="1"/>
  <c r="L72" i="1"/>
  <c r="E72" i="2" s="1"/>
  <c r="F72" i="2"/>
  <c r="L17" i="1"/>
  <c r="E17" i="2" s="1"/>
  <c r="F17" i="2" s="1"/>
  <c r="L81" i="1"/>
  <c r="E81" i="2" s="1"/>
  <c r="F81" i="2" s="1"/>
  <c r="L52" i="1"/>
  <c r="E52" i="2" s="1"/>
  <c r="F52" i="2" s="1"/>
  <c r="L22" i="1"/>
  <c r="E22" i="2" s="1"/>
  <c r="F22" i="2" s="1"/>
  <c r="L7" i="1"/>
  <c r="E7" i="2" s="1"/>
  <c r="F7" i="2" s="1"/>
  <c r="L59" i="1"/>
  <c r="E59" i="2" s="1"/>
  <c r="F59" i="2" s="1"/>
  <c r="L80" i="1"/>
  <c r="E80" i="2" s="1"/>
  <c r="F80" i="2" s="1"/>
  <c r="L2" i="1"/>
  <c r="E2" i="2" s="1"/>
  <c r="F2" i="2" s="1"/>
  <c r="K25" i="1"/>
  <c r="K41" i="1"/>
  <c r="K57" i="1"/>
  <c r="K73" i="1"/>
  <c r="K15" i="1"/>
  <c r="K55" i="1"/>
  <c r="K8" i="1"/>
  <c r="K36" i="1"/>
  <c r="K68" i="1"/>
  <c r="K14" i="1"/>
  <c r="K30" i="1"/>
  <c r="K46" i="1"/>
  <c r="K62" i="1"/>
  <c r="K78" i="1"/>
  <c r="K19" i="1"/>
  <c r="K43" i="1"/>
  <c r="K75" i="1"/>
  <c r="K32" i="1"/>
  <c r="K64" i="1"/>
  <c r="L33" i="1"/>
  <c r="E33" i="2" s="1"/>
  <c r="F33" i="2" s="1"/>
  <c r="L65" i="1"/>
  <c r="E65" i="2" s="1"/>
  <c r="F65" i="2" s="1"/>
  <c r="L20" i="1"/>
  <c r="E20" i="2" s="1"/>
  <c r="F20" i="2" s="1"/>
  <c r="L5" i="1"/>
  <c r="E5" i="2" s="1"/>
  <c r="F5" i="2" s="1"/>
  <c r="L70" i="1"/>
  <c r="E70" i="2" s="1"/>
  <c r="F70" i="2" s="1"/>
  <c r="L31" i="1"/>
  <c r="E31" i="2" s="1"/>
  <c r="F31" i="2" s="1"/>
  <c r="L16" i="1"/>
  <c r="E16" i="2" s="1"/>
  <c r="F16" i="2" s="1"/>
  <c r="L48" i="1"/>
  <c r="E48" i="2" s="1"/>
  <c r="F48" i="2" s="1"/>
  <c r="L21" i="1"/>
  <c r="E21" i="2" s="1"/>
  <c r="F21" i="2" s="1"/>
  <c r="K37" i="1"/>
  <c r="K53" i="1"/>
  <c r="K69" i="1"/>
  <c r="K6" i="1"/>
  <c r="K47" i="1"/>
  <c r="K79" i="1"/>
  <c r="K28" i="1"/>
  <c r="K60" i="1"/>
  <c r="K10" i="1"/>
  <c r="K26" i="1"/>
  <c r="K42" i="1"/>
  <c r="K58" i="1"/>
  <c r="K74" i="1"/>
  <c r="K11" i="1"/>
  <c r="K39" i="1"/>
  <c r="K67" i="1"/>
  <c r="K24" i="1"/>
  <c r="K56" i="1"/>
  <c r="K9" i="1"/>
  <c r="K13" i="1"/>
  <c r="K29" i="1"/>
  <c r="K45" i="1"/>
  <c r="K61" i="1"/>
  <c r="K77" i="1"/>
  <c r="K27" i="1"/>
  <c r="K63" i="1"/>
  <c r="K12" i="1"/>
  <c r="K44" i="1"/>
  <c r="K76" i="1"/>
  <c r="K18" i="1"/>
  <c r="K34" i="1"/>
  <c r="K50" i="1"/>
  <c r="K66" i="1"/>
  <c r="K3" i="1"/>
  <c r="K23" i="1"/>
  <c r="K51" i="1"/>
  <c r="K4" i="1"/>
  <c r="K40" i="1"/>
  <c r="N3" i="1"/>
  <c r="L4" i="1" l="1"/>
  <c r="E4" i="2" s="1"/>
  <c r="F4" i="2" s="1"/>
  <c r="L27" i="1"/>
  <c r="E27" i="2" s="1"/>
  <c r="F27" i="2" s="1"/>
  <c r="L51" i="1"/>
  <c r="E51" i="2" s="1"/>
  <c r="F51" i="2" s="1"/>
  <c r="L75" i="1"/>
  <c r="E75" i="2" s="1"/>
  <c r="F75" i="2" s="1"/>
  <c r="L68" i="1"/>
  <c r="E68" i="2" s="1"/>
  <c r="F68" i="2" s="1"/>
  <c r="L15" i="1"/>
  <c r="E15" i="2" s="1"/>
  <c r="F15" i="2" s="1"/>
  <c r="L23" i="1"/>
  <c r="E23" i="2" s="1"/>
  <c r="F23" i="2" s="1"/>
  <c r="L12" i="1"/>
  <c r="E12" i="2" s="1"/>
  <c r="F12" i="2" s="1"/>
  <c r="L39" i="1"/>
  <c r="E39" i="2" s="1"/>
  <c r="F39" i="2" s="1"/>
  <c r="L28" i="1"/>
  <c r="E28" i="2" s="1"/>
  <c r="F28" i="2" s="1"/>
  <c r="L43" i="1"/>
  <c r="E43" i="2" s="1"/>
  <c r="F43" i="2" s="1"/>
  <c r="L46" i="1"/>
  <c r="E46" i="2" s="1"/>
  <c r="F46" i="2" s="1"/>
  <c r="L36" i="1"/>
  <c r="E36" i="2" s="1"/>
  <c r="F36" i="2" s="1"/>
  <c r="L73" i="1"/>
  <c r="E73" i="2" s="1"/>
  <c r="F73" i="2" s="1"/>
  <c r="L32" i="1"/>
  <c r="E32" i="2" s="1"/>
  <c r="F32" i="2" s="1"/>
  <c r="L14" i="1"/>
  <c r="E14" i="2" s="1"/>
  <c r="F14" i="2" s="1"/>
  <c r="L41" i="1"/>
  <c r="E41" i="2" s="1"/>
  <c r="F41" i="2" s="1"/>
  <c r="L50" i="1"/>
  <c r="E50" i="2" s="1"/>
  <c r="F50" i="2" s="1"/>
  <c r="L77" i="1"/>
  <c r="E77" i="2" s="1"/>
  <c r="F77" i="2" s="1"/>
  <c r="L13" i="1"/>
  <c r="E13" i="2" s="1"/>
  <c r="F13" i="2" s="1"/>
  <c r="L58" i="1"/>
  <c r="E58" i="2" s="1"/>
  <c r="F58" i="2" s="1"/>
  <c r="L62" i="1"/>
  <c r="E62" i="2" s="1"/>
  <c r="F62" i="2" s="1"/>
  <c r="L34" i="1"/>
  <c r="E34" i="2" s="1"/>
  <c r="F34" i="2" s="1"/>
  <c r="L61" i="1"/>
  <c r="E61" i="2" s="1"/>
  <c r="F61" i="2" s="1"/>
  <c r="L9" i="1"/>
  <c r="E9" i="2" s="1"/>
  <c r="F9" i="2" s="1"/>
  <c r="L42" i="1"/>
  <c r="E42" i="2" s="1"/>
  <c r="F42" i="2" s="1"/>
  <c r="L69" i="1"/>
  <c r="E69" i="2" s="1"/>
  <c r="F69" i="2" s="1"/>
  <c r="L40" i="1"/>
  <c r="E40" i="2" s="1"/>
  <c r="F40" i="2"/>
  <c r="L3" i="1"/>
  <c r="E3" i="2" s="1"/>
  <c r="F3" i="2" s="1"/>
  <c r="L18" i="1"/>
  <c r="E18" i="2" s="1"/>
  <c r="F18" i="2" s="1"/>
  <c r="L63" i="1"/>
  <c r="E63" i="2" s="1"/>
  <c r="F63" i="2" s="1"/>
  <c r="L45" i="1"/>
  <c r="E45" i="2" s="1"/>
  <c r="F45" i="2" s="1"/>
  <c r="L56" i="1"/>
  <c r="E56" i="2" s="1"/>
  <c r="F56" i="2" s="1"/>
  <c r="L11" i="1"/>
  <c r="E11" i="2" s="1"/>
  <c r="F11" i="2" s="1"/>
  <c r="L26" i="1"/>
  <c r="E26" i="2" s="1"/>
  <c r="F26" i="2" s="1"/>
  <c r="L79" i="1"/>
  <c r="E79" i="2" s="1"/>
  <c r="F79" i="2" s="1"/>
  <c r="L53" i="1"/>
  <c r="E53" i="2" s="1"/>
  <c r="F53" i="2" s="1"/>
  <c r="L64" i="1"/>
  <c r="E64" i="2" s="1"/>
  <c r="F64" i="2" s="1"/>
  <c r="L19" i="1"/>
  <c r="E19" i="2" s="1"/>
  <c r="F19" i="2" s="1"/>
  <c r="L30" i="1"/>
  <c r="E30" i="2" s="1"/>
  <c r="F30" i="2" s="1"/>
  <c r="L8" i="1"/>
  <c r="E8" i="2" s="1"/>
  <c r="F8" i="2" s="1"/>
  <c r="L57" i="1"/>
  <c r="E57" i="2" s="1"/>
  <c r="F57" i="2"/>
  <c r="L76" i="1"/>
  <c r="E76" i="2" s="1"/>
  <c r="F76" i="2" s="1"/>
  <c r="L24" i="1"/>
  <c r="E24" i="2" s="1"/>
  <c r="F24" i="2" s="1"/>
  <c r="L47" i="1"/>
  <c r="E47" i="2" s="1"/>
  <c r="F47" i="2" s="1"/>
  <c r="L66" i="1"/>
  <c r="E66" i="2" s="1"/>
  <c r="F66" i="2" s="1"/>
  <c r="L29" i="1"/>
  <c r="E29" i="2" s="1"/>
  <c r="F29" i="2" s="1"/>
  <c r="L74" i="1"/>
  <c r="E74" i="2" s="1"/>
  <c r="F74" i="2" s="1"/>
  <c r="L10" i="1"/>
  <c r="E10" i="2" s="1"/>
  <c r="F10" i="2" s="1"/>
  <c r="L37" i="1"/>
  <c r="E37" i="2" s="1"/>
  <c r="F37" i="2" s="1"/>
  <c r="L78" i="1"/>
  <c r="E78" i="2" s="1"/>
  <c r="F78" i="2" s="1"/>
  <c r="L55" i="1"/>
  <c r="E55" i="2" s="1"/>
  <c r="F55" i="2" s="1"/>
  <c r="L44" i="1"/>
  <c r="E44" i="2" s="1"/>
  <c r="F44" i="2" s="1"/>
  <c r="L67" i="1"/>
  <c r="E67" i="2" s="1"/>
  <c r="F67" i="2" s="1"/>
  <c r="L60" i="1"/>
  <c r="E60" i="2" s="1"/>
  <c r="F60" i="2" s="1"/>
  <c r="L6" i="1"/>
  <c r="E6" i="2" s="1"/>
  <c r="F6" i="2"/>
  <c r="L25" i="1"/>
  <c r="E25" i="2" s="1"/>
  <c r="F25" i="2" s="1"/>
  <c r="N4" i="1"/>
  <c r="N7" i="1"/>
  <c r="N6" i="1"/>
  <c r="N5" i="1"/>
</calcChain>
</file>

<file path=xl/sharedStrings.xml><?xml version="1.0" encoding="utf-8"?>
<sst xmlns="http://schemas.openxmlformats.org/spreadsheetml/2006/main" count="1301" uniqueCount="716">
  <si>
    <t>Catch/TAC</t>
  </si>
  <si>
    <t>Average</t>
  </si>
  <si>
    <t>Max</t>
  </si>
  <si>
    <t>normal score</t>
  </si>
  <si>
    <t>Ntshonalanga Fishing (Pty) Ltd</t>
  </si>
  <si>
    <t>82 Boundary Road CC</t>
  </si>
  <si>
    <t>Sea Point Fishing CC</t>
  </si>
  <si>
    <t>Ixia Trading 501 (Pty) Ltd</t>
  </si>
  <si>
    <t>Gansbaai Marine (Pty) Ltd</t>
  </si>
  <si>
    <t>Combined Fishing Enterprises (Pty) Ltd</t>
  </si>
  <si>
    <t>Premier Fishing SA</t>
  </si>
  <si>
    <t>Edwards Fishing CC</t>
  </si>
  <si>
    <t>West Point Fishing Corporation (Pty)Ltd</t>
  </si>
  <si>
    <t>Azanian Fishing (Pty) Ltd</t>
  </si>
  <si>
    <t>LETAP FISHING CC</t>
  </si>
  <si>
    <t>Sea Harvest Corporation (Pty) Ltd</t>
  </si>
  <si>
    <t>2007 to 2020 Catch and TAC data included</t>
  </si>
  <si>
    <t>Noordbaai Vissers (Pty) Ltd</t>
  </si>
  <si>
    <t>Sinethemba Fishing CC</t>
  </si>
  <si>
    <t>Lucky Star Limited</t>
  </si>
  <si>
    <t>Ithuba Yethu Fishing (Pty)Ltd</t>
  </si>
  <si>
    <t>Amawandle Pelagic (Pty) Ltd</t>
  </si>
  <si>
    <t>Umzamowethu (Oyster Bay) Fishermans Corporation</t>
  </si>
  <si>
    <t>Trakprops 22 Pty Ltd</t>
  </si>
  <si>
    <t>Meermin Visserye (Pty) Ltd</t>
  </si>
  <si>
    <t>Jaffa's Bay Fishing CC</t>
  </si>
  <si>
    <t>CAPE PILCHARD PIONEER CC</t>
  </si>
  <si>
    <t>Impala Fishing (Pty) Ltd</t>
  </si>
  <si>
    <t>Tiradeprops 153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</si>
  <si>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</si>
  <si>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</si>
  <si>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</si>
  <si>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</si>
  <si>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</si>
  <si>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V M YOUNG VISSERYE Bk</t>
  </si>
  <si>
    <t>Extra Dimensions 70 (Pty) Ltd</t>
  </si>
  <si>
    <t>Ukloba Fishing (Pty) Ltd</t>
  </si>
  <si>
    <t>Bluefin Holdings Pty Ltd</t>
  </si>
  <si>
    <t>HS Williams Fishing CC</t>
  </si>
  <si>
    <t>Arniston Fish Processors (Pty) Ltd</t>
  </si>
  <si>
    <t>Paternoster Vissery Pty Ltd</t>
  </si>
  <si>
    <t>Offshore Fishing company</t>
  </si>
  <si>
    <t>Sceptre Fishing (Pty) Ltd</t>
  </si>
  <si>
    <t>Pioneer Fishing (West Coast) (Pty) Ltd</t>
  </si>
  <si>
    <t>Phakamisa Fishing (Pty) Ltd</t>
  </si>
  <si>
    <t xml:space="preserve">Trademane (Pty) Ltd </t>
  </si>
  <si>
    <t xml:space="preserve">ULWANDLE FISHING </t>
  </si>
  <si>
    <t>Basic Trading Company (Pty) Ltd</t>
  </si>
  <si>
    <t>Cape Fish Processors Pty Ltd</t>
  </si>
  <si>
    <t>Afro Fishing Workers (Pty) Ltd</t>
  </si>
  <si>
    <t>Community Processors and Distributors (PTY) LTD</t>
  </si>
  <si>
    <t>Stamatis Fishing cc</t>
  </si>
  <si>
    <t>Eigelaars Bote (Pty) Ltd</t>
  </si>
  <si>
    <t>Okuselwandle Fishing CC</t>
  </si>
  <si>
    <t>Reiger Visserye BK</t>
  </si>
  <si>
    <t>J ENGELBRECHT VISSERYE</t>
  </si>
  <si>
    <t>Manatrade2049 CC</t>
  </si>
  <si>
    <t>Palm Springs Fishing</t>
  </si>
  <si>
    <t>Latief Albertyn Fisheries</t>
  </si>
  <si>
    <t>Dromedaris Visserye Limited</t>
  </si>
  <si>
    <t>Marinata Visser Vroue Organisasie CC</t>
  </si>
  <si>
    <t xml:space="preserve">Anch App </t>
  </si>
  <si>
    <t>Entity name</t>
  </si>
  <si>
    <t>Category</t>
  </si>
  <si>
    <t>Balobi Processors (Pty) Ltd</t>
  </si>
  <si>
    <t>A</t>
  </si>
  <si>
    <t>C</t>
  </si>
  <si>
    <t>The Cape Peninsula Linefisherman CC</t>
  </si>
  <si>
    <t>JC Fishing CC</t>
  </si>
  <si>
    <t>Masomelele Fishing (Pty) Ltd</t>
  </si>
  <si>
    <t>Komicx Products (Pty) Ltd</t>
  </si>
  <si>
    <t>South East Atlantic Sea Products (PTY) LTD</t>
  </si>
  <si>
    <t>Dyer Eiland Visserye (Pty) Ltd</t>
  </si>
  <si>
    <t>Fisherman Fresh CC</t>
  </si>
  <si>
    <t>Visko Sea Products (Pty) Ltd</t>
  </si>
  <si>
    <t>Ithemba Labantu Fishing (PTY) LTD</t>
  </si>
  <si>
    <t>Jaloersbaai (PTY)Ltd</t>
  </si>
  <si>
    <t>Penguin Visserye cc</t>
  </si>
  <si>
    <t>Mount Pleasant Fishing (Pty) Ltd</t>
  </si>
  <si>
    <t>Yoluntu Sea Products cc</t>
  </si>
  <si>
    <t>Bayana Bayana Fishing CC</t>
  </si>
  <si>
    <t>Mayibuye Fishing (Pty) Ltd</t>
  </si>
  <si>
    <t>Risar Fishing CC</t>
  </si>
  <si>
    <t>Zimele Fishing Enterprises cc</t>
  </si>
  <si>
    <t>Al-Aman Fishing cc</t>
  </si>
  <si>
    <t>Raaff Fisheries CC</t>
  </si>
  <si>
    <t>Laaggety Visserye CC</t>
  </si>
  <si>
    <t>MARION DAWN FISHING CC</t>
  </si>
  <si>
    <t>B</t>
  </si>
  <si>
    <t>SPA21004</t>
  </si>
  <si>
    <t>LM FISHERIES (PTY) LTD</t>
  </si>
  <si>
    <t>SPA21005</t>
  </si>
  <si>
    <t>The Jenny Fishing Enterprises (Pty) Ltd</t>
  </si>
  <si>
    <t>SPA21007</t>
  </si>
  <si>
    <t>MTV Fishing St Francis Bay (Pty) Ltd</t>
  </si>
  <si>
    <t>SPA21008</t>
  </si>
  <si>
    <t>Trawl Investments CC</t>
  </si>
  <si>
    <t>SPA21009</t>
  </si>
  <si>
    <t>GGA Fishing Enterprizes (Pty) Ltd</t>
  </si>
  <si>
    <t>SPA21010</t>
  </si>
  <si>
    <t>El Calamar (Pty) Ltd</t>
  </si>
  <si>
    <t>SPA21011</t>
  </si>
  <si>
    <t>INGWE EMNYAMA FISHING ENTERPRISES (PTY) LTD</t>
  </si>
  <si>
    <t>SPA21012</t>
  </si>
  <si>
    <t>Interfish (Pty) Ltd</t>
  </si>
  <si>
    <t>SPA21015</t>
  </si>
  <si>
    <t>Merca Fishing (Pty) Ltd</t>
  </si>
  <si>
    <t>SPA21027</t>
  </si>
  <si>
    <t>Biz Afrika 1504 (Pty) Ltd</t>
  </si>
  <si>
    <t>SPA21032</t>
  </si>
  <si>
    <t>Allie-Vis Fishing Enterprises cc</t>
  </si>
  <si>
    <t>SPA21054</t>
  </si>
  <si>
    <t>Safrika fishing cc</t>
  </si>
  <si>
    <t>SPA21055</t>
  </si>
  <si>
    <t>Nati si Nako fishing cc</t>
  </si>
  <si>
    <t>SPA21063</t>
  </si>
  <si>
    <t>During Visserye Bk</t>
  </si>
  <si>
    <t>SPA21065</t>
  </si>
  <si>
    <t>BATSILVA (PTY) LTD</t>
  </si>
  <si>
    <t>SPA21067</t>
  </si>
  <si>
    <t>Gibbiseps Visserye Pty Ltd</t>
  </si>
  <si>
    <t>SPA21071</t>
  </si>
  <si>
    <t>AX FISHING (PTY) LTD</t>
  </si>
  <si>
    <t>SPA21072</t>
  </si>
  <si>
    <t>AGULHAS FISHING (PTY) LTD</t>
  </si>
  <si>
    <t>SPA21073</t>
  </si>
  <si>
    <t>Spring Forest Trading 295 CC</t>
  </si>
  <si>
    <t>SPA21074</t>
  </si>
  <si>
    <t>T&amp;N Visserye Bk</t>
  </si>
  <si>
    <t>SPA21075</t>
  </si>
  <si>
    <t>York Point Fisheries CC</t>
  </si>
  <si>
    <t>SPA21076</t>
  </si>
  <si>
    <t>Julies Vissery Bk</t>
  </si>
  <si>
    <t>SPA21088</t>
  </si>
  <si>
    <t>Chapmans Seafood Company (Pty) Ltd</t>
  </si>
  <si>
    <t>SPA21098</t>
  </si>
  <si>
    <t>Amaqobela Fishing (Pty) Ltd</t>
  </si>
  <si>
    <t>SPA21099</t>
  </si>
  <si>
    <t>J-BAY SQUID CATCHERS (PTY) LTD</t>
  </si>
  <si>
    <t>SPA21111</t>
  </si>
  <si>
    <t>Nalitha Fishing Group Pty Limited</t>
  </si>
  <si>
    <t>SPA21112</t>
  </si>
  <si>
    <t>AT ALL TIMES FISHING (PTY) LTD</t>
  </si>
  <si>
    <t>SPA21126</t>
  </si>
  <si>
    <t>Atlantis Seafood Products (Pty) Ltd</t>
  </si>
  <si>
    <t>SPA21128</t>
  </si>
  <si>
    <t>BIZ AFRIKA 32 (PTY)LTD</t>
  </si>
  <si>
    <t>SPA21130</t>
  </si>
  <si>
    <t>Abba Langebaan Fishing CC</t>
  </si>
  <si>
    <t>SPA21134</t>
  </si>
  <si>
    <t>Mictel Fishing cc</t>
  </si>
  <si>
    <t>SPA21139</t>
  </si>
  <si>
    <t>Sizabantu Fishing Corpration (Pty) Ltd</t>
  </si>
  <si>
    <t>SPA21141</t>
  </si>
  <si>
    <t>AFD FISHING CC</t>
  </si>
  <si>
    <t>SPA21144</t>
  </si>
  <si>
    <t>Ocean Ukhozi Fishing (Pty) Ltd</t>
  </si>
  <si>
    <t>SPA21146</t>
  </si>
  <si>
    <t>Valortrade 1143 cc</t>
  </si>
  <si>
    <t>SPA21150</t>
  </si>
  <si>
    <t>TARIDOR FIVE CC</t>
  </si>
  <si>
    <t>SPA21154</t>
  </si>
  <si>
    <t>TITANCOR ELEVEN CC</t>
  </si>
  <si>
    <t>SPA21159</t>
  </si>
  <si>
    <t>South African Fishing Empowerment Corporation (Pty) Ltd</t>
  </si>
  <si>
    <t>SPA21167</t>
  </si>
  <si>
    <t>Sneeuberg Fishing (Pty) Ltd</t>
  </si>
  <si>
    <t>SPA21170</t>
  </si>
  <si>
    <t>Hacky Fishing (Pty) Ltd</t>
  </si>
  <si>
    <t>SPA21174</t>
  </si>
  <si>
    <t>The Tuna Hake Fishing Corporation Ltd</t>
  </si>
  <si>
    <t>SPA21176</t>
  </si>
  <si>
    <t>Dippa Distributors (Pty) Ltd</t>
  </si>
  <si>
    <t>SPA21188</t>
  </si>
  <si>
    <t>TAMARIN FISHING (PTY) LTD</t>
  </si>
  <si>
    <t>SPA21189</t>
  </si>
  <si>
    <t>GAMKA FISHING (PTY) LTD</t>
  </si>
  <si>
    <t>SPA21190</t>
  </si>
  <si>
    <t>Chetty’s Fisheries CC</t>
  </si>
  <si>
    <t>SPA21192</t>
  </si>
  <si>
    <t>ZIMKHITHA FISHING (PTY)LTD</t>
  </si>
  <si>
    <t>SPA21195</t>
  </si>
  <si>
    <t>COMMUNITY WORKERS FISHING ENTERPRISES (PTY) LTD</t>
  </si>
  <si>
    <t>SPA21197</t>
  </si>
  <si>
    <t xml:space="preserve">J&amp;J Visserye </t>
  </si>
  <si>
    <t>SPA21198</t>
  </si>
  <si>
    <t>Hentiq 1173 (PTY)Ltd</t>
  </si>
  <si>
    <t>SPA21201</t>
  </si>
  <si>
    <t>Kalmia Trading 1001 cc</t>
  </si>
  <si>
    <t>SPA21204</t>
  </si>
  <si>
    <t>Korana Fishing Pty Ltd</t>
  </si>
  <si>
    <t>SPA21206</t>
  </si>
  <si>
    <t xml:space="preserve"> Red Hawk Fishing cc</t>
  </si>
  <si>
    <t>SPA21207</t>
  </si>
  <si>
    <t>ANG JERRY FISHING CC</t>
  </si>
  <si>
    <t>SPA21220</t>
  </si>
  <si>
    <t>PJF MARINE CC</t>
  </si>
  <si>
    <t>SPA21221</t>
  </si>
  <si>
    <t>KREEFBAAI VISSERYE (PTY) LTD</t>
  </si>
  <si>
    <t>SPA21222</t>
  </si>
  <si>
    <t>Sea Haven Fishing Holdings Pty Ltd</t>
  </si>
  <si>
    <t>SPA21224</t>
  </si>
  <si>
    <t>Kusasa Commodities 63 Pty Ltd</t>
  </si>
  <si>
    <t>SPA21232</t>
  </si>
  <si>
    <t>VALLEY RIVER TRADING 265 CC</t>
  </si>
  <si>
    <t>SPA21236</t>
  </si>
  <si>
    <t>BOAT ROCK FISHING CC</t>
  </si>
  <si>
    <t>SPA21238</t>
  </si>
  <si>
    <t xml:space="preserve">PELIKAAN VISSRYE (PTY) LTD </t>
  </si>
  <si>
    <t>SPA21243</t>
  </si>
  <si>
    <t>Kusasa Commodities 245 (Pty) Ltd</t>
  </si>
  <si>
    <t>SPA21252</t>
  </si>
  <si>
    <t>Lavender Moon Trading 49 CC</t>
  </si>
  <si>
    <t>SPA21253</t>
  </si>
  <si>
    <t>Pakamani Fishing (Pty) Ltd</t>
  </si>
  <si>
    <t>SPA21254</t>
  </si>
  <si>
    <t>Isivile Masikhane (Pty) Ltd</t>
  </si>
  <si>
    <t>SPA21256</t>
  </si>
  <si>
    <t>Changing Tide 113(Pty)Ltd</t>
  </si>
  <si>
    <t>SPA21260</t>
  </si>
  <si>
    <t>Kupukani Fishing (PTY) LTD</t>
  </si>
  <si>
    <t>SPA21261</t>
  </si>
  <si>
    <t>NPS Agencies CC</t>
  </si>
  <si>
    <t>SPA21272</t>
  </si>
  <si>
    <t>Rietvlei Fishing CC</t>
  </si>
  <si>
    <t>SPA21274</t>
  </si>
  <si>
    <t>DD REID FISHERY CC</t>
  </si>
  <si>
    <t>SPA21287</t>
  </si>
  <si>
    <t>finecorp trading 113 cc</t>
  </si>
  <si>
    <t>SPA21288</t>
  </si>
  <si>
    <t>Sereteng Fishing CC</t>
  </si>
  <si>
    <t>SPA21293</t>
  </si>
  <si>
    <t>Nascimento Fishing CC</t>
  </si>
  <si>
    <t>SPA21294</t>
  </si>
  <si>
    <t>A Penglides (Pty) Ltd</t>
  </si>
  <si>
    <t>SPA21300</t>
  </si>
  <si>
    <t>Silver Solutions 2092 Cc</t>
  </si>
  <si>
    <t>SPA21301</t>
  </si>
  <si>
    <t>FINMAN 213 CC</t>
  </si>
  <si>
    <t>SPA21317</t>
  </si>
  <si>
    <t xml:space="preserve">FG Fishing Enterprises </t>
  </si>
  <si>
    <t>SPA21320</t>
  </si>
  <si>
    <t>ARROW LINE FOURTEEN</t>
  </si>
  <si>
    <t>SPA21325</t>
  </si>
  <si>
    <t>Klipbank Visserye Personeel (Pty) LTD</t>
  </si>
  <si>
    <t>SPA21335</t>
  </si>
  <si>
    <t>XSTINCT TRADING</t>
  </si>
  <si>
    <t>SPA21340</t>
  </si>
  <si>
    <t>St Jakob &amp; Vennote CC</t>
  </si>
  <si>
    <t>SPA21341</t>
  </si>
  <si>
    <t>SIYAPHUHLISA TRADING (PTY) LYTD</t>
  </si>
  <si>
    <t>SPA21343</t>
  </si>
  <si>
    <t xml:space="preserve">Ukuloba Kulungile Investments (Pty) Ltd       </t>
  </si>
  <si>
    <t>SPA21436</t>
  </si>
  <si>
    <t>UNKNOWN (place holder for now)</t>
  </si>
  <si>
    <t>SPA21355</t>
  </si>
  <si>
    <t>BMC VISSERYE BK</t>
  </si>
  <si>
    <t>SPA21360</t>
  </si>
  <si>
    <t>Alicente Fishing (PTY) Ltd</t>
  </si>
  <si>
    <t>SPA21369</t>
  </si>
  <si>
    <t>Sevlac Investments No. 51CC</t>
  </si>
  <si>
    <t>SPA21374</t>
  </si>
  <si>
    <t>TIMOWIZE (PTY) LTD</t>
  </si>
  <si>
    <t>SPA21387</t>
  </si>
  <si>
    <t>ARGENTO TRADING 69 CC</t>
  </si>
  <si>
    <t>SPA21388</t>
  </si>
  <si>
    <t>Atlantico Sea Fisheries Pty(Ltd)</t>
  </si>
  <si>
    <t>SPA21391</t>
  </si>
  <si>
    <t>GOLD BLACKWOOD TRADING AND INVESTMENT (PTY)LTD</t>
  </si>
  <si>
    <t>SPA21409</t>
  </si>
  <si>
    <t>Seafreeze Fishing (Pty) Ltd</t>
  </si>
  <si>
    <t>SPA21414</t>
  </si>
  <si>
    <t xml:space="preserve">Global Pack trading 193 (Pty) ltd </t>
  </si>
  <si>
    <t>SPA21416</t>
  </si>
  <si>
    <t>COASTAL TRAWLERS</t>
  </si>
  <si>
    <t>SPA21006</t>
  </si>
  <si>
    <t>SIHLANGENE FISHING (PTY) LTD</t>
  </si>
  <si>
    <t>SPA21013</t>
  </si>
  <si>
    <t>Schooner View Fish Traders (Pty) Ltd</t>
  </si>
  <si>
    <t>SPA21014</t>
  </si>
  <si>
    <t>Fishermen Community of Sea Vista (Pty) Ltd</t>
  </si>
  <si>
    <t>SPA21016</t>
  </si>
  <si>
    <t>Iqhawe Fishing (PTY) Ltd</t>
  </si>
  <si>
    <t>SPA21017</t>
  </si>
  <si>
    <t>AMAQHAWE ASELWANDLE (PTY) LTD</t>
  </si>
  <si>
    <t>SPA21018</t>
  </si>
  <si>
    <t>MAMLAMBO FISHING (PTY) LTD</t>
  </si>
  <si>
    <t>SPA21019</t>
  </si>
  <si>
    <t>Uvimba Trading and Supplies (Pty) Ltd</t>
  </si>
  <si>
    <t>SPA21021</t>
  </si>
  <si>
    <t xml:space="preserve">Hook and line fresh (pty)ltd </t>
  </si>
  <si>
    <t>SPA21023</t>
  </si>
  <si>
    <t>Decon foods (Pty) Ltd</t>
  </si>
  <si>
    <t>SPA21028</t>
  </si>
  <si>
    <t>G and G Fisheries</t>
  </si>
  <si>
    <t>SPA21029</t>
  </si>
  <si>
    <t>Chinafric Fishing (Pty) Ltd</t>
  </si>
  <si>
    <t>SPA21030</t>
  </si>
  <si>
    <t>MJLN GROUP (PTY) LTD</t>
  </si>
  <si>
    <t>SPA21031</t>
  </si>
  <si>
    <t>Mohzeen Trading (Pty) Ltd</t>
  </si>
  <si>
    <t>SPA21042</t>
  </si>
  <si>
    <t>Thalassa Investments (Pty) Ltd</t>
  </si>
  <si>
    <t>SPA21045</t>
  </si>
  <si>
    <t>MCR Fishing (Pty) Ltd</t>
  </si>
  <si>
    <t>SPA21048</t>
  </si>
  <si>
    <t>L and A Empire Holdings (Pty) Ltd</t>
  </si>
  <si>
    <t>SPA21049</t>
  </si>
  <si>
    <t>WESTSHORE FISHING (PTY) LTD</t>
  </si>
  <si>
    <t>SPA21062</t>
  </si>
  <si>
    <t>Witsands Fishing CC</t>
  </si>
  <si>
    <t>SPA21070</t>
  </si>
  <si>
    <t>LCMCM (PTY) LTD</t>
  </si>
  <si>
    <t>SPA21079</t>
  </si>
  <si>
    <t xml:space="preserve">All Seas Fishing </t>
  </si>
  <si>
    <t>SPA21082</t>
  </si>
  <si>
    <t>La Vie Seafood Products (Pty) Ltd</t>
  </si>
  <si>
    <t>SPA21084</t>
  </si>
  <si>
    <t>Algoaspace (Pty)Ltd</t>
  </si>
  <si>
    <t>SPA21085</t>
  </si>
  <si>
    <t>Ukudoba Marine (Pty) Ltd</t>
  </si>
  <si>
    <t>SPA21093</t>
  </si>
  <si>
    <t>Zwembesi Farm (Pty) Ltd</t>
  </si>
  <si>
    <t>SPA21094</t>
  </si>
  <si>
    <t>Ulwandle Lwethu Fishing CC</t>
  </si>
  <si>
    <t>SPA21100</t>
  </si>
  <si>
    <t>Lateral Anchor Brands (Pty) Ltd</t>
  </si>
  <si>
    <t>SPA21102</t>
  </si>
  <si>
    <t>Go Fish Enterprises (Pty) Ltd</t>
  </si>
  <si>
    <t>SPA21104</t>
  </si>
  <si>
    <t>Dikela Holdings (PTY) LTD</t>
  </si>
  <si>
    <t>SPA21110</t>
  </si>
  <si>
    <t>TRADE WIND TRADING (PTY) LTD</t>
  </si>
  <si>
    <t>SPA21113</t>
  </si>
  <si>
    <t>Dormex 149 (Pty) Ltd</t>
  </si>
  <si>
    <t>SPA21114</t>
  </si>
  <si>
    <t>Umfana Fishing</t>
  </si>
  <si>
    <t>SPA21119</t>
  </si>
  <si>
    <t>FNT Enterprises (Pty) Ltd</t>
  </si>
  <si>
    <t>SPA21120</t>
  </si>
  <si>
    <t>Camissa Fishing (Pty)Ltd</t>
  </si>
  <si>
    <t>SPA21121</t>
  </si>
  <si>
    <t>GAIA FSHING (PTY) LTD</t>
  </si>
  <si>
    <t>SPA21123</t>
  </si>
  <si>
    <t>Afro Fishing Pty Ltd</t>
  </si>
  <si>
    <t>SPA21124</t>
  </si>
  <si>
    <t>WALMER SARDINE PROCESSORS (Pty) Ltd</t>
  </si>
  <si>
    <t>SPA21125</t>
  </si>
  <si>
    <t>Mossfish</t>
  </si>
  <si>
    <t>SPA21127</t>
  </si>
  <si>
    <t>Khanyisile Fishing (Pty) Ltd</t>
  </si>
  <si>
    <t>SPA21132</t>
  </si>
  <si>
    <t>PLAN SEA (PTY) LTD</t>
  </si>
  <si>
    <t>SPA21133</t>
  </si>
  <si>
    <t>Walker Bay Pelagies</t>
  </si>
  <si>
    <t>SPA21135</t>
  </si>
  <si>
    <t>BM Fisheries Pty Ltd</t>
  </si>
  <si>
    <t>SPA21136</t>
  </si>
  <si>
    <t>Buccaneer Fishing (Pty) Ltd</t>
  </si>
  <si>
    <t>SPA21137</t>
  </si>
  <si>
    <t>Linomtha Fishing PTY)Ltd</t>
  </si>
  <si>
    <t>SPA21140</t>
  </si>
  <si>
    <t>Nelson The Seagull (Pty) Ltd</t>
  </si>
  <si>
    <t>SPA21143</t>
  </si>
  <si>
    <t>Mossel Bay Fishing (Pty) Ltd</t>
  </si>
  <si>
    <t>SPA21145</t>
  </si>
  <si>
    <t>MFV Bella Prima Vessel Company (Pty) Ltd</t>
  </si>
  <si>
    <t>SPA21147</t>
  </si>
  <si>
    <t>UPCOMING MARINE</t>
  </si>
  <si>
    <t>SPA21148</t>
  </si>
  <si>
    <t>AFRICAN COMMUNITY FISHING (PTY) LTD</t>
  </si>
  <si>
    <t>SPA21149</t>
  </si>
  <si>
    <t>NONTOZIKHOYO GENERAL TRADING (PTY) LTD</t>
  </si>
  <si>
    <t>SPA21151</t>
  </si>
  <si>
    <t>SINGAMANDLA BAFAZI FISHING (PTY) LTD</t>
  </si>
  <si>
    <t>SPA21153</t>
  </si>
  <si>
    <t>MTYINGIZANA FISHING (PTY) LTD</t>
  </si>
  <si>
    <t>SPA21156</t>
  </si>
  <si>
    <t>Misty Sea Trading 350 (Pty) Ltd</t>
  </si>
  <si>
    <t>SPA21158</t>
  </si>
  <si>
    <t>LILITHA AND LUBANZI ENTERPRISES (PTY) LTD</t>
  </si>
  <si>
    <t>SPA21161</t>
  </si>
  <si>
    <t>Newborn Fishing (Pty) Ltd</t>
  </si>
  <si>
    <t>SPA21177</t>
  </si>
  <si>
    <t>SEA SPRAY MARINE (PTY) LTD</t>
  </si>
  <si>
    <t>SPA21178</t>
  </si>
  <si>
    <t xml:space="preserve"> Mnatha Marine Technologies (Pty) Ltd</t>
  </si>
  <si>
    <t>SPA21180</t>
  </si>
  <si>
    <t>Dried Ocean Products (Pty) Ltd</t>
  </si>
  <si>
    <t>SPA21181</t>
  </si>
  <si>
    <t>IZEMBE TRADING 78 CC</t>
  </si>
  <si>
    <t>SPA21186</t>
  </si>
  <si>
    <t>West Coast Ranch Projects and Consulting (Pty)Ltd</t>
  </si>
  <si>
    <t>SPA21187</t>
  </si>
  <si>
    <t>South African Fishmeal and Protein Company (Pty) Ltd</t>
  </si>
  <si>
    <t>SPA21193</t>
  </si>
  <si>
    <t>UMNATHA FISHING (PTY) LTD</t>
  </si>
  <si>
    <t>SPA21194</t>
  </si>
  <si>
    <t>DAMASCUS HOLDING</t>
  </si>
  <si>
    <t>SPA21196</t>
  </si>
  <si>
    <t xml:space="preserve">CORDELIA WEST COAST MARINE </t>
  </si>
  <si>
    <t>SPA21200</t>
  </si>
  <si>
    <t>Imperial Crown Trading 398 (Pty) Ltd</t>
  </si>
  <si>
    <t>SPA21203</t>
  </si>
  <si>
    <t>HARRYS BAY MARINE (PTY) LTD</t>
  </si>
  <si>
    <t>SPA21208</t>
  </si>
  <si>
    <t>Turquoise Fishing (PTY) lTD</t>
  </si>
  <si>
    <t>SPA21209</t>
  </si>
  <si>
    <t>BIKUTULA FISHING ENTERPRISE LIMITED</t>
  </si>
  <si>
    <t>SPA21210</t>
  </si>
  <si>
    <t>Premium Seafood International (Pty) Ltd</t>
  </si>
  <si>
    <t>SPA21211</t>
  </si>
  <si>
    <t>BENGUELA FISH SHOP</t>
  </si>
  <si>
    <t>SPA21213</t>
  </si>
  <si>
    <t>RUNTU EMPLOYESS (PTY) LTD</t>
  </si>
  <si>
    <t>SPA21214</t>
  </si>
  <si>
    <t>Meatrite Goodwood (Pty) Ltd</t>
  </si>
  <si>
    <t>SPA21215</t>
  </si>
  <si>
    <t>BHH UKULOBA FISHING  (PTY) LTD</t>
  </si>
  <si>
    <t>SPA21216</t>
  </si>
  <si>
    <t>The Network of Training Cape</t>
  </si>
  <si>
    <t>SPA21217</t>
  </si>
  <si>
    <t>Maqajana Fishing (Pty) ltd</t>
  </si>
  <si>
    <t>SPA21219</t>
  </si>
  <si>
    <t>GLOBAL MANAGEMENT SERVICES (PTY) LTD</t>
  </si>
  <si>
    <t>SPA21223</t>
  </si>
  <si>
    <t>ABASEBENZI NGEENTLANZI</t>
  </si>
  <si>
    <t>SPA21225</t>
  </si>
  <si>
    <t>BUSINESS COMPLIANCE ADVISORS (PTY) Ltd</t>
  </si>
  <si>
    <t>SPA21226</t>
  </si>
  <si>
    <t>MARINE EMPOWERMENT (PTY) LTD</t>
  </si>
  <si>
    <t>SPA21227</t>
  </si>
  <si>
    <t>Bowline Fishing Veldriff</t>
  </si>
  <si>
    <t>SPA21230</t>
  </si>
  <si>
    <t>ABANTU BASELWANDLE</t>
  </si>
  <si>
    <t>SPA21231</t>
  </si>
  <si>
    <t>Garlinton Investments (Pty) Ltd</t>
  </si>
  <si>
    <t>SPA21237</t>
  </si>
  <si>
    <t>Gwaza Corporation (Pty) Ltd</t>
  </si>
  <si>
    <t>SPA21239</t>
  </si>
  <si>
    <t>Khuyakhanyo Primary Co-Operative Limited</t>
  </si>
  <si>
    <t>SPA21241</t>
  </si>
  <si>
    <t>OPPIBALL TRADING AND INVESTMENTS PTY LTD</t>
  </si>
  <si>
    <t>SPA21242</t>
  </si>
  <si>
    <t xml:space="preserve">The Rock Fishing Pty Ltd </t>
  </si>
  <si>
    <t>SPA21245</t>
  </si>
  <si>
    <t>Inxweme Lentlanzi Distributors</t>
  </si>
  <si>
    <t>SPA21247</t>
  </si>
  <si>
    <t>GENISIS FISHING (PTY) LTD</t>
  </si>
  <si>
    <t>SPA21250</t>
  </si>
  <si>
    <t>BORDERLINE INDUSTRIES (PTY)LTD</t>
  </si>
  <si>
    <t>SPA21251</t>
  </si>
  <si>
    <t>STRUISBAAI VISSERSVERENIGING</t>
  </si>
  <si>
    <t>SPA21257</t>
  </si>
  <si>
    <t>Moon Light Fishing Velddrif</t>
  </si>
  <si>
    <t>SPA21258</t>
  </si>
  <si>
    <t>XCOT (PTY) Ltd</t>
  </si>
  <si>
    <t>SPA21259</t>
  </si>
  <si>
    <t xml:space="preserve">Nekwaya and Company Fishing (Pty) Ltd </t>
  </si>
  <si>
    <t>SPA21262</t>
  </si>
  <si>
    <t>HAWSTON SEA MOUNTAIN (PTY) LTD</t>
  </si>
  <si>
    <t>SPA21263</t>
  </si>
  <si>
    <t>SHONALANGA FISHERIES CC</t>
  </si>
  <si>
    <t>SPA21264</t>
  </si>
  <si>
    <t>Elethu Fishing (Pty) Ltd</t>
  </si>
  <si>
    <t>SPA21265</t>
  </si>
  <si>
    <t>Colombine Community Projects</t>
  </si>
  <si>
    <t>SPA21266</t>
  </si>
  <si>
    <t>MUSTANG FISHING (PTY) LTD</t>
  </si>
  <si>
    <t>SPA21268</t>
  </si>
  <si>
    <t>MASALA FISHING (PTY) LTD</t>
  </si>
  <si>
    <t>SPA21269</t>
  </si>
  <si>
    <t>YOUR STYLE FASHIONS AND HOMEWARE (PTY) LTD</t>
  </si>
  <si>
    <t>SPA21270</t>
  </si>
  <si>
    <t>Castle Hill Fishing Company (Pty) Ltd</t>
  </si>
  <si>
    <t>SPA21271</t>
  </si>
  <si>
    <t>Bulumko Marine (Pty) Ltd</t>
  </si>
  <si>
    <t>SPA21275</t>
  </si>
  <si>
    <t>MASMANYANE FISHING (PTY) LTD</t>
  </si>
  <si>
    <t>SPA21277</t>
  </si>
  <si>
    <t>Nossab Vervoer (Pty Ltd)</t>
  </si>
  <si>
    <t>SPA21280</t>
  </si>
  <si>
    <t>Hillmore Fishing (Pty) Ltd</t>
  </si>
  <si>
    <t>SPA21281</t>
  </si>
  <si>
    <t>Guriqua Xam Development Corporation (PTY) Ltd</t>
  </si>
  <si>
    <t>SPA21283</t>
  </si>
  <si>
    <t>KERRYKEEL INVESTMENTS 518 PTY LTD</t>
  </si>
  <si>
    <t>SPA21285</t>
  </si>
  <si>
    <t>ABALOBI BENTLANZI (PTY) LTD</t>
  </si>
  <si>
    <t>SPA21291</t>
  </si>
  <si>
    <t>IMBO FISHING (PTY) LTD</t>
  </si>
  <si>
    <t>SPA21296</t>
  </si>
  <si>
    <t>Shamode Trading and Investments (Pty) Ltd</t>
  </si>
  <si>
    <t>SPA21297</t>
  </si>
  <si>
    <t>Atlantic Choice Trading (Pty) Ltd</t>
  </si>
  <si>
    <t>SPA21304</t>
  </si>
  <si>
    <t>CAPE AGULHAS MARINE (PTY) LTD</t>
  </si>
  <si>
    <t>SPA21307</t>
  </si>
  <si>
    <t xml:space="preserve">Eumar Fishing (Pty) Ltd </t>
  </si>
  <si>
    <t>SPA21308</t>
  </si>
  <si>
    <t>Tahiti Fishing (PTY) ltd</t>
  </si>
  <si>
    <t>SPA21310</t>
  </si>
  <si>
    <t>KHOLWA FISHING (PTY) LTD</t>
  </si>
  <si>
    <t>SPA21311</t>
  </si>
  <si>
    <t>NOMZAPROJECTS (PTY) LTD</t>
  </si>
  <si>
    <t>SPA21314</t>
  </si>
  <si>
    <t>KUMKANI FISHING PTY LTD</t>
  </si>
  <si>
    <t>SPA21315</t>
  </si>
  <si>
    <t>Oppikaai Restaurant (Pty)Ltd</t>
  </si>
  <si>
    <t>SPA21316</t>
  </si>
  <si>
    <t>UKUQALA TRADING CC</t>
  </si>
  <si>
    <t>SPA21319</t>
  </si>
  <si>
    <t>J C M FISHING PTY LTD</t>
  </si>
  <si>
    <t>SPA21321</t>
  </si>
  <si>
    <t>SPOT - ON DEALS FORTY ONE CC</t>
  </si>
  <si>
    <t>SPA21322</t>
  </si>
  <si>
    <t>ELECMATIX GENERAL</t>
  </si>
  <si>
    <t>SPA21323</t>
  </si>
  <si>
    <t>DELMAR MARINE</t>
  </si>
  <si>
    <t>SPA21324</t>
  </si>
  <si>
    <t>Die Lighuis Vissers Vroue (Pty) Ltd</t>
  </si>
  <si>
    <t>SPA21326</t>
  </si>
  <si>
    <t>Mamjoli Marine Enterprise</t>
  </si>
  <si>
    <t>SPA21328</t>
  </si>
  <si>
    <t>K J M FISHERIES</t>
  </si>
  <si>
    <t>SPA21329</t>
  </si>
  <si>
    <t>Siphumelele fishing (PTY)LTD</t>
  </si>
  <si>
    <t>SPA21330</t>
  </si>
  <si>
    <t>Limilo Fishers (Pty) Ltd</t>
  </si>
  <si>
    <t>SPA21331</t>
  </si>
  <si>
    <t>BAYETE FISHING (PTY) LTD</t>
  </si>
  <si>
    <t>SPA21332</t>
  </si>
  <si>
    <t>GOUD RIWWE VISSERVROUE (PTY) LTD</t>
  </si>
  <si>
    <t>SPA21333</t>
  </si>
  <si>
    <t>SEAGULL ZONE (PTY) LTD</t>
  </si>
  <si>
    <t>SPA21337</t>
  </si>
  <si>
    <t>Olegado Holdings Pty Ltd</t>
  </si>
  <si>
    <t>SPA21339</t>
  </si>
  <si>
    <t>UYEKRAAL BELEGGINGS (PTY) LTD</t>
  </si>
  <si>
    <t>SPA21342</t>
  </si>
  <si>
    <t>SPASIBA PTY LTD</t>
  </si>
  <si>
    <t>SPA21344</t>
  </si>
  <si>
    <t>Allied Fishing (PTY) LTD</t>
  </si>
  <si>
    <t>SPA21346</t>
  </si>
  <si>
    <t>Ukuloba Pescar Fishing Enterprise Pty(Ltd)</t>
  </si>
  <si>
    <t>SPA21347</t>
  </si>
  <si>
    <t>Seeweg Visserye (pty)LTD</t>
  </si>
  <si>
    <t>SPA21348</t>
  </si>
  <si>
    <t>Muke Construction &amp; Projects</t>
  </si>
  <si>
    <t>SPA21351</t>
  </si>
  <si>
    <t xml:space="preserve">Zanozuko Fishing </t>
  </si>
  <si>
    <t>SPA21354</t>
  </si>
  <si>
    <t>TUBBY TRANSPORT (PTY) LTD</t>
  </si>
  <si>
    <t>SPA21357</t>
  </si>
  <si>
    <t>Shopmate Fish Traders cc</t>
  </si>
  <si>
    <t>SPA21358</t>
  </si>
  <si>
    <t>Ibhayi Sea Food Wholesalers</t>
  </si>
  <si>
    <t>SPA21359</t>
  </si>
  <si>
    <t>BELLARIA FISHING PTY LTD</t>
  </si>
  <si>
    <t>SPA21361</t>
  </si>
  <si>
    <t>Yanginkosi (Pty)Ltd</t>
  </si>
  <si>
    <t>SPA21365</t>
  </si>
  <si>
    <t>IMPROCARE134</t>
  </si>
  <si>
    <t>SPA21367</t>
  </si>
  <si>
    <t>Nompumelelo Solutions (Pty) Ltd</t>
  </si>
  <si>
    <t>SPA21370</t>
  </si>
  <si>
    <t>Villa De Wilmaresa</t>
  </si>
  <si>
    <t>SPA21371</t>
  </si>
  <si>
    <t>AMIABLE 8 TRADING (PTY)LTD</t>
  </si>
  <si>
    <t>SPA21372</t>
  </si>
  <si>
    <t>CEDESTIAL ENTERPRISES</t>
  </si>
  <si>
    <t>SPA21375</t>
  </si>
  <si>
    <t>SOTH EASTERN FISHING (PTY) LTD</t>
  </si>
  <si>
    <t>SPA21377</t>
  </si>
  <si>
    <t>Kaytrad Commodities Pty Ltd</t>
  </si>
  <si>
    <t>SPA21378</t>
  </si>
  <si>
    <t>TCB FISHING ENTERPRISES (PTY) LTD</t>
  </si>
  <si>
    <t>SPA21381</t>
  </si>
  <si>
    <t>Cape Point Holdings (PTY) LTD</t>
  </si>
  <si>
    <t>SPA21382</t>
  </si>
  <si>
    <t>Saldanha Bay Fishing Industry</t>
  </si>
  <si>
    <t>SPA21383</t>
  </si>
  <si>
    <t>Buffeljagsbaai Projects ( PTY) LTD</t>
  </si>
  <si>
    <t>SPA21385</t>
  </si>
  <si>
    <t>Blink Waters Primary Co-Operative Limited</t>
  </si>
  <si>
    <t>SPA21386</t>
  </si>
  <si>
    <t>VALOTYPE 76 CC</t>
  </si>
  <si>
    <t>SPA21389</t>
  </si>
  <si>
    <t>Gansbaai Abalone(Pty)Ltd</t>
  </si>
  <si>
    <t>SPA21390</t>
  </si>
  <si>
    <t>Shark Diving Gansbaai CC</t>
  </si>
  <si>
    <t>SPA21392</t>
  </si>
  <si>
    <t>CHALLENGER FISHERIES (PTY) LTD</t>
  </si>
  <si>
    <t>SPA21393</t>
  </si>
  <si>
    <t>PHAMBILE MAKHOSIKAZI (PTY) LTD</t>
  </si>
  <si>
    <t>SPA21394</t>
  </si>
  <si>
    <t>CEBOLETU FISHING (PTY) LTD</t>
  </si>
  <si>
    <t>SPA21395</t>
  </si>
  <si>
    <t xml:space="preserve">Beyond Fishing (PTY) Ltd </t>
  </si>
  <si>
    <t>SPA21396</t>
  </si>
  <si>
    <t>K2021931076</t>
  </si>
  <si>
    <t>SPA21397</t>
  </si>
  <si>
    <t>Pirah Trading Enterprise</t>
  </si>
  <si>
    <t>SPA21401</t>
  </si>
  <si>
    <t>TIDE SIDE PROCESSORS (PTY) LTD.</t>
  </si>
  <si>
    <t>SPA21402</t>
  </si>
  <si>
    <t>MandlaWelding And Fabrication(PTY)Ltd</t>
  </si>
  <si>
    <t>SPA21403</t>
  </si>
  <si>
    <t>K2021581204</t>
  </si>
  <si>
    <t>SPA21404</t>
  </si>
  <si>
    <t>SEA WOMEN INVESTMENTS (PTY) LTD</t>
  </si>
  <si>
    <t>SPA21408</t>
  </si>
  <si>
    <t>SHQ HOLDINGS</t>
  </si>
  <si>
    <t>SPA21410</t>
  </si>
  <si>
    <t>Orange River Fishing Pty Ltd</t>
  </si>
  <si>
    <t>SPA21411</t>
  </si>
  <si>
    <t>Sikulugele IIshishini</t>
  </si>
  <si>
    <t>SPA21412</t>
  </si>
  <si>
    <t>Cutlass Fishing (Pty)Ltd</t>
  </si>
  <si>
    <t>SPA21413</t>
  </si>
  <si>
    <t>South African Pelagic Fishermen s Union</t>
  </si>
  <si>
    <t>SPA21415</t>
  </si>
  <si>
    <t>Oppie vis kaai visserye(PTY)LTD</t>
  </si>
  <si>
    <t>SCORE</t>
  </si>
  <si>
    <t>FINAL SCORE ALL</t>
  </si>
  <si>
    <t>FINAL SCORE CAT A</t>
  </si>
  <si>
    <t>Category (SARDINE)</t>
  </si>
  <si>
    <t>SUMMARY</t>
  </si>
  <si>
    <t>Sard App #</t>
  </si>
  <si>
    <t>Registered Name Entity SARD</t>
  </si>
  <si>
    <t>Summed Sard CATCH 07 to 2020</t>
  </si>
  <si>
    <t>Summed Sardine TAC 07 to 2020</t>
  </si>
  <si>
    <t>SPS21001</t>
  </si>
  <si>
    <t>SPS21020</t>
  </si>
  <si>
    <t>SPS21022</t>
  </si>
  <si>
    <t>SPS21025</t>
  </si>
  <si>
    <t>SPS21026</t>
  </si>
  <si>
    <t>Humansdorp Community Factory Workers (PTY) LTD</t>
  </si>
  <si>
    <t>SPS21027</t>
  </si>
  <si>
    <t>SPS21028</t>
  </si>
  <si>
    <t>SPS21034</t>
  </si>
  <si>
    <t>SPS21035</t>
  </si>
  <si>
    <t>SPS21036</t>
  </si>
  <si>
    <t>SPS21037</t>
  </si>
  <si>
    <t>SPS21039</t>
  </si>
  <si>
    <t>SPS21042</t>
  </si>
  <si>
    <t>SPS21043</t>
  </si>
  <si>
    <t>SPS21044</t>
  </si>
  <si>
    <t>SPS21048</t>
  </si>
  <si>
    <t>SPS21049</t>
  </si>
  <si>
    <t>SPS21052</t>
  </si>
  <si>
    <t>SPS21053</t>
  </si>
  <si>
    <t>SPS21054</t>
  </si>
  <si>
    <t>SPS21055</t>
  </si>
  <si>
    <t>SPS21058</t>
  </si>
  <si>
    <t>SPS21059</t>
  </si>
  <si>
    <t>SPS21060</t>
  </si>
  <si>
    <t>SPS21063</t>
  </si>
  <si>
    <t>SPS21064</t>
  </si>
  <si>
    <t>SPS21069</t>
  </si>
  <si>
    <t>SPS21070</t>
  </si>
  <si>
    <t>SPS21071</t>
  </si>
  <si>
    <t>SPS21073</t>
  </si>
  <si>
    <t>SPS21078</t>
  </si>
  <si>
    <t>SeaVuna Fishing Company (Pty) Ltd</t>
  </si>
  <si>
    <t>SPS21083</t>
  </si>
  <si>
    <t>SPS21086</t>
  </si>
  <si>
    <t>SPS21090</t>
  </si>
  <si>
    <t>SPS21092</t>
  </si>
  <si>
    <t>SPS21093</t>
  </si>
  <si>
    <t>SPS21098</t>
  </si>
  <si>
    <t>SPS21100</t>
  </si>
  <si>
    <t>SPS21108</t>
  </si>
  <si>
    <t>SPS21112</t>
  </si>
  <si>
    <t>SPS21114</t>
  </si>
  <si>
    <t>SPS21116</t>
  </si>
  <si>
    <t>SPS21121</t>
  </si>
  <si>
    <t>SPS21131</t>
  </si>
  <si>
    <t>SPS21133</t>
  </si>
  <si>
    <t>SPS21137</t>
  </si>
  <si>
    <t>SPS21143</t>
  </si>
  <si>
    <t>SPS21147</t>
  </si>
  <si>
    <t>SPS21152</t>
  </si>
  <si>
    <t>SPS21153</t>
  </si>
  <si>
    <t>SPS21162</t>
  </si>
  <si>
    <t>SPS21168</t>
  </si>
  <si>
    <t>SPS21171</t>
  </si>
  <si>
    <t>SPS21190</t>
  </si>
  <si>
    <t>SPS21192</t>
  </si>
  <si>
    <t>SPS21193</t>
  </si>
  <si>
    <t>SPS21194</t>
  </si>
  <si>
    <t>SPS21195</t>
  </si>
  <si>
    <t>SPS21196</t>
  </si>
  <si>
    <t>SPS21198</t>
  </si>
  <si>
    <t>SPS21199</t>
  </si>
  <si>
    <t>SPS21202</t>
  </si>
  <si>
    <t>SPS21204</t>
  </si>
  <si>
    <t>SPS21211</t>
  </si>
  <si>
    <t>SPS21212</t>
  </si>
  <si>
    <t>SPS21222</t>
  </si>
  <si>
    <t>SPS21227</t>
  </si>
  <si>
    <t>SPS21229</t>
  </si>
  <si>
    <t>SPS21237</t>
  </si>
  <si>
    <t>SPS21260</t>
  </si>
  <si>
    <t>SPS21265</t>
  </si>
  <si>
    <t>SPS21269</t>
  </si>
  <si>
    <t>SPS21273</t>
  </si>
  <si>
    <t>SPS21274</t>
  </si>
  <si>
    <t>SPS21280</t>
  </si>
  <si>
    <t>SPS21282</t>
  </si>
  <si>
    <t>SPS21285</t>
  </si>
  <si>
    <t>SPS21286</t>
  </si>
  <si>
    <t>SPS21289</t>
  </si>
  <si>
    <t>SPS21305</t>
  </si>
  <si>
    <t>APP #</t>
  </si>
  <si>
    <t>FOR CAT 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</si>
</sst>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Tahoma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rgb="FFD3D3D3"/>
        <bgColor indexed="64"/>
      </patternFill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0"/>
    <xf numFmtId="0" fontId="2" fillId="0" borderId="0"/>
    <xf numFmtId="0" fontId="5" fillId="5" borderId="0" applyNumberFormat="0" applyBorder="0" applyAlignment="0" applyProtection="0"/>
    <xf numFmtId="0" fontId="2" fillId="0" borderId="0"/>
  </cellStyleXfs>
  <cellXfs count="25">
    <xf numFmtId="0" fontId="0" fillId="0" borderId="0" xfId="0"/>
    <xf numFmtId="0" fontId="3" fillId="3" borderId="1" xfId="3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2" xfId="7" applyFont="1" applyFill="1" applyBorder="1" applyAlignment="1" applyProtection="1">
      <alignment wrapText="1"/>
    </xf>
    <xf numFmtId="0" fontId="0" fillId="0" borderId="4" xfId="0" applyBorder="1" applyProtection="1"/>
    <xf numFmtId="0" fontId="3" fillId="3" borderId="5" xfId="3" applyFont="1" applyFill="1" applyBorder="1" applyAlignment="1" applyProtection="1">
      <alignment horizontal="center"/>
    </xf>
    <xf numFmtId="0" fontId="3" fillId="3" borderId="2" xfId="9" applyFont="1" applyFill="1" applyBorder="1" applyAlignment="1" applyProtection="1">
      <alignment horizontal="center"/>
    </xf>
    <xf numFmtId="0" fontId="3" fillId="3" borderId="0" xfId="9" applyFont="1" applyFill="1" applyBorder="1" applyAlignment="1" applyProtection="1">
      <alignment horizontal="center"/>
    </xf>
    <xf numFmtId="0" fontId="6" fillId="3" borderId="1" xfId="4" applyFont="1" applyFill="1" applyBorder="1" applyAlignment="1" applyProtection="1">
      <alignment horizontal="center"/>
    </xf>
    <xf numFmtId="0" fontId="6" fillId="3" borderId="1" xfId="3" applyFont="1" applyFill="1" applyBorder="1" applyAlignment="1" applyProtection="1">
      <alignment horizontal="center"/>
    </xf>
    <xf numFmtId="0" fontId="6" fillId="3" borderId="1" xfId="5" applyFont="1" applyFill="1" applyBorder="1" applyAlignment="1" applyProtection="1">
      <alignment horizontal="center"/>
    </xf>
    <xf numFmtId="0" fontId="3" fillId="3" borderId="0" xfId="2" applyFont="1" applyFill="1" applyAlignment="1" applyProtection="1">
      <alignment horizontal="center"/>
    </xf>
    <xf numFmtId="0" fontId="1" fillId="2" borderId="0" xfId="1" applyProtection="1"/>
    <xf numFmtId="0" fontId="6" fillId="0" borderId="2" xfId="3" applyFont="1" applyBorder="1" applyAlignment="1" applyProtection="1">
      <alignment wrapText="1"/>
    </xf>
    <xf numFmtId="2" fontId="6" fillId="0" borderId="2" xfId="3" applyNumberFormat="1" applyFont="1" applyBorder="1" applyAlignment="1" applyProtection="1">
      <alignment horizontal="right" wrapText="1"/>
    </xf>
    <xf numFmtId="164" fontId="0" fillId="0" borderId="0" xfId="0" applyNumberFormat="1" applyProtection="1"/>
    <xf numFmtId="2" fontId="0" fillId="0" borderId="0" xfId="0" applyNumberFormat="1" applyProtection="1"/>
    <xf numFmtId="0" fontId="1" fillId="2" borderId="0" xfId="1" applyAlignment="1" applyProtection="1">
      <alignment horizontal="left"/>
    </xf>
    <xf numFmtId="0" fontId="5" fillId="5" borderId="0" xfId="8" applyProtection="1"/>
    <xf numFmtId="0" fontId="0" fillId="0" borderId="0" xfId="0" applyAlignment="1" applyProtection="1">
      <alignment horizontal="left"/>
    </xf>
    <xf numFmtId="0" fontId="3" fillId="3" borderId="3" xfId="3" applyFont="1" applyFill="1" applyBorder="1" applyAlignment="1" applyProtection="1">
      <alignment horizontal="center" vertical="center" wrapText="1"/>
    </xf>
    <xf numFmtId="0" fontId="1" fillId="0" borderId="0" xfId="1" applyFill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Fill="1" applyProtection="1"/>
  </cellXfs>
  <cellStyles count="10">
    <cellStyle name="Accent2" xfId="8" builtinId="33"/>
    <cellStyle name="Good" xfId="1" builtinId="26"/>
    <cellStyle name="headerStyle" xfId="6" xr:uid="{00000000-0005-0000-0000-000002000000}"/>
    <cellStyle name="Normal" xfId="0" builtinId="0"/>
    <cellStyle name="Normal_Anch and Sard Combined" xfId="4" xr:uid="{00000000-0005-0000-0000-000004000000}"/>
    <cellStyle name="Normal_AnchCATA TACandcatc Sum07to20" xfId="5" xr:uid="{00000000-0005-0000-0000-000005000000}"/>
    <cellStyle name="Normal_CAT A ANC TAC and Catch" xfId="2" xr:uid="{00000000-0005-0000-0000-000006000000}"/>
    <cellStyle name="Normal_Cat A SARD TAC and Catch" xfId="9" xr:uid="{00000000-0005-0000-0000-000007000000}"/>
    <cellStyle name="Normal_Sheet1" xfId="3" xr:uid="{00000000-0005-0000-0000-000008000000}"/>
    <cellStyle name="Normal_Sheet2 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topLeftCell="C1" workbookViewId="0">
      <pane ySplit="1" topLeftCell="A2" activePane="bottomLeft" state="frozen"/>
      <selection activeCell="B1" sqref="B1"/>
      <selection pane="bottomLeft" activeCell="F49" sqref="F49"/>
    </sheetView>
  </sheetViews>
  <sheetFormatPr defaultColWidth="79" defaultRowHeight="13.15" customHeight="1" x14ac:dyDescent="0.35"/>
  <cols>
    <col min="1" max="1" width="9.6328125" style="2" hidden="1" customWidth="1"/>
    <col min="2" max="2" width="9.453125" style="2" hidden="1" customWidth="1"/>
    <col min="3" max="3" width="13" style="2" customWidth="1"/>
    <col min="4" max="4" width="20.36328125" style="2" hidden="1" customWidth="1"/>
    <col min="5" max="5" width="17.36328125" style="2" bestFit="1" customWidth="1"/>
    <col min="6" max="6" width="29.08984375" style="2" bestFit="1" customWidth="1"/>
    <col min="7" max="7" width="29.6328125" style="2" bestFit="1" customWidth="1"/>
    <col min="8" max="8" width="9.6328125" style="2" bestFit="1" customWidth="1"/>
    <col min="9" max="9" width="7.453125" style="2" bestFit="1" customWidth="1"/>
    <col min="10" max="10" width="6.453125" style="2" bestFit="1" customWidth="1"/>
    <col min="11" max="12" width="11.6328125" style="2" bestFit="1" customWidth="1"/>
    <col min="13" max="13" width="4.36328125" style="2" bestFit="1" customWidth="1"/>
    <col min="14" max="14" width="16.6328125" style="2" customWidth="1"/>
    <col min="15" max="15" width="11" style="2" customWidth="1"/>
    <col min="16" max="16" width="8.36328125" style="2" customWidth="1"/>
    <col min="17" max="17" width="20.90625" style="2" customWidth="1"/>
    <col min="18" max="18" width="16.36328125" style="2" customWidth="1"/>
    <col min="19" max="19" width="16.453125" style="2" customWidth="1"/>
    <col min="20" max="20" width="17.36328125" style="2" customWidth="1"/>
    <col min="21" max="21" width="32.6328125" style="2" customWidth="1"/>
    <col min="22" max="22" width="24" style="2" customWidth="1"/>
    <col min="23" max="23" width="27" style="2" customWidth="1"/>
    <col min="24" max="24" width="23.36328125" style="2" customWidth="1"/>
    <col min="25" max="25" width="22" style="2" customWidth="1"/>
    <col min="26" max="26" width="18.36328125" style="2" customWidth="1"/>
    <col min="27" max="27" width="23.6328125" style="2" customWidth="1"/>
    <col min="28" max="28" width="31" style="2" customWidth="1"/>
    <col min="29" max="29" width="24.36328125" style="2" customWidth="1"/>
    <col min="30" max="30" width="33" style="2" customWidth="1"/>
    <col min="31" max="31" width="16.453125" style="2" customWidth="1"/>
    <col min="32" max="32" width="16.36328125" style="2" customWidth="1"/>
    <col min="33" max="33" width="21.453125" style="2" customWidth="1"/>
    <col min="34" max="34" width="29.453125" style="2" customWidth="1"/>
    <col min="35" max="35" width="18" style="2" customWidth="1"/>
    <col min="36" max="36" width="20.36328125" style="2" customWidth="1"/>
    <col min="37" max="37" width="34.6328125" style="2" customWidth="1"/>
    <col min="38" max="38" width="16.6328125" style="2" customWidth="1"/>
    <col min="39" max="39" width="22.453125" style="2" customWidth="1"/>
    <col min="40" max="40" width="18.90625" style="2" customWidth="1"/>
    <col min="41" max="41" width="18.453125" style="2" customWidth="1"/>
    <col min="42" max="42" width="21.08984375" style="2" customWidth="1"/>
    <col min="43" max="43" width="18.453125" style="2" customWidth="1"/>
    <col min="44" max="44" width="19.08984375" style="2" customWidth="1"/>
    <col min="45" max="45" width="46.08984375" style="2" customWidth="1"/>
    <col min="46" max="46" width="22.36328125" style="2" customWidth="1"/>
    <col min="47" max="47" width="35.36328125" style="2" customWidth="1"/>
    <col min="48" max="48" width="19.36328125" style="2" customWidth="1"/>
    <col min="49" max="49" width="26.453125" style="2" customWidth="1"/>
    <col min="50" max="50" width="25.453125" style="2" customWidth="1"/>
    <col min="51" max="51" width="29.36328125" style="2" customWidth="1"/>
    <col min="52" max="52" width="21.90625" style="2" customWidth="1"/>
    <col min="53" max="53" width="28.6328125" style="2" customWidth="1"/>
    <col min="54" max="54" width="21.08984375" style="2" customWidth="1"/>
    <col min="55" max="55" width="24.90625" style="2" customWidth="1"/>
    <col min="56" max="56" width="25.36328125" style="2" customWidth="1"/>
    <col min="57" max="57" width="33.90625" style="2" customWidth="1"/>
    <col min="58" max="58" width="43.36328125" style="2" customWidth="1"/>
    <col min="59" max="59" width="25" style="2" customWidth="1"/>
    <col min="60" max="60" width="17.36328125" style="2" customWidth="1"/>
    <col min="61" max="61" width="20.453125" style="2" customWidth="1"/>
    <col min="62" max="62" width="25.90625" style="2" customWidth="1"/>
    <col min="63" max="63" width="21" style="2" customWidth="1"/>
    <col min="64" max="64" width="23.08984375" style="2" customWidth="1"/>
    <col min="65" max="65" width="19.6328125" style="2" customWidth="1"/>
    <col min="66" max="66" width="20.90625" style="2" customWidth="1"/>
    <col min="67" max="67" width="22.08984375" style="2" customWidth="1"/>
    <col min="68" max="68" width="22.6328125" style="2" customWidth="1"/>
    <col min="69" max="69" width="18.90625" style="2" customWidth="1"/>
    <col min="70" max="70" width="21.453125" style="2" customWidth="1"/>
    <col min="71" max="71" width="21.08984375" style="2" customWidth="1"/>
    <col min="72" max="72" width="16.36328125" style="2" customWidth="1"/>
    <col min="73" max="73" width="16.453125" style="2" customWidth="1"/>
    <col min="74" max="74" width="17.36328125" style="2" customWidth="1"/>
    <col min="75" max="75" width="32.6328125" style="2" customWidth="1"/>
    <col min="76" max="76" width="24" style="2" customWidth="1"/>
    <col min="77" max="77" width="27" style="2" customWidth="1"/>
    <col min="78" max="78" width="23.36328125" style="2" customWidth="1"/>
    <col min="79" max="79" width="22" style="2" customWidth="1"/>
    <col min="80" max="80" width="18.36328125" style="2" customWidth="1"/>
    <col min="81" max="81" width="23.6328125" style="2" customWidth="1"/>
    <col min="82" max="82" width="31" style="2" customWidth="1"/>
    <col min="83" max="83" width="24.36328125" style="2" customWidth="1"/>
    <col min="84" max="84" width="33" style="2" customWidth="1"/>
    <col min="85" max="85" width="16.453125" style="2" customWidth="1"/>
    <col min="86" max="86" width="16.36328125" style="2" customWidth="1"/>
    <col min="87" max="87" width="21.453125" style="2" customWidth="1"/>
    <col min="88" max="88" width="29.453125" style="2" customWidth="1"/>
    <col min="89" max="89" width="18" style="2" customWidth="1"/>
    <col min="90" max="90" width="20.36328125" style="2" customWidth="1"/>
    <col min="91" max="91" width="34.6328125" style="2" customWidth="1"/>
    <col min="92" max="92" width="16.6328125" style="2" customWidth="1"/>
    <col min="93" max="93" width="22.453125" style="2" customWidth="1"/>
    <col min="94" max="94" width="18.90625" style="2" customWidth="1"/>
    <col min="95" max="95" width="18.453125" style="2" customWidth="1"/>
    <col min="96" max="96" width="21.08984375" style="2" customWidth="1"/>
    <col min="97" max="97" width="18.453125" style="2" customWidth="1"/>
    <col min="98" max="98" width="19.08984375" style="2" customWidth="1"/>
    <col min="99" max="99" width="46.08984375" style="2" customWidth="1"/>
    <col min="100" max="100" width="22.36328125" style="2" customWidth="1"/>
    <col min="101" max="101" width="35.36328125" style="2" customWidth="1"/>
    <col min="102" max="102" width="26.08984375" style="2" customWidth="1"/>
    <col min="103" max="103" width="23.6328125" style="2" customWidth="1"/>
    <col min="104" max="16384" width="79" style="2"/>
  </cols>
  <sheetData>
    <row r="1" spans="1:16" ht="35.5" customHeight="1" x14ac:dyDescent="0.35">
      <c r="A1" s="5" t="s">
        <v>627</v>
      </c>
      <c r="B1" s="6" t="s">
        <v>628</v>
      </c>
      <c r="C1" s="7" t="s">
        <v>714</v>
      </c>
      <c r="D1" s="8" t="s">
        <v>629</v>
      </c>
      <c r="E1" s="9" t="s">
        <v>626</v>
      </c>
      <c r="F1" s="10" t="s">
        <v>630</v>
      </c>
      <c r="G1" s="10" t="s">
        <v>631</v>
      </c>
      <c r="H1" s="11" t="s">
        <v>0</v>
      </c>
      <c r="I1" s="11" t="s">
        <v>1</v>
      </c>
      <c r="J1" s="11" t="s">
        <v>2</v>
      </c>
      <c r="K1" s="11" t="s">
        <v>3</v>
      </c>
      <c r="L1" s="12" t="s">
        <v>623</v>
      </c>
    </row>
    <row r="2" spans="1:16" ht="13.15" customHeight="1" x14ac:dyDescent="0.35">
      <c r="A2" s="2">
        <v>1</v>
      </c>
      <c r="B2" s="13" t="s">
        <v>632</v>
      </c>
      <c r="C2" s="13" t="str">
        <f>REPLACE(B2,6,3,"XXX")</f>
        <v>SPS21XXX</v>
      </c>
      <c r="D2" s="13" t="s">
        <v>64</v>
      </c>
      <c r="E2" s="13" t="s">
        <v>65</v>
      </c>
      <c r="F2" s="14">
        <v>5812.1720000000005</v>
      </c>
      <c r="G2" s="14">
        <v>5823.9705586969376</v>
      </c>
      <c r="H2" s="15">
        <f>F2/G2*100</f>
        <v>99.797413833431591</v>
      </c>
      <c r="I2" s="16">
        <f>AVERAGE(H2:H81)</f>
        <v>87.406453823092477</v>
      </c>
      <c r="J2" s="16">
        <f>MAX(H2:H81)</f>
        <v>102.99845394967078</v>
      </c>
      <c r="K2" s="15">
        <f>H2/$J$2*100</f>
        <v>96.892147412422972</v>
      </c>
      <c r="L2" s="12">
        <f>IF(K2&lt;$O$3,$P$3,IF(K2&lt;$O$4,$P$4,IF(K2&lt;$O$5,$P$5,IF(K2&lt;$O$6,$P$6,IF(K2&lt;$O$7,$P$7,$P$8)))))</f>
        <v>10</v>
      </c>
      <c r="N2" s="17"/>
      <c r="O2" s="17"/>
      <c r="P2" s="17"/>
    </row>
    <row r="3" spans="1:16" ht="13.15" customHeight="1" x14ac:dyDescent="0.35">
      <c r="A3" s="2">
        <v>2</v>
      </c>
      <c r="B3" s="13" t="s">
        <v>633</v>
      </c>
      <c r="C3" s="13" t="str">
        <f t="shared" ref="C3:C66" si="0">REPLACE(B3,6,3,"XXX")</f>
        <v>SPS21XXX</v>
      </c>
      <c r="D3" s="13" t="s">
        <v>4</v>
      </c>
      <c r="E3" s="13" t="s">
        <v>65</v>
      </c>
      <c r="F3" s="14">
        <v>10587.176499999998</v>
      </c>
      <c r="G3" s="14">
        <v>13226.849683892515</v>
      </c>
      <c r="H3" s="15">
        <f t="shared" ref="H3:H66" si="1">F3/G3*100</f>
        <v>80.043069612357684</v>
      </c>
      <c r="K3" s="15">
        <f t="shared" ref="K3:K66" si="2">H3/$J$2*100</f>
        <v>77.712884555985639</v>
      </c>
      <c r="L3" s="12">
        <f t="shared" ref="L3:L66" si="3">IF(K3&lt;$O$3,$P$3,IF(K3&lt;$O$4,$P$4,IF(K3&lt;$O$5,$P$5,IF(K3&lt;$O$6,$P$6,IF(K3&lt;$O$7,$P$7,$P$8)))))</f>
        <v>4</v>
      </c>
      <c r="N3" s="17" t="str">
        <f>"&lt;"&amp;O3</f>
        <v>&lt;11</v>
      </c>
      <c r="O3" s="17">
        <v>11</v>
      </c>
      <c r="P3" s="17">
        <v>0</v>
      </c>
    </row>
    <row r="4" spans="1:16" ht="13.15" customHeight="1" x14ac:dyDescent="0.35">
      <c r="A4" s="2">
        <v>3</v>
      </c>
      <c r="B4" s="13" t="s">
        <v>634</v>
      </c>
      <c r="C4" s="13" t="str">
        <f t="shared" si="0"/>
        <v>SPS21XXX</v>
      </c>
      <c r="D4" s="13" t="s">
        <v>5</v>
      </c>
      <c r="E4" s="13" t="s">
        <v>65</v>
      </c>
      <c r="F4" s="14">
        <v>4420.2530000000006</v>
      </c>
      <c r="G4" s="14">
        <v>4943.0165282407379</v>
      </c>
      <c r="H4" s="15">
        <f t="shared" si="1"/>
        <v>89.424200278229833</v>
      </c>
      <c r="K4" s="15">
        <f t="shared" si="2"/>
        <v>86.820915119683377</v>
      </c>
      <c r="L4" s="12">
        <f t="shared" si="3"/>
        <v>6</v>
      </c>
      <c r="N4" s="12" t="str">
        <f>"&gt;="&amp;O3&amp;" "&amp;"and"&amp;" "&amp;"&lt;"&amp;O4</f>
        <v>&gt;=11 and &lt;70</v>
      </c>
      <c r="O4" s="17">
        <v>70</v>
      </c>
      <c r="P4" s="17">
        <v>2</v>
      </c>
    </row>
    <row r="5" spans="1:16" ht="13.15" customHeight="1" x14ac:dyDescent="0.35">
      <c r="A5" s="2">
        <v>4</v>
      </c>
      <c r="B5" s="13" t="s">
        <v>635</v>
      </c>
      <c r="C5" s="13" t="str">
        <f t="shared" si="0"/>
        <v>SPS21XXX</v>
      </c>
      <c r="D5" s="13" t="s">
        <v>67</v>
      </c>
      <c r="E5" s="13" t="s">
        <v>65</v>
      </c>
      <c r="F5" s="14">
        <v>4206.3850000000002</v>
      </c>
      <c r="G5" s="14">
        <v>4413.6109348947002</v>
      </c>
      <c r="H5" s="15">
        <f t="shared" si="1"/>
        <v>95.304843631405305</v>
      </c>
      <c r="K5" s="15">
        <f t="shared" si="2"/>
        <v>92.530363298438559</v>
      </c>
      <c r="L5" s="12">
        <f t="shared" si="3"/>
        <v>8</v>
      </c>
      <c r="N5" s="12" t="str">
        <f t="shared" ref="N5:N7" si="4">"&gt;="&amp;O4&amp;" "&amp;"and"&amp;" "&amp;"&lt;"&amp;O5</f>
        <v>&gt;=70 and &lt;80</v>
      </c>
      <c r="O5" s="17">
        <v>80</v>
      </c>
      <c r="P5" s="17">
        <v>4</v>
      </c>
    </row>
    <row r="6" spans="1:16" ht="13.15" customHeight="1" x14ac:dyDescent="0.35">
      <c r="A6" s="2">
        <v>5</v>
      </c>
      <c r="B6" s="13" t="s">
        <v>636</v>
      </c>
      <c r="C6" s="13" t="str">
        <f t="shared" si="0"/>
        <v>SPS21XXX</v>
      </c>
      <c r="D6" s="13" t="s">
        <v>637</v>
      </c>
      <c r="E6" s="13" t="s">
        <v>65</v>
      </c>
      <c r="F6" s="14">
        <v>4397.8859999999986</v>
      </c>
      <c r="G6" s="14">
        <v>4981.3463403083333</v>
      </c>
      <c r="H6" s="15">
        <f t="shared" si="1"/>
        <v>88.287095486875543</v>
      </c>
      <c r="K6" s="15">
        <f t="shared" si="2"/>
        <v>85.716913314073821</v>
      </c>
      <c r="L6" s="12">
        <f t="shared" si="3"/>
        <v>6</v>
      </c>
      <c r="N6" s="12" t="str">
        <f t="shared" si="4"/>
        <v>&gt;=80 and &lt;90</v>
      </c>
      <c r="O6" s="17">
        <v>90</v>
      </c>
      <c r="P6" s="17">
        <v>6</v>
      </c>
    </row>
    <row r="7" spans="1:16" ht="13.15" customHeight="1" x14ac:dyDescent="0.35">
      <c r="A7" s="2">
        <v>6</v>
      </c>
      <c r="B7" s="13" t="s">
        <v>638</v>
      </c>
      <c r="C7" s="13" t="str">
        <f t="shared" si="0"/>
        <v>SPS21XXX</v>
      </c>
      <c r="D7" s="13" t="s">
        <v>6</v>
      </c>
      <c r="E7" s="13" t="s">
        <v>65</v>
      </c>
      <c r="F7" s="14">
        <v>1942.498</v>
      </c>
      <c r="G7" s="14">
        <v>2629.4098714414486</v>
      </c>
      <c r="H7" s="15">
        <f t="shared" si="1"/>
        <v>73.875816056593649</v>
      </c>
      <c r="K7" s="15">
        <f t="shared" si="2"/>
        <v>71.72516986778497</v>
      </c>
      <c r="L7" s="12">
        <f t="shared" si="3"/>
        <v>4</v>
      </c>
      <c r="N7" s="12" t="str">
        <f t="shared" si="4"/>
        <v>&gt;=90 and &lt;95</v>
      </c>
      <c r="O7" s="17">
        <v>95</v>
      </c>
      <c r="P7" s="17">
        <v>8</v>
      </c>
    </row>
    <row r="8" spans="1:16" ht="13.15" customHeight="1" x14ac:dyDescent="0.35">
      <c r="A8" s="2">
        <v>7</v>
      </c>
      <c r="B8" s="13" t="s">
        <v>639</v>
      </c>
      <c r="C8" s="13" t="str">
        <f t="shared" si="0"/>
        <v>SPS21XXX</v>
      </c>
      <c r="D8" s="13" t="s">
        <v>7</v>
      </c>
      <c r="E8" s="13" t="s">
        <v>65</v>
      </c>
      <c r="F8" s="14">
        <v>4034.6509999999994</v>
      </c>
      <c r="G8" s="14">
        <v>4041.6190659040617</v>
      </c>
      <c r="H8" s="15">
        <f t="shared" si="1"/>
        <v>99.827592215138566</v>
      </c>
      <c r="K8" s="15">
        <f t="shared" si="2"/>
        <v>96.92144725193485</v>
      </c>
      <c r="L8" s="12">
        <f t="shared" si="3"/>
        <v>10</v>
      </c>
      <c r="N8" s="12" t="str">
        <f>"&gt;="&amp;" "&amp;O7</f>
        <v>&gt;= 95</v>
      </c>
      <c r="O8" s="17"/>
      <c r="P8" s="17">
        <v>10</v>
      </c>
    </row>
    <row r="9" spans="1:16" ht="13.15" customHeight="1" x14ac:dyDescent="0.35">
      <c r="A9" s="2">
        <v>8</v>
      </c>
      <c r="B9" s="13" t="s">
        <v>640</v>
      </c>
      <c r="C9" s="13" t="str">
        <f t="shared" si="0"/>
        <v>SPS21XXX</v>
      </c>
      <c r="D9" s="13" t="s">
        <v>8</v>
      </c>
      <c r="E9" s="13" t="s">
        <v>65</v>
      </c>
      <c r="F9" s="14">
        <v>43907.43499999999</v>
      </c>
      <c r="G9" s="14">
        <v>47166.076927619353</v>
      </c>
      <c r="H9" s="15">
        <f t="shared" si="1"/>
        <v>93.091132144358653</v>
      </c>
      <c r="K9" s="15">
        <f t="shared" si="2"/>
        <v>90.381096584077625</v>
      </c>
      <c r="L9" s="12">
        <f t="shared" si="3"/>
        <v>8</v>
      </c>
      <c r="N9" s="12"/>
      <c r="O9" s="17"/>
      <c r="P9" s="17"/>
    </row>
    <row r="10" spans="1:16" ht="13.15" customHeight="1" x14ac:dyDescent="0.35">
      <c r="A10" s="2">
        <v>9</v>
      </c>
      <c r="B10" s="13" t="s">
        <v>641</v>
      </c>
      <c r="C10" s="13" t="str">
        <f t="shared" si="0"/>
        <v>SPS21XXX</v>
      </c>
      <c r="D10" s="13" t="s">
        <v>68</v>
      </c>
      <c r="E10" s="13" t="s">
        <v>65</v>
      </c>
      <c r="F10" s="14">
        <v>4169.627825999999</v>
      </c>
      <c r="G10" s="14">
        <v>4048.2431202680464</v>
      </c>
      <c r="H10" s="15">
        <f t="shared" si="1"/>
        <v>102.99845394967078</v>
      </c>
      <c r="K10" s="15">
        <f t="shared" si="2"/>
        <v>100</v>
      </c>
      <c r="L10" s="12">
        <f t="shared" si="3"/>
        <v>10</v>
      </c>
      <c r="N10" s="12"/>
      <c r="O10" s="17"/>
      <c r="P10" s="17"/>
    </row>
    <row r="11" spans="1:16" ht="13.15" customHeight="1" x14ac:dyDescent="0.35">
      <c r="A11" s="2">
        <v>10</v>
      </c>
      <c r="B11" s="13" t="s">
        <v>642</v>
      </c>
      <c r="C11" s="13" t="str">
        <f t="shared" si="0"/>
        <v>SPS21XXX</v>
      </c>
      <c r="D11" s="13" t="s">
        <v>9</v>
      </c>
      <c r="E11" s="13" t="s">
        <v>65</v>
      </c>
      <c r="F11" s="14">
        <v>6259.0485000000008</v>
      </c>
      <c r="G11" s="14">
        <v>7685.1537443123389</v>
      </c>
      <c r="H11" s="15">
        <f t="shared" si="1"/>
        <v>81.443373916002969</v>
      </c>
      <c r="K11" s="15">
        <f t="shared" si="2"/>
        <v>79.072423704339784</v>
      </c>
      <c r="L11" s="12">
        <f t="shared" si="3"/>
        <v>4</v>
      </c>
    </row>
    <row r="12" spans="1:16" ht="13.15" customHeight="1" x14ac:dyDescent="0.35">
      <c r="A12" s="2">
        <v>11</v>
      </c>
      <c r="B12" s="13" t="s">
        <v>643</v>
      </c>
      <c r="C12" s="13" t="str">
        <f t="shared" si="0"/>
        <v>SPS21XXX</v>
      </c>
      <c r="D12" s="13" t="s">
        <v>10</v>
      </c>
      <c r="E12" s="13" t="s">
        <v>65</v>
      </c>
      <c r="F12" s="14">
        <v>74495.070000000022</v>
      </c>
      <c r="G12" s="14">
        <v>81381.1951313155</v>
      </c>
      <c r="H12" s="15">
        <f t="shared" si="1"/>
        <v>91.53843204169695</v>
      </c>
      <c r="K12" s="15">
        <f t="shared" si="2"/>
        <v>88.873598128401369</v>
      </c>
      <c r="L12" s="12">
        <f t="shared" si="3"/>
        <v>6</v>
      </c>
    </row>
    <row r="13" spans="1:16" ht="13.15" customHeight="1" x14ac:dyDescent="0.35">
      <c r="A13" s="2">
        <v>12</v>
      </c>
      <c r="B13" s="13" t="s">
        <v>644</v>
      </c>
      <c r="C13" s="13" t="str">
        <f t="shared" si="0"/>
        <v>SPS21XXX</v>
      </c>
      <c r="D13" s="13" t="s">
        <v>12</v>
      </c>
      <c r="E13" s="13" t="s">
        <v>65</v>
      </c>
      <c r="F13" s="14">
        <v>20865.410599999999</v>
      </c>
      <c r="G13" s="14">
        <v>21568.620711309573</v>
      </c>
      <c r="H13" s="15">
        <f t="shared" si="1"/>
        <v>96.739661192424592</v>
      </c>
      <c r="K13" s="15">
        <f t="shared" si="2"/>
        <v>93.923410966630158</v>
      </c>
      <c r="L13" s="12">
        <f t="shared" si="3"/>
        <v>8</v>
      </c>
      <c r="N13" s="18" t="s">
        <v>16</v>
      </c>
      <c r="O13" s="18"/>
      <c r="P13" s="18"/>
    </row>
    <row r="14" spans="1:16" ht="13.15" customHeight="1" x14ac:dyDescent="0.35">
      <c r="A14" s="2">
        <v>13</v>
      </c>
      <c r="B14" s="13" t="s">
        <v>645</v>
      </c>
      <c r="C14" s="13" t="str">
        <f t="shared" si="0"/>
        <v>SPS21XXX</v>
      </c>
      <c r="D14" s="13" t="s">
        <v>13</v>
      </c>
      <c r="E14" s="13" t="s">
        <v>65</v>
      </c>
      <c r="F14" s="14">
        <v>4568.3189999999995</v>
      </c>
      <c r="G14" s="14">
        <v>5475.3895568462012</v>
      </c>
      <c r="H14" s="15">
        <f t="shared" si="1"/>
        <v>83.433679970550443</v>
      </c>
      <c r="K14" s="15">
        <f t="shared" si="2"/>
        <v>81.004788684808332</v>
      </c>
      <c r="L14" s="12">
        <f t="shared" si="3"/>
        <v>6</v>
      </c>
      <c r="N14" s="18" t="s">
        <v>715</v>
      </c>
    </row>
    <row r="15" spans="1:16" ht="13.15" customHeight="1" x14ac:dyDescent="0.35">
      <c r="A15" s="2">
        <v>14</v>
      </c>
      <c r="B15" s="13" t="s">
        <v>646</v>
      </c>
      <c r="C15" s="13" t="str">
        <f t="shared" si="0"/>
        <v>SPS21XXX</v>
      </c>
      <c r="D15" s="13" t="s">
        <v>14</v>
      </c>
      <c r="E15" s="13" t="s">
        <v>65</v>
      </c>
      <c r="F15" s="14">
        <v>4652.3770000000004</v>
      </c>
      <c r="G15" s="14">
        <v>5169.2435835323058</v>
      </c>
      <c r="H15" s="15">
        <f t="shared" si="1"/>
        <v>90.001117664896071</v>
      </c>
      <c r="K15" s="15">
        <f t="shared" si="2"/>
        <v>87.381037494867911</v>
      </c>
      <c r="L15" s="12">
        <f t="shared" si="3"/>
        <v>6</v>
      </c>
    </row>
    <row r="16" spans="1:16" ht="13.15" customHeight="1" x14ac:dyDescent="0.35">
      <c r="A16" s="2">
        <v>15</v>
      </c>
      <c r="B16" s="13" t="s">
        <v>647</v>
      </c>
      <c r="C16" s="13" t="str">
        <f t="shared" si="0"/>
        <v>SPS21XXX</v>
      </c>
      <c r="D16" s="13" t="s">
        <v>15</v>
      </c>
      <c r="E16" s="13" t="s">
        <v>65</v>
      </c>
      <c r="F16" s="14">
        <v>775.22900000000004</v>
      </c>
      <c r="G16" s="14">
        <v>1099.1145013367554</v>
      </c>
      <c r="H16" s="15">
        <f t="shared" si="1"/>
        <v>70.532141924900245</v>
      </c>
      <c r="K16" s="15">
        <f t="shared" si="2"/>
        <v>68.478835574915635</v>
      </c>
      <c r="L16" s="12">
        <f t="shared" si="3"/>
        <v>2</v>
      </c>
    </row>
    <row r="17" spans="1:12" ht="13.15" customHeight="1" x14ac:dyDescent="0.35">
      <c r="A17" s="2">
        <v>16</v>
      </c>
      <c r="B17" s="13" t="s">
        <v>648</v>
      </c>
      <c r="C17" s="13" t="str">
        <f t="shared" si="0"/>
        <v>SPS21XXX</v>
      </c>
      <c r="D17" s="13" t="s">
        <v>17</v>
      </c>
      <c r="E17" s="13" t="s">
        <v>65</v>
      </c>
      <c r="F17" s="14">
        <v>5968.3590000000004</v>
      </c>
      <c r="G17" s="14">
        <v>6009.6854204375968</v>
      </c>
      <c r="H17" s="15">
        <f t="shared" si="1"/>
        <v>99.312336377923302</v>
      </c>
      <c r="K17" s="15">
        <f t="shared" si="2"/>
        <v>96.421191357349244</v>
      </c>
      <c r="L17" s="12">
        <f t="shared" si="3"/>
        <v>10</v>
      </c>
    </row>
    <row r="18" spans="1:12" ht="13.15" customHeight="1" x14ac:dyDescent="0.35">
      <c r="A18" s="2">
        <v>17</v>
      </c>
      <c r="B18" s="13" t="s">
        <v>649</v>
      </c>
      <c r="C18" s="13" t="str">
        <f t="shared" si="0"/>
        <v>SPS21XXX</v>
      </c>
      <c r="D18" s="13" t="s">
        <v>69</v>
      </c>
      <c r="E18" s="13" t="s">
        <v>65</v>
      </c>
      <c r="F18" s="14">
        <v>3863.3820000000005</v>
      </c>
      <c r="G18" s="14">
        <v>4180.0223876024611</v>
      </c>
      <c r="H18" s="15">
        <f t="shared" si="1"/>
        <v>92.424911681296607</v>
      </c>
      <c r="K18" s="15">
        <f t="shared" si="2"/>
        <v>89.73427089154093</v>
      </c>
      <c r="L18" s="12">
        <f t="shared" si="3"/>
        <v>6</v>
      </c>
    </row>
    <row r="19" spans="1:12" ht="13.15" customHeight="1" x14ac:dyDescent="0.35">
      <c r="A19" s="2">
        <v>18</v>
      </c>
      <c r="B19" s="13" t="s">
        <v>650</v>
      </c>
      <c r="C19" s="13" t="str">
        <f t="shared" si="0"/>
        <v>SPS21XXX</v>
      </c>
      <c r="D19" s="13" t="s">
        <v>18</v>
      </c>
      <c r="E19" s="13" t="s">
        <v>65</v>
      </c>
      <c r="F19" s="14">
        <v>1807.7600000000002</v>
      </c>
      <c r="G19" s="14">
        <v>2046.9815562359931</v>
      </c>
      <c r="H19" s="15">
        <f t="shared" si="1"/>
        <v>88.313448379287038</v>
      </c>
      <c r="K19" s="15">
        <f t="shared" si="2"/>
        <v>85.742499030558818</v>
      </c>
      <c r="L19" s="12">
        <f t="shared" si="3"/>
        <v>6</v>
      </c>
    </row>
    <row r="20" spans="1:12" ht="13.15" customHeight="1" x14ac:dyDescent="0.35">
      <c r="A20" s="2">
        <v>19</v>
      </c>
      <c r="B20" s="13" t="s">
        <v>651</v>
      </c>
      <c r="C20" s="13" t="str">
        <f t="shared" si="0"/>
        <v>SPS21XXX</v>
      </c>
      <c r="D20" s="13" t="s">
        <v>21</v>
      </c>
      <c r="E20" s="13" t="s">
        <v>65</v>
      </c>
      <c r="F20" s="14">
        <v>25861.528999999999</v>
      </c>
      <c r="G20" s="14">
        <v>33900.001496837533</v>
      </c>
      <c r="H20" s="15">
        <f t="shared" si="1"/>
        <v>76.287692796746839</v>
      </c>
      <c r="K20" s="15">
        <f t="shared" si="2"/>
        <v>74.066832919670915</v>
      </c>
      <c r="L20" s="12">
        <f t="shared" si="3"/>
        <v>4</v>
      </c>
    </row>
    <row r="21" spans="1:12" ht="13.15" customHeight="1" x14ac:dyDescent="0.35">
      <c r="A21" s="2">
        <v>20</v>
      </c>
      <c r="B21" s="13" t="s">
        <v>652</v>
      </c>
      <c r="C21" s="13" t="str">
        <f t="shared" si="0"/>
        <v>SPS21XXX</v>
      </c>
      <c r="D21" s="13" t="s">
        <v>70</v>
      </c>
      <c r="E21" s="13" t="s">
        <v>65</v>
      </c>
      <c r="F21" s="14">
        <v>9162.9796999999999</v>
      </c>
      <c r="G21" s="14">
        <v>10867.906548246952</v>
      </c>
      <c r="H21" s="15">
        <f t="shared" si="1"/>
        <v>84.312279088174847</v>
      </c>
      <c r="K21" s="15">
        <f t="shared" si="2"/>
        <v>81.857810340894289</v>
      </c>
      <c r="L21" s="12">
        <f t="shared" si="3"/>
        <v>6</v>
      </c>
    </row>
    <row r="22" spans="1:12" ht="13.15" customHeight="1" x14ac:dyDescent="0.35">
      <c r="A22" s="2">
        <v>21</v>
      </c>
      <c r="B22" s="13" t="s">
        <v>653</v>
      </c>
      <c r="C22" s="13" t="str">
        <f t="shared" si="0"/>
        <v>SPS21XXX</v>
      </c>
      <c r="D22" s="13" t="s">
        <v>20</v>
      </c>
      <c r="E22" s="13" t="s">
        <v>65</v>
      </c>
      <c r="F22" s="14">
        <v>16671.977999999999</v>
      </c>
      <c r="G22" s="14">
        <v>16536.815812553872</v>
      </c>
      <c r="H22" s="15">
        <f t="shared" si="1"/>
        <v>100.81734107084581</v>
      </c>
      <c r="K22" s="15">
        <f t="shared" si="2"/>
        <v>97.882382894901767</v>
      </c>
      <c r="L22" s="12">
        <f t="shared" si="3"/>
        <v>10</v>
      </c>
    </row>
    <row r="23" spans="1:12" ht="13.15" customHeight="1" x14ac:dyDescent="0.35">
      <c r="A23" s="2">
        <v>22</v>
      </c>
      <c r="B23" s="13" t="s">
        <v>654</v>
      </c>
      <c r="C23" s="13" t="str">
        <f t="shared" si="0"/>
        <v>SPS21XXX</v>
      </c>
      <c r="D23" s="13" t="s">
        <v>71</v>
      </c>
      <c r="E23" s="13" t="s">
        <v>65</v>
      </c>
      <c r="F23" s="14">
        <v>5532.9699999999993</v>
      </c>
      <c r="G23" s="14">
        <v>5975.366956436178</v>
      </c>
      <c r="H23" s="15">
        <f t="shared" si="1"/>
        <v>92.59632153704527</v>
      </c>
      <c r="K23" s="15">
        <f t="shared" si="2"/>
        <v>89.900690725213792</v>
      </c>
      <c r="L23" s="12">
        <f t="shared" si="3"/>
        <v>6</v>
      </c>
    </row>
    <row r="24" spans="1:12" ht="13.15" customHeight="1" x14ac:dyDescent="0.35">
      <c r="A24" s="2">
        <v>23</v>
      </c>
      <c r="B24" s="13" t="s">
        <v>655</v>
      </c>
      <c r="C24" s="13" t="str">
        <f t="shared" si="0"/>
        <v>SPS21XXX</v>
      </c>
      <c r="D24" s="13" t="s">
        <v>19</v>
      </c>
      <c r="E24" s="13" t="s">
        <v>65</v>
      </c>
      <c r="F24" s="14">
        <v>124709.518</v>
      </c>
      <c r="G24" s="14">
        <v>138096.39620248677</v>
      </c>
      <c r="H24" s="15">
        <f t="shared" si="1"/>
        <v>90.30613501104115</v>
      </c>
      <c r="K24" s="15">
        <f t="shared" si="2"/>
        <v>87.67717528572652</v>
      </c>
      <c r="L24" s="12">
        <f t="shared" si="3"/>
        <v>6</v>
      </c>
    </row>
    <row r="25" spans="1:12" ht="13.15" customHeight="1" x14ac:dyDescent="0.35">
      <c r="A25" s="2">
        <v>24</v>
      </c>
      <c r="B25" s="13" t="s">
        <v>656</v>
      </c>
      <c r="C25" s="13" t="str">
        <f t="shared" si="0"/>
        <v>SPS21XXX</v>
      </c>
      <c r="D25" s="13" t="s">
        <v>23</v>
      </c>
      <c r="E25" s="13" t="s">
        <v>65</v>
      </c>
      <c r="F25" s="14">
        <v>4124.1570000000002</v>
      </c>
      <c r="G25" s="14">
        <v>4640.3057145011853</v>
      </c>
      <c r="H25" s="15">
        <f t="shared" si="1"/>
        <v>88.876838159861009</v>
      </c>
      <c r="K25" s="15">
        <f t="shared" si="2"/>
        <v>86.289487610454657</v>
      </c>
      <c r="L25" s="12">
        <f t="shared" si="3"/>
        <v>6</v>
      </c>
    </row>
    <row r="26" spans="1:12" ht="13.15" customHeight="1" x14ac:dyDescent="0.35">
      <c r="A26" s="2">
        <v>25</v>
      </c>
      <c r="B26" s="13" t="s">
        <v>657</v>
      </c>
      <c r="C26" s="13" t="str">
        <f t="shared" si="0"/>
        <v>SPS21XXX</v>
      </c>
      <c r="D26" s="13" t="s">
        <v>72</v>
      </c>
      <c r="E26" s="13" t="s">
        <v>65</v>
      </c>
      <c r="F26" s="14">
        <v>2001.9467999999999</v>
      </c>
      <c r="G26" s="14">
        <v>2972.776106196266</v>
      </c>
      <c r="H26" s="15">
        <f t="shared" si="1"/>
        <v>67.342669897920288</v>
      </c>
      <c r="K26" s="15">
        <f t="shared" si="2"/>
        <v>65.382214310543588</v>
      </c>
      <c r="L26" s="12">
        <f t="shared" si="3"/>
        <v>2</v>
      </c>
    </row>
    <row r="27" spans="1:12" ht="13.15" customHeight="1" x14ac:dyDescent="0.35">
      <c r="A27" s="2">
        <v>26</v>
      </c>
      <c r="B27" s="13" t="s">
        <v>658</v>
      </c>
      <c r="C27" s="13" t="str">
        <f t="shared" si="0"/>
        <v>SPS21XXX</v>
      </c>
      <c r="D27" s="13" t="s">
        <v>11</v>
      </c>
      <c r="E27" s="13" t="s">
        <v>65</v>
      </c>
      <c r="F27" s="14">
        <v>4041.7179999999998</v>
      </c>
      <c r="G27" s="14">
        <v>4289.8719848775609</v>
      </c>
      <c r="H27" s="15">
        <f t="shared" si="1"/>
        <v>94.215352212086017</v>
      </c>
      <c r="K27" s="15">
        <f t="shared" si="2"/>
        <v>91.472588761500688</v>
      </c>
      <c r="L27" s="12">
        <f t="shared" si="3"/>
        <v>8</v>
      </c>
    </row>
    <row r="28" spans="1:12" ht="13.15" customHeight="1" x14ac:dyDescent="0.35">
      <c r="A28" s="2">
        <v>27</v>
      </c>
      <c r="B28" s="13" t="s">
        <v>659</v>
      </c>
      <c r="C28" s="13" t="str">
        <f t="shared" si="0"/>
        <v>SPS21XXX</v>
      </c>
      <c r="D28" s="13" t="s">
        <v>24</v>
      </c>
      <c r="E28" s="13" t="s">
        <v>65</v>
      </c>
      <c r="F28" s="14">
        <v>3108.7149999999997</v>
      </c>
      <c r="G28" s="14">
        <v>4212.3257567198361</v>
      </c>
      <c r="H28" s="15">
        <f t="shared" si="1"/>
        <v>73.800441360470074</v>
      </c>
      <c r="K28" s="15">
        <f t="shared" si="2"/>
        <v>71.651989452707681</v>
      </c>
      <c r="L28" s="12">
        <f t="shared" si="3"/>
        <v>4</v>
      </c>
    </row>
    <row r="29" spans="1:12" ht="13.15" customHeight="1" x14ac:dyDescent="0.35">
      <c r="A29" s="2">
        <v>28</v>
      </c>
      <c r="B29" s="13" t="s">
        <v>660</v>
      </c>
      <c r="C29" s="13" t="str">
        <f t="shared" si="0"/>
        <v>SPS21XXX</v>
      </c>
      <c r="D29" s="13" t="s">
        <v>25</v>
      </c>
      <c r="E29" s="13" t="s">
        <v>65</v>
      </c>
      <c r="F29" s="14">
        <v>8405.6479999999992</v>
      </c>
      <c r="G29" s="14">
        <v>10104.238532909581</v>
      </c>
      <c r="H29" s="15">
        <f t="shared" si="1"/>
        <v>83.189326663486213</v>
      </c>
      <c r="K29" s="15">
        <f t="shared" si="2"/>
        <v>80.767548903341691</v>
      </c>
      <c r="L29" s="12">
        <f t="shared" si="3"/>
        <v>6</v>
      </c>
    </row>
    <row r="30" spans="1:12" ht="13.15" customHeight="1" x14ac:dyDescent="0.35">
      <c r="A30" s="2">
        <v>29</v>
      </c>
      <c r="B30" s="13" t="s">
        <v>661</v>
      </c>
      <c r="C30" s="13" t="str">
        <f t="shared" si="0"/>
        <v>SPS21XXX</v>
      </c>
      <c r="D30" s="13" t="s">
        <v>26</v>
      </c>
      <c r="E30" s="13" t="s">
        <v>65</v>
      </c>
      <c r="F30" s="14">
        <v>5828.7900000000009</v>
      </c>
      <c r="G30" s="14">
        <v>6206.2042928431692</v>
      </c>
      <c r="H30" s="15">
        <f t="shared" si="1"/>
        <v>93.918758148545109</v>
      </c>
      <c r="K30" s="15">
        <f t="shared" si="2"/>
        <v>91.18462903767238</v>
      </c>
      <c r="L30" s="12">
        <f t="shared" si="3"/>
        <v>8</v>
      </c>
    </row>
    <row r="31" spans="1:12" ht="13.15" customHeight="1" x14ac:dyDescent="0.35">
      <c r="A31" s="2">
        <v>30</v>
      </c>
      <c r="B31" s="13" t="s">
        <v>662</v>
      </c>
      <c r="C31" s="13" t="str">
        <f t="shared" si="0"/>
        <v>SPS21XXX</v>
      </c>
      <c r="D31" s="13" t="s">
        <v>73</v>
      </c>
      <c r="E31" s="13" t="s">
        <v>65</v>
      </c>
      <c r="F31" s="14">
        <v>4099.6889999999994</v>
      </c>
      <c r="G31" s="14">
        <v>4178.7000107336062</v>
      </c>
      <c r="H31" s="15">
        <f t="shared" si="1"/>
        <v>98.109196388095455</v>
      </c>
      <c r="K31" s="15">
        <f t="shared" si="2"/>
        <v>95.253076746215612</v>
      </c>
      <c r="L31" s="12">
        <f t="shared" si="3"/>
        <v>10</v>
      </c>
    </row>
    <row r="32" spans="1:12" ht="13.15" customHeight="1" x14ac:dyDescent="0.35">
      <c r="A32" s="2">
        <v>31</v>
      </c>
      <c r="B32" s="13" t="s">
        <v>663</v>
      </c>
      <c r="C32" s="13" t="str">
        <f t="shared" si="0"/>
        <v>SPS21XXX</v>
      </c>
      <c r="D32" s="13" t="s">
        <v>664</v>
      </c>
      <c r="E32" s="13" t="s">
        <v>65</v>
      </c>
      <c r="F32" s="14">
        <v>397.50599999999997</v>
      </c>
      <c r="G32" s="14">
        <v>1066.2368686699863</v>
      </c>
      <c r="H32" s="15">
        <f t="shared" si="1"/>
        <v>37.281209427305321</v>
      </c>
      <c r="K32" s="15">
        <f t="shared" si="2"/>
        <v>36.195892266035791</v>
      </c>
      <c r="L32" s="12">
        <f t="shared" si="3"/>
        <v>2</v>
      </c>
    </row>
    <row r="33" spans="1:12" ht="13.15" customHeight="1" x14ac:dyDescent="0.35">
      <c r="A33" s="2">
        <v>32</v>
      </c>
      <c r="B33" s="13" t="s">
        <v>665</v>
      </c>
      <c r="C33" s="13" t="str">
        <f t="shared" si="0"/>
        <v>SPS21XXX</v>
      </c>
      <c r="D33" s="13" t="s">
        <v>27</v>
      </c>
      <c r="E33" s="13" t="s">
        <v>65</v>
      </c>
      <c r="F33" s="14">
        <v>8417.8199999999979</v>
      </c>
      <c r="G33" s="14">
        <v>9978.9475866504636</v>
      </c>
      <c r="H33" s="15">
        <f t="shared" si="1"/>
        <v>84.355789294465325</v>
      </c>
      <c r="K33" s="15">
        <f t="shared" si="2"/>
        <v>81.900053893706968</v>
      </c>
      <c r="L33" s="12">
        <f t="shared" si="3"/>
        <v>6</v>
      </c>
    </row>
    <row r="34" spans="1:12" ht="13.15" customHeight="1" x14ac:dyDescent="0.35">
      <c r="A34" s="2">
        <v>33</v>
      </c>
      <c r="B34" s="13" t="s">
        <v>666</v>
      </c>
      <c r="C34" s="13" t="str">
        <f t="shared" si="0"/>
        <v>SPS21XXX</v>
      </c>
      <c r="D34" s="13" t="s">
        <v>74</v>
      </c>
      <c r="E34" s="13" t="s">
        <v>65</v>
      </c>
      <c r="F34" s="14">
        <v>3589.4739999999997</v>
      </c>
      <c r="G34" s="14">
        <v>4125.6925550619253</v>
      </c>
      <c r="H34" s="15">
        <f t="shared" si="1"/>
        <v>87.002944404957546</v>
      </c>
      <c r="K34" s="15">
        <f t="shared" si="2"/>
        <v>84.470145976628658</v>
      </c>
      <c r="L34" s="12">
        <f t="shared" si="3"/>
        <v>6</v>
      </c>
    </row>
    <row r="35" spans="1:12" ht="13.15" customHeight="1" x14ac:dyDescent="0.35">
      <c r="A35" s="2">
        <v>34</v>
      </c>
      <c r="B35" s="13" t="s">
        <v>667</v>
      </c>
      <c r="C35" s="13" t="str">
        <f t="shared" si="0"/>
        <v>SPS21XXX</v>
      </c>
      <c r="D35" s="13" t="s">
        <v>29</v>
      </c>
      <c r="E35" s="13" t="s">
        <v>65</v>
      </c>
      <c r="F35" s="14">
        <v>12559.005000000001</v>
      </c>
      <c r="G35" s="14">
        <v>14295.93542855152</v>
      </c>
      <c r="H35" s="15">
        <f t="shared" si="1"/>
        <v>87.850179953369405</v>
      </c>
      <c r="K35" s="15">
        <f t="shared" si="2"/>
        <v>85.29271710844958</v>
      </c>
      <c r="L35" s="12">
        <f t="shared" si="3"/>
        <v>6</v>
      </c>
    </row>
    <row r="36" spans="1:12" ht="13.15" customHeight="1" x14ac:dyDescent="0.35">
      <c r="A36" s="2">
        <v>35</v>
      </c>
      <c r="B36" s="13" t="s">
        <v>668</v>
      </c>
      <c r="C36" s="13" t="str">
        <f t="shared" si="0"/>
        <v>SPS21XXX</v>
      </c>
      <c r="D36" s="13" t="s">
        <v>30</v>
      </c>
      <c r="E36" s="13" t="s">
        <v>65</v>
      </c>
      <c r="F36" s="14">
        <v>1798.8399999999997</v>
      </c>
      <c r="G36" s="14">
        <v>2210.3206165739712</v>
      </c>
      <c r="H36" s="15">
        <f t="shared" si="1"/>
        <v>81.383668347093803</v>
      </c>
      <c r="K36" s="15">
        <f t="shared" si="2"/>
        <v>79.014456262480564</v>
      </c>
      <c r="L36" s="12">
        <f t="shared" si="3"/>
        <v>4</v>
      </c>
    </row>
    <row r="37" spans="1:12" ht="13.15" customHeight="1" x14ac:dyDescent="0.35">
      <c r="A37" s="2">
        <v>36</v>
      </c>
      <c r="B37" s="13" t="s">
        <v>669</v>
      </c>
      <c r="C37" s="13" t="str">
        <f t="shared" si="0"/>
        <v>SPS21XXX</v>
      </c>
      <c r="D37" s="13" t="s">
        <v>31</v>
      </c>
      <c r="E37" s="13" t="s">
        <v>65</v>
      </c>
      <c r="F37" s="14">
        <v>15154.794999999998</v>
      </c>
      <c r="G37" s="14">
        <v>16203.909203413614</v>
      </c>
      <c r="H37" s="15">
        <f t="shared" si="1"/>
        <v>93.525548741086482</v>
      </c>
      <c r="K37" s="15">
        <f t="shared" si="2"/>
        <v>90.802866601072338</v>
      </c>
      <c r="L37" s="12">
        <f t="shared" si="3"/>
        <v>8</v>
      </c>
    </row>
    <row r="38" spans="1:12" ht="13.15" customHeight="1" x14ac:dyDescent="0.35">
      <c r="A38" s="2">
        <v>37</v>
      </c>
      <c r="B38" s="13" t="s">
        <v>670</v>
      </c>
      <c r="C38" s="13" t="str">
        <f t="shared" si="0"/>
        <v>SPS21XXX</v>
      </c>
      <c r="D38" s="13" t="s">
        <v>32</v>
      </c>
      <c r="E38" s="13" t="s">
        <v>65</v>
      </c>
      <c r="F38" s="14">
        <v>4821.7111999999997</v>
      </c>
      <c r="G38" s="14">
        <v>5550.1459395801776</v>
      </c>
      <c r="H38" s="15">
        <f t="shared" si="1"/>
        <v>86.875394854296786</v>
      </c>
      <c r="K38" s="15">
        <f t="shared" si="2"/>
        <v>84.346309602615619</v>
      </c>
      <c r="L38" s="12">
        <f t="shared" si="3"/>
        <v>6</v>
      </c>
    </row>
    <row r="39" spans="1:12" ht="13.15" customHeight="1" x14ac:dyDescent="0.35">
      <c r="A39" s="2">
        <v>38</v>
      </c>
      <c r="B39" s="13" t="s">
        <v>671</v>
      </c>
      <c r="C39" s="13" t="str">
        <f t="shared" si="0"/>
        <v>SPS21XXX</v>
      </c>
      <c r="D39" s="13" t="s">
        <v>33</v>
      </c>
      <c r="E39" s="13" t="s">
        <v>65</v>
      </c>
      <c r="F39" s="14">
        <v>3777.2499999999995</v>
      </c>
      <c r="G39" s="14">
        <v>3897.9342400664123</v>
      </c>
      <c r="H39" s="15">
        <f t="shared" si="1"/>
        <v>96.903892353392891</v>
      </c>
      <c r="K39" s="15">
        <f t="shared" si="2"/>
        <v>94.082861089103403</v>
      </c>
      <c r="L39" s="12">
        <f t="shared" si="3"/>
        <v>8</v>
      </c>
    </row>
    <row r="40" spans="1:12" ht="13.15" customHeight="1" x14ac:dyDescent="0.35">
      <c r="A40" s="2">
        <v>39</v>
      </c>
      <c r="B40" s="13" t="s">
        <v>672</v>
      </c>
      <c r="C40" s="13" t="str">
        <f t="shared" si="0"/>
        <v>SPS21XXX</v>
      </c>
      <c r="D40" s="13" t="s">
        <v>75</v>
      </c>
      <c r="E40" s="13" t="s">
        <v>65</v>
      </c>
      <c r="F40" s="14">
        <v>3647.0660000000007</v>
      </c>
      <c r="G40" s="14">
        <v>3865.6700635231564</v>
      </c>
      <c r="H40" s="15">
        <f t="shared" si="1"/>
        <v>94.344989098114567</v>
      </c>
      <c r="K40" s="15">
        <f t="shared" si="2"/>
        <v>91.598451705124972</v>
      </c>
      <c r="L40" s="12">
        <f t="shared" si="3"/>
        <v>8</v>
      </c>
    </row>
    <row r="41" spans="1:12" ht="13.15" customHeight="1" x14ac:dyDescent="0.35">
      <c r="A41" s="2">
        <v>40</v>
      </c>
      <c r="B41" s="13" t="s">
        <v>673</v>
      </c>
      <c r="C41" s="13" t="str">
        <f t="shared" si="0"/>
        <v>SPS21XXX</v>
      </c>
      <c r="D41" s="13" t="s">
        <v>76</v>
      </c>
      <c r="E41" s="13" t="s">
        <v>65</v>
      </c>
      <c r="F41" s="14">
        <v>11553.154999999999</v>
      </c>
      <c r="G41" s="14">
        <v>12411.70858568634</v>
      </c>
      <c r="H41" s="15">
        <f t="shared" si="1"/>
        <v>93.082712345692215</v>
      </c>
      <c r="K41" s="15">
        <f t="shared" si="2"/>
        <v>90.372921899561916</v>
      </c>
      <c r="L41" s="12">
        <f t="shared" si="3"/>
        <v>8</v>
      </c>
    </row>
    <row r="42" spans="1:12" ht="13.15" customHeight="1" x14ac:dyDescent="0.35">
      <c r="A42" s="2">
        <v>41</v>
      </c>
      <c r="B42" s="13" t="s">
        <v>674</v>
      </c>
      <c r="C42" s="13" t="str">
        <f t="shared" si="0"/>
        <v>SPS21XXX</v>
      </c>
      <c r="D42" s="13" t="s">
        <v>34</v>
      </c>
      <c r="E42" s="13" t="s">
        <v>65</v>
      </c>
      <c r="F42" s="14">
        <v>5659.4010000000017</v>
      </c>
      <c r="G42" s="14">
        <v>6152.393369180686</v>
      </c>
      <c r="H42" s="15">
        <f t="shared" si="1"/>
        <v>91.986982307564375</v>
      </c>
      <c r="K42" s="15">
        <f t="shared" si="2"/>
        <v>89.309090360242635</v>
      </c>
      <c r="L42" s="12">
        <f t="shared" si="3"/>
        <v>6</v>
      </c>
    </row>
    <row r="43" spans="1:12" ht="13.15" customHeight="1" x14ac:dyDescent="0.35">
      <c r="A43" s="2">
        <v>42</v>
      </c>
      <c r="B43" s="13" t="s">
        <v>675</v>
      </c>
      <c r="C43" s="13" t="str">
        <f t="shared" si="0"/>
        <v>SPS21XXX</v>
      </c>
      <c r="D43" s="13" t="s">
        <v>22</v>
      </c>
      <c r="E43" s="13" t="s">
        <v>65</v>
      </c>
      <c r="F43" s="14">
        <v>2316.2339999999999</v>
      </c>
      <c r="G43" s="14">
        <v>2967.0545961399362</v>
      </c>
      <c r="H43" s="15">
        <f t="shared" si="1"/>
        <v>78.065095364721714</v>
      </c>
      <c r="K43" s="15">
        <f t="shared" si="2"/>
        <v>75.792492383300711</v>
      </c>
      <c r="L43" s="12">
        <f t="shared" si="3"/>
        <v>4</v>
      </c>
    </row>
    <row r="44" spans="1:12" ht="13.15" customHeight="1" x14ac:dyDescent="0.35">
      <c r="A44" s="2">
        <v>43</v>
      </c>
      <c r="B44" s="13" t="s">
        <v>676</v>
      </c>
      <c r="C44" s="13" t="str">
        <f t="shared" si="0"/>
        <v>SPS21XXX</v>
      </c>
      <c r="D44" s="13" t="s">
        <v>50</v>
      </c>
      <c r="E44" s="13" t="s">
        <v>65</v>
      </c>
      <c r="F44" s="14">
        <v>7967.8899999999985</v>
      </c>
      <c r="G44" s="14">
        <v>8427.4215134396727</v>
      </c>
      <c r="H44" s="15">
        <f t="shared" si="1"/>
        <v>94.547187265917174</v>
      </c>
      <c r="K44" s="15">
        <f t="shared" si="2"/>
        <v>91.794763552583774</v>
      </c>
      <c r="L44" s="12">
        <f t="shared" si="3"/>
        <v>8</v>
      </c>
    </row>
    <row r="45" spans="1:12" ht="13.15" customHeight="1" x14ac:dyDescent="0.35">
      <c r="A45" s="2">
        <v>44</v>
      </c>
      <c r="B45" s="13" t="s">
        <v>677</v>
      </c>
      <c r="C45" s="13" t="str">
        <f t="shared" si="0"/>
        <v>SPS21XXX</v>
      </c>
      <c r="D45" s="13" t="s">
        <v>77</v>
      </c>
      <c r="E45" s="13" t="s">
        <v>65</v>
      </c>
      <c r="F45" s="14">
        <v>1639.3509999999999</v>
      </c>
      <c r="G45" s="14">
        <v>1670.1787174586436</v>
      </c>
      <c r="H45" s="15">
        <f t="shared" si="1"/>
        <v>98.154226422813522</v>
      </c>
      <c r="K45" s="15">
        <f t="shared" si="2"/>
        <v>95.296795882757294</v>
      </c>
      <c r="L45" s="12">
        <f t="shared" si="3"/>
        <v>10</v>
      </c>
    </row>
    <row r="46" spans="1:12" ht="13.15" customHeight="1" x14ac:dyDescent="0.35">
      <c r="A46" s="2">
        <v>45</v>
      </c>
      <c r="B46" s="13" t="s">
        <v>678</v>
      </c>
      <c r="C46" s="13" t="str">
        <f t="shared" si="0"/>
        <v>SPS21XXX</v>
      </c>
      <c r="D46" s="13" t="s">
        <v>78</v>
      </c>
      <c r="E46" s="13" t="s">
        <v>65</v>
      </c>
      <c r="F46" s="14">
        <v>1959.201</v>
      </c>
      <c r="G46" s="14">
        <v>2500.4948909645645</v>
      </c>
      <c r="H46" s="15">
        <f t="shared" si="1"/>
        <v>78.352529616416817</v>
      </c>
      <c r="K46" s="15">
        <f t="shared" si="2"/>
        <v>76.071558952431502</v>
      </c>
      <c r="L46" s="12">
        <f t="shared" si="3"/>
        <v>4</v>
      </c>
    </row>
    <row r="47" spans="1:12" ht="13.15" customHeight="1" x14ac:dyDescent="0.35">
      <c r="A47" s="2">
        <v>46</v>
      </c>
      <c r="B47" s="13" t="s">
        <v>679</v>
      </c>
      <c r="C47" s="13" t="str">
        <f t="shared" si="0"/>
        <v>SPS21XXX</v>
      </c>
      <c r="D47" s="13" t="s">
        <v>36</v>
      </c>
      <c r="E47" s="13" t="s">
        <v>65</v>
      </c>
      <c r="F47" s="14">
        <v>8503.8940000000002</v>
      </c>
      <c r="G47" s="14">
        <v>11574.960014207747</v>
      </c>
      <c r="H47" s="15">
        <f t="shared" si="1"/>
        <v>73.468020533650659</v>
      </c>
      <c r="K47" s="15">
        <f t="shared" si="2"/>
        <v>71.329245941448903</v>
      </c>
      <c r="L47" s="12">
        <f t="shared" si="3"/>
        <v>4</v>
      </c>
    </row>
    <row r="48" spans="1:12" ht="13.15" customHeight="1" x14ac:dyDescent="0.35">
      <c r="A48" s="2">
        <v>47</v>
      </c>
      <c r="B48" s="13" t="s">
        <v>680</v>
      </c>
      <c r="C48" s="13" t="str">
        <f t="shared" si="0"/>
        <v>SPS21XXX</v>
      </c>
      <c r="D48" s="13" t="s">
        <v>37</v>
      </c>
      <c r="E48" s="13" t="s">
        <v>65</v>
      </c>
      <c r="F48" s="14">
        <v>5618.9629999999997</v>
      </c>
      <c r="G48" s="14">
        <v>6300.1437290459571</v>
      </c>
      <c r="H48" s="15">
        <f t="shared" si="1"/>
        <v>89.187854145208362</v>
      </c>
      <c r="K48" s="15">
        <f t="shared" si="2"/>
        <v>86.591449410288405</v>
      </c>
      <c r="L48" s="12">
        <f t="shared" si="3"/>
        <v>6</v>
      </c>
    </row>
    <row r="49" spans="1:12" ht="13.15" customHeight="1" x14ac:dyDescent="0.35">
      <c r="A49" s="2">
        <v>48</v>
      </c>
      <c r="B49" s="13" t="s">
        <v>681</v>
      </c>
      <c r="C49" s="13" t="str">
        <f t="shared" si="0"/>
        <v>SPS21XXX</v>
      </c>
      <c r="D49" s="13" t="s">
        <v>79</v>
      </c>
      <c r="E49" s="13" t="s">
        <v>65</v>
      </c>
      <c r="F49" s="14">
        <v>4624.4790000000003</v>
      </c>
      <c r="G49" s="14">
        <v>4796.147568149996</v>
      </c>
      <c r="H49" s="15">
        <f t="shared" si="1"/>
        <v>96.420698785625291</v>
      </c>
      <c r="K49" s="15">
        <f t="shared" si="2"/>
        <v>93.613734078707978</v>
      </c>
      <c r="L49" s="12">
        <f t="shared" si="3"/>
        <v>8</v>
      </c>
    </row>
    <row r="50" spans="1:12" ht="13.15" customHeight="1" x14ac:dyDescent="0.35">
      <c r="A50" s="2">
        <v>49</v>
      </c>
      <c r="B50" s="13" t="s">
        <v>682</v>
      </c>
      <c r="C50" s="13" t="str">
        <f t="shared" si="0"/>
        <v>SPS21XXX</v>
      </c>
      <c r="D50" s="13" t="s">
        <v>80</v>
      </c>
      <c r="E50" s="13" t="s">
        <v>65</v>
      </c>
      <c r="F50" s="14">
        <v>2500.4969999999998</v>
      </c>
      <c r="G50" s="14">
        <v>2721.8679547848228</v>
      </c>
      <c r="H50" s="15">
        <f t="shared" si="1"/>
        <v>91.866947314778045</v>
      </c>
      <c r="K50" s="15">
        <f t="shared" si="2"/>
        <v>89.192549782997673</v>
      </c>
      <c r="L50" s="12">
        <f t="shared" si="3"/>
        <v>6</v>
      </c>
    </row>
    <row r="51" spans="1:12" ht="13.15" customHeight="1" x14ac:dyDescent="0.35">
      <c r="A51" s="2">
        <v>50</v>
      </c>
      <c r="B51" s="13" t="s">
        <v>683</v>
      </c>
      <c r="C51" s="13" t="str">
        <f t="shared" si="0"/>
        <v>SPS21XXX</v>
      </c>
      <c r="D51" s="13" t="s">
        <v>35</v>
      </c>
      <c r="E51" s="13" t="s">
        <v>65</v>
      </c>
      <c r="F51" s="14">
        <v>10532.979000000003</v>
      </c>
      <c r="G51" s="14">
        <v>11173.417617119589</v>
      </c>
      <c r="H51" s="15">
        <f t="shared" si="1"/>
        <v>94.268194038157816</v>
      </c>
      <c r="K51" s="15">
        <f t="shared" si="2"/>
        <v>91.523892275335598</v>
      </c>
      <c r="L51" s="12">
        <f t="shared" si="3"/>
        <v>8</v>
      </c>
    </row>
    <row r="52" spans="1:12" ht="13.15" customHeight="1" x14ac:dyDescent="0.35">
      <c r="A52" s="2">
        <v>51</v>
      </c>
      <c r="B52" s="13" t="s">
        <v>684</v>
      </c>
      <c r="C52" s="13" t="str">
        <f t="shared" si="0"/>
        <v>SPS21XXX</v>
      </c>
      <c r="D52" s="13" t="s">
        <v>81</v>
      </c>
      <c r="E52" s="13" t="s">
        <v>65</v>
      </c>
      <c r="F52" s="14">
        <v>2871.605</v>
      </c>
      <c r="G52" s="14">
        <v>4181.4014427729171</v>
      </c>
      <c r="H52" s="15">
        <f t="shared" si="1"/>
        <v>68.675659089448274</v>
      </c>
      <c r="K52" s="15">
        <f t="shared" si="2"/>
        <v>66.676398000115597</v>
      </c>
      <c r="L52" s="12">
        <f t="shared" si="3"/>
        <v>2</v>
      </c>
    </row>
    <row r="53" spans="1:12" ht="13.15" customHeight="1" x14ac:dyDescent="0.35">
      <c r="A53" s="2">
        <v>52</v>
      </c>
      <c r="B53" s="13" t="s">
        <v>685</v>
      </c>
      <c r="C53" s="13" t="str">
        <f t="shared" si="0"/>
        <v>SPS21XXX</v>
      </c>
      <c r="D53" s="13" t="s">
        <v>39</v>
      </c>
      <c r="E53" s="13" t="s">
        <v>65</v>
      </c>
      <c r="F53" s="14">
        <v>3574.1109999999999</v>
      </c>
      <c r="G53" s="14">
        <v>3936.0723541452744</v>
      </c>
      <c r="H53" s="15">
        <f t="shared" si="1"/>
        <v>90.803996431516936</v>
      </c>
      <c r="K53" s="15">
        <f t="shared" si="2"/>
        <v>88.160543143577144</v>
      </c>
      <c r="L53" s="12">
        <f t="shared" si="3"/>
        <v>6</v>
      </c>
    </row>
    <row r="54" spans="1:12" ht="13.15" customHeight="1" x14ac:dyDescent="0.35">
      <c r="A54" s="2">
        <v>53</v>
      </c>
      <c r="B54" s="13" t="s">
        <v>686</v>
      </c>
      <c r="C54" s="13" t="str">
        <f t="shared" si="0"/>
        <v>SPS21XXX</v>
      </c>
      <c r="D54" s="13" t="s">
        <v>41</v>
      </c>
      <c r="E54" s="13" t="s">
        <v>65</v>
      </c>
      <c r="F54" s="14">
        <v>6676.91</v>
      </c>
      <c r="G54" s="14">
        <v>6848.6439301725495</v>
      </c>
      <c r="H54" s="15">
        <f t="shared" si="1"/>
        <v>97.492438913111627</v>
      </c>
      <c r="K54" s="15">
        <f t="shared" si="2"/>
        <v>94.654274093036761</v>
      </c>
      <c r="L54" s="12">
        <f t="shared" si="3"/>
        <v>8</v>
      </c>
    </row>
    <row r="55" spans="1:12" ht="13.15" customHeight="1" x14ac:dyDescent="0.35">
      <c r="A55" s="2">
        <v>54</v>
      </c>
      <c r="B55" s="13" t="s">
        <v>687</v>
      </c>
      <c r="C55" s="13" t="str">
        <f t="shared" si="0"/>
        <v>SPS21XXX</v>
      </c>
      <c r="D55" s="13" t="s">
        <v>82</v>
      </c>
      <c r="E55" s="13" t="s">
        <v>65</v>
      </c>
      <c r="F55" s="14">
        <v>12361.963</v>
      </c>
      <c r="G55" s="14">
        <v>14977.627076409422</v>
      </c>
      <c r="H55" s="15">
        <f t="shared" si="1"/>
        <v>82.53619172739829</v>
      </c>
      <c r="K55" s="15">
        <f t="shared" si="2"/>
        <v>80.133427796623849</v>
      </c>
      <c r="L55" s="12">
        <f t="shared" si="3"/>
        <v>6</v>
      </c>
    </row>
    <row r="56" spans="1:12" ht="13.15" customHeight="1" x14ac:dyDescent="0.35">
      <c r="A56" s="2">
        <v>55</v>
      </c>
      <c r="B56" s="13" t="s">
        <v>688</v>
      </c>
      <c r="C56" s="13" t="str">
        <f t="shared" si="0"/>
        <v>SPS21XXX</v>
      </c>
      <c r="D56" s="13" t="s">
        <v>42</v>
      </c>
      <c r="E56" s="13" t="s">
        <v>65</v>
      </c>
      <c r="F56" s="14">
        <v>9210.5244999999995</v>
      </c>
      <c r="G56" s="14">
        <v>9215.1976340477904</v>
      </c>
      <c r="H56" s="15">
        <f t="shared" si="1"/>
        <v>99.949288835319976</v>
      </c>
      <c r="K56" s="15">
        <f t="shared" si="2"/>
        <v>97.039601083875738</v>
      </c>
      <c r="L56" s="12">
        <f t="shared" si="3"/>
        <v>10</v>
      </c>
    </row>
    <row r="57" spans="1:12" ht="13.15" customHeight="1" x14ac:dyDescent="0.35">
      <c r="A57" s="2">
        <v>56</v>
      </c>
      <c r="B57" s="13" t="s">
        <v>689</v>
      </c>
      <c r="C57" s="13" t="str">
        <f t="shared" si="0"/>
        <v>SPS21XXX</v>
      </c>
      <c r="D57" s="13" t="s">
        <v>83</v>
      </c>
      <c r="E57" s="13" t="s">
        <v>65</v>
      </c>
      <c r="F57" s="14">
        <v>10625.075999999999</v>
      </c>
      <c r="G57" s="14">
        <v>11846.513478525947</v>
      </c>
      <c r="H57" s="15">
        <f t="shared" si="1"/>
        <v>89.689477155113735</v>
      </c>
      <c r="K57" s="15">
        <f t="shared" si="2"/>
        <v>87.078469351529932</v>
      </c>
      <c r="L57" s="12">
        <f t="shared" si="3"/>
        <v>6</v>
      </c>
    </row>
    <row r="58" spans="1:12" ht="13.15" customHeight="1" x14ac:dyDescent="0.35">
      <c r="A58" s="2">
        <v>57</v>
      </c>
      <c r="B58" s="13" t="s">
        <v>690</v>
      </c>
      <c r="C58" s="13" t="str">
        <f t="shared" si="0"/>
        <v>SPS21XXX</v>
      </c>
      <c r="D58" s="13" t="s">
        <v>84</v>
      </c>
      <c r="E58" s="13" t="s">
        <v>65</v>
      </c>
      <c r="F58" s="14">
        <v>15567.437999999998</v>
      </c>
      <c r="G58" s="14">
        <v>16928.860892254852</v>
      </c>
      <c r="H58" s="15">
        <f t="shared" si="1"/>
        <v>91.957976966555862</v>
      </c>
      <c r="K58" s="15">
        <f t="shared" si="2"/>
        <v>89.280929412290263</v>
      </c>
      <c r="L58" s="12">
        <f t="shared" si="3"/>
        <v>6</v>
      </c>
    </row>
    <row r="59" spans="1:12" ht="13.15" customHeight="1" x14ac:dyDescent="0.35">
      <c r="A59" s="2">
        <v>58</v>
      </c>
      <c r="B59" s="13" t="s">
        <v>691</v>
      </c>
      <c r="C59" s="13" t="str">
        <f t="shared" si="0"/>
        <v>SPS21XXX</v>
      </c>
      <c r="D59" s="13" t="s">
        <v>43</v>
      </c>
      <c r="E59" s="13" t="s">
        <v>65</v>
      </c>
      <c r="F59" s="14">
        <v>65841.074999999997</v>
      </c>
      <c r="G59" s="14">
        <v>70230.937670385421</v>
      </c>
      <c r="H59" s="15">
        <f t="shared" si="1"/>
        <v>93.749389064135315</v>
      </c>
      <c r="K59" s="15">
        <f t="shared" si="2"/>
        <v>91.020190565137099</v>
      </c>
      <c r="L59" s="12">
        <f t="shared" si="3"/>
        <v>8</v>
      </c>
    </row>
    <row r="60" spans="1:12" ht="13.15" customHeight="1" x14ac:dyDescent="0.35">
      <c r="A60" s="2">
        <v>59</v>
      </c>
      <c r="B60" s="13" t="s">
        <v>692</v>
      </c>
      <c r="C60" s="13" t="str">
        <f t="shared" si="0"/>
        <v>SPS21XXX</v>
      </c>
      <c r="D60" s="13" t="s">
        <v>38</v>
      </c>
      <c r="E60" s="13" t="s">
        <v>65</v>
      </c>
      <c r="F60" s="14">
        <v>1947.85</v>
      </c>
      <c r="G60" s="14">
        <v>2096.0162743373862</v>
      </c>
      <c r="H60" s="15">
        <f t="shared" si="1"/>
        <v>92.931053248418777</v>
      </c>
      <c r="K60" s="15">
        <f t="shared" si="2"/>
        <v>90.225677847386592</v>
      </c>
      <c r="L60" s="12">
        <f t="shared" si="3"/>
        <v>8</v>
      </c>
    </row>
    <row r="61" spans="1:12" ht="13.15" customHeight="1" x14ac:dyDescent="0.35">
      <c r="A61" s="2">
        <v>60</v>
      </c>
      <c r="B61" s="13" t="s">
        <v>693</v>
      </c>
      <c r="C61" s="13" t="str">
        <f t="shared" si="0"/>
        <v>SPS21XXX</v>
      </c>
      <c r="D61" s="13" t="s">
        <v>51</v>
      </c>
      <c r="E61" s="13" t="s">
        <v>65</v>
      </c>
      <c r="F61" s="14">
        <v>1121.7800000000002</v>
      </c>
      <c r="G61" s="14">
        <v>1312.0307847150914</v>
      </c>
      <c r="H61" s="15">
        <f t="shared" si="1"/>
        <v>85.49951823299601</v>
      </c>
      <c r="K61" s="15">
        <f t="shared" si="2"/>
        <v>83.01048700670259</v>
      </c>
      <c r="L61" s="12">
        <f t="shared" si="3"/>
        <v>6</v>
      </c>
    </row>
    <row r="62" spans="1:12" ht="13.15" customHeight="1" x14ac:dyDescent="0.35">
      <c r="A62" s="2">
        <v>61</v>
      </c>
      <c r="B62" s="13" t="s">
        <v>694</v>
      </c>
      <c r="C62" s="13" t="str">
        <f t="shared" si="0"/>
        <v>SPS21XXX</v>
      </c>
      <c r="D62" s="13" t="s">
        <v>44</v>
      </c>
      <c r="E62" s="13" t="s">
        <v>65</v>
      </c>
      <c r="F62" s="14">
        <v>3607.5329999999994</v>
      </c>
      <c r="G62" s="14">
        <v>4306.216890911358</v>
      </c>
      <c r="H62" s="15">
        <f t="shared" si="1"/>
        <v>83.774995347169096</v>
      </c>
      <c r="K62" s="15">
        <f t="shared" si="2"/>
        <v>81.336167810931371</v>
      </c>
      <c r="L62" s="12">
        <f t="shared" si="3"/>
        <v>6</v>
      </c>
    </row>
    <row r="63" spans="1:12" ht="13.15" customHeight="1" x14ac:dyDescent="0.35">
      <c r="A63" s="2">
        <v>62</v>
      </c>
      <c r="B63" s="13" t="s">
        <v>695</v>
      </c>
      <c r="C63" s="13" t="str">
        <f t="shared" si="0"/>
        <v>SPS21XXX</v>
      </c>
      <c r="D63" s="13" t="s">
        <v>45</v>
      </c>
      <c r="E63" s="13" t="s">
        <v>65</v>
      </c>
      <c r="F63" s="14">
        <v>5261.74</v>
      </c>
      <c r="G63" s="14">
        <v>5580.2095615475873</v>
      </c>
      <c r="H63" s="15">
        <f t="shared" si="1"/>
        <v>94.292874523169971</v>
      </c>
      <c r="K63" s="15">
        <f t="shared" si="2"/>
        <v>91.547854270944001</v>
      </c>
      <c r="L63" s="12">
        <f t="shared" si="3"/>
        <v>8</v>
      </c>
    </row>
    <row r="64" spans="1:12" ht="13.15" customHeight="1" x14ac:dyDescent="0.35">
      <c r="A64" s="2">
        <v>63</v>
      </c>
      <c r="B64" s="13" t="s">
        <v>696</v>
      </c>
      <c r="C64" s="13" t="str">
        <f t="shared" si="0"/>
        <v>SPS21XXX</v>
      </c>
      <c r="D64" s="13" t="s">
        <v>46</v>
      </c>
      <c r="E64" s="13" t="s">
        <v>65</v>
      </c>
      <c r="F64" s="14">
        <v>10325.866099999999</v>
      </c>
      <c r="G64" s="14">
        <v>10882.264022531879</v>
      </c>
      <c r="H64" s="15">
        <f t="shared" si="1"/>
        <v>94.887112448477168</v>
      </c>
      <c r="K64" s="15">
        <f t="shared" si="2"/>
        <v>92.124792955477631</v>
      </c>
      <c r="L64" s="12">
        <f t="shared" si="3"/>
        <v>8</v>
      </c>
    </row>
    <row r="65" spans="1:12" ht="13.15" customHeight="1" x14ac:dyDescent="0.35">
      <c r="A65" s="2">
        <v>64</v>
      </c>
      <c r="B65" s="13" t="s">
        <v>697</v>
      </c>
      <c r="C65" s="13" t="str">
        <f t="shared" si="0"/>
        <v>SPS21XXX</v>
      </c>
      <c r="D65" s="13" t="s">
        <v>40</v>
      </c>
      <c r="E65" s="13" t="s">
        <v>65</v>
      </c>
      <c r="F65" s="14">
        <v>7729.4919999999993</v>
      </c>
      <c r="G65" s="14">
        <v>8681.1012789497108</v>
      </c>
      <c r="H65" s="15">
        <f t="shared" si="1"/>
        <v>89.038150248779928</v>
      </c>
      <c r="K65" s="15">
        <f t="shared" si="2"/>
        <v>86.446103639854229</v>
      </c>
      <c r="L65" s="12">
        <f t="shared" si="3"/>
        <v>6</v>
      </c>
    </row>
    <row r="66" spans="1:12" ht="13.15" customHeight="1" x14ac:dyDescent="0.35">
      <c r="A66" s="2">
        <v>65</v>
      </c>
      <c r="B66" s="13" t="s">
        <v>698</v>
      </c>
      <c r="C66" s="13" t="str">
        <f t="shared" si="0"/>
        <v>SPS21XXX</v>
      </c>
      <c r="D66" s="13" t="s">
        <v>85</v>
      </c>
      <c r="E66" s="13" t="s">
        <v>65</v>
      </c>
      <c r="F66" s="14">
        <v>3419.5790000000002</v>
      </c>
      <c r="G66" s="14">
        <v>4181.4014427729171</v>
      </c>
      <c r="H66" s="15">
        <f t="shared" si="1"/>
        <v>81.780691158232571</v>
      </c>
      <c r="K66" s="15">
        <f t="shared" si="2"/>
        <v>79.399921088324234</v>
      </c>
      <c r="L66" s="12">
        <f t="shared" si="3"/>
        <v>4</v>
      </c>
    </row>
    <row r="67" spans="1:12" ht="13.15" customHeight="1" x14ac:dyDescent="0.35">
      <c r="A67" s="2">
        <v>66</v>
      </c>
      <c r="B67" s="13" t="s">
        <v>699</v>
      </c>
      <c r="C67" s="13" t="str">
        <f t="shared" ref="C67:C81" si="5">REPLACE(B67,6,3,"XXX")</f>
        <v>SPS21XXX</v>
      </c>
      <c r="D67" s="13" t="s">
        <v>47</v>
      </c>
      <c r="E67" s="13" t="s">
        <v>65</v>
      </c>
      <c r="F67" s="14">
        <v>4085.9579999999996</v>
      </c>
      <c r="G67" s="14">
        <v>4317.0165362887274</v>
      </c>
      <c r="H67" s="15">
        <f t="shared" ref="H67:H81" si="6">F67/G67*100</f>
        <v>94.647726402100716</v>
      </c>
      <c r="K67" s="15">
        <f t="shared" ref="K67:K81" si="7">H67/$J$2*100</f>
        <v>91.892375829591998</v>
      </c>
      <c r="L67" s="12">
        <f t="shared" ref="L67:L81" si="8">IF(K67&lt;$O$3,$P$3,IF(K67&lt;$O$4,$P$4,IF(K67&lt;$O$5,$P$5,IF(K67&lt;$O$6,$P$6,IF(K67&lt;$O$7,$P$7,$P$8)))))</f>
        <v>8</v>
      </c>
    </row>
    <row r="68" spans="1:12" ht="13.15" customHeight="1" x14ac:dyDescent="0.35">
      <c r="A68" s="2">
        <v>67</v>
      </c>
      <c r="B68" s="13" t="s">
        <v>700</v>
      </c>
      <c r="C68" s="13" t="str">
        <f t="shared" si="5"/>
        <v>SPS21XXX</v>
      </c>
      <c r="D68" s="13" t="s">
        <v>28</v>
      </c>
      <c r="E68" s="13" t="s">
        <v>65</v>
      </c>
      <c r="F68" s="14">
        <v>10394.329</v>
      </c>
      <c r="G68" s="14">
        <v>11628.533096064044</v>
      </c>
      <c r="H68" s="15">
        <f t="shared" si="6"/>
        <v>89.386416275653986</v>
      </c>
      <c r="K68" s="15">
        <f t="shared" si="7"/>
        <v>86.784231071402118</v>
      </c>
      <c r="L68" s="12">
        <f t="shared" si="8"/>
        <v>6</v>
      </c>
    </row>
    <row r="69" spans="1:12" ht="13.15" customHeight="1" x14ac:dyDescent="0.35">
      <c r="A69" s="2">
        <v>68</v>
      </c>
      <c r="B69" s="13" t="s">
        <v>701</v>
      </c>
      <c r="C69" s="13" t="str">
        <f t="shared" si="5"/>
        <v>SPS21XXX</v>
      </c>
      <c r="D69" s="13" t="s">
        <v>48</v>
      </c>
      <c r="E69" s="13" t="s">
        <v>65</v>
      </c>
      <c r="F69" s="14">
        <v>14391.761</v>
      </c>
      <c r="G69" s="14">
        <v>16233.996597595027</v>
      </c>
      <c r="H69" s="15">
        <f t="shared" si="6"/>
        <v>88.651989751753774</v>
      </c>
      <c r="K69" s="15">
        <f t="shared" si="7"/>
        <v>86.071184908341181</v>
      </c>
      <c r="L69" s="12">
        <f t="shared" si="8"/>
        <v>6</v>
      </c>
    </row>
    <row r="70" spans="1:12" ht="13.15" customHeight="1" x14ac:dyDescent="0.35">
      <c r="A70" s="2">
        <v>69</v>
      </c>
      <c r="B70" s="13" t="s">
        <v>702</v>
      </c>
      <c r="C70" s="13" t="str">
        <f t="shared" si="5"/>
        <v>SPS21XXX</v>
      </c>
      <c r="D70" s="13" t="s">
        <v>49</v>
      </c>
      <c r="E70" s="13" t="s">
        <v>65</v>
      </c>
      <c r="F70" s="14">
        <v>1783.308</v>
      </c>
      <c r="G70" s="14">
        <v>1826.1631729116218</v>
      </c>
      <c r="H70" s="15">
        <f t="shared" si="6"/>
        <v>97.653267049335255</v>
      </c>
      <c r="K70" s="15">
        <f t="shared" si="7"/>
        <v>94.810420258397869</v>
      </c>
      <c r="L70" s="12">
        <f t="shared" si="8"/>
        <v>8</v>
      </c>
    </row>
    <row r="71" spans="1:12" ht="13.15" customHeight="1" x14ac:dyDescent="0.35">
      <c r="A71" s="2">
        <v>70</v>
      </c>
      <c r="B71" s="13" t="s">
        <v>703</v>
      </c>
      <c r="C71" s="13" t="str">
        <f t="shared" si="5"/>
        <v>SPS21XXX</v>
      </c>
      <c r="D71" s="13" t="s">
        <v>53</v>
      </c>
      <c r="E71" s="13" t="s">
        <v>65</v>
      </c>
      <c r="F71" s="14">
        <v>3240.4419400000006</v>
      </c>
      <c r="G71" s="14">
        <v>4695.9630652681999</v>
      </c>
      <c r="H71" s="15">
        <f t="shared" si="6"/>
        <v>69.004842988792319</v>
      </c>
      <c r="K71" s="15">
        <f t="shared" si="7"/>
        <v>66.995998816167557</v>
      </c>
      <c r="L71" s="12">
        <f t="shared" si="8"/>
        <v>2</v>
      </c>
    </row>
    <row r="72" spans="1:12" ht="13.15" customHeight="1" x14ac:dyDescent="0.35">
      <c r="A72" s="2">
        <v>71</v>
      </c>
      <c r="B72" s="13" t="s">
        <v>704</v>
      </c>
      <c r="C72" s="13" t="str">
        <f t="shared" si="5"/>
        <v>SPS21XXX</v>
      </c>
      <c r="D72" s="13" t="s">
        <v>86</v>
      </c>
      <c r="E72" s="13" t="s">
        <v>65</v>
      </c>
      <c r="F72" s="14">
        <v>3677.4539999999993</v>
      </c>
      <c r="G72" s="14">
        <v>4155.3614427729171</v>
      </c>
      <c r="H72" s="15">
        <f t="shared" si="6"/>
        <v>88.499016286438732</v>
      </c>
      <c r="K72" s="15">
        <f t="shared" si="7"/>
        <v>85.922664751533986</v>
      </c>
      <c r="L72" s="12">
        <f t="shared" si="8"/>
        <v>6</v>
      </c>
    </row>
    <row r="73" spans="1:12" ht="13.15" customHeight="1" x14ac:dyDescent="0.35">
      <c r="A73" s="2">
        <v>72</v>
      </c>
      <c r="B73" s="13" t="s">
        <v>705</v>
      </c>
      <c r="C73" s="13" t="str">
        <f t="shared" si="5"/>
        <v>SPS21XXX</v>
      </c>
      <c r="D73" s="13" t="s">
        <v>54</v>
      </c>
      <c r="E73" s="13" t="s">
        <v>65</v>
      </c>
      <c r="F73" s="14">
        <v>3806.9510000000005</v>
      </c>
      <c r="G73" s="14">
        <v>5714.4317880865929</v>
      </c>
      <c r="H73" s="15">
        <f t="shared" si="6"/>
        <v>66.619939500139012</v>
      </c>
      <c r="K73" s="15">
        <f t="shared" si="7"/>
        <v>64.68052378018433</v>
      </c>
      <c r="L73" s="12">
        <f t="shared" si="8"/>
        <v>2</v>
      </c>
    </row>
    <row r="74" spans="1:12" ht="13.15" customHeight="1" x14ac:dyDescent="0.35">
      <c r="A74" s="2">
        <v>73</v>
      </c>
      <c r="B74" s="13" t="s">
        <v>706</v>
      </c>
      <c r="C74" s="13" t="str">
        <f t="shared" si="5"/>
        <v>SPS21XXX</v>
      </c>
      <c r="D74" s="13" t="s">
        <v>87</v>
      </c>
      <c r="E74" s="13" t="s">
        <v>65</v>
      </c>
      <c r="F74" s="14">
        <v>5413.5889999999999</v>
      </c>
      <c r="G74" s="14">
        <v>5942.6545798596007</v>
      </c>
      <c r="H74" s="15">
        <f t="shared" si="6"/>
        <v>91.097150730371069</v>
      </c>
      <c r="K74" s="15">
        <f t="shared" si="7"/>
        <v>88.445163239911182</v>
      </c>
      <c r="L74" s="12">
        <f t="shared" si="8"/>
        <v>6</v>
      </c>
    </row>
    <row r="75" spans="1:12" ht="13.15" customHeight="1" x14ac:dyDescent="0.35">
      <c r="A75" s="2">
        <v>74</v>
      </c>
      <c r="B75" s="13" t="s">
        <v>707</v>
      </c>
      <c r="C75" s="13" t="str">
        <f t="shared" si="5"/>
        <v>SPS21XXX</v>
      </c>
      <c r="D75" s="13" t="s">
        <v>52</v>
      </c>
      <c r="E75" s="13" t="s">
        <v>65</v>
      </c>
      <c r="F75" s="14">
        <v>1256.4109999999998</v>
      </c>
      <c r="G75" s="14">
        <v>1546.8349342273486</v>
      </c>
      <c r="H75" s="15">
        <f t="shared" si="6"/>
        <v>81.224633100724674</v>
      </c>
      <c r="K75" s="15">
        <f t="shared" si="7"/>
        <v>78.860050793009307</v>
      </c>
      <c r="L75" s="12">
        <f t="shared" si="8"/>
        <v>4</v>
      </c>
    </row>
    <row r="76" spans="1:12" ht="13.15" customHeight="1" x14ac:dyDescent="0.35">
      <c r="A76" s="2">
        <v>75</v>
      </c>
      <c r="B76" s="13" t="s">
        <v>708</v>
      </c>
      <c r="C76" s="13" t="str">
        <f t="shared" si="5"/>
        <v>SPS21XXX</v>
      </c>
      <c r="D76" s="13" t="s">
        <v>55</v>
      </c>
      <c r="E76" s="13" t="s">
        <v>65</v>
      </c>
      <c r="F76" s="14">
        <v>5239.3530000000001</v>
      </c>
      <c r="G76" s="14">
        <v>5656.375789705311</v>
      </c>
      <c r="H76" s="15">
        <f t="shared" si="6"/>
        <v>92.62738535752348</v>
      </c>
      <c r="K76" s="15">
        <f t="shared" si="7"/>
        <v>89.930850226921834</v>
      </c>
      <c r="L76" s="12">
        <f t="shared" si="8"/>
        <v>6</v>
      </c>
    </row>
    <row r="77" spans="1:12" ht="13.15" customHeight="1" x14ac:dyDescent="0.35">
      <c r="A77" s="2">
        <v>76</v>
      </c>
      <c r="B77" s="13" t="s">
        <v>709</v>
      </c>
      <c r="C77" s="13" t="str">
        <f t="shared" si="5"/>
        <v>SPS21XXX</v>
      </c>
      <c r="D77" s="13" t="s">
        <v>56</v>
      </c>
      <c r="E77" s="13" t="s">
        <v>65</v>
      </c>
      <c r="F77" s="14">
        <v>8837.3959999999988</v>
      </c>
      <c r="G77" s="14">
        <v>9412.7641774788081</v>
      </c>
      <c r="H77" s="15">
        <f t="shared" si="6"/>
        <v>93.887362238868704</v>
      </c>
      <c r="K77" s="15">
        <f t="shared" si="7"/>
        <v>91.154147114427445</v>
      </c>
      <c r="L77" s="12">
        <f t="shared" si="8"/>
        <v>8</v>
      </c>
    </row>
    <row r="78" spans="1:12" ht="13.15" customHeight="1" x14ac:dyDescent="0.35">
      <c r="A78" s="2">
        <v>77</v>
      </c>
      <c r="B78" s="13" t="s">
        <v>710</v>
      </c>
      <c r="C78" s="13" t="str">
        <f t="shared" si="5"/>
        <v>SPS21XXX</v>
      </c>
      <c r="D78" s="13" t="s">
        <v>59</v>
      </c>
      <c r="E78" s="13" t="s">
        <v>65</v>
      </c>
      <c r="F78" s="14">
        <v>8767.4679999999989</v>
      </c>
      <c r="G78" s="14">
        <v>9086.1960568028517</v>
      </c>
      <c r="H78" s="15">
        <f t="shared" si="6"/>
        <v>96.492172799152627</v>
      </c>
      <c r="K78" s="15">
        <f t="shared" si="7"/>
        <v>93.683127366457967</v>
      </c>
      <c r="L78" s="12">
        <f t="shared" si="8"/>
        <v>8</v>
      </c>
    </row>
    <row r="79" spans="1:12" ht="13.15" customHeight="1" x14ac:dyDescent="0.35">
      <c r="A79" s="2">
        <v>78</v>
      </c>
      <c r="B79" s="13" t="s">
        <v>711</v>
      </c>
      <c r="C79" s="13" t="str">
        <f t="shared" si="5"/>
        <v>SPS21XXX</v>
      </c>
      <c r="D79" s="13" t="s">
        <v>57</v>
      </c>
      <c r="E79" s="13" t="s">
        <v>65</v>
      </c>
      <c r="F79" s="14">
        <v>2456.2139999999999</v>
      </c>
      <c r="G79" s="14">
        <v>3298.0079100777052</v>
      </c>
      <c r="H79" s="15">
        <f t="shared" si="6"/>
        <v>74.475685534123798</v>
      </c>
      <c r="K79" s="15">
        <f t="shared" si="7"/>
        <v>72.307576160818527</v>
      </c>
      <c r="L79" s="12">
        <f t="shared" si="8"/>
        <v>4</v>
      </c>
    </row>
    <row r="80" spans="1:12" ht="13.15" customHeight="1" x14ac:dyDescent="0.35">
      <c r="A80" s="2">
        <v>79</v>
      </c>
      <c r="B80" s="13" t="s">
        <v>712</v>
      </c>
      <c r="C80" s="13" t="str">
        <f t="shared" si="5"/>
        <v>SPS21XXX</v>
      </c>
      <c r="D80" s="13" t="s">
        <v>58</v>
      </c>
      <c r="E80" s="13" t="s">
        <v>65</v>
      </c>
      <c r="F80" s="14">
        <v>1024.7139999999999</v>
      </c>
      <c r="G80" s="14">
        <v>1756.5615496388982</v>
      </c>
      <c r="H80" s="15">
        <f t="shared" si="6"/>
        <v>58.336356059407855</v>
      </c>
      <c r="K80" s="15">
        <f t="shared" si="7"/>
        <v>56.638089041524218</v>
      </c>
      <c r="L80" s="12">
        <f t="shared" si="8"/>
        <v>2</v>
      </c>
    </row>
    <row r="81" spans="1:12" ht="13.15" customHeight="1" x14ac:dyDescent="0.35">
      <c r="A81" s="2">
        <v>80</v>
      </c>
      <c r="B81" s="13" t="s">
        <v>713</v>
      </c>
      <c r="C81" s="13" t="str">
        <f t="shared" si="5"/>
        <v>SPS21XXX</v>
      </c>
      <c r="D81" s="13" t="s">
        <v>60</v>
      </c>
      <c r="E81" s="13" t="s">
        <v>65</v>
      </c>
      <c r="F81" s="14">
        <v>5846.4430000000002</v>
      </c>
      <c r="G81" s="14">
        <v>6979.2931784429329</v>
      </c>
      <c r="H81" s="15">
        <f t="shared" si="6"/>
        <v>83.768411077184908</v>
      </c>
      <c r="K81" s="15">
        <f t="shared" si="7"/>
        <v>81.32977521984705</v>
      </c>
      <c r="L81" s="12">
        <f t="shared" si="8"/>
        <v>6</v>
      </c>
    </row>
    <row r="82" spans="1:12" ht="13.15" customHeight="1" x14ac:dyDescent="0.35">
      <c r="F82" s="16"/>
      <c r="G82" s="16"/>
    </row>
    <row r="163" spans="2:3" ht="13.15" customHeight="1" x14ac:dyDescent="0.35">
      <c r="B163" s="19"/>
      <c r="C163" s="19"/>
    </row>
    <row r="164" spans="2:3" ht="13.15" customHeight="1" x14ac:dyDescent="0.35">
      <c r="B164" s="19"/>
      <c r="C164" s="19"/>
    </row>
    <row r="165" spans="2:3" ht="13.15" customHeight="1" x14ac:dyDescent="0.35">
      <c r="B165" s="19"/>
      <c r="C165" s="19"/>
    </row>
    <row r="166" spans="2:3" ht="13.15" customHeight="1" x14ac:dyDescent="0.35">
      <c r="B166" s="19"/>
      <c r="C166" s="19"/>
    </row>
  </sheetData>
  <sheetProtection algorithmName="SHA-512" hashValue="pCPpv/e9lt4Hn4OTLsbc4Y48T1YV3F+AC0eJRs0LO/gqdlLbS8/zzB+xm5qSSmVaQ9iTbFR171d1TbJxeQXzPA==" saltValue="pB//slr58qULEtiRuChbv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8"/>
  <sheetViews>
    <sheetView tabSelected="1" workbookViewId="0">
      <pane ySplit="1" topLeftCell="A2" activePane="bottomLeft" state="frozen"/>
      <selection pane="bottomLeft" activeCell="L46" sqref="L46"/>
    </sheetView>
  </sheetViews>
  <sheetFormatPr defaultColWidth="8.90625" defaultRowHeight="12.65" customHeight="1" x14ac:dyDescent="0.35"/>
  <cols>
    <col min="1" max="1" width="9" style="2" hidden="1" customWidth="1"/>
    <col min="2" max="2" width="9" style="2" customWidth="1"/>
    <col min="3" max="3" width="0.36328125" style="2" customWidth="1"/>
    <col min="4" max="4" width="8.36328125" style="23" bestFit="1" customWidth="1"/>
    <col min="5" max="5" width="17" style="24" bestFit="1" customWidth="1"/>
    <col min="6" max="6" width="15.08984375" style="2" bestFit="1" customWidth="1"/>
    <col min="7" max="16384" width="8.90625" style="2"/>
  </cols>
  <sheetData>
    <row r="1" spans="1:6" ht="14.5" x14ac:dyDescent="0.35">
      <c r="A1" s="1" t="s">
        <v>61</v>
      </c>
      <c r="B1" s="1" t="s">
        <v>714</v>
      </c>
      <c r="C1" s="1" t="s">
        <v>62</v>
      </c>
      <c r="D1" s="20" t="s">
        <v>63</v>
      </c>
      <c r="E1" s="21" t="s">
        <v>625</v>
      </c>
      <c r="F1" s="12" t="s">
        <v>624</v>
      </c>
    </row>
    <row r="2" spans="1:6" ht="12.65" customHeight="1" x14ac:dyDescent="0.35">
      <c r="A2" s="3" t="s">
        <v>632</v>
      </c>
      <c r="B2" s="3" t="str">
        <f>REPLACE(A2,6,3,"XXX")</f>
        <v>SPS21XXX</v>
      </c>
      <c r="C2" s="3" t="s">
        <v>64</v>
      </c>
      <c r="D2" s="22" t="s">
        <v>65</v>
      </c>
      <c r="E2" s="21">
        <f>IF(D2="A",VLOOKUP(A2,'Input data'!B:L,11,FALSE),0)</f>
        <v>10</v>
      </c>
      <c r="F2" s="12">
        <f>E2</f>
        <v>10</v>
      </c>
    </row>
    <row r="3" spans="1:6" ht="12.65" customHeight="1" x14ac:dyDescent="0.35">
      <c r="A3" s="3" t="s">
        <v>633</v>
      </c>
      <c r="B3" s="3" t="str">
        <f t="shared" ref="B3:B66" si="0">REPLACE(A3,6,3,"XXX")</f>
        <v>SPS21XXX</v>
      </c>
      <c r="C3" s="3" t="s">
        <v>4</v>
      </c>
      <c r="D3" s="22" t="s">
        <v>65</v>
      </c>
      <c r="E3" s="21">
        <f>IF(D3="A",VLOOKUP(A3,'Input data'!B:L,11,FALSE),0)</f>
        <v>4</v>
      </c>
      <c r="F3" s="12">
        <f t="shared" ref="F3:F66" si="1">E3</f>
        <v>4</v>
      </c>
    </row>
    <row r="4" spans="1:6" ht="12.65" customHeight="1" x14ac:dyDescent="0.35">
      <c r="A4" s="3" t="s">
        <v>634</v>
      </c>
      <c r="B4" s="3" t="str">
        <f t="shared" si="0"/>
        <v>SPS21XXX</v>
      </c>
      <c r="C4" s="3" t="s">
        <v>5</v>
      </c>
      <c r="D4" s="22" t="s">
        <v>65</v>
      </c>
      <c r="E4" s="21">
        <f>IF(D4="A",VLOOKUP(A4,'Input data'!B:L,11,FALSE),0)</f>
        <v>6</v>
      </c>
      <c r="F4" s="12">
        <f t="shared" si="1"/>
        <v>6</v>
      </c>
    </row>
    <row r="5" spans="1:6" ht="12.65" customHeight="1" x14ac:dyDescent="0.35">
      <c r="A5" s="3" t="s">
        <v>635</v>
      </c>
      <c r="B5" s="3" t="str">
        <f t="shared" si="0"/>
        <v>SPS21XXX</v>
      </c>
      <c r="C5" s="3" t="s">
        <v>67</v>
      </c>
      <c r="D5" s="22" t="s">
        <v>65</v>
      </c>
      <c r="E5" s="21">
        <f>IF(D5="A",VLOOKUP(A5,'Input data'!B:L,11,FALSE),0)</f>
        <v>8</v>
      </c>
      <c r="F5" s="12">
        <f t="shared" si="1"/>
        <v>8</v>
      </c>
    </row>
    <row r="6" spans="1:6" ht="12.65" customHeight="1" x14ac:dyDescent="0.35">
      <c r="A6" s="3" t="s">
        <v>636</v>
      </c>
      <c r="B6" s="3" t="str">
        <f t="shared" si="0"/>
        <v>SPS21XXX</v>
      </c>
      <c r="C6" s="3" t="s">
        <v>637</v>
      </c>
      <c r="D6" s="22" t="s">
        <v>65</v>
      </c>
      <c r="E6" s="21">
        <f>IF(D6="A",VLOOKUP(A6,'Input data'!B:L,11,FALSE),0)</f>
        <v>6</v>
      </c>
      <c r="F6" s="12">
        <f t="shared" si="1"/>
        <v>6</v>
      </c>
    </row>
    <row r="7" spans="1:6" ht="12.65" customHeight="1" x14ac:dyDescent="0.35">
      <c r="A7" s="3" t="s">
        <v>638</v>
      </c>
      <c r="B7" s="3" t="str">
        <f t="shared" si="0"/>
        <v>SPS21XXX</v>
      </c>
      <c r="C7" s="3" t="s">
        <v>6</v>
      </c>
      <c r="D7" s="22" t="s">
        <v>65</v>
      </c>
      <c r="E7" s="21">
        <f>IF(D7="A",VLOOKUP(A7,'Input data'!B:L,11,FALSE),0)</f>
        <v>4</v>
      </c>
      <c r="F7" s="12">
        <f t="shared" si="1"/>
        <v>4</v>
      </c>
    </row>
    <row r="8" spans="1:6" ht="12.65" customHeight="1" x14ac:dyDescent="0.35">
      <c r="A8" s="3" t="s">
        <v>639</v>
      </c>
      <c r="B8" s="3" t="str">
        <f t="shared" si="0"/>
        <v>SPS21XXX</v>
      </c>
      <c r="C8" s="3" t="s">
        <v>7</v>
      </c>
      <c r="D8" s="22" t="s">
        <v>65</v>
      </c>
      <c r="E8" s="21">
        <f>IF(D8="A",VLOOKUP(A8,'Input data'!B:L,11,FALSE),0)</f>
        <v>10</v>
      </c>
      <c r="F8" s="12">
        <f t="shared" si="1"/>
        <v>10</v>
      </c>
    </row>
    <row r="9" spans="1:6" ht="12.65" customHeight="1" x14ac:dyDescent="0.35">
      <c r="A9" s="3" t="s">
        <v>640</v>
      </c>
      <c r="B9" s="3" t="str">
        <f t="shared" si="0"/>
        <v>SPS21XXX</v>
      </c>
      <c r="C9" s="3" t="s">
        <v>8</v>
      </c>
      <c r="D9" s="22" t="s">
        <v>65</v>
      </c>
      <c r="E9" s="21">
        <f>IF(D9="A",VLOOKUP(A9,'Input data'!B:L,11,FALSE),0)</f>
        <v>8</v>
      </c>
      <c r="F9" s="12">
        <f t="shared" si="1"/>
        <v>8</v>
      </c>
    </row>
    <row r="10" spans="1:6" ht="12.65" customHeight="1" x14ac:dyDescent="0.35">
      <c r="A10" s="3" t="s">
        <v>641</v>
      </c>
      <c r="B10" s="3" t="str">
        <f t="shared" si="0"/>
        <v>SPS21XXX</v>
      </c>
      <c r="C10" s="3" t="s">
        <v>68</v>
      </c>
      <c r="D10" s="22" t="s">
        <v>65</v>
      </c>
      <c r="E10" s="21">
        <f>IF(D10="A",VLOOKUP(A10,'Input data'!B:L,11,FALSE),0)</f>
        <v>10</v>
      </c>
      <c r="F10" s="12">
        <f t="shared" si="1"/>
        <v>10</v>
      </c>
    </row>
    <row r="11" spans="1:6" ht="12.65" customHeight="1" x14ac:dyDescent="0.35">
      <c r="A11" s="3" t="s">
        <v>642</v>
      </c>
      <c r="B11" s="3" t="str">
        <f t="shared" si="0"/>
        <v>SPS21XXX</v>
      </c>
      <c r="C11" s="3" t="s">
        <v>9</v>
      </c>
      <c r="D11" s="22" t="s">
        <v>65</v>
      </c>
      <c r="E11" s="21">
        <f>IF(D11="A",VLOOKUP(A11,'Input data'!B:L,11,FALSE),0)</f>
        <v>4</v>
      </c>
      <c r="F11" s="12">
        <f t="shared" si="1"/>
        <v>4</v>
      </c>
    </row>
    <row r="12" spans="1:6" ht="12.65" customHeight="1" x14ac:dyDescent="0.35">
      <c r="A12" s="3" t="s">
        <v>643</v>
      </c>
      <c r="B12" s="3" t="str">
        <f t="shared" si="0"/>
        <v>SPS21XXX</v>
      </c>
      <c r="C12" s="3" t="s">
        <v>10</v>
      </c>
      <c r="D12" s="22" t="s">
        <v>65</v>
      </c>
      <c r="E12" s="21">
        <f>IF(D12="A",VLOOKUP(A12,'Input data'!B:L,11,FALSE),0)</f>
        <v>6</v>
      </c>
      <c r="F12" s="12">
        <f t="shared" si="1"/>
        <v>6</v>
      </c>
    </row>
    <row r="13" spans="1:6" ht="12.65" customHeight="1" x14ac:dyDescent="0.35">
      <c r="A13" s="3" t="s">
        <v>644</v>
      </c>
      <c r="B13" s="3" t="str">
        <f t="shared" si="0"/>
        <v>SPS21XXX</v>
      </c>
      <c r="C13" s="3" t="s">
        <v>12</v>
      </c>
      <c r="D13" s="22" t="s">
        <v>65</v>
      </c>
      <c r="E13" s="21">
        <f>IF(D13="A",VLOOKUP(A13,'Input data'!B:L,11,FALSE),0)</f>
        <v>8</v>
      </c>
      <c r="F13" s="12">
        <f t="shared" si="1"/>
        <v>8</v>
      </c>
    </row>
    <row r="14" spans="1:6" ht="12.65" customHeight="1" x14ac:dyDescent="0.35">
      <c r="A14" s="3" t="s">
        <v>645</v>
      </c>
      <c r="B14" s="3" t="str">
        <f t="shared" si="0"/>
        <v>SPS21XXX</v>
      </c>
      <c r="C14" s="3" t="s">
        <v>13</v>
      </c>
      <c r="D14" s="22" t="s">
        <v>65</v>
      </c>
      <c r="E14" s="21">
        <f>IF(D14="A",VLOOKUP(A14,'Input data'!B:L,11,FALSE),0)</f>
        <v>6</v>
      </c>
      <c r="F14" s="12">
        <f t="shared" si="1"/>
        <v>6</v>
      </c>
    </row>
    <row r="15" spans="1:6" ht="12.65" customHeight="1" x14ac:dyDescent="0.35">
      <c r="A15" s="3" t="s">
        <v>646</v>
      </c>
      <c r="B15" s="3" t="str">
        <f t="shared" si="0"/>
        <v>SPS21XXX</v>
      </c>
      <c r="C15" s="3" t="s">
        <v>14</v>
      </c>
      <c r="D15" s="22" t="s">
        <v>65</v>
      </c>
      <c r="E15" s="21">
        <f>IF(D15="A",VLOOKUP(A15,'Input data'!B:L,11,FALSE),0)</f>
        <v>6</v>
      </c>
      <c r="F15" s="12">
        <f t="shared" si="1"/>
        <v>6</v>
      </c>
    </row>
    <row r="16" spans="1:6" ht="12.65" customHeight="1" x14ac:dyDescent="0.35">
      <c r="A16" s="3" t="s">
        <v>647</v>
      </c>
      <c r="B16" s="3" t="str">
        <f t="shared" si="0"/>
        <v>SPS21XXX</v>
      </c>
      <c r="C16" s="3" t="s">
        <v>15</v>
      </c>
      <c r="D16" s="22" t="s">
        <v>65</v>
      </c>
      <c r="E16" s="21">
        <f>IF(D16="A",VLOOKUP(A16,'Input data'!B:L,11,FALSE),0)</f>
        <v>2</v>
      </c>
      <c r="F16" s="12">
        <f t="shared" si="1"/>
        <v>2</v>
      </c>
    </row>
    <row r="17" spans="1:6" ht="12.65" customHeight="1" x14ac:dyDescent="0.35">
      <c r="A17" s="3" t="s">
        <v>648</v>
      </c>
      <c r="B17" s="3" t="str">
        <f t="shared" si="0"/>
        <v>SPS21XXX</v>
      </c>
      <c r="C17" s="3" t="s">
        <v>17</v>
      </c>
      <c r="D17" s="22" t="s">
        <v>65</v>
      </c>
      <c r="E17" s="21">
        <f>IF(D17="A",VLOOKUP(A17,'Input data'!B:L,11,FALSE),0)</f>
        <v>10</v>
      </c>
      <c r="F17" s="12">
        <f t="shared" si="1"/>
        <v>10</v>
      </c>
    </row>
    <row r="18" spans="1:6" ht="12.65" customHeight="1" x14ac:dyDescent="0.35">
      <c r="A18" s="3" t="s">
        <v>649</v>
      </c>
      <c r="B18" s="3" t="str">
        <f t="shared" si="0"/>
        <v>SPS21XXX</v>
      </c>
      <c r="C18" s="3" t="s">
        <v>69</v>
      </c>
      <c r="D18" s="22" t="s">
        <v>65</v>
      </c>
      <c r="E18" s="21">
        <f>IF(D18="A",VLOOKUP(A18,'Input data'!B:L,11,FALSE),0)</f>
        <v>6</v>
      </c>
      <c r="F18" s="12">
        <f t="shared" si="1"/>
        <v>6</v>
      </c>
    </row>
    <row r="19" spans="1:6" ht="12.65" customHeight="1" x14ac:dyDescent="0.35">
      <c r="A19" s="3" t="s">
        <v>650</v>
      </c>
      <c r="B19" s="3" t="str">
        <f t="shared" si="0"/>
        <v>SPS21XXX</v>
      </c>
      <c r="C19" s="3" t="s">
        <v>18</v>
      </c>
      <c r="D19" s="22" t="s">
        <v>65</v>
      </c>
      <c r="E19" s="21">
        <f>IF(D19="A",VLOOKUP(A19,'Input data'!B:L,11,FALSE),0)</f>
        <v>6</v>
      </c>
      <c r="F19" s="12">
        <f t="shared" si="1"/>
        <v>6</v>
      </c>
    </row>
    <row r="20" spans="1:6" ht="12.65" customHeight="1" x14ac:dyDescent="0.35">
      <c r="A20" s="3" t="s">
        <v>651</v>
      </c>
      <c r="B20" s="3" t="str">
        <f t="shared" si="0"/>
        <v>SPS21XXX</v>
      </c>
      <c r="C20" s="3" t="s">
        <v>21</v>
      </c>
      <c r="D20" s="22" t="s">
        <v>65</v>
      </c>
      <c r="E20" s="21">
        <f>IF(D20="A",VLOOKUP(A20,'Input data'!B:L,11,FALSE),0)</f>
        <v>4</v>
      </c>
      <c r="F20" s="12">
        <f t="shared" si="1"/>
        <v>4</v>
      </c>
    </row>
    <row r="21" spans="1:6" ht="12.65" customHeight="1" x14ac:dyDescent="0.35">
      <c r="A21" s="3" t="s">
        <v>652</v>
      </c>
      <c r="B21" s="3" t="str">
        <f t="shared" si="0"/>
        <v>SPS21XXX</v>
      </c>
      <c r="C21" s="3" t="s">
        <v>70</v>
      </c>
      <c r="D21" s="22" t="s">
        <v>65</v>
      </c>
      <c r="E21" s="21">
        <f>IF(D21="A",VLOOKUP(A21,'Input data'!B:L,11,FALSE),0)</f>
        <v>6</v>
      </c>
      <c r="F21" s="12">
        <f t="shared" si="1"/>
        <v>6</v>
      </c>
    </row>
    <row r="22" spans="1:6" ht="12.65" customHeight="1" x14ac:dyDescent="0.35">
      <c r="A22" s="3" t="s">
        <v>653</v>
      </c>
      <c r="B22" s="3" t="str">
        <f t="shared" si="0"/>
        <v>SPS21XXX</v>
      </c>
      <c r="C22" s="3" t="s">
        <v>20</v>
      </c>
      <c r="D22" s="22" t="s">
        <v>65</v>
      </c>
      <c r="E22" s="21">
        <f>IF(D22="A",VLOOKUP(A22,'Input data'!B:L,11,FALSE),0)</f>
        <v>10</v>
      </c>
      <c r="F22" s="12">
        <f t="shared" si="1"/>
        <v>10</v>
      </c>
    </row>
    <row r="23" spans="1:6" ht="12.65" customHeight="1" x14ac:dyDescent="0.35">
      <c r="A23" s="3" t="s">
        <v>654</v>
      </c>
      <c r="B23" s="3" t="str">
        <f t="shared" si="0"/>
        <v>SPS21XXX</v>
      </c>
      <c r="C23" s="3" t="s">
        <v>71</v>
      </c>
      <c r="D23" s="22" t="s">
        <v>65</v>
      </c>
      <c r="E23" s="21">
        <f>IF(D23="A",VLOOKUP(A23,'Input data'!B:L,11,FALSE),0)</f>
        <v>6</v>
      </c>
      <c r="F23" s="12">
        <f t="shared" si="1"/>
        <v>6</v>
      </c>
    </row>
    <row r="24" spans="1:6" ht="12.65" customHeight="1" x14ac:dyDescent="0.35">
      <c r="A24" s="3" t="s">
        <v>655</v>
      </c>
      <c r="B24" s="3" t="str">
        <f t="shared" si="0"/>
        <v>SPS21XXX</v>
      </c>
      <c r="C24" s="3" t="s">
        <v>19</v>
      </c>
      <c r="D24" s="22" t="s">
        <v>65</v>
      </c>
      <c r="E24" s="21">
        <f>IF(D24="A",VLOOKUP(A24,'Input data'!B:L,11,FALSE),0)</f>
        <v>6</v>
      </c>
      <c r="F24" s="12">
        <f t="shared" si="1"/>
        <v>6</v>
      </c>
    </row>
    <row r="25" spans="1:6" ht="12.65" customHeight="1" x14ac:dyDescent="0.35">
      <c r="A25" s="3" t="s">
        <v>656</v>
      </c>
      <c r="B25" s="3" t="str">
        <f t="shared" si="0"/>
        <v>SPS21XXX</v>
      </c>
      <c r="C25" s="3" t="s">
        <v>23</v>
      </c>
      <c r="D25" s="22" t="s">
        <v>65</v>
      </c>
      <c r="E25" s="21">
        <f>IF(D25="A",VLOOKUP(A25,'Input data'!B:L,11,FALSE),0)</f>
        <v>6</v>
      </c>
      <c r="F25" s="12">
        <f t="shared" si="1"/>
        <v>6</v>
      </c>
    </row>
    <row r="26" spans="1:6" ht="12.65" customHeight="1" x14ac:dyDescent="0.35">
      <c r="A26" s="3" t="s">
        <v>657</v>
      </c>
      <c r="B26" s="3" t="str">
        <f t="shared" si="0"/>
        <v>SPS21XXX</v>
      </c>
      <c r="C26" s="3" t="s">
        <v>72</v>
      </c>
      <c r="D26" s="22" t="s">
        <v>65</v>
      </c>
      <c r="E26" s="21">
        <f>IF(D26="A",VLOOKUP(A26,'Input data'!B:L,11,FALSE),0)</f>
        <v>2</v>
      </c>
      <c r="F26" s="12">
        <f t="shared" si="1"/>
        <v>2</v>
      </c>
    </row>
    <row r="27" spans="1:6" ht="12.65" customHeight="1" x14ac:dyDescent="0.35">
      <c r="A27" s="3" t="s">
        <v>658</v>
      </c>
      <c r="B27" s="3" t="str">
        <f t="shared" si="0"/>
        <v>SPS21XXX</v>
      </c>
      <c r="C27" s="3" t="s">
        <v>11</v>
      </c>
      <c r="D27" s="22" t="s">
        <v>65</v>
      </c>
      <c r="E27" s="21">
        <f>IF(D27="A",VLOOKUP(A27,'Input data'!B:L,11,FALSE),0)</f>
        <v>8</v>
      </c>
      <c r="F27" s="12">
        <f t="shared" si="1"/>
        <v>8</v>
      </c>
    </row>
    <row r="28" spans="1:6" ht="12.65" customHeight="1" x14ac:dyDescent="0.35">
      <c r="A28" s="3" t="s">
        <v>659</v>
      </c>
      <c r="B28" s="3" t="str">
        <f t="shared" si="0"/>
        <v>SPS21XXX</v>
      </c>
      <c r="C28" s="3" t="s">
        <v>24</v>
      </c>
      <c r="D28" s="22" t="s">
        <v>65</v>
      </c>
      <c r="E28" s="21">
        <f>IF(D28="A",VLOOKUP(A28,'Input data'!B:L,11,FALSE),0)</f>
        <v>4</v>
      </c>
      <c r="F28" s="12">
        <f t="shared" si="1"/>
        <v>4</v>
      </c>
    </row>
    <row r="29" spans="1:6" ht="12.65" customHeight="1" x14ac:dyDescent="0.35">
      <c r="A29" s="3" t="s">
        <v>660</v>
      </c>
      <c r="B29" s="3" t="str">
        <f t="shared" si="0"/>
        <v>SPS21XXX</v>
      </c>
      <c r="C29" s="3" t="s">
        <v>25</v>
      </c>
      <c r="D29" s="22" t="s">
        <v>65</v>
      </c>
      <c r="E29" s="21">
        <f>IF(D29="A",VLOOKUP(A29,'Input data'!B:L,11,FALSE),0)</f>
        <v>6</v>
      </c>
      <c r="F29" s="12">
        <f t="shared" si="1"/>
        <v>6</v>
      </c>
    </row>
    <row r="30" spans="1:6" ht="12.65" customHeight="1" x14ac:dyDescent="0.35">
      <c r="A30" s="3" t="s">
        <v>661</v>
      </c>
      <c r="B30" s="3" t="str">
        <f t="shared" si="0"/>
        <v>SPS21XXX</v>
      </c>
      <c r="C30" s="3" t="s">
        <v>26</v>
      </c>
      <c r="D30" s="22" t="s">
        <v>65</v>
      </c>
      <c r="E30" s="21">
        <f>IF(D30="A",VLOOKUP(A30,'Input data'!B:L,11,FALSE),0)</f>
        <v>8</v>
      </c>
      <c r="F30" s="12">
        <f t="shared" si="1"/>
        <v>8</v>
      </c>
    </row>
    <row r="31" spans="1:6" ht="12.65" customHeight="1" x14ac:dyDescent="0.35">
      <c r="A31" s="3" t="s">
        <v>662</v>
      </c>
      <c r="B31" s="3" t="str">
        <f t="shared" si="0"/>
        <v>SPS21XXX</v>
      </c>
      <c r="C31" s="3" t="s">
        <v>73</v>
      </c>
      <c r="D31" s="22" t="s">
        <v>65</v>
      </c>
      <c r="E31" s="21">
        <f>IF(D31="A",VLOOKUP(A31,'Input data'!B:L,11,FALSE),0)</f>
        <v>10</v>
      </c>
      <c r="F31" s="12">
        <f t="shared" si="1"/>
        <v>10</v>
      </c>
    </row>
    <row r="32" spans="1:6" ht="12.65" customHeight="1" x14ac:dyDescent="0.35">
      <c r="A32" s="3" t="s">
        <v>663</v>
      </c>
      <c r="B32" s="3" t="str">
        <f t="shared" si="0"/>
        <v>SPS21XXX</v>
      </c>
      <c r="C32" s="3" t="s">
        <v>664</v>
      </c>
      <c r="D32" s="22" t="s">
        <v>65</v>
      </c>
      <c r="E32" s="21">
        <f>IF(D32="A",VLOOKUP(A32,'Input data'!B:L,11,FALSE),0)</f>
        <v>2</v>
      </c>
      <c r="F32" s="12">
        <f t="shared" si="1"/>
        <v>2</v>
      </c>
    </row>
    <row r="33" spans="1:6" ht="12.65" customHeight="1" x14ac:dyDescent="0.35">
      <c r="A33" s="3" t="s">
        <v>665</v>
      </c>
      <c r="B33" s="3" t="str">
        <f t="shared" si="0"/>
        <v>SPS21XXX</v>
      </c>
      <c r="C33" s="3" t="s">
        <v>27</v>
      </c>
      <c r="D33" s="22" t="s">
        <v>65</v>
      </c>
      <c r="E33" s="21">
        <f>IF(D33="A",VLOOKUP(A33,'Input data'!B:L,11,FALSE),0)</f>
        <v>6</v>
      </c>
      <c r="F33" s="12">
        <f t="shared" si="1"/>
        <v>6</v>
      </c>
    </row>
    <row r="34" spans="1:6" ht="12.65" customHeight="1" x14ac:dyDescent="0.35">
      <c r="A34" s="3" t="s">
        <v>666</v>
      </c>
      <c r="B34" s="3" t="str">
        <f t="shared" si="0"/>
        <v>SPS21XXX</v>
      </c>
      <c r="C34" s="3" t="s">
        <v>74</v>
      </c>
      <c r="D34" s="22" t="s">
        <v>65</v>
      </c>
      <c r="E34" s="21">
        <f>IF(D34="A",VLOOKUP(A34,'Input data'!B:L,11,FALSE),0)</f>
        <v>6</v>
      </c>
      <c r="F34" s="12">
        <f t="shared" si="1"/>
        <v>6</v>
      </c>
    </row>
    <row r="35" spans="1:6" ht="12.65" customHeight="1" x14ac:dyDescent="0.35">
      <c r="A35" s="3" t="s">
        <v>667</v>
      </c>
      <c r="B35" s="3" t="str">
        <f t="shared" si="0"/>
        <v>SPS21XXX</v>
      </c>
      <c r="C35" s="3" t="s">
        <v>29</v>
      </c>
      <c r="D35" s="22" t="s">
        <v>65</v>
      </c>
      <c r="E35" s="21">
        <f>IF(D35="A",VLOOKUP(A35,'Input data'!B:L,11,FALSE),0)</f>
        <v>6</v>
      </c>
      <c r="F35" s="12">
        <f t="shared" si="1"/>
        <v>6</v>
      </c>
    </row>
    <row r="36" spans="1:6" ht="12.65" customHeight="1" x14ac:dyDescent="0.35">
      <c r="A36" s="3" t="s">
        <v>668</v>
      </c>
      <c r="B36" s="3" t="str">
        <f t="shared" si="0"/>
        <v>SPS21XXX</v>
      </c>
      <c r="C36" s="3" t="s">
        <v>30</v>
      </c>
      <c r="D36" s="22" t="s">
        <v>65</v>
      </c>
      <c r="E36" s="21">
        <f>IF(D36="A",VLOOKUP(A36,'Input data'!B:L,11,FALSE),0)</f>
        <v>4</v>
      </c>
      <c r="F36" s="12">
        <f t="shared" si="1"/>
        <v>4</v>
      </c>
    </row>
    <row r="37" spans="1:6" ht="12.65" customHeight="1" x14ac:dyDescent="0.35">
      <c r="A37" s="3" t="s">
        <v>669</v>
      </c>
      <c r="B37" s="3" t="str">
        <f t="shared" si="0"/>
        <v>SPS21XXX</v>
      </c>
      <c r="C37" s="3" t="s">
        <v>31</v>
      </c>
      <c r="D37" s="22" t="s">
        <v>65</v>
      </c>
      <c r="E37" s="21">
        <f>IF(D37="A",VLOOKUP(A37,'Input data'!B:L,11,FALSE),0)</f>
        <v>8</v>
      </c>
      <c r="F37" s="12">
        <f t="shared" si="1"/>
        <v>8</v>
      </c>
    </row>
    <row r="38" spans="1:6" ht="12.65" customHeight="1" x14ac:dyDescent="0.35">
      <c r="A38" s="3" t="s">
        <v>670</v>
      </c>
      <c r="B38" s="3" t="str">
        <f t="shared" si="0"/>
        <v>SPS21XXX</v>
      </c>
      <c r="C38" s="3" t="s">
        <v>32</v>
      </c>
      <c r="D38" s="22" t="s">
        <v>65</v>
      </c>
      <c r="E38" s="21">
        <f>IF(D38="A",VLOOKUP(A38,'Input data'!B:L,11,FALSE),0)</f>
        <v>6</v>
      </c>
      <c r="F38" s="12">
        <f t="shared" si="1"/>
        <v>6</v>
      </c>
    </row>
    <row r="39" spans="1:6" ht="12.65" customHeight="1" x14ac:dyDescent="0.35">
      <c r="A39" s="3" t="s">
        <v>671</v>
      </c>
      <c r="B39" s="3" t="str">
        <f t="shared" si="0"/>
        <v>SPS21XXX</v>
      </c>
      <c r="C39" s="3" t="s">
        <v>33</v>
      </c>
      <c r="D39" s="22" t="s">
        <v>65</v>
      </c>
      <c r="E39" s="21">
        <f>IF(D39="A",VLOOKUP(A39,'Input data'!B:L,11,FALSE),0)</f>
        <v>8</v>
      </c>
      <c r="F39" s="12">
        <f t="shared" si="1"/>
        <v>8</v>
      </c>
    </row>
    <row r="40" spans="1:6" ht="12.65" customHeight="1" x14ac:dyDescent="0.35">
      <c r="A40" s="3" t="s">
        <v>672</v>
      </c>
      <c r="B40" s="3" t="str">
        <f t="shared" si="0"/>
        <v>SPS21XXX</v>
      </c>
      <c r="C40" s="3" t="s">
        <v>75</v>
      </c>
      <c r="D40" s="22" t="s">
        <v>65</v>
      </c>
      <c r="E40" s="21">
        <f>IF(D40="A",VLOOKUP(A40,'Input data'!B:L,11,FALSE),0)</f>
        <v>8</v>
      </c>
      <c r="F40" s="12">
        <f t="shared" si="1"/>
        <v>8</v>
      </c>
    </row>
    <row r="41" spans="1:6" ht="12.65" customHeight="1" x14ac:dyDescent="0.35">
      <c r="A41" s="3" t="s">
        <v>673</v>
      </c>
      <c r="B41" s="3" t="str">
        <f t="shared" si="0"/>
        <v>SPS21XXX</v>
      </c>
      <c r="C41" s="3" t="s">
        <v>76</v>
      </c>
      <c r="D41" s="22" t="s">
        <v>65</v>
      </c>
      <c r="E41" s="21">
        <f>IF(D41="A",VLOOKUP(A41,'Input data'!B:L,11,FALSE),0)</f>
        <v>8</v>
      </c>
      <c r="F41" s="12">
        <f t="shared" si="1"/>
        <v>8</v>
      </c>
    </row>
    <row r="42" spans="1:6" ht="12.65" customHeight="1" x14ac:dyDescent="0.35">
      <c r="A42" s="3" t="s">
        <v>674</v>
      </c>
      <c r="B42" s="3" t="str">
        <f t="shared" si="0"/>
        <v>SPS21XXX</v>
      </c>
      <c r="C42" s="3" t="s">
        <v>34</v>
      </c>
      <c r="D42" s="22" t="s">
        <v>65</v>
      </c>
      <c r="E42" s="21">
        <f>IF(D42="A",VLOOKUP(A42,'Input data'!B:L,11,FALSE),0)</f>
        <v>6</v>
      </c>
      <c r="F42" s="12">
        <f t="shared" si="1"/>
        <v>6</v>
      </c>
    </row>
    <row r="43" spans="1:6" ht="12.65" customHeight="1" x14ac:dyDescent="0.35">
      <c r="A43" s="3" t="s">
        <v>675</v>
      </c>
      <c r="B43" s="3" t="str">
        <f t="shared" si="0"/>
        <v>SPS21XXX</v>
      </c>
      <c r="C43" s="3" t="s">
        <v>22</v>
      </c>
      <c r="D43" s="22" t="s">
        <v>65</v>
      </c>
      <c r="E43" s="21">
        <f>IF(D43="A",VLOOKUP(A43,'Input data'!B:L,11,FALSE),0)</f>
        <v>4</v>
      </c>
      <c r="F43" s="12">
        <f t="shared" si="1"/>
        <v>4</v>
      </c>
    </row>
    <row r="44" spans="1:6" ht="12.65" customHeight="1" x14ac:dyDescent="0.35">
      <c r="A44" s="3" t="s">
        <v>676</v>
      </c>
      <c r="B44" s="3" t="str">
        <f t="shared" si="0"/>
        <v>SPS21XXX</v>
      </c>
      <c r="C44" s="3" t="s">
        <v>50</v>
      </c>
      <c r="D44" s="22" t="s">
        <v>65</v>
      </c>
      <c r="E44" s="21">
        <f>IF(D44="A",VLOOKUP(A44,'Input data'!B:L,11,FALSE),0)</f>
        <v>8</v>
      </c>
      <c r="F44" s="12">
        <f t="shared" si="1"/>
        <v>8</v>
      </c>
    </row>
    <row r="45" spans="1:6" ht="12.65" customHeight="1" x14ac:dyDescent="0.35">
      <c r="A45" s="3" t="s">
        <v>677</v>
      </c>
      <c r="B45" s="3" t="str">
        <f t="shared" si="0"/>
        <v>SPS21XXX</v>
      </c>
      <c r="C45" s="3" t="s">
        <v>77</v>
      </c>
      <c r="D45" s="22" t="s">
        <v>65</v>
      </c>
      <c r="E45" s="21">
        <f>IF(D45="A",VLOOKUP(A45,'Input data'!B:L,11,FALSE),0)</f>
        <v>10</v>
      </c>
      <c r="F45" s="12">
        <f t="shared" si="1"/>
        <v>10</v>
      </c>
    </row>
    <row r="46" spans="1:6" ht="12.65" customHeight="1" x14ac:dyDescent="0.35">
      <c r="A46" s="3" t="s">
        <v>678</v>
      </c>
      <c r="B46" s="3" t="str">
        <f t="shared" si="0"/>
        <v>SPS21XXX</v>
      </c>
      <c r="C46" s="3" t="s">
        <v>78</v>
      </c>
      <c r="D46" s="22" t="s">
        <v>65</v>
      </c>
      <c r="E46" s="21">
        <f>IF(D46="A",VLOOKUP(A46,'Input data'!B:L,11,FALSE),0)</f>
        <v>4</v>
      </c>
      <c r="F46" s="12">
        <f t="shared" si="1"/>
        <v>4</v>
      </c>
    </row>
    <row r="47" spans="1:6" ht="12.65" customHeight="1" x14ac:dyDescent="0.35">
      <c r="A47" s="3" t="s">
        <v>679</v>
      </c>
      <c r="B47" s="3" t="str">
        <f t="shared" si="0"/>
        <v>SPS21XXX</v>
      </c>
      <c r="C47" s="3" t="s">
        <v>36</v>
      </c>
      <c r="D47" s="22" t="s">
        <v>65</v>
      </c>
      <c r="E47" s="21">
        <f>IF(D47="A",VLOOKUP(A47,'Input data'!B:L,11,FALSE),0)</f>
        <v>4</v>
      </c>
      <c r="F47" s="12">
        <f t="shared" si="1"/>
        <v>4</v>
      </c>
    </row>
    <row r="48" spans="1:6" ht="12.65" customHeight="1" x14ac:dyDescent="0.35">
      <c r="A48" s="3" t="s">
        <v>680</v>
      </c>
      <c r="B48" s="3" t="str">
        <f t="shared" si="0"/>
        <v>SPS21XXX</v>
      </c>
      <c r="C48" s="3" t="s">
        <v>37</v>
      </c>
      <c r="D48" s="22" t="s">
        <v>65</v>
      </c>
      <c r="E48" s="21">
        <f>IF(D48="A",VLOOKUP(A48,'Input data'!B:L,11,FALSE),0)</f>
        <v>6</v>
      </c>
      <c r="F48" s="12">
        <f t="shared" si="1"/>
        <v>6</v>
      </c>
    </row>
    <row r="49" spans="1:6" ht="12.65" customHeight="1" x14ac:dyDescent="0.35">
      <c r="A49" s="3" t="s">
        <v>681</v>
      </c>
      <c r="B49" s="3" t="str">
        <f t="shared" si="0"/>
        <v>SPS21XXX</v>
      </c>
      <c r="C49" s="3" t="s">
        <v>79</v>
      </c>
      <c r="D49" s="22" t="s">
        <v>65</v>
      </c>
      <c r="E49" s="21">
        <f>IF(D49="A",VLOOKUP(A49,'Input data'!B:L,11,FALSE),0)</f>
        <v>8</v>
      </c>
      <c r="F49" s="12">
        <f t="shared" si="1"/>
        <v>8</v>
      </c>
    </row>
    <row r="50" spans="1:6" ht="12.65" customHeight="1" x14ac:dyDescent="0.35">
      <c r="A50" s="3" t="s">
        <v>682</v>
      </c>
      <c r="B50" s="3" t="str">
        <f t="shared" si="0"/>
        <v>SPS21XXX</v>
      </c>
      <c r="C50" s="3" t="s">
        <v>80</v>
      </c>
      <c r="D50" s="22" t="s">
        <v>65</v>
      </c>
      <c r="E50" s="21">
        <f>IF(D50="A",VLOOKUP(A50,'Input data'!B:L,11,FALSE),0)</f>
        <v>6</v>
      </c>
      <c r="F50" s="12">
        <f t="shared" si="1"/>
        <v>6</v>
      </c>
    </row>
    <row r="51" spans="1:6" ht="12.65" customHeight="1" x14ac:dyDescent="0.35">
      <c r="A51" s="3" t="s">
        <v>683</v>
      </c>
      <c r="B51" s="3" t="str">
        <f t="shared" si="0"/>
        <v>SPS21XXX</v>
      </c>
      <c r="C51" s="3" t="s">
        <v>35</v>
      </c>
      <c r="D51" s="22" t="s">
        <v>65</v>
      </c>
      <c r="E51" s="21">
        <f>IF(D51="A",VLOOKUP(A51,'Input data'!B:L,11,FALSE),0)</f>
        <v>8</v>
      </c>
      <c r="F51" s="12">
        <f t="shared" si="1"/>
        <v>8</v>
      </c>
    </row>
    <row r="52" spans="1:6" ht="12.65" customHeight="1" x14ac:dyDescent="0.35">
      <c r="A52" s="3" t="s">
        <v>684</v>
      </c>
      <c r="B52" s="3" t="str">
        <f t="shared" si="0"/>
        <v>SPS21XXX</v>
      </c>
      <c r="C52" s="3" t="s">
        <v>81</v>
      </c>
      <c r="D52" s="22" t="s">
        <v>65</v>
      </c>
      <c r="E52" s="21">
        <f>IF(D52="A",VLOOKUP(A52,'Input data'!B:L,11,FALSE),0)</f>
        <v>2</v>
      </c>
      <c r="F52" s="12">
        <f t="shared" si="1"/>
        <v>2</v>
      </c>
    </row>
    <row r="53" spans="1:6" ht="12.65" customHeight="1" x14ac:dyDescent="0.35">
      <c r="A53" s="3" t="s">
        <v>685</v>
      </c>
      <c r="B53" s="3" t="str">
        <f t="shared" si="0"/>
        <v>SPS21XXX</v>
      </c>
      <c r="C53" s="3" t="s">
        <v>39</v>
      </c>
      <c r="D53" s="22" t="s">
        <v>65</v>
      </c>
      <c r="E53" s="21">
        <f>IF(D53="A",VLOOKUP(A53,'Input data'!B:L,11,FALSE),0)</f>
        <v>6</v>
      </c>
      <c r="F53" s="12">
        <f t="shared" si="1"/>
        <v>6</v>
      </c>
    </row>
    <row r="54" spans="1:6" ht="12.65" customHeight="1" x14ac:dyDescent="0.35">
      <c r="A54" s="3" t="s">
        <v>686</v>
      </c>
      <c r="B54" s="3" t="str">
        <f t="shared" si="0"/>
        <v>SPS21XXX</v>
      </c>
      <c r="C54" s="3" t="s">
        <v>41</v>
      </c>
      <c r="D54" s="22" t="s">
        <v>65</v>
      </c>
      <c r="E54" s="21">
        <f>IF(D54="A",VLOOKUP(A54,'Input data'!B:L,11,FALSE),0)</f>
        <v>8</v>
      </c>
      <c r="F54" s="12">
        <f t="shared" si="1"/>
        <v>8</v>
      </c>
    </row>
    <row r="55" spans="1:6" ht="12.65" customHeight="1" x14ac:dyDescent="0.35">
      <c r="A55" s="3" t="s">
        <v>687</v>
      </c>
      <c r="B55" s="3" t="str">
        <f t="shared" si="0"/>
        <v>SPS21XXX</v>
      </c>
      <c r="C55" s="3" t="s">
        <v>82</v>
      </c>
      <c r="D55" s="22" t="s">
        <v>65</v>
      </c>
      <c r="E55" s="21">
        <f>IF(D55="A",VLOOKUP(A55,'Input data'!B:L,11,FALSE),0)</f>
        <v>6</v>
      </c>
      <c r="F55" s="12">
        <f t="shared" si="1"/>
        <v>6</v>
      </c>
    </row>
    <row r="56" spans="1:6" ht="12.65" customHeight="1" x14ac:dyDescent="0.35">
      <c r="A56" s="3" t="s">
        <v>688</v>
      </c>
      <c r="B56" s="3" t="str">
        <f t="shared" si="0"/>
        <v>SPS21XXX</v>
      </c>
      <c r="C56" s="3" t="s">
        <v>42</v>
      </c>
      <c r="D56" s="22" t="s">
        <v>65</v>
      </c>
      <c r="E56" s="21">
        <f>IF(D56="A",VLOOKUP(A56,'Input data'!B:L,11,FALSE),0)</f>
        <v>10</v>
      </c>
      <c r="F56" s="12">
        <f t="shared" si="1"/>
        <v>10</v>
      </c>
    </row>
    <row r="57" spans="1:6" ht="12.65" customHeight="1" x14ac:dyDescent="0.35">
      <c r="A57" s="3" t="s">
        <v>689</v>
      </c>
      <c r="B57" s="3" t="str">
        <f t="shared" si="0"/>
        <v>SPS21XXX</v>
      </c>
      <c r="C57" s="3" t="s">
        <v>83</v>
      </c>
      <c r="D57" s="22" t="s">
        <v>65</v>
      </c>
      <c r="E57" s="21">
        <f>IF(D57="A",VLOOKUP(A57,'Input data'!B:L,11,FALSE),0)</f>
        <v>6</v>
      </c>
      <c r="F57" s="12">
        <f t="shared" si="1"/>
        <v>6</v>
      </c>
    </row>
    <row r="58" spans="1:6" ht="12.65" customHeight="1" x14ac:dyDescent="0.35">
      <c r="A58" s="3" t="s">
        <v>690</v>
      </c>
      <c r="B58" s="3" t="str">
        <f t="shared" si="0"/>
        <v>SPS21XXX</v>
      </c>
      <c r="C58" s="3" t="s">
        <v>84</v>
      </c>
      <c r="D58" s="22" t="s">
        <v>65</v>
      </c>
      <c r="E58" s="21">
        <f>IF(D58="A",VLOOKUP(A58,'Input data'!B:L,11,FALSE),0)</f>
        <v>6</v>
      </c>
      <c r="F58" s="12">
        <f t="shared" si="1"/>
        <v>6</v>
      </c>
    </row>
    <row r="59" spans="1:6" ht="12.65" customHeight="1" x14ac:dyDescent="0.35">
      <c r="A59" s="3" t="s">
        <v>691</v>
      </c>
      <c r="B59" s="3" t="str">
        <f t="shared" si="0"/>
        <v>SPS21XXX</v>
      </c>
      <c r="C59" s="3" t="s">
        <v>43</v>
      </c>
      <c r="D59" s="22" t="s">
        <v>65</v>
      </c>
      <c r="E59" s="21">
        <f>IF(D59="A",VLOOKUP(A59,'Input data'!B:L,11,FALSE),0)</f>
        <v>8</v>
      </c>
      <c r="F59" s="12">
        <f t="shared" si="1"/>
        <v>8</v>
      </c>
    </row>
    <row r="60" spans="1:6" ht="12.65" customHeight="1" x14ac:dyDescent="0.35">
      <c r="A60" s="3" t="s">
        <v>692</v>
      </c>
      <c r="B60" s="3" t="str">
        <f t="shared" si="0"/>
        <v>SPS21XXX</v>
      </c>
      <c r="C60" s="3" t="s">
        <v>38</v>
      </c>
      <c r="D60" s="22" t="s">
        <v>65</v>
      </c>
      <c r="E60" s="21">
        <f>IF(D60="A",VLOOKUP(A60,'Input data'!B:L,11,FALSE),0)</f>
        <v>8</v>
      </c>
      <c r="F60" s="12">
        <f t="shared" si="1"/>
        <v>8</v>
      </c>
    </row>
    <row r="61" spans="1:6" ht="12.65" customHeight="1" x14ac:dyDescent="0.35">
      <c r="A61" s="3" t="s">
        <v>693</v>
      </c>
      <c r="B61" s="3" t="str">
        <f t="shared" si="0"/>
        <v>SPS21XXX</v>
      </c>
      <c r="C61" s="3" t="s">
        <v>51</v>
      </c>
      <c r="D61" s="22" t="s">
        <v>65</v>
      </c>
      <c r="E61" s="21">
        <f>IF(D61="A",VLOOKUP(A61,'Input data'!B:L,11,FALSE),0)</f>
        <v>6</v>
      </c>
      <c r="F61" s="12">
        <f t="shared" si="1"/>
        <v>6</v>
      </c>
    </row>
    <row r="62" spans="1:6" ht="12.65" customHeight="1" x14ac:dyDescent="0.35">
      <c r="A62" s="3" t="s">
        <v>694</v>
      </c>
      <c r="B62" s="3" t="str">
        <f t="shared" si="0"/>
        <v>SPS21XXX</v>
      </c>
      <c r="C62" s="3" t="s">
        <v>44</v>
      </c>
      <c r="D62" s="22" t="s">
        <v>65</v>
      </c>
      <c r="E62" s="21">
        <f>IF(D62="A",VLOOKUP(A62,'Input data'!B:L,11,FALSE),0)</f>
        <v>6</v>
      </c>
      <c r="F62" s="12">
        <f t="shared" si="1"/>
        <v>6</v>
      </c>
    </row>
    <row r="63" spans="1:6" ht="12.65" customHeight="1" x14ac:dyDescent="0.35">
      <c r="A63" s="3" t="s">
        <v>695</v>
      </c>
      <c r="B63" s="3" t="str">
        <f t="shared" si="0"/>
        <v>SPS21XXX</v>
      </c>
      <c r="C63" s="3" t="s">
        <v>45</v>
      </c>
      <c r="D63" s="22" t="s">
        <v>65</v>
      </c>
      <c r="E63" s="21">
        <f>IF(D63="A",VLOOKUP(A63,'Input data'!B:L,11,FALSE),0)</f>
        <v>8</v>
      </c>
      <c r="F63" s="12">
        <f t="shared" si="1"/>
        <v>8</v>
      </c>
    </row>
    <row r="64" spans="1:6" ht="12.65" customHeight="1" x14ac:dyDescent="0.35">
      <c r="A64" s="3" t="s">
        <v>696</v>
      </c>
      <c r="B64" s="3" t="str">
        <f t="shared" si="0"/>
        <v>SPS21XXX</v>
      </c>
      <c r="C64" s="3" t="s">
        <v>46</v>
      </c>
      <c r="D64" s="22" t="s">
        <v>65</v>
      </c>
      <c r="E64" s="21">
        <f>IF(D64="A",VLOOKUP(A64,'Input data'!B:L,11,FALSE),0)</f>
        <v>8</v>
      </c>
      <c r="F64" s="12">
        <f t="shared" si="1"/>
        <v>8</v>
      </c>
    </row>
    <row r="65" spans="1:6" ht="12.65" customHeight="1" x14ac:dyDescent="0.35">
      <c r="A65" s="3" t="s">
        <v>697</v>
      </c>
      <c r="B65" s="3" t="str">
        <f t="shared" si="0"/>
        <v>SPS21XXX</v>
      </c>
      <c r="C65" s="3" t="s">
        <v>40</v>
      </c>
      <c r="D65" s="22" t="s">
        <v>65</v>
      </c>
      <c r="E65" s="21">
        <f>IF(D65="A",VLOOKUP(A65,'Input data'!B:L,11,FALSE),0)</f>
        <v>6</v>
      </c>
      <c r="F65" s="12">
        <f t="shared" si="1"/>
        <v>6</v>
      </c>
    </row>
    <row r="66" spans="1:6" ht="12.65" customHeight="1" x14ac:dyDescent="0.35">
      <c r="A66" s="3" t="s">
        <v>698</v>
      </c>
      <c r="B66" s="3" t="str">
        <f t="shared" si="0"/>
        <v>SPS21XXX</v>
      </c>
      <c r="C66" s="3" t="s">
        <v>85</v>
      </c>
      <c r="D66" s="22" t="s">
        <v>65</v>
      </c>
      <c r="E66" s="21">
        <f>IF(D66="A",VLOOKUP(A66,'Input data'!B:L,11,FALSE),0)</f>
        <v>4</v>
      </c>
      <c r="F66" s="12">
        <f t="shared" si="1"/>
        <v>4</v>
      </c>
    </row>
    <row r="67" spans="1:6" ht="12.65" customHeight="1" x14ac:dyDescent="0.35">
      <c r="A67" s="3" t="s">
        <v>699</v>
      </c>
      <c r="B67" s="3" t="str">
        <f t="shared" ref="B67:B130" si="2">REPLACE(A67,6,3,"XXX")</f>
        <v>SPS21XXX</v>
      </c>
      <c r="C67" s="3" t="s">
        <v>47</v>
      </c>
      <c r="D67" s="22" t="s">
        <v>65</v>
      </c>
      <c r="E67" s="21">
        <f>IF(D67="A",VLOOKUP(A67,'Input data'!B:L,11,FALSE),0)</f>
        <v>8</v>
      </c>
      <c r="F67" s="12">
        <f t="shared" ref="F67:F130" si="3">E67</f>
        <v>8</v>
      </c>
    </row>
    <row r="68" spans="1:6" ht="12.65" customHeight="1" x14ac:dyDescent="0.35">
      <c r="A68" s="3" t="s">
        <v>700</v>
      </c>
      <c r="B68" s="3" t="str">
        <f t="shared" si="2"/>
        <v>SPS21XXX</v>
      </c>
      <c r="C68" s="3" t="s">
        <v>28</v>
      </c>
      <c r="D68" s="22" t="s">
        <v>65</v>
      </c>
      <c r="E68" s="21">
        <f>IF(D68="A",VLOOKUP(A68,'Input data'!B:L,11,FALSE),0)</f>
        <v>6</v>
      </c>
      <c r="F68" s="12">
        <f t="shared" si="3"/>
        <v>6</v>
      </c>
    </row>
    <row r="69" spans="1:6" ht="12.65" customHeight="1" x14ac:dyDescent="0.35">
      <c r="A69" s="3" t="s">
        <v>701</v>
      </c>
      <c r="B69" s="3" t="str">
        <f t="shared" si="2"/>
        <v>SPS21XXX</v>
      </c>
      <c r="C69" s="3" t="s">
        <v>48</v>
      </c>
      <c r="D69" s="22" t="s">
        <v>65</v>
      </c>
      <c r="E69" s="21">
        <f>IF(D69="A",VLOOKUP(A69,'Input data'!B:L,11,FALSE),0)</f>
        <v>6</v>
      </c>
      <c r="F69" s="12">
        <f t="shared" si="3"/>
        <v>6</v>
      </c>
    </row>
    <row r="70" spans="1:6" ht="12.65" customHeight="1" x14ac:dyDescent="0.35">
      <c r="A70" s="3" t="s">
        <v>702</v>
      </c>
      <c r="B70" s="3" t="str">
        <f t="shared" si="2"/>
        <v>SPS21XXX</v>
      </c>
      <c r="C70" s="3" t="s">
        <v>49</v>
      </c>
      <c r="D70" s="22" t="s">
        <v>65</v>
      </c>
      <c r="E70" s="21">
        <f>IF(D70="A",VLOOKUP(A70,'Input data'!B:L,11,FALSE),0)</f>
        <v>8</v>
      </c>
      <c r="F70" s="12">
        <f t="shared" si="3"/>
        <v>8</v>
      </c>
    </row>
    <row r="71" spans="1:6" ht="12.65" customHeight="1" x14ac:dyDescent="0.35">
      <c r="A71" s="3" t="s">
        <v>703</v>
      </c>
      <c r="B71" s="3" t="str">
        <f t="shared" si="2"/>
        <v>SPS21XXX</v>
      </c>
      <c r="C71" s="3" t="s">
        <v>53</v>
      </c>
      <c r="D71" s="22" t="s">
        <v>65</v>
      </c>
      <c r="E71" s="21">
        <f>IF(D71="A",VLOOKUP(A71,'Input data'!B:L,11,FALSE),0)</f>
        <v>2</v>
      </c>
      <c r="F71" s="12">
        <f t="shared" si="3"/>
        <v>2</v>
      </c>
    </row>
    <row r="72" spans="1:6" ht="12.65" customHeight="1" x14ac:dyDescent="0.35">
      <c r="A72" s="3" t="s">
        <v>704</v>
      </c>
      <c r="B72" s="3" t="str">
        <f t="shared" si="2"/>
        <v>SPS21XXX</v>
      </c>
      <c r="C72" s="3" t="s">
        <v>86</v>
      </c>
      <c r="D72" s="22" t="s">
        <v>65</v>
      </c>
      <c r="E72" s="21">
        <f>IF(D72="A",VLOOKUP(A72,'Input data'!B:L,11,FALSE),0)</f>
        <v>6</v>
      </c>
      <c r="F72" s="12">
        <f t="shared" si="3"/>
        <v>6</v>
      </c>
    </row>
    <row r="73" spans="1:6" ht="12.65" customHeight="1" x14ac:dyDescent="0.35">
      <c r="A73" s="3" t="s">
        <v>705</v>
      </c>
      <c r="B73" s="3" t="str">
        <f t="shared" si="2"/>
        <v>SPS21XXX</v>
      </c>
      <c r="C73" s="3" t="s">
        <v>54</v>
      </c>
      <c r="D73" s="22" t="s">
        <v>65</v>
      </c>
      <c r="E73" s="21">
        <f>IF(D73="A",VLOOKUP(A73,'Input data'!B:L,11,FALSE),0)</f>
        <v>2</v>
      </c>
      <c r="F73" s="12">
        <f t="shared" si="3"/>
        <v>2</v>
      </c>
    </row>
    <row r="74" spans="1:6" ht="12.65" customHeight="1" x14ac:dyDescent="0.35">
      <c r="A74" s="3" t="s">
        <v>706</v>
      </c>
      <c r="B74" s="3" t="str">
        <f t="shared" si="2"/>
        <v>SPS21XXX</v>
      </c>
      <c r="C74" s="3" t="s">
        <v>87</v>
      </c>
      <c r="D74" s="22" t="s">
        <v>65</v>
      </c>
      <c r="E74" s="21">
        <f>IF(D74="A",VLOOKUP(A74,'Input data'!B:L,11,FALSE),0)</f>
        <v>6</v>
      </c>
      <c r="F74" s="12">
        <f t="shared" si="3"/>
        <v>6</v>
      </c>
    </row>
    <row r="75" spans="1:6" ht="12.65" customHeight="1" x14ac:dyDescent="0.35">
      <c r="A75" s="3" t="s">
        <v>707</v>
      </c>
      <c r="B75" s="3" t="str">
        <f t="shared" si="2"/>
        <v>SPS21XXX</v>
      </c>
      <c r="C75" s="3" t="s">
        <v>52</v>
      </c>
      <c r="D75" s="22" t="s">
        <v>65</v>
      </c>
      <c r="E75" s="21">
        <f>IF(D75="A",VLOOKUP(A75,'Input data'!B:L,11,FALSE),0)</f>
        <v>4</v>
      </c>
      <c r="F75" s="12">
        <f t="shared" si="3"/>
        <v>4</v>
      </c>
    </row>
    <row r="76" spans="1:6" ht="12.65" customHeight="1" x14ac:dyDescent="0.35">
      <c r="A76" s="3" t="s">
        <v>708</v>
      </c>
      <c r="B76" s="3" t="str">
        <f t="shared" si="2"/>
        <v>SPS21XXX</v>
      </c>
      <c r="C76" s="3" t="s">
        <v>55</v>
      </c>
      <c r="D76" s="22" t="s">
        <v>65</v>
      </c>
      <c r="E76" s="21">
        <f>IF(D76="A",VLOOKUP(A76,'Input data'!B:L,11,FALSE),0)</f>
        <v>6</v>
      </c>
      <c r="F76" s="12">
        <f t="shared" si="3"/>
        <v>6</v>
      </c>
    </row>
    <row r="77" spans="1:6" ht="12.65" customHeight="1" x14ac:dyDescent="0.35">
      <c r="A77" s="3" t="s">
        <v>709</v>
      </c>
      <c r="B77" s="3" t="str">
        <f t="shared" si="2"/>
        <v>SPS21XXX</v>
      </c>
      <c r="C77" s="3" t="s">
        <v>56</v>
      </c>
      <c r="D77" s="22" t="s">
        <v>65</v>
      </c>
      <c r="E77" s="21">
        <f>IF(D77="A",VLOOKUP(A77,'Input data'!B:L,11,FALSE),0)</f>
        <v>8</v>
      </c>
      <c r="F77" s="12">
        <f t="shared" si="3"/>
        <v>8</v>
      </c>
    </row>
    <row r="78" spans="1:6" ht="12.65" customHeight="1" x14ac:dyDescent="0.35">
      <c r="A78" s="3" t="s">
        <v>710</v>
      </c>
      <c r="B78" s="3" t="str">
        <f t="shared" si="2"/>
        <v>SPS21XXX</v>
      </c>
      <c r="C78" s="3" t="s">
        <v>59</v>
      </c>
      <c r="D78" s="22" t="s">
        <v>65</v>
      </c>
      <c r="E78" s="21">
        <f>IF(D78="A",VLOOKUP(A78,'Input data'!B:L,11,FALSE),0)</f>
        <v>8</v>
      </c>
      <c r="F78" s="12">
        <f t="shared" si="3"/>
        <v>8</v>
      </c>
    </row>
    <row r="79" spans="1:6" ht="12.65" customHeight="1" x14ac:dyDescent="0.35">
      <c r="A79" s="3" t="s">
        <v>711</v>
      </c>
      <c r="B79" s="3" t="str">
        <f t="shared" si="2"/>
        <v>SPS21XXX</v>
      </c>
      <c r="C79" s="3" t="s">
        <v>57</v>
      </c>
      <c r="D79" s="22" t="s">
        <v>65</v>
      </c>
      <c r="E79" s="21">
        <f>IF(D79="A",VLOOKUP(A79,'Input data'!B:L,11,FALSE),0)</f>
        <v>4</v>
      </c>
      <c r="F79" s="12">
        <f t="shared" si="3"/>
        <v>4</v>
      </c>
    </row>
    <row r="80" spans="1:6" ht="12.65" customHeight="1" x14ac:dyDescent="0.35">
      <c r="A80" s="3" t="s">
        <v>712</v>
      </c>
      <c r="B80" s="3" t="str">
        <f t="shared" si="2"/>
        <v>SPS21XXX</v>
      </c>
      <c r="C80" s="3" t="s">
        <v>58</v>
      </c>
      <c r="D80" s="22" t="s">
        <v>65</v>
      </c>
      <c r="E80" s="21">
        <f>IF(D80="A",VLOOKUP(A80,'Input data'!B:L,11,FALSE),0)</f>
        <v>2</v>
      </c>
      <c r="F80" s="12">
        <f t="shared" si="3"/>
        <v>2</v>
      </c>
    </row>
    <row r="81" spans="1:6" ht="12.65" customHeight="1" x14ac:dyDescent="0.35">
      <c r="A81" s="3" t="s">
        <v>713</v>
      </c>
      <c r="B81" s="3" t="str">
        <f t="shared" si="2"/>
        <v>SPS21XXX</v>
      </c>
      <c r="C81" s="3" t="s">
        <v>60</v>
      </c>
      <c r="D81" s="22" t="s">
        <v>65</v>
      </c>
      <c r="E81" s="21">
        <f>IF(D81="A",VLOOKUP(A81,'Input data'!B:L,11,FALSE),0)</f>
        <v>6</v>
      </c>
      <c r="F81" s="12">
        <f t="shared" si="3"/>
        <v>6</v>
      </c>
    </row>
    <row r="82" spans="1:6" ht="12.65" customHeight="1" x14ac:dyDescent="0.35">
      <c r="A82" s="2" t="s">
        <v>89</v>
      </c>
      <c r="B82" s="3" t="str">
        <f t="shared" si="2"/>
        <v>SPA21XXX</v>
      </c>
      <c r="C82" s="2" t="s">
        <v>90</v>
      </c>
      <c r="D82" s="2" t="s">
        <v>88</v>
      </c>
      <c r="E82" s="21">
        <f>IF(D82="A",VLOOKUP(A82,'Input data'!B:L,11,FALSE),0)</f>
        <v>0</v>
      </c>
      <c r="F82" s="12">
        <f t="shared" si="3"/>
        <v>0</v>
      </c>
    </row>
    <row r="83" spans="1:6" ht="12.65" customHeight="1" x14ac:dyDescent="0.35">
      <c r="A83" s="2" t="s">
        <v>91</v>
      </c>
      <c r="B83" s="3" t="str">
        <f t="shared" si="2"/>
        <v>SPA21XXX</v>
      </c>
      <c r="C83" s="2" t="s">
        <v>92</v>
      </c>
      <c r="D83" s="2" t="s">
        <v>88</v>
      </c>
      <c r="E83" s="21">
        <f>IF(D83="A",VLOOKUP(A83,'Input data'!B:L,11,FALSE),0)</f>
        <v>0</v>
      </c>
      <c r="F83" s="12">
        <f t="shared" si="3"/>
        <v>0</v>
      </c>
    </row>
    <row r="84" spans="1:6" ht="12.65" customHeight="1" x14ac:dyDescent="0.35">
      <c r="A84" s="2" t="s">
        <v>93</v>
      </c>
      <c r="B84" s="3" t="str">
        <f t="shared" si="2"/>
        <v>SPA21XXX</v>
      </c>
      <c r="C84" s="2" t="s">
        <v>94</v>
      </c>
      <c r="D84" s="2" t="s">
        <v>88</v>
      </c>
      <c r="E84" s="21">
        <f>IF(D84="A",VLOOKUP(A84,'Input data'!B:L,11,FALSE),0)</f>
        <v>0</v>
      </c>
      <c r="F84" s="12">
        <f t="shared" si="3"/>
        <v>0</v>
      </c>
    </row>
    <row r="85" spans="1:6" ht="12.65" customHeight="1" x14ac:dyDescent="0.35">
      <c r="A85" s="2" t="s">
        <v>95</v>
      </c>
      <c r="B85" s="3" t="str">
        <f t="shared" si="2"/>
        <v>SPA21XXX</v>
      </c>
      <c r="C85" s="2" t="s">
        <v>96</v>
      </c>
      <c r="D85" s="2" t="s">
        <v>88</v>
      </c>
      <c r="E85" s="21">
        <f>IF(D85="A",VLOOKUP(A85,'Input data'!B:L,11,FALSE),0)</f>
        <v>0</v>
      </c>
      <c r="F85" s="12">
        <f t="shared" si="3"/>
        <v>0</v>
      </c>
    </row>
    <row r="86" spans="1:6" ht="12.65" customHeight="1" x14ac:dyDescent="0.35">
      <c r="A86" s="2" t="s">
        <v>97</v>
      </c>
      <c r="B86" s="3" t="str">
        <f t="shared" si="2"/>
        <v>SPA21XXX</v>
      </c>
      <c r="C86" s="2" t="s">
        <v>98</v>
      </c>
      <c r="D86" s="2" t="s">
        <v>88</v>
      </c>
      <c r="E86" s="21">
        <f>IF(D86="A",VLOOKUP(A86,'Input data'!B:L,11,FALSE),0)</f>
        <v>0</v>
      </c>
      <c r="F86" s="12">
        <f t="shared" si="3"/>
        <v>0</v>
      </c>
    </row>
    <row r="87" spans="1:6" ht="12.65" customHeight="1" x14ac:dyDescent="0.35">
      <c r="A87" s="2" t="s">
        <v>99</v>
      </c>
      <c r="B87" s="3" t="str">
        <f t="shared" si="2"/>
        <v>SPA21XXX</v>
      </c>
      <c r="C87" s="2" t="s">
        <v>100</v>
      </c>
      <c r="D87" s="2" t="s">
        <v>88</v>
      </c>
      <c r="E87" s="21">
        <f>IF(D87="A",VLOOKUP(A87,'Input data'!B:L,11,FALSE),0)</f>
        <v>0</v>
      </c>
      <c r="F87" s="12">
        <f t="shared" si="3"/>
        <v>0</v>
      </c>
    </row>
    <row r="88" spans="1:6" ht="12.65" customHeight="1" x14ac:dyDescent="0.35">
      <c r="A88" s="2" t="s">
        <v>101</v>
      </c>
      <c r="B88" s="3" t="str">
        <f t="shared" si="2"/>
        <v>SPA21XXX</v>
      </c>
      <c r="C88" s="2" t="s">
        <v>102</v>
      </c>
      <c r="D88" s="2" t="s">
        <v>88</v>
      </c>
      <c r="E88" s="21">
        <f>IF(D88="A",VLOOKUP(A88,'Input data'!B:L,11,FALSE),0)</f>
        <v>0</v>
      </c>
      <c r="F88" s="12">
        <f t="shared" si="3"/>
        <v>0</v>
      </c>
    </row>
    <row r="89" spans="1:6" ht="12.65" customHeight="1" x14ac:dyDescent="0.35">
      <c r="A89" s="2" t="s">
        <v>103</v>
      </c>
      <c r="B89" s="3" t="str">
        <f t="shared" si="2"/>
        <v>SPA21XXX</v>
      </c>
      <c r="C89" s="2" t="s">
        <v>104</v>
      </c>
      <c r="D89" s="2" t="s">
        <v>88</v>
      </c>
      <c r="E89" s="21">
        <f>IF(D89="A",VLOOKUP(A89,'Input data'!B:L,11,FALSE),0)</f>
        <v>0</v>
      </c>
      <c r="F89" s="12">
        <f t="shared" si="3"/>
        <v>0</v>
      </c>
    </row>
    <row r="90" spans="1:6" ht="12.65" customHeight="1" x14ac:dyDescent="0.35">
      <c r="A90" s="2" t="s">
        <v>105</v>
      </c>
      <c r="B90" s="3" t="str">
        <f t="shared" si="2"/>
        <v>SPA21XXX</v>
      </c>
      <c r="C90" s="2" t="s">
        <v>106</v>
      </c>
      <c r="D90" s="2" t="s">
        <v>88</v>
      </c>
      <c r="E90" s="21">
        <f>IF(D90="A",VLOOKUP(A90,'Input data'!B:L,11,FALSE),0)</f>
        <v>0</v>
      </c>
      <c r="F90" s="12">
        <f t="shared" si="3"/>
        <v>0</v>
      </c>
    </row>
    <row r="91" spans="1:6" ht="12.65" customHeight="1" x14ac:dyDescent="0.35">
      <c r="A91" s="2" t="s">
        <v>107</v>
      </c>
      <c r="B91" s="3" t="str">
        <f t="shared" si="2"/>
        <v>SPA21XXX</v>
      </c>
      <c r="C91" s="2" t="s">
        <v>108</v>
      </c>
      <c r="D91" s="2" t="s">
        <v>88</v>
      </c>
      <c r="E91" s="21">
        <f>IF(D91="A",VLOOKUP(A91,'Input data'!B:L,11,FALSE),0)</f>
        <v>0</v>
      </c>
      <c r="F91" s="12">
        <f t="shared" si="3"/>
        <v>0</v>
      </c>
    </row>
    <row r="92" spans="1:6" ht="12.65" customHeight="1" x14ac:dyDescent="0.35">
      <c r="A92" s="2" t="s">
        <v>109</v>
      </c>
      <c r="B92" s="3" t="str">
        <f t="shared" si="2"/>
        <v>SPA21XXX</v>
      </c>
      <c r="C92" s="2" t="s">
        <v>110</v>
      </c>
      <c r="D92" s="2" t="s">
        <v>88</v>
      </c>
      <c r="E92" s="21">
        <f>IF(D92="A",VLOOKUP(A92,'Input data'!B:L,11,FALSE),0)</f>
        <v>0</v>
      </c>
      <c r="F92" s="12">
        <f t="shared" si="3"/>
        <v>0</v>
      </c>
    </row>
    <row r="93" spans="1:6" ht="12.65" customHeight="1" x14ac:dyDescent="0.35">
      <c r="A93" s="2" t="s">
        <v>111</v>
      </c>
      <c r="B93" s="3" t="str">
        <f t="shared" si="2"/>
        <v>SPA21XXX</v>
      </c>
      <c r="C93" s="2" t="s">
        <v>112</v>
      </c>
      <c r="D93" s="2" t="s">
        <v>88</v>
      </c>
      <c r="E93" s="21">
        <f>IF(D93="A",VLOOKUP(A93,'Input data'!B:L,11,FALSE),0)</f>
        <v>0</v>
      </c>
      <c r="F93" s="12">
        <f t="shared" si="3"/>
        <v>0</v>
      </c>
    </row>
    <row r="94" spans="1:6" ht="12.65" customHeight="1" x14ac:dyDescent="0.35">
      <c r="A94" s="2" t="s">
        <v>113</v>
      </c>
      <c r="B94" s="3" t="str">
        <f t="shared" si="2"/>
        <v>SPA21XXX</v>
      </c>
      <c r="C94" s="2" t="s">
        <v>114</v>
      </c>
      <c r="D94" s="2" t="s">
        <v>88</v>
      </c>
      <c r="E94" s="21">
        <f>IF(D94="A",VLOOKUP(A94,'Input data'!B:L,11,FALSE),0)</f>
        <v>0</v>
      </c>
      <c r="F94" s="12">
        <f t="shared" si="3"/>
        <v>0</v>
      </c>
    </row>
    <row r="95" spans="1:6" ht="12.65" customHeight="1" x14ac:dyDescent="0.35">
      <c r="A95" s="2" t="s">
        <v>115</v>
      </c>
      <c r="B95" s="3" t="str">
        <f t="shared" si="2"/>
        <v>SPA21XXX</v>
      </c>
      <c r="C95" s="2" t="s">
        <v>116</v>
      </c>
      <c r="D95" s="2" t="s">
        <v>88</v>
      </c>
      <c r="E95" s="21">
        <f>IF(D95="A",VLOOKUP(A95,'Input data'!B:L,11,FALSE),0)</f>
        <v>0</v>
      </c>
      <c r="F95" s="12">
        <f t="shared" si="3"/>
        <v>0</v>
      </c>
    </row>
    <row r="96" spans="1:6" ht="12.65" customHeight="1" x14ac:dyDescent="0.35">
      <c r="A96" s="2" t="s">
        <v>117</v>
      </c>
      <c r="B96" s="3" t="str">
        <f t="shared" si="2"/>
        <v>SPA21XXX</v>
      </c>
      <c r="C96" s="2" t="s">
        <v>118</v>
      </c>
      <c r="D96" s="2" t="s">
        <v>88</v>
      </c>
      <c r="E96" s="21">
        <f>IF(D96="A",VLOOKUP(A96,'Input data'!B:L,11,FALSE),0)</f>
        <v>0</v>
      </c>
      <c r="F96" s="12">
        <f t="shared" si="3"/>
        <v>0</v>
      </c>
    </row>
    <row r="97" spans="1:6" ht="12.65" customHeight="1" x14ac:dyDescent="0.35">
      <c r="A97" s="2" t="s">
        <v>119</v>
      </c>
      <c r="B97" s="3" t="str">
        <f t="shared" si="2"/>
        <v>SPA21XXX</v>
      </c>
      <c r="C97" s="2" t="s">
        <v>120</v>
      </c>
      <c r="D97" s="2" t="s">
        <v>88</v>
      </c>
      <c r="E97" s="21">
        <f>IF(D97="A",VLOOKUP(A97,'Input data'!B:L,11,FALSE),0)</f>
        <v>0</v>
      </c>
      <c r="F97" s="12">
        <f t="shared" si="3"/>
        <v>0</v>
      </c>
    </row>
    <row r="98" spans="1:6" ht="12.65" customHeight="1" x14ac:dyDescent="0.35">
      <c r="A98" s="2" t="s">
        <v>121</v>
      </c>
      <c r="B98" s="3" t="str">
        <f t="shared" si="2"/>
        <v>SPA21XXX</v>
      </c>
      <c r="C98" s="2" t="s">
        <v>122</v>
      </c>
      <c r="D98" s="2" t="s">
        <v>88</v>
      </c>
      <c r="E98" s="21">
        <f>IF(D98="A",VLOOKUP(A98,'Input data'!B:L,11,FALSE),0)</f>
        <v>0</v>
      </c>
      <c r="F98" s="12">
        <f t="shared" si="3"/>
        <v>0</v>
      </c>
    </row>
    <row r="99" spans="1:6" ht="12.65" customHeight="1" x14ac:dyDescent="0.35">
      <c r="A99" s="2" t="s">
        <v>123</v>
      </c>
      <c r="B99" s="3" t="str">
        <f t="shared" si="2"/>
        <v>SPA21XXX</v>
      </c>
      <c r="C99" s="2" t="s">
        <v>124</v>
      </c>
      <c r="D99" s="2" t="s">
        <v>88</v>
      </c>
      <c r="E99" s="21">
        <f>IF(D99="A",VLOOKUP(A99,'Input data'!B:L,11,FALSE),0)</f>
        <v>0</v>
      </c>
      <c r="F99" s="12">
        <f t="shared" si="3"/>
        <v>0</v>
      </c>
    </row>
    <row r="100" spans="1:6" ht="12.65" customHeight="1" x14ac:dyDescent="0.35">
      <c r="A100" s="2" t="s">
        <v>125</v>
      </c>
      <c r="B100" s="3" t="str">
        <f t="shared" si="2"/>
        <v>SPA21XXX</v>
      </c>
      <c r="C100" s="2" t="s">
        <v>126</v>
      </c>
      <c r="D100" s="2" t="s">
        <v>88</v>
      </c>
      <c r="E100" s="21">
        <f>IF(D100="A",VLOOKUP(A100,'Input data'!B:L,11,FALSE),0)</f>
        <v>0</v>
      </c>
      <c r="F100" s="12">
        <f t="shared" si="3"/>
        <v>0</v>
      </c>
    </row>
    <row r="101" spans="1:6" ht="12.65" customHeight="1" x14ac:dyDescent="0.35">
      <c r="A101" s="2" t="s">
        <v>127</v>
      </c>
      <c r="B101" s="3" t="str">
        <f t="shared" si="2"/>
        <v>SPA21XXX</v>
      </c>
      <c r="C101" s="2" t="s">
        <v>128</v>
      </c>
      <c r="D101" s="2" t="s">
        <v>88</v>
      </c>
      <c r="E101" s="21">
        <f>IF(D101="A",VLOOKUP(A101,'Input data'!B:L,11,FALSE),0)</f>
        <v>0</v>
      </c>
      <c r="F101" s="12">
        <f t="shared" si="3"/>
        <v>0</v>
      </c>
    </row>
    <row r="102" spans="1:6" ht="12.65" customHeight="1" x14ac:dyDescent="0.35">
      <c r="A102" s="2" t="s">
        <v>129</v>
      </c>
      <c r="B102" s="3" t="str">
        <f t="shared" si="2"/>
        <v>SPA21XXX</v>
      </c>
      <c r="C102" s="2" t="s">
        <v>130</v>
      </c>
      <c r="D102" s="2" t="s">
        <v>88</v>
      </c>
      <c r="E102" s="21">
        <f>IF(D102="A",VLOOKUP(A102,'Input data'!B:L,11,FALSE),0)</f>
        <v>0</v>
      </c>
      <c r="F102" s="12">
        <f t="shared" si="3"/>
        <v>0</v>
      </c>
    </row>
    <row r="103" spans="1:6" ht="12.65" customHeight="1" x14ac:dyDescent="0.35">
      <c r="A103" s="2" t="s">
        <v>131</v>
      </c>
      <c r="B103" s="3" t="str">
        <f t="shared" si="2"/>
        <v>SPA21XXX</v>
      </c>
      <c r="C103" s="2" t="s">
        <v>132</v>
      </c>
      <c r="D103" s="2" t="s">
        <v>88</v>
      </c>
      <c r="E103" s="21">
        <f>IF(D103="A",VLOOKUP(A103,'Input data'!B:L,11,FALSE),0)</f>
        <v>0</v>
      </c>
      <c r="F103" s="12">
        <f t="shared" si="3"/>
        <v>0</v>
      </c>
    </row>
    <row r="104" spans="1:6" ht="12.65" customHeight="1" x14ac:dyDescent="0.35">
      <c r="A104" s="2" t="s">
        <v>133</v>
      </c>
      <c r="B104" s="3" t="str">
        <f t="shared" si="2"/>
        <v>SPA21XXX</v>
      </c>
      <c r="C104" s="2" t="s">
        <v>134</v>
      </c>
      <c r="D104" s="2" t="s">
        <v>88</v>
      </c>
      <c r="E104" s="21">
        <f>IF(D104="A",VLOOKUP(A104,'Input data'!B:L,11,FALSE),0)</f>
        <v>0</v>
      </c>
      <c r="F104" s="12">
        <f t="shared" si="3"/>
        <v>0</v>
      </c>
    </row>
    <row r="105" spans="1:6" ht="12.65" customHeight="1" x14ac:dyDescent="0.35">
      <c r="A105" s="2" t="s">
        <v>135</v>
      </c>
      <c r="B105" s="3" t="str">
        <f t="shared" si="2"/>
        <v>SPA21XXX</v>
      </c>
      <c r="C105" s="2" t="s">
        <v>136</v>
      </c>
      <c r="D105" s="2" t="s">
        <v>88</v>
      </c>
      <c r="E105" s="21">
        <f>IF(D105="A",VLOOKUP(A105,'Input data'!B:L,11,FALSE),0)</f>
        <v>0</v>
      </c>
      <c r="F105" s="12">
        <f t="shared" si="3"/>
        <v>0</v>
      </c>
    </row>
    <row r="106" spans="1:6" ht="12.65" customHeight="1" x14ac:dyDescent="0.35">
      <c r="A106" s="2" t="s">
        <v>137</v>
      </c>
      <c r="B106" s="3" t="str">
        <f t="shared" si="2"/>
        <v>SPA21XXX</v>
      </c>
      <c r="C106" s="2" t="s">
        <v>138</v>
      </c>
      <c r="D106" s="2" t="s">
        <v>88</v>
      </c>
      <c r="E106" s="21">
        <f>IF(D106="A",VLOOKUP(A106,'Input data'!B:L,11,FALSE),0)</f>
        <v>0</v>
      </c>
      <c r="F106" s="12">
        <f t="shared" si="3"/>
        <v>0</v>
      </c>
    </row>
    <row r="107" spans="1:6" ht="12.65" customHeight="1" x14ac:dyDescent="0.35">
      <c r="A107" s="2" t="s">
        <v>139</v>
      </c>
      <c r="B107" s="3" t="str">
        <f t="shared" si="2"/>
        <v>SPA21XXX</v>
      </c>
      <c r="C107" s="2" t="s">
        <v>140</v>
      </c>
      <c r="D107" s="2" t="s">
        <v>88</v>
      </c>
      <c r="E107" s="21">
        <f>IF(D107="A",VLOOKUP(A107,'Input data'!B:L,11,FALSE),0)</f>
        <v>0</v>
      </c>
      <c r="F107" s="12">
        <f t="shared" si="3"/>
        <v>0</v>
      </c>
    </row>
    <row r="108" spans="1:6" ht="12.65" customHeight="1" x14ac:dyDescent="0.35">
      <c r="A108" s="2" t="s">
        <v>141</v>
      </c>
      <c r="B108" s="3" t="str">
        <f t="shared" si="2"/>
        <v>SPA21XXX</v>
      </c>
      <c r="C108" s="2" t="s">
        <v>142</v>
      </c>
      <c r="D108" s="2" t="s">
        <v>88</v>
      </c>
      <c r="E108" s="21">
        <f>IF(D108="A",VLOOKUP(A108,'Input data'!B:L,11,FALSE),0)</f>
        <v>0</v>
      </c>
      <c r="F108" s="12">
        <f t="shared" si="3"/>
        <v>0</v>
      </c>
    </row>
    <row r="109" spans="1:6" ht="12.65" customHeight="1" x14ac:dyDescent="0.35">
      <c r="A109" s="2" t="s">
        <v>143</v>
      </c>
      <c r="B109" s="3" t="str">
        <f t="shared" si="2"/>
        <v>SPA21XXX</v>
      </c>
      <c r="C109" s="2" t="s">
        <v>144</v>
      </c>
      <c r="D109" s="2" t="s">
        <v>88</v>
      </c>
      <c r="E109" s="21">
        <f>IF(D109="A",VLOOKUP(A109,'Input data'!B:L,11,FALSE),0)</f>
        <v>0</v>
      </c>
      <c r="F109" s="12">
        <f t="shared" si="3"/>
        <v>0</v>
      </c>
    </row>
    <row r="110" spans="1:6" ht="12.65" customHeight="1" x14ac:dyDescent="0.35">
      <c r="A110" s="2" t="s">
        <v>145</v>
      </c>
      <c r="B110" s="3" t="str">
        <f t="shared" si="2"/>
        <v>SPA21XXX</v>
      </c>
      <c r="C110" s="2" t="s">
        <v>146</v>
      </c>
      <c r="D110" s="2" t="s">
        <v>88</v>
      </c>
      <c r="E110" s="21">
        <f>IF(D110="A",VLOOKUP(A110,'Input data'!B:L,11,FALSE),0)</f>
        <v>0</v>
      </c>
      <c r="F110" s="12">
        <f t="shared" si="3"/>
        <v>0</v>
      </c>
    </row>
    <row r="111" spans="1:6" ht="12.65" customHeight="1" x14ac:dyDescent="0.35">
      <c r="A111" s="2" t="s">
        <v>147</v>
      </c>
      <c r="B111" s="3" t="str">
        <f t="shared" si="2"/>
        <v>SPA21XXX</v>
      </c>
      <c r="C111" s="2" t="s">
        <v>148</v>
      </c>
      <c r="D111" s="2" t="s">
        <v>88</v>
      </c>
      <c r="E111" s="21">
        <f>IF(D111="A",VLOOKUP(A111,'Input data'!B:L,11,FALSE),0)</f>
        <v>0</v>
      </c>
      <c r="F111" s="12">
        <f t="shared" si="3"/>
        <v>0</v>
      </c>
    </row>
    <row r="112" spans="1:6" ht="12.65" customHeight="1" x14ac:dyDescent="0.35">
      <c r="A112" s="2" t="s">
        <v>149</v>
      </c>
      <c r="B112" s="3" t="str">
        <f t="shared" si="2"/>
        <v>SPA21XXX</v>
      </c>
      <c r="C112" s="2" t="s">
        <v>150</v>
      </c>
      <c r="D112" s="2" t="s">
        <v>88</v>
      </c>
      <c r="E112" s="21">
        <f>IF(D112="A",VLOOKUP(A112,'Input data'!B:L,11,FALSE),0)</f>
        <v>0</v>
      </c>
      <c r="F112" s="12">
        <f t="shared" si="3"/>
        <v>0</v>
      </c>
    </row>
    <row r="113" spans="1:6" ht="12.65" customHeight="1" x14ac:dyDescent="0.35">
      <c r="A113" s="2" t="s">
        <v>151</v>
      </c>
      <c r="B113" s="3" t="str">
        <f t="shared" si="2"/>
        <v>SPA21XXX</v>
      </c>
      <c r="C113" s="2" t="s">
        <v>152</v>
      </c>
      <c r="D113" s="2" t="s">
        <v>88</v>
      </c>
      <c r="E113" s="21">
        <f>IF(D113="A",VLOOKUP(A113,'Input data'!B:L,11,FALSE),0)</f>
        <v>0</v>
      </c>
      <c r="F113" s="12">
        <f t="shared" si="3"/>
        <v>0</v>
      </c>
    </row>
    <row r="114" spans="1:6" ht="12.65" customHeight="1" x14ac:dyDescent="0.35">
      <c r="A114" s="2" t="s">
        <v>153</v>
      </c>
      <c r="B114" s="3" t="str">
        <f t="shared" si="2"/>
        <v>SPA21XXX</v>
      </c>
      <c r="C114" s="2" t="s">
        <v>154</v>
      </c>
      <c r="D114" s="2" t="s">
        <v>88</v>
      </c>
      <c r="E114" s="21">
        <f>IF(D114="A",VLOOKUP(A114,'Input data'!B:L,11,FALSE),0)</f>
        <v>0</v>
      </c>
      <c r="F114" s="12">
        <f t="shared" si="3"/>
        <v>0</v>
      </c>
    </row>
    <row r="115" spans="1:6" ht="12.65" customHeight="1" x14ac:dyDescent="0.35">
      <c r="A115" s="2" t="s">
        <v>155</v>
      </c>
      <c r="B115" s="3" t="str">
        <f t="shared" si="2"/>
        <v>SPA21XXX</v>
      </c>
      <c r="C115" s="2" t="s">
        <v>156</v>
      </c>
      <c r="D115" s="2" t="s">
        <v>88</v>
      </c>
      <c r="E115" s="21">
        <f>IF(D115="A",VLOOKUP(A115,'Input data'!B:L,11,FALSE),0)</f>
        <v>0</v>
      </c>
      <c r="F115" s="12">
        <f t="shared" si="3"/>
        <v>0</v>
      </c>
    </row>
    <row r="116" spans="1:6" ht="12.65" customHeight="1" x14ac:dyDescent="0.35">
      <c r="A116" s="2" t="s">
        <v>157</v>
      </c>
      <c r="B116" s="3" t="str">
        <f t="shared" si="2"/>
        <v>SPA21XXX</v>
      </c>
      <c r="C116" s="2" t="s">
        <v>158</v>
      </c>
      <c r="D116" s="2" t="s">
        <v>88</v>
      </c>
      <c r="E116" s="21">
        <f>IF(D116="A",VLOOKUP(A116,'Input data'!B:L,11,FALSE),0)</f>
        <v>0</v>
      </c>
      <c r="F116" s="12">
        <f t="shared" si="3"/>
        <v>0</v>
      </c>
    </row>
    <row r="117" spans="1:6" ht="12.65" customHeight="1" x14ac:dyDescent="0.35">
      <c r="A117" s="2" t="s">
        <v>159</v>
      </c>
      <c r="B117" s="3" t="str">
        <f t="shared" si="2"/>
        <v>SPA21XXX</v>
      </c>
      <c r="C117" s="2" t="s">
        <v>160</v>
      </c>
      <c r="D117" s="2" t="s">
        <v>88</v>
      </c>
      <c r="E117" s="21">
        <f>IF(D117="A",VLOOKUP(A117,'Input data'!B:L,11,FALSE),0)</f>
        <v>0</v>
      </c>
      <c r="F117" s="12">
        <f t="shared" si="3"/>
        <v>0</v>
      </c>
    </row>
    <row r="118" spans="1:6" ht="12.65" customHeight="1" x14ac:dyDescent="0.35">
      <c r="A118" s="2" t="s">
        <v>161</v>
      </c>
      <c r="B118" s="3" t="str">
        <f t="shared" si="2"/>
        <v>SPA21XXX</v>
      </c>
      <c r="C118" s="2" t="s">
        <v>162</v>
      </c>
      <c r="D118" s="2" t="s">
        <v>88</v>
      </c>
      <c r="E118" s="21">
        <f>IF(D118="A",VLOOKUP(A118,'Input data'!B:L,11,FALSE),0)</f>
        <v>0</v>
      </c>
      <c r="F118" s="12">
        <f t="shared" si="3"/>
        <v>0</v>
      </c>
    </row>
    <row r="119" spans="1:6" ht="12.65" customHeight="1" x14ac:dyDescent="0.35">
      <c r="A119" s="2" t="s">
        <v>163</v>
      </c>
      <c r="B119" s="3" t="str">
        <f t="shared" si="2"/>
        <v>SPA21XXX</v>
      </c>
      <c r="C119" s="2" t="s">
        <v>164</v>
      </c>
      <c r="D119" s="2" t="s">
        <v>88</v>
      </c>
      <c r="E119" s="21">
        <f>IF(D119="A",VLOOKUP(A119,'Input data'!B:L,11,FALSE),0)</f>
        <v>0</v>
      </c>
      <c r="F119" s="12">
        <f t="shared" si="3"/>
        <v>0</v>
      </c>
    </row>
    <row r="120" spans="1:6" ht="12.65" customHeight="1" x14ac:dyDescent="0.35">
      <c r="A120" s="2" t="s">
        <v>165</v>
      </c>
      <c r="B120" s="3" t="str">
        <f t="shared" si="2"/>
        <v>SPA21XXX</v>
      </c>
      <c r="C120" s="2" t="s">
        <v>166</v>
      </c>
      <c r="D120" s="2" t="s">
        <v>88</v>
      </c>
      <c r="E120" s="21">
        <f>IF(D120="A",VLOOKUP(A120,'Input data'!B:L,11,FALSE),0)</f>
        <v>0</v>
      </c>
      <c r="F120" s="12">
        <f t="shared" si="3"/>
        <v>0</v>
      </c>
    </row>
    <row r="121" spans="1:6" ht="12.65" customHeight="1" x14ac:dyDescent="0.35">
      <c r="A121" s="2" t="s">
        <v>167</v>
      </c>
      <c r="B121" s="3" t="str">
        <f t="shared" si="2"/>
        <v>SPA21XXX</v>
      </c>
      <c r="C121" s="2" t="s">
        <v>168</v>
      </c>
      <c r="D121" s="2" t="s">
        <v>88</v>
      </c>
      <c r="E121" s="21">
        <f>IF(D121="A",VLOOKUP(A121,'Input data'!B:L,11,FALSE),0)</f>
        <v>0</v>
      </c>
      <c r="F121" s="12">
        <f t="shared" si="3"/>
        <v>0</v>
      </c>
    </row>
    <row r="122" spans="1:6" ht="12.65" customHeight="1" x14ac:dyDescent="0.35">
      <c r="A122" s="2" t="s">
        <v>169</v>
      </c>
      <c r="B122" s="3" t="str">
        <f t="shared" si="2"/>
        <v>SPA21XXX</v>
      </c>
      <c r="C122" s="2" t="s">
        <v>170</v>
      </c>
      <c r="D122" s="2" t="s">
        <v>88</v>
      </c>
      <c r="E122" s="21">
        <f>IF(D122="A",VLOOKUP(A122,'Input data'!B:L,11,FALSE),0)</f>
        <v>0</v>
      </c>
      <c r="F122" s="12">
        <f t="shared" si="3"/>
        <v>0</v>
      </c>
    </row>
    <row r="123" spans="1:6" ht="12.65" customHeight="1" x14ac:dyDescent="0.35">
      <c r="A123" s="2" t="s">
        <v>171</v>
      </c>
      <c r="B123" s="3" t="str">
        <f t="shared" si="2"/>
        <v>SPA21XXX</v>
      </c>
      <c r="C123" s="2" t="s">
        <v>172</v>
      </c>
      <c r="D123" s="2" t="s">
        <v>88</v>
      </c>
      <c r="E123" s="21">
        <f>IF(D123="A",VLOOKUP(A123,'Input data'!B:L,11,FALSE),0)</f>
        <v>0</v>
      </c>
      <c r="F123" s="12">
        <f t="shared" si="3"/>
        <v>0</v>
      </c>
    </row>
    <row r="124" spans="1:6" ht="12.65" customHeight="1" x14ac:dyDescent="0.35">
      <c r="A124" s="2" t="s">
        <v>173</v>
      </c>
      <c r="B124" s="3" t="str">
        <f t="shared" si="2"/>
        <v>SPA21XXX</v>
      </c>
      <c r="C124" s="2" t="s">
        <v>174</v>
      </c>
      <c r="D124" s="2" t="s">
        <v>88</v>
      </c>
      <c r="E124" s="21">
        <f>IF(D124="A",VLOOKUP(A124,'Input data'!B:L,11,FALSE),0)</f>
        <v>0</v>
      </c>
      <c r="F124" s="12">
        <f t="shared" si="3"/>
        <v>0</v>
      </c>
    </row>
    <row r="125" spans="1:6" ht="12.65" customHeight="1" x14ac:dyDescent="0.35">
      <c r="A125" s="2" t="s">
        <v>175</v>
      </c>
      <c r="B125" s="3" t="str">
        <f t="shared" si="2"/>
        <v>SPA21XXX</v>
      </c>
      <c r="C125" s="2" t="s">
        <v>176</v>
      </c>
      <c r="D125" s="2" t="s">
        <v>88</v>
      </c>
      <c r="E125" s="21">
        <f>IF(D125="A",VLOOKUP(A125,'Input data'!B:L,11,FALSE),0)</f>
        <v>0</v>
      </c>
      <c r="F125" s="12">
        <f t="shared" si="3"/>
        <v>0</v>
      </c>
    </row>
    <row r="126" spans="1:6" ht="12.65" customHeight="1" x14ac:dyDescent="0.35">
      <c r="A126" s="2" t="s">
        <v>177</v>
      </c>
      <c r="B126" s="3" t="str">
        <f t="shared" si="2"/>
        <v>SPA21XXX</v>
      </c>
      <c r="C126" s="2" t="s">
        <v>178</v>
      </c>
      <c r="D126" s="2" t="s">
        <v>88</v>
      </c>
      <c r="E126" s="21">
        <f>IF(D126="A",VLOOKUP(A126,'Input data'!B:L,11,FALSE),0)</f>
        <v>0</v>
      </c>
      <c r="F126" s="12">
        <f t="shared" si="3"/>
        <v>0</v>
      </c>
    </row>
    <row r="127" spans="1:6" ht="12.65" customHeight="1" x14ac:dyDescent="0.35">
      <c r="A127" s="2" t="s">
        <v>179</v>
      </c>
      <c r="B127" s="3" t="str">
        <f t="shared" si="2"/>
        <v>SPA21XXX</v>
      </c>
      <c r="C127" s="2" t="s">
        <v>180</v>
      </c>
      <c r="D127" s="2" t="s">
        <v>88</v>
      </c>
      <c r="E127" s="21">
        <f>IF(D127="A",VLOOKUP(A127,'Input data'!B:L,11,FALSE),0)</f>
        <v>0</v>
      </c>
      <c r="F127" s="12">
        <f t="shared" si="3"/>
        <v>0</v>
      </c>
    </row>
    <row r="128" spans="1:6" ht="12.65" customHeight="1" x14ac:dyDescent="0.35">
      <c r="A128" s="2" t="s">
        <v>181</v>
      </c>
      <c r="B128" s="3" t="str">
        <f t="shared" si="2"/>
        <v>SPA21XXX</v>
      </c>
      <c r="C128" s="2" t="s">
        <v>182</v>
      </c>
      <c r="D128" s="2" t="s">
        <v>88</v>
      </c>
      <c r="E128" s="21">
        <f>IF(D128="A",VLOOKUP(A128,'Input data'!B:L,11,FALSE),0)</f>
        <v>0</v>
      </c>
      <c r="F128" s="12">
        <f t="shared" si="3"/>
        <v>0</v>
      </c>
    </row>
    <row r="129" spans="1:6" ht="12.65" customHeight="1" x14ac:dyDescent="0.35">
      <c r="A129" s="2" t="s">
        <v>183</v>
      </c>
      <c r="B129" s="3" t="str">
        <f t="shared" si="2"/>
        <v>SPA21XXX</v>
      </c>
      <c r="C129" s="2" t="s">
        <v>184</v>
      </c>
      <c r="D129" s="2" t="s">
        <v>88</v>
      </c>
      <c r="E129" s="21">
        <f>IF(D129="A",VLOOKUP(A129,'Input data'!B:L,11,FALSE),0)</f>
        <v>0</v>
      </c>
      <c r="F129" s="12">
        <f t="shared" si="3"/>
        <v>0</v>
      </c>
    </row>
    <row r="130" spans="1:6" ht="12.65" customHeight="1" x14ac:dyDescent="0.35">
      <c r="A130" s="2" t="s">
        <v>185</v>
      </c>
      <c r="B130" s="3" t="str">
        <f t="shared" si="2"/>
        <v>SPA21XXX</v>
      </c>
      <c r="C130" s="2" t="s">
        <v>186</v>
      </c>
      <c r="D130" s="2" t="s">
        <v>88</v>
      </c>
      <c r="E130" s="21">
        <f>IF(D130="A",VLOOKUP(A130,'Input data'!B:L,11,FALSE),0)</f>
        <v>0</v>
      </c>
      <c r="F130" s="12">
        <f t="shared" si="3"/>
        <v>0</v>
      </c>
    </row>
    <row r="131" spans="1:6" ht="12.65" customHeight="1" x14ac:dyDescent="0.35">
      <c r="A131" s="2" t="s">
        <v>187</v>
      </c>
      <c r="B131" s="3" t="str">
        <f t="shared" ref="B131:B194" si="4">REPLACE(A131,6,3,"XXX")</f>
        <v>SPA21XXX</v>
      </c>
      <c r="C131" s="2" t="s">
        <v>188</v>
      </c>
      <c r="D131" s="2" t="s">
        <v>88</v>
      </c>
      <c r="E131" s="21">
        <f>IF(D131="A",VLOOKUP(A131,'Input data'!B:L,11,FALSE),0)</f>
        <v>0</v>
      </c>
      <c r="F131" s="12">
        <f t="shared" ref="F131:F194" si="5">E131</f>
        <v>0</v>
      </c>
    </row>
    <row r="132" spans="1:6" ht="12.65" customHeight="1" x14ac:dyDescent="0.35">
      <c r="A132" s="2" t="s">
        <v>189</v>
      </c>
      <c r="B132" s="3" t="str">
        <f t="shared" si="4"/>
        <v>SPA21XXX</v>
      </c>
      <c r="C132" s="2" t="s">
        <v>190</v>
      </c>
      <c r="D132" s="2" t="s">
        <v>88</v>
      </c>
      <c r="E132" s="21">
        <f>IF(D132="A",VLOOKUP(A132,'Input data'!B:L,11,FALSE),0)</f>
        <v>0</v>
      </c>
      <c r="F132" s="12">
        <f t="shared" si="5"/>
        <v>0</v>
      </c>
    </row>
    <row r="133" spans="1:6" ht="12.65" customHeight="1" x14ac:dyDescent="0.35">
      <c r="A133" s="2" t="s">
        <v>191</v>
      </c>
      <c r="B133" s="3" t="str">
        <f t="shared" si="4"/>
        <v>SPA21XXX</v>
      </c>
      <c r="C133" s="2" t="s">
        <v>192</v>
      </c>
      <c r="D133" s="2" t="s">
        <v>88</v>
      </c>
      <c r="E133" s="21">
        <f>IF(D133="A",VLOOKUP(A133,'Input data'!B:L,11,FALSE),0)</f>
        <v>0</v>
      </c>
      <c r="F133" s="12">
        <f t="shared" si="5"/>
        <v>0</v>
      </c>
    </row>
    <row r="134" spans="1:6" ht="12.65" customHeight="1" x14ac:dyDescent="0.35">
      <c r="A134" s="2" t="s">
        <v>193</v>
      </c>
      <c r="B134" s="3" t="str">
        <f t="shared" si="4"/>
        <v>SPA21XXX</v>
      </c>
      <c r="C134" s="2" t="s">
        <v>194</v>
      </c>
      <c r="D134" s="2" t="s">
        <v>88</v>
      </c>
      <c r="E134" s="21">
        <f>IF(D134="A",VLOOKUP(A134,'Input data'!B:L,11,FALSE),0)</f>
        <v>0</v>
      </c>
      <c r="F134" s="12">
        <f t="shared" si="5"/>
        <v>0</v>
      </c>
    </row>
    <row r="135" spans="1:6" ht="12.65" customHeight="1" x14ac:dyDescent="0.35">
      <c r="A135" s="2" t="s">
        <v>195</v>
      </c>
      <c r="B135" s="3" t="str">
        <f t="shared" si="4"/>
        <v>SPA21XXX</v>
      </c>
      <c r="C135" s="2" t="s">
        <v>196</v>
      </c>
      <c r="D135" s="2" t="s">
        <v>88</v>
      </c>
      <c r="E135" s="21">
        <f>IF(D135="A",VLOOKUP(A135,'Input data'!B:L,11,FALSE),0)</f>
        <v>0</v>
      </c>
      <c r="F135" s="12">
        <f t="shared" si="5"/>
        <v>0</v>
      </c>
    </row>
    <row r="136" spans="1:6" ht="12.65" customHeight="1" x14ac:dyDescent="0.35">
      <c r="A136" s="2" t="s">
        <v>197</v>
      </c>
      <c r="B136" s="3" t="str">
        <f t="shared" si="4"/>
        <v>SPA21XXX</v>
      </c>
      <c r="C136" s="2" t="s">
        <v>198</v>
      </c>
      <c r="D136" s="2" t="s">
        <v>88</v>
      </c>
      <c r="E136" s="21">
        <f>IF(D136="A",VLOOKUP(A136,'Input data'!B:L,11,FALSE),0)</f>
        <v>0</v>
      </c>
      <c r="F136" s="12">
        <f t="shared" si="5"/>
        <v>0</v>
      </c>
    </row>
    <row r="137" spans="1:6" ht="12.65" customHeight="1" x14ac:dyDescent="0.35">
      <c r="A137" s="2" t="s">
        <v>199</v>
      </c>
      <c r="B137" s="3" t="str">
        <f t="shared" si="4"/>
        <v>SPA21XXX</v>
      </c>
      <c r="C137" s="2" t="s">
        <v>200</v>
      </c>
      <c r="D137" s="2" t="s">
        <v>88</v>
      </c>
      <c r="E137" s="21">
        <f>IF(D137="A",VLOOKUP(A137,'Input data'!B:L,11,FALSE),0)</f>
        <v>0</v>
      </c>
      <c r="F137" s="12">
        <f t="shared" si="5"/>
        <v>0</v>
      </c>
    </row>
    <row r="138" spans="1:6" ht="12.65" customHeight="1" x14ac:dyDescent="0.35">
      <c r="A138" s="2" t="s">
        <v>201</v>
      </c>
      <c r="B138" s="3" t="str">
        <f t="shared" si="4"/>
        <v>SPA21XXX</v>
      </c>
      <c r="C138" s="2" t="s">
        <v>202</v>
      </c>
      <c r="D138" s="2" t="s">
        <v>88</v>
      </c>
      <c r="E138" s="21">
        <f>IF(D138="A",VLOOKUP(A138,'Input data'!B:L,11,FALSE),0)</f>
        <v>0</v>
      </c>
      <c r="F138" s="12">
        <f t="shared" si="5"/>
        <v>0</v>
      </c>
    </row>
    <row r="139" spans="1:6" ht="12.65" customHeight="1" x14ac:dyDescent="0.35">
      <c r="A139" s="2" t="s">
        <v>203</v>
      </c>
      <c r="B139" s="3" t="str">
        <f t="shared" si="4"/>
        <v>SPA21XXX</v>
      </c>
      <c r="C139" s="2" t="s">
        <v>204</v>
      </c>
      <c r="D139" s="2" t="s">
        <v>88</v>
      </c>
      <c r="E139" s="21">
        <f>IF(D139="A",VLOOKUP(A139,'Input data'!B:L,11,FALSE),0)</f>
        <v>0</v>
      </c>
      <c r="F139" s="12">
        <f t="shared" si="5"/>
        <v>0</v>
      </c>
    </row>
    <row r="140" spans="1:6" ht="12.65" customHeight="1" x14ac:dyDescent="0.35">
      <c r="A140" s="2" t="s">
        <v>205</v>
      </c>
      <c r="B140" s="3" t="str">
        <f t="shared" si="4"/>
        <v>SPA21XXX</v>
      </c>
      <c r="C140" s="2" t="s">
        <v>206</v>
      </c>
      <c r="D140" s="2" t="s">
        <v>88</v>
      </c>
      <c r="E140" s="21">
        <f>IF(D140="A",VLOOKUP(A140,'Input data'!B:L,11,FALSE),0)</f>
        <v>0</v>
      </c>
      <c r="F140" s="12">
        <f t="shared" si="5"/>
        <v>0</v>
      </c>
    </row>
    <row r="141" spans="1:6" ht="12.65" customHeight="1" x14ac:dyDescent="0.35">
      <c r="A141" s="2" t="s">
        <v>207</v>
      </c>
      <c r="B141" s="3" t="str">
        <f t="shared" si="4"/>
        <v>SPA21XXX</v>
      </c>
      <c r="C141" s="2" t="s">
        <v>208</v>
      </c>
      <c r="D141" s="2" t="s">
        <v>88</v>
      </c>
      <c r="E141" s="21">
        <f>IF(D141="A",VLOOKUP(A141,'Input data'!B:L,11,FALSE),0)</f>
        <v>0</v>
      </c>
      <c r="F141" s="12">
        <f t="shared" si="5"/>
        <v>0</v>
      </c>
    </row>
    <row r="142" spans="1:6" ht="12.65" customHeight="1" x14ac:dyDescent="0.35">
      <c r="A142" s="2" t="s">
        <v>209</v>
      </c>
      <c r="B142" s="3" t="str">
        <f t="shared" si="4"/>
        <v>SPA21XXX</v>
      </c>
      <c r="C142" s="2" t="s">
        <v>210</v>
      </c>
      <c r="D142" s="2" t="s">
        <v>88</v>
      </c>
      <c r="E142" s="21">
        <f>IF(D142="A",VLOOKUP(A142,'Input data'!B:L,11,FALSE),0)</f>
        <v>0</v>
      </c>
      <c r="F142" s="12">
        <f t="shared" si="5"/>
        <v>0</v>
      </c>
    </row>
    <row r="143" spans="1:6" ht="12.65" customHeight="1" x14ac:dyDescent="0.35">
      <c r="A143" s="2" t="s">
        <v>211</v>
      </c>
      <c r="B143" s="3" t="str">
        <f t="shared" si="4"/>
        <v>SPA21XXX</v>
      </c>
      <c r="C143" s="2" t="s">
        <v>212</v>
      </c>
      <c r="D143" s="2" t="s">
        <v>88</v>
      </c>
      <c r="E143" s="21">
        <f>IF(D143="A",VLOOKUP(A143,'Input data'!B:L,11,FALSE),0)</f>
        <v>0</v>
      </c>
      <c r="F143" s="12">
        <f t="shared" si="5"/>
        <v>0</v>
      </c>
    </row>
    <row r="144" spans="1:6" ht="12.65" customHeight="1" x14ac:dyDescent="0.35">
      <c r="A144" s="2" t="s">
        <v>213</v>
      </c>
      <c r="B144" s="3" t="str">
        <f t="shared" si="4"/>
        <v>SPA21XXX</v>
      </c>
      <c r="C144" s="2" t="s">
        <v>214</v>
      </c>
      <c r="D144" s="2" t="s">
        <v>88</v>
      </c>
      <c r="E144" s="21">
        <f>IF(D144="A",VLOOKUP(A144,'Input data'!B:L,11,FALSE),0)</f>
        <v>0</v>
      </c>
      <c r="F144" s="12">
        <f t="shared" si="5"/>
        <v>0</v>
      </c>
    </row>
    <row r="145" spans="1:6" ht="12.65" customHeight="1" x14ac:dyDescent="0.35">
      <c r="A145" s="2" t="s">
        <v>215</v>
      </c>
      <c r="B145" s="3" t="str">
        <f t="shared" si="4"/>
        <v>SPA21XXX</v>
      </c>
      <c r="C145" s="2" t="s">
        <v>216</v>
      </c>
      <c r="D145" s="2" t="s">
        <v>88</v>
      </c>
      <c r="E145" s="21">
        <f>IF(D145="A",VLOOKUP(A145,'Input data'!B:L,11,FALSE),0)</f>
        <v>0</v>
      </c>
      <c r="F145" s="12">
        <f t="shared" si="5"/>
        <v>0</v>
      </c>
    </row>
    <row r="146" spans="1:6" ht="12.65" customHeight="1" x14ac:dyDescent="0.35">
      <c r="A146" s="2" t="s">
        <v>217</v>
      </c>
      <c r="B146" s="3" t="str">
        <f t="shared" si="4"/>
        <v>SPA21XXX</v>
      </c>
      <c r="C146" s="2" t="s">
        <v>218</v>
      </c>
      <c r="D146" s="2" t="s">
        <v>88</v>
      </c>
      <c r="E146" s="21">
        <f>IF(D146="A",VLOOKUP(A146,'Input data'!B:L,11,FALSE),0)</f>
        <v>0</v>
      </c>
      <c r="F146" s="12">
        <f t="shared" si="5"/>
        <v>0</v>
      </c>
    </row>
    <row r="147" spans="1:6" ht="12.65" customHeight="1" x14ac:dyDescent="0.35">
      <c r="A147" s="2" t="s">
        <v>219</v>
      </c>
      <c r="B147" s="3" t="str">
        <f t="shared" si="4"/>
        <v>SPA21XXX</v>
      </c>
      <c r="C147" s="2" t="s">
        <v>220</v>
      </c>
      <c r="D147" s="2" t="s">
        <v>88</v>
      </c>
      <c r="E147" s="21">
        <f>IF(D147="A",VLOOKUP(A147,'Input data'!B:L,11,FALSE),0)</f>
        <v>0</v>
      </c>
      <c r="F147" s="12">
        <f t="shared" si="5"/>
        <v>0</v>
      </c>
    </row>
    <row r="148" spans="1:6" ht="12.65" customHeight="1" x14ac:dyDescent="0.35">
      <c r="A148" s="2" t="s">
        <v>221</v>
      </c>
      <c r="B148" s="3" t="str">
        <f t="shared" si="4"/>
        <v>SPA21XXX</v>
      </c>
      <c r="C148" s="2" t="s">
        <v>222</v>
      </c>
      <c r="D148" s="2" t="s">
        <v>88</v>
      </c>
      <c r="E148" s="21">
        <f>IF(D148="A",VLOOKUP(A148,'Input data'!B:L,11,FALSE),0)</f>
        <v>0</v>
      </c>
      <c r="F148" s="12">
        <f t="shared" si="5"/>
        <v>0</v>
      </c>
    </row>
    <row r="149" spans="1:6" ht="12.65" customHeight="1" x14ac:dyDescent="0.35">
      <c r="A149" s="2" t="s">
        <v>223</v>
      </c>
      <c r="B149" s="3" t="str">
        <f t="shared" si="4"/>
        <v>SPA21XXX</v>
      </c>
      <c r="C149" s="2" t="s">
        <v>224</v>
      </c>
      <c r="D149" s="2" t="s">
        <v>88</v>
      </c>
      <c r="E149" s="21">
        <f>IF(D149="A",VLOOKUP(A149,'Input data'!B:L,11,FALSE),0)</f>
        <v>0</v>
      </c>
      <c r="F149" s="12">
        <f t="shared" si="5"/>
        <v>0</v>
      </c>
    </row>
    <row r="150" spans="1:6" ht="12.65" customHeight="1" x14ac:dyDescent="0.35">
      <c r="A150" s="2" t="s">
        <v>225</v>
      </c>
      <c r="B150" s="3" t="str">
        <f t="shared" si="4"/>
        <v>SPA21XXX</v>
      </c>
      <c r="C150" s="2" t="s">
        <v>226</v>
      </c>
      <c r="D150" s="2" t="s">
        <v>88</v>
      </c>
      <c r="E150" s="21">
        <f>IF(D150="A",VLOOKUP(A150,'Input data'!B:L,11,FALSE),0)</f>
        <v>0</v>
      </c>
      <c r="F150" s="12">
        <f t="shared" si="5"/>
        <v>0</v>
      </c>
    </row>
    <row r="151" spans="1:6" ht="12.65" customHeight="1" x14ac:dyDescent="0.35">
      <c r="A151" s="2" t="s">
        <v>227</v>
      </c>
      <c r="B151" s="3" t="str">
        <f t="shared" si="4"/>
        <v>SPA21XXX</v>
      </c>
      <c r="C151" s="2" t="s">
        <v>228</v>
      </c>
      <c r="D151" s="2" t="s">
        <v>88</v>
      </c>
      <c r="E151" s="21">
        <f>IF(D151="A",VLOOKUP(A151,'Input data'!B:L,11,FALSE),0)</f>
        <v>0</v>
      </c>
      <c r="F151" s="12">
        <f t="shared" si="5"/>
        <v>0</v>
      </c>
    </row>
    <row r="152" spans="1:6" ht="12.65" customHeight="1" x14ac:dyDescent="0.35">
      <c r="A152" s="2" t="s">
        <v>229</v>
      </c>
      <c r="B152" s="3" t="str">
        <f t="shared" si="4"/>
        <v>SPA21XXX</v>
      </c>
      <c r="C152" s="2" t="s">
        <v>230</v>
      </c>
      <c r="D152" s="2" t="s">
        <v>88</v>
      </c>
      <c r="E152" s="21">
        <f>IF(D152="A",VLOOKUP(A152,'Input data'!B:L,11,FALSE),0)</f>
        <v>0</v>
      </c>
      <c r="F152" s="12">
        <f t="shared" si="5"/>
        <v>0</v>
      </c>
    </row>
    <row r="153" spans="1:6" ht="12.65" customHeight="1" x14ac:dyDescent="0.35">
      <c r="A153" s="2" t="s">
        <v>231</v>
      </c>
      <c r="B153" s="3" t="str">
        <f t="shared" si="4"/>
        <v>SPA21XXX</v>
      </c>
      <c r="C153" s="2" t="s">
        <v>232</v>
      </c>
      <c r="D153" s="2" t="s">
        <v>88</v>
      </c>
      <c r="E153" s="21">
        <f>IF(D153="A",VLOOKUP(A153,'Input data'!B:L,11,FALSE),0)</f>
        <v>0</v>
      </c>
      <c r="F153" s="12">
        <f t="shared" si="5"/>
        <v>0</v>
      </c>
    </row>
    <row r="154" spans="1:6" ht="12.65" customHeight="1" x14ac:dyDescent="0.35">
      <c r="A154" s="2" t="s">
        <v>233</v>
      </c>
      <c r="B154" s="3" t="str">
        <f t="shared" si="4"/>
        <v>SPA21XXX</v>
      </c>
      <c r="C154" s="2" t="s">
        <v>234</v>
      </c>
      <c r="D154" s="2" t="s">
        <v>88</v>
      </c>
      <c r="E154" s="21">
        <f>IF(D154="A",VLOOKUP(A154,'Input data'!B:L,11,FALSE),0)</f>
        <v>0</v>
      </c>
      <c r="F154" s="12">
        <f t="shared" si="5"/>
        <v>0</v>
      </c>
    </row>
    <row r="155" spans="1:6" ht="12.65" customHeight="1" x14ac:dyDescent="0.35">
      <c r="A155" s="2" t="s">
        <v>235</v>
      </c>
      <c r="B155" s="3" t="str">
        <f t="shared" si="4"/>
        <v>SPA21XXX</v>
      </c>
      <c r="C155" s="2" t="s">
        <v>236</v>
      </c>
      <c r="D155" s="2" t="s">
        <v>88</v>
      </c>
      <c r="E155" s="21">
        <f>IF(D155="A",VLOOKUP(A155,'Input data'!B:L,11,FALSE),0)</f>
        <v>0</v>
      </c>
      <c r="F155" s="12">
        <f t="shared" si="5"/>
        <v>0</v>
      </c>
    </row>
    <row r="156" spans="1:6" ht="12.65" customHeight="1" x14ac:dyDescent="0.35">
      <c r="A156" s="2" t="s">
        <v>237</v>
      </c>
      <c r="B156" s="3" t="str">
        <f t="shared" si="4"/>
        <v>SPA21XXX</v>
      </c>
      <c r="C156" s="2" t="s">
        <v>238</v>
      </c>
      <c r="D156" s="2" t="s">
        <v>88</v>
      </c>
      <c r="E156" s="21">
        <f>IF(D156="A",VLOOKUP(A156,'Input data'!B:L,11,FALSE),0)</f>
        <v>0</v>
      </c>
      <c r="F156" s="12">
        <f t="shared" si="5"/>
        <v>0</v>
      </c>
    </row>
    <row r="157" spans="1:6" ht="12.65" customHeight="1" x14ac:dyDescent="0.35">
      <c r="A157" s="2" t="s">
        <v>239</v>
      </c>
      <c r="B157" s="3" t="str">
        <f t="shared" si="4"/>
        <v>SPA21XXX</v>
      </c>
      <c r="C157" s="2" t="s">
        <v>240</v>
      </c>
      <c r="D157" s="2" t="s">
        <v>88</v>
      </c>
      <c r="E157" s="21">
        <f>IF(D157="A",VLOOKUP(A157,'Input data'!B:L,11,FALSE),0)</f>
        <v>0</v>
      </c>
      <c r="F157" s="12">
        <f t="shared" si="5"/>
        <v>0</v>
      </c>
    </row>
    <row r="158" spans="1:6" ht="12.65" customHeight="1" x14ac:dyDescent="0.35">
      <c r="A158" s="2" t="s">
        <v>241</v>
      </c>
      <c r="B158" s="3" t="str">
        <f t="shared" si="4"/>
        <v>SPA21XXX</v>
      </c>
      <c r="C158" s="2" t="s">
        <v>242</v>
      </c>
      <c r="D158" s="2" t="s">
        <v>88</v>
      </c>
      <c r="E158" s="21">
        <f>IF(D158="A",VLOOKUP(A158,'Input data'!B:L,11,FALSE),0)</f>
        <v>0</v>
      </c>
      <c r="F158" s="12">
        <f t="shared" si="5"/>
        <v>0</v>
      </c>
    </row>
    <row r="159" spans="1:6" ht="12.65" customHeight="1" x14ac:dyDescent="0.35">
      <c r="A159" s="2" t="s">
        <v>243</v>
      </c>
      <c r="B159" s="3" t="str">
        <f t="shared" si="4"/>
        <v>SPA21XXX</v>
      </c>
      <c r="C159" s="2" t="s">
        <v>244</v>
      </c>
      <c r="D159" s="2" t="s">
        <v>88</v>
      </c>
      <c r="E159" s="21">
        <f>IF(D159="A",VLOOKUP(A159,'Input data'!B:L,11,FALSE),0)</f>
        <v>0</v>
      </c>
      <c r="F159" s="12">
        <f t="shared" si="5"/>
        <v>0</v>
      </c>
    </row>
    <row r="160" spans="1:6" ht="12.65" customHeight="1" x14ac:dyDescent="0.35">
      <c r="A160" s="2" t="s">
        <v>245</v>
      </c>
      <c r="B160" s="3" t="str">
        <f t="shared" si="4"/>
        <v>SPA21XXX</v>
      </c>
      <c r="C160" s="2" t="s">
        <v>246</v>
      </c>
      <c r="D160" s="2" t="s">
        <v>88</v>
      </c>
      <c r="E160" s="21">
        <f>IF(D160="A",VLOOKUP(A160,'Input data'!B:L,11,FALSE),0)</f>
        <v>0</v>
      </c>
      <c r="F160" s="12">
        <f t="shared" si="5"/>
        <v>0</v>
      </c>
    </row>
    <row r="161" spans="1:6" ht="12.65" customHeight="1" x14ac:dyDescent="0.35">
      <c r="A161" s="2" t="s">
        <v>247</v>
      </c>
      <c r="B161" s="3" t="str">
        <f t="shared" si="4"/>
        <v>SPA21XXX</v>
      </c>
      <c r="C161" s="2" t="s">
        <v>248</v>
      </c>
      <c r="D161" s="2" t="s">
        <v>88</v>
      </c>
      <c r="E161" s="21">
        <f>IF(D161="A",VLOOKUP(A161,'Input data'!B:L,11,FALSE),0)</f>
        <v>0</v>
      </c>
      <c r="F161" s="12">
        <f t="shared" si="5"/>
        <v>0</v>
      </c>
    </row>
    <row r="162" spans="1:6" ht="12.65" customHeight="1" x14ac:dyDescent="0.35">
      <c r="A162" s="2" t="s">
        <v>249</v>
      </c>
      <c r="B162" s="3" t="str">
        <f t="shared" si="4"/>
        <v>SPA21XXX</v>
      </c>
      <c r="C162" s="2" t="s">
        <v>250</v>
      </c>
      <c r="D162" s="2" t="s">
        <v>88</v>
      </c>
      <c r="E162" s="21">
        <f>IF(D162="A",VLOOKUP(A162,'Input data'!B:L,11,FALSE),0)</f>
        <v>0</v>
      </c>
      <c r="F162" s="12">
        <f t="shared" si="5"/>
        <v>0</v>
      </c>
    </row>
    <row r="163" spans="1:6" ht="12.65" customHeight="1" x14ac:dyDescent="0.35">
      <c r="A163" s="2" t="s">
        <v>251</v>
      </c>
      <c r="B163" s="3" t="str">
        <f t="shared" si="4"/>
        <v>SPA21XXX</v>
      </c>
      <c r="C163" s="2" t="s">
        <v>252</v>
      </c>
      <c r="D163" s="2" t="s">
        <v>88</v>
      </c>
      <c r="E163" s="21">
        <f>IF(D163="A",VLOOKUP(A163,'Input data'!B:L,11,FALSE),0)</f>
        <v>0</v>
      </c>
      <c r="F163" s="12">
        <f t="shared" si="5"/>
        <v>0</v>
      </c>
    </row>
    <row r="164" spans="1:6" ht="12.65" customHeight="1" x14ac:dyDescent="0.35">
      <c r="A164" s="2" t="s">
        <v>253</v>
      </c>
      <c r="B164" s="3" t="str">
        <f t="shared" si="4"/>
        <v>SPA21XXX</v>
      </c>
      <c r="C164" s="2" t="s">
        <v>254</v>
      </c>
      <c r="D164" s="2" t="s">
        <v>66</v>
      </c>
      <c r="E164" s="21">
        <f>IF(D164="A",VLOOKUP(A164,'Input data'!B:L,11,FALSE),0)</f>
        <v>0</v>
      </c>
      <c r="F164" s="12">
        <f t="shared" si="5"/>
        <v>0</v>
      </c>
    </row>
    <row r="165" spans="1:6" ht="12.65" customHeight="1" x14ac:dyDescent="0.35">
      <c r="A165" s="2" t="s">
        <v>255</v>
      </c>
      <c r="B165" s="3" t="str">
        <f t="shared" si="4"/>
        <v>SPA21XXX</v>
      </c>
      <c r="C165" s="2" t="s">
        <v>256</v>
      </c>
      <c r="D165" s="2" t="s">
        <v>88</v>
      </c>
      <c r="E165" s="21">
        <f>IF(D165="A",VLOOKUP(A165,'Input data'!B:L,11,FALSE),0)</f>
        <v>0</v>
      </c>
      <c r="F165" s="12">
        <f t="shared" si="5"/>
        <v>0</v>
      </c>
    </row>
    <row r="166" spans="1:6" ht="12.65" customHeight="1" x14ac:dyDescent="0.35">
      <c r="A166" s="2" t="s">
        <v>257</v>
      </c>
      <c r="B166" s="3" t="str">
        <f t="shared" si="4"/>
        <v>SPA21XXX</v>
      </c>
      <c r="C166" s="2" t="s">
        <v>258</v>
      </c>
      <c r="D166" s="2" t="s">
        <v>88</v>
      </c>
      <c r="E166" s="21">
        <f>IF(D166="A",VLOOKUP(A166,'Input data'!B:L,11,FALSE),0)</f>
        <v>0</v>
      </c>
      <c r="F166" s="12">
        <f t="shared" si="5"/>
        <v>0</v>
      </c>
    </row>
    <row r="167" spans="1:6" ht="12.65" customHeight="1" x14ac:dyDescent="0.35">
      <c r="A167" s="2" t="s">
        <v>259</v>
      </c>
      <c r="B167" s="3" t="str">
        <f t="shared" si="4"/>
        <v>SPA21XXX</v>
      </c>
      <c r="C167" s="2" t="s">
        <v>260</v>
      </c>
      <c r="D167" s="2" t="s">
        <v>88</v>
      </c>
      <c r="E167" s="21">
        <f>IF(D167="A",VLOOKUP(A167,'Input data'!B:L,11,FALSE),0)</f>
        <v>0</v>
      </c>
      <c r="F167" s="12">
        <f t="shared" si="5"/>
        <v>0</v>
      </c>
    </row>
    <row r="168" spans="1:6" ht="12.65" customHeight="1" x14ac:dyDescent="0.35">
      <c r="A168" s="2" t="s">
        <v>261</v>
      </c>
      <c r="B168" s="3" t="str">
        <f t="shared" si="4"/>
        <v>SPA21XXX</v>
      </c>
      <c r="C168" s="2" t="s">
        <v>262</v>
      </c>
      <c r="D168" s="2" t="s">
        <v>88</v>
      </c>
      <c r="E168" s="21">
        <f>IF(D168="A",VLOOKUP(A168,'Input data'!B:L,11,FALSE),0)</f>
        <v>0</v>
      </c>
      <c r="F168" s="12">
        <f t="shared" si="5"/>
        <v>0</v>
      </c>
    </row>
    <row r="169" spans="1:6" ht="12.65" customHeight="1" x14ac:dyDescent="0.35">
      <c r="A169" s="2" t="s">
        <v>263</v>
      </c>
      <c r="B169" s="3" t="str">
        <f t="shared" si="4"/>
        <v>SPA21XXX</v>
      </c>
      <c r="C169" s="2" t="s">
        <v>264</v>
      </c>
      <c r="D169" s="2" t="s">
        <v>88</v>
      </c>
      <c r="E169" s="21">
        <f>IF(D169="A",VLOOKUP(A169,'Input data'!B:L,11,FALSE),0)</f>
        <v>0</v>
      </c>
      <c r="F169" s="12">
        <f t="shared" si="5"/>
        <v>0</v>
      </c>
    </row>
    <row r="170" spans="1:6" ht="12.65" customHeight="1" x14ac:dyDescent="0.35">
      <c r="A170" s="2" t="s">
        <v>265</v>
      </c>
      <c r="B170" s="3" t="str">
        <f t="shared" si="4"/>
        <v>SPA21XXX</v>
      </c>
      <c r="C170" s="2" t="s">
        <v>266</v>
      </c>
      <c r="D170" s="2" t="s">
        <v>88</v>
      </c>
      <c r="E170" s="21">
        <f>IF(D170="A",VLOOKUP(A170,'Input data'!B:L,11,FALSE),0)</f>
        <v>0</v>
      </c>
      <c r="F170" s="12">
        <f t="shared" si="5"/>
        <v>0</v>
      </c>
    </row>
    <row r="171" spans="1:6" ht="12.65" customHeight="1" x14ac:dyDescent="0.35">
      <c r="A171" s="2" t="s">
        <v>267</v>
      </c>
      <c r="B171" s="3" t="str">
        <f t="shared" si="4"/>
        <v>SPA21XXX</v>
      </c>
      <c r="C171" s="2" t="s">
        <v>268</v>
      </c>
      <c r="D171" s="2" t="s">
        <v>88</v>
      </c>
      <c r="E171" s="21">
        <f>IF(D171="A",VLOOKUP(A171,'Input data'!B:L,11,FALSE),0)</f>
        <v>0</v>
      </c>
      <c r="F171" s="12">
        <f t="shared" si="5"/>
        <v>0</v>
      </c>
    </row>
    <row r="172" spans="1:6" ht="12.65" customHeight="1" x14ac:dyDescent="0.35">
      <c r="A172" s="2" t="s">
        <v>269</v>
      </c>
      <c r="B172" s="3" t="str">
        <f t="shared" si="4"/>
        <v>SPA21XXX</v>
      </c>
      <c r="C172" s="2" t="s">
        <v>270</v>
      </c>
      <c r="D172" s="2" t="s">
        <v>88</v>
      </c>
      <c r="E172" s="21">
        <f>IF(D172="A",VLOOKUP(A172,'Input data'!B:L,11,FALSE),0)</f>
        <v>0</v>
      </c>
      <c r="F172" s="12">
        <f t="shared" si="5"/>
        <v>0</v>
      </c>
    </row>
    <row r="173" spans="1:6" ht="12.65" customHeight="1" x14ac:dyDescent="0.35">
      <c r="A173" s="2" t="s">
        <v>271</v>
      </c>
      <c r="B173" s="3" t="str">
        <f t="shared" si="4"/>
        <v>SPA21XXX</v>
      </c>
      <c r="C173" s="2" t="s">
        <v>272</v>
      </c>
      <c r="D173" s="2" t="s">
        <v>88</v>
      </c>
      <c r="E173" s="21">
        <f>IF(D173="A",VLOOKUP(A173,'Input data'!B:L,11,FALSE),0)</f>
        <v>0</v>
      </c>
      <c r="F173" s="12">
        <f t="shared" si="5"/>
        <v>0</v>
      </c>
    </row>
    <row r="174" spans="1:6" ht="12.65" customHeight="1" x14ac:dyDescent="0.35">
      <c r="A174" s="2" t="s">
        <v>273</v>
      </c>
      <c r="B174" s="3" t="str">
        <f t="shared" si="4"/>
        <v>SPA21XXX</v>
      </c>
      <c r="C174" s="2" t="s">
        <v>274</v>
      </c>
      <c r="D174" s="2" t="s">
        <v>88</v>
      </c>
      <c r="E174" s="21">
        <f>IF(D174="A",VLOOKUP(A174,'Input data'!B:L,11,FALSE),0)</f>
        <v>0</v>
      </c>
      <c r="F174" s="12">
        <f t="shared" si="5"/>
        <v>0</v>
      </c>
    </row>
    <row r="175" spans="1:6" ht="12.65" customHeight="1" x14ac:dyDescent="0.35">
      <c r="A175" s="2" t="s">
        <v>275</v>
      </c>
      <c r="B175" s="3" t="str">
        <f t="shared" si="4"/>
        <v>SPA21XXX</v>
      </c>
      <c r="C175" s="2" t="s">
        <v>276</v>
      </c>
      <c r="D175" s="2" t="s">
        <v>66</v>
      </c>
      <c r="E175" s="21">
        <f>IF(D175="A",VLOOKUP(A175,'Input data'!B:L,11,FALSE),0)</f>
        <v>0</v>
      </c>
      <c r="F175" s="12">
        <f t="shared" si="5"/>
        <v>0</v>
      </c>
    </row>
    <row r="176" spans="1:6" ht="12.65" customHeight="1" x14ac:dyDescent="0.35">
      <c r="A176" s="2" t="s">
        <v>277</v>
      </c>
      <c r="B176" s="3" t="str">
        <f t="shared" si="4"/>
        <v>SPA21XXX</v>
      </c>
      <c r="C176" s="2" t="s">
        <v>278</v>
      </c>
      <c r="D176" s="2" t="s">
        <v>66</v>
      </c>
      <c r="E176" s="21">
        <f>IF(D176="A",VLOOKUP(A176,'Input data'!B:L,11,FALSE),0)</f>
        <v>0</v>
      </c>
      <c r="F176" s="12">
        <f t="shared" si="5"/>
        <v>0</v>
      </c>
    </row>
    <row r="177" spans="1:6" ht="12.65" customHeight="1" x14ac:dyDescent="0.35">
      <c r="A177" s="2" t="s">
        <v>279</v>
      </c>
      <c r="B177" s="3" t="str">
        <f t="shared" si="4"/>
        <v>SPA21XXX</v>
      </c>
      <c r="C177" s="2" t="s">
        <v>280</v>
      </c>
      <c r="D177" s="2" t="s">
        <v>66</v>
      </c>
      <c r="E177" s="21">
        <f>IF(D177="A",VLOOKUP(A177,'Input data'!B:L,11,FALSE),0)</f>
        <v>0</v>
      </c>
      <c r="F177" s="12">
        <f t="shared" si="5"/>
        <v>0</v>
      </c>
    </row>
    <row r="178" spans="1:6" ht="12.65" customHeight="1" x14ac:dyDescent="0.35">
      <c r="A178" s="2" t="s">
        <v>281</v>
      </c>
      <c r="B178" s="3" t="str">
        <f t="shared" si="4"/>
        <v>SPA21XXX</v>
      </c>
      <c r="C178" s="2" t="s">
        <v>282</v>
      </c>
      <c r="D178" s="2" t="s">
        <v>66</v>
      </c>
      <c r="E178" s="21">
        <f>IF(D178="A",VLOOKUP(A178,'Input data'!B:L,11,FALSE),0)</f>
        <v>0</v>
      </c>
      <c r="F178" s="12">
        <f t="shared" si="5"/>
        <v>0</v>
      </c>
    </row>
    <row r="179" spans="1:6" ht="12.65" customHeight="1" x14ac:dyDescent="0.35">
      <c r="A179" s="2" t="s">
        <v>283</v>
      </c>
      <c r="B179" s="3" t="str">
        <f t="shared" si="4"/>
        <v>SPA21XXX</v>
      </c>
      <c r="C179" s="2" t="s">
        <v>284</v>
      </c>
      <c r="D179" s="2" t="s">
        <v>66</v>
      </c>
      <c r="E179" s="21">
        <f>IF(D179="A",VLOOKUP(A179,'Input data'!B:L,11,FALSE),0)</f>
        <v>0</v>
      </c>
      <c r="F179" s="12">
        <f t="shared" si="5"/>
        <v>0</v>
      </c>
    </row>
    <row r="180" spans="1:6" ht="12.65" customHeight="1" x14ac:dyDescent="0.35">
      <c r="A180" s="2" t="s">
        <v>285</v>
      </c>
      <c r="B180" s="3" t="str">
        <f t="shared" si="4"/>
        <v>SPA21XXX</v>
      </c>
      <c r="C180" s="2" t="s">
        <v>286</v>
      </c>
      <c r="D180" s="2" t="s">
        <v>66</v>
      </c>
      <c r="E180" s="21">
        <f>IF(D180="A",VLOOKUP(A180,'Input data'!B:L,11,FALSE),0)</f>
        <v>0</v>
      </c>
      <c r="F180" s="12">
        <f t="shared" si="5"/>
        <v>0</v>
      </c>
    </row>
    <row r="181" spans="1:6" ht="12.65" customHeight="1" x14ac:dyDescent="0.35">
      <c r="A181" s="2" t="s">
        <v>287</v>
      </c>
      <c r="B181" s="3" t="str">
        <f t="shared" si="4"/>
        <v>SPA21XXX</v>
      </c>
      <c r="C181" s="2" t="s">
        <v>288</v>
      </c>
      <c r="D181" s="2" t="s">
        <v>66</v>
      </c>
      <c r="E181" s="21">
        <f>IF(D181="A",VLOOKUP(A181,'Input data'!B:L,11,FALSE),0)</f>
        <v>0</v>
      </c>
      <c r="F181" s="12">
        <f t="shared" si="5"/>
        <v>0</v>
      </c>
    </row>
    <row r="182" spans="1:6" ht="12.65" customHeight="1" x14ac:dyDescent="0.35">
      <c r="A182" s="2" t="s">
        <v>289</v>
      </c>
      <c r="B182" s="3" t="str">
        <f t="shared" si="4"/>
        <v>SPA21XXX</v>
      </c>
      <c r="C182" s="2" t="s">
        <v>290</v>
      </c>
      <c r="D182" s="2" t="s">
        <v>66</v>
      </c>
      <c r="E182" s="21">
        <f>IF(D182="A",VLOOKUP(A182,'Input data'!B:L,11,FALSE),0)</f>
        <v>0</v>
      </c>
      <c r="F182" s="12">
        <f t="shared" si="5"/>
        <v>0</v>
      </c>
    </row>
    <row r="183" spans="1:6" ht="12.65" customHeight="1" x14ac:dyDescent="0.35">
      <c r="A183" s="2" t="s">
        <v>291</v>
      </c>
      <c r="B183" s="3" t="str">
        <f t="shared" si="4"/>
        <v>SPA21XXX</v>
      </c>
      <c r="C183" s="2" t="s">
        <v>292</v>
      </c>
      <c r="D183" s="2" t="s">
        <v>66</v>
      </c>
      <c r="E183" s="21">
        <f>IF(D183="A",VLOOKUP(A183,'Input data'!B:L,11,FALSE),0)</f>
        <v>0</v>
      </c>
      <c r="F183" s="12">
        <f t="shared" si="5"/>
        <v>0</v>
      </c>
    </row>
    <row r="184" spans="1:6" ht="12.65" customHeight="1" x14ac:dyDescent="0.35">
      <c r="A184" s="2" t="s">
        <v>293</v>
      </c>
      <c r="B184" s="3" t="str">
        <f t="shared" si="4"/>
        <v>SPA21XXX</v>
      </c>
      <c r="C184" s="2" t="s">
        <v>294</v>
      </c>
      <c r="D184" s="2" t="s">
        <v>66</v>
      </c>
      <c r="E184" s="21">
        <f>IF(D184="A",VLOOKUP(A184,'Input data'!B:L,11,FALSE),0)</f>
        <v>0</v>
      </c>
      <c r="F184" s="12">
        <f t="shared" si="5"/>
        <v>0</v>
      </c>
    </row>
    <row r="185" spans="1:6" ht="12.65" customHeight="1" x14ac:dyDescent="0.35">
      <c r="A185" s="2" t="s">
        <v>295</v>
      </c>
      <c r="B185" s="3" t="str">
        <f t="shared" si="4"/>
        <v>SPA21XXX</v>
      </c>
      <c r="C185" s="2" t="s">
        <v>296</v>
      </c>
      <c r="D185" s="2" t="s">
        <v>66</v>
      </c>
      <c r="E185" s="21">
        <f>IF(D185="A",VLOOKUP(A185,'Input data'!B:L,11,FALSE),0)</f>
        <v>0</v>
      </c>
      <c r="F185" s="12">
        <f t="shared" si="5"/>
        <v>0</v>
      </c>
    </row>
    <row r="186" spans="1:6" ht="12.65" customHeight="1" x14ac:dyDescent="0.35">
      <c r="A186" s="2" t="s">
        <v>297</v>
      </c>
      <c r="B186" s="3" t="str">
        <f t="shared" si="4"/>
        <v>SPA21XXX</v>
      </c>
      <c r="C186" s="2" t="s">
        <v>298</v>
      </c>
      <c r="D186" s="2" t="s">
        <v>66</v>
      </c>
      <c r="E186" s="21">
        <f>IF(D186="A",VLOOKUP(A186,'Input data'!B:L,11,FALSE),0)</f>
        <v>0</v>
      </c>
      <c r="F186" s="12">
        <f t="shared" si="5"/>
        <v>0</v>
      </c>
    </row>
    <row r="187" spans="1:6" ht="12.65" customHeight="1" x14ac:dyDescent="0.35">
      <c r="A187" s="2" t="s">
        <v>299</v>
      </c>
      <c r="B187" s="3" t="str">
        <f t="shared" si="4"/>
        <v>SPA21XXX</v>
      </c>
      <c r="C187" s="2" t="s">
        <v>300</v>
      </c>
      <c r="D187" s="2" t="s">
        <v>66</v>
      </c>
      <c r="E187" s="21">
        <f>IF(D187="A",VLOOKUP(A187,'Input data'!B:L,11,FALSE),0)</f>
        <v>0</v>
      </c>
      <c r="F187" s="12">
        <f t="shared" si="5"/>
        <v>0</v>
      </c>
    </row>
    <row r="188" spans="1:6" ht="12.65" customHeight="1" x14ac:dyDescent="0.35">
      <c r="A188" s="2" t="s">
        <v>301</v>
      </c>
      <c r="B188" s="3" t="str">
        <f t="shared" si="4"/>
        <v>SPA21XXX</v>
      </c>
      <c r="C188" s="2" t="s">
        <v>302</v>
      </c>
      <c r="D188" s="2" t="s">
        <v>66</v>
      </c>
      <c r="E188" s="21">
        <f>IF(D188="A",VLOOKUP(A188,'Input data'!B:L,11,FALSE),0)</f>
        <v>0</v>
      </c>
      <c r="F188" s="12">
        <f t="shared" si="5"/>
        <v>0</v>
      </c>
    </row>
    <row r="189" spans="1:6" ht="12.65" customHeight="1" x14ac:dyDescent="0.35">
      <c r="A189" s="2" t="s">
        <v>303</v>
      </c>
      <c r="B189" s="3" t="str">
        <f t="shared" si="4"/>
        <v>SPA21XXX</v>
      </c>
      <c r="C189" s="2" t="s">
        <v>304</v>
      </c>
      <c r="D189" s="2" t="s">
        <v>66</v>
      </c>
      <c r="E189" s="21">
        <f>IF(D189="A",VLOOKUP(A189,'Input data'!B:L,11,FALSE),0)</f>
        <v>0</v>
      </c>
      <c r="F189" s="12">
        <f t="shared" si="5"/>
        <v>0</v>
      </c>
    </row>
    <row r="190" spans="1:6" ht="12.65" customHeight="1" x14ac:dyDescent="0.35">
      <c r="A190" s="2" t="s">
        <v>305</v>
      </c>
      <c r="B190" s="3" t="str">
        <f t="shared" si="4"/>
        <v>SPA21XXX</v>
      </c>
      <c r="C190" s="2" t="s">
        <v>306</v>
      </c>
      <c r="D190" s="2" t="s">
        <v>66</v>
      </c>
      <c r="E190" s="21">
        <f>IF(D190="A",VLOOKUP(A190,'Input data'!B:L,11,FALSE),0)</f>
        <v>0</v>
      </c>
      <c r="F190" s="12">
        <f t="shared" si="5"/>
        <v>0</v>
      </c>
    </row>
    <row r="191" spans="1:6" ht="12.65" customHeight="1" x14ac:dyDescent="0.35">
      <c r="A191" s="2" t="s">
        <v>307</v>
      </c>
      <c r="B191" s="3" t="str">
        <f t="shared" si="4"/>
        <v>SPA21XXX</v>
      </c>
      <c r="C191" s="2" t="s">
        <v>308</v>
      </c>
      <c r="D191" s="2" t="s">
        <v>66</v>
      </c>
      <c r="E191" s="21">
        <f>IF(D191="A",VLOOKUP(A191,'Input data'!B:L,11,FALSE),0)</f>
        <v>0</v>
      </c>
      <c r="F191" s="12">
        <f t="shared" si="5"/>
        <v>0</v>
      </c>
    </row>
    <row r="192" spans="1:6" ht="12.65" customHeight="1" x14ac:dyDescent="0.35">
      <c r="A192" s="2" t="s">
        <v>309</v>
      </c>
      <c r="B192" s="3" t="str">
        <f t="shared" si="4"/>
        <v>SPA21XXX</v>
      </c>
      <c r="C192" s="2" t="s">
        <v>310</v>
      </c>
      <c r="D192" s="2" t="s">
        <v>66</v>
      </c>
      <c r="E192" s="21">
        <f>IF(D192="A",VLOOKUP(A192,'Input data'!B:L,11,FALSE),0)</f>
        <v>0</v>
      </c>
      <c r="F192" s="12">
        <f t="shared" si="5"/>
        <v>0</v>
      </c>
    </row>
    <row r="193" spans="1:6" ht="12.65" customHeight="1" x14ac:dyDescent="0.35">
      <c r="A193" s="2" t="s">
        <v>311</v>
      </c>
      <c r="B193" s="3" t="str">
        <f t="shared" si="4"/>
        <v>SPA21XXX</v>
      </c>
      <c r="C193" s="2" t="s">
        <v>312</v>
      </c>
      <c r="D193" s="2" t="s">
        <v>66</v>
      </c>
      <c r="E193" s="21">
        <f>IF(D193="A",VLOOKUP(A193,'Input data'!B:L,11,FALSE),0)</f>
        <v>0</v>
      </c>
      <c r="F193" s="12">
        <f t="shared" si="5"/>
        <v>0</v>
      </c>
    </row>
    <row r="194" spans="1:6" ht="12.65" customHeight="1" x14ac:dyDescent="0.35">
      <c r="A194" s="2" t="s">
        <v>313</v>
      </c>
      <c r="B194" s="3" t="str">
        <f t="shared" si="4"/>
        <v>SPA21XXX</v>
      </c>
      <c r="C194" s="2" t="s">
        <v>314</v>
      </c>
      <c r="D194" s="2" t="s">
        <v>66</v>
      </c>
      <c r="E194" s="21">
        <f>IF(D194="A",VLOOKUP(A194,'Input data'!B:L,11,FALSE),0)</f>
        <v>0</v>
      </c>
      <c r="F194" s="12">
        <f t="shared" si="5"/>
        <v>0</v>
      </c>
    </row>
    <row r="195" spans="1:6" ht="12.65" customHeight="1" x14ac:dyDescent="0.35">
      <c r="A195" s="2" t="s">
        <v>315</v>
      </c>
      <c r="B195" s="3" t="str">
        <f t="shared" ref="B195:B258" si="6">REPLACE(A195,6,3,"XXX")</f>
        <v>SPA21XXX</v>
      </c>
      <c r="C195" s="2" t="s">
        <v>316</v>
      </c>
      <c r="D195" s="2" t="s">
        <v>66</v>
      </c>
      <c r="E195" s="21">
        <f>IF(D195="A",VLOOKUP(A195,'Input data'!B:L,11,FALSE),0)</f>
        <v>0</v>
      </c>
      <c r="F195" s="12">
        <f t="shared" ref="F195:F258" si="7">E195</f>
        <v>0</v>
      </c>
    </row>
    <row r="196" spans="1:6" ht="12.65" customHeight="1" x14ac:dyDescent="0.35">
      <c r="A196" s="2" t="s">
        <v>317</v>
      </c>
      <c r="B196" s="3" t="str">
        <f t="shared" si="6"/>
        <v>SPA21XXX</v>
      </c>
      <c r="C196" s="2" t="s">
        <v>318</v>
      </c>
      <c r="D196" s="2" t="s">
        <v>66</v>
      </c>
      <c r="E196" s="21">
        <f>IF(D196="A",VLOOKUP(A196,'Input data'!B:L,11,FALSE),0)</f>
        <v>0</v>
      </c>
      <c r="F196" s="12">
        <f t="shared" si="7"/>
        <v>0</v>
      </c>
    </row>
    <row r="197" spans="1:6" ht="12.65" customHeight="1" x14ac:dyDescent="0.35">
      <c r="A197" s="2" t="s">
        <v>319</v>
      </c>
      <c r="B197" s="3" t="str">
        <f t="shared" si="6"/>
        <v>SPA21XXX</v>
      </c>
      <c r="C197" s="2" t="s">
        <v>320</v>
      </c>
      <c r="D197" s="2" t="s">
        <v>66</v>
      </c>
      <c r="E197" s="21">
        <f>IF(D197="A",VLOOKUP(A197,'Input data'!B:L,11,FALSE),0)</f>
        <v>0</v>
      </c>
      <c r="F197" s="12">
        <f t="shared" si="7"/>
        <v>0</v>
      </c>
    </row>
    <row r="198" spans="1:6" ht="12.65" customHeight="1" x14ac:dyDescent="0.35">
      <c r="A198" s="2" t="s">
        <v>321</v>
      </c>
      <c r="B198" s="3" t="str">
        <f t="shared" si="6"/>
        <v>SPA21XXX</v>
      </c>
      <c r="C198" s="2" t="s">
        <v>322</v>
      </c>
      <c r="D198" s="2" t="s">
        <v>66</v>
      </c>
      <c r="E198" s="21">
        <f>IF(D198="A",VLOOKUP(A198,'Input data'!B:L,11,FALSE),0)</f>
        <v>0</v>
      </c>
      <c r="F198" s="12">
        <f t="shared" si="7"/>
        <v>0</v>
      </c>
    </row>
    <row r="199" spans="1:6" ht="12.65" customHeight="1" x14ac:dyDescent="0.35">
      <c r="A199" s="2" t="s">
        <v>323</v>
      </c>
      <c r="B199" s="3" t="str">
        <f t="shared" si="6"/>
        <v>SPA21XXX</v>
      </c>
      <c r="C199" s="2" t="s">
        <v>324</v>
      </c>
      <c r="D199" s="2" t="s">
        <v>66</v>
      </c>
      <c r="E199" s="21">
        <f>IF(D199="A",VLOOKUP(A199,'Input data'!B:L,11,FALSE),0)</f>
        <v>0</v>
      </c>
      <c r="F199" s="12">
        <f t="shared" si="7"/>
        <v>0</v>
      </c>
    </row>
    <row r="200" spans="1:6" ht="12.65" customHeight="1" x14ac:dyDescent="0.35">
      <c r="A200" s="2" t="s">
        <v>325</v>
      </c>
      <c r="B200" s="3" t="str">
        <f t="shared" si="6"/>
        <v>SPA21XXX</v>
      </c>
      <c r="C200" s="2" t="s">
        <v>326</v>
      </c>
      <c r="D200" s="2" t="s">
        <v>66</v>
      </c>
      <c r="E200" s="21">
        <f>IF(D200="A",VLOOKUP(A200,'Input data'!B:L,11,FALSE),0)</f>
        <v>0</v>
      </c>
      <c r="F200" s="12">
        <f t="shared" si="7"/>
        <v>0</v>
      </c>
    </row>
    <row r="201" spans="1:6" ht="12.65" customHeight="1" x14ac:dyDescent="0.35">
      <c r="A201" s="2" t="s">
        <v>327</v>
      </c>
      <c r="B201" s="3" t="str">
        <f t="shared" si="6"/>
        <v>SPA21XXX</v>
      </c>
      <c r="C201" s="2" t="s">
        <v>328</v>
      </c>
      <c r="D201" s="2" t="s">
        <v>66</v>
      </c>
      <c r="E201" s="21">
        <f>IF(D201="A",VLOOKUP(A201,'Input data'!B:L,11,FALSE),0)</f>
        <v>0</v>
      </c>
      <c r="F201" s="12">
        <f t="shared" si="7"/>
        <v>0</v>
      </c>
    </row>
    <row r="202" spans="1:6" ht="12.65" customHeight="1" x14ac:dyDescent="0.35">
      <c r="A202" s="2" t="s">
        <v>329</v>
      </c>
      <c r="B202" s="3" t="str">
        <f t="shared" si="6"/>
        <v>SPA21XXX</v>
      </c>
      <c r="C202" s="2" t="s">
        <v>330</v>
      </c>
      <c r="D202" s="2" t="s">
        <v>66</v>
      </c>
      <c r="E202" s="21">
        <f>IF(D202="A",VLOOKUP(A202,'Input data'!B:L,11,FALSE),0)</f>
        <v>0</v>
      </c>
      <c r="F202" s="12">
        <f t="shared" si="7"/>
        <v>0</v>
      </c>
    </row>
    <row r="203" spans="1:6" ht="12.65" customHeight="1" x14ac:dyDescent="0.35">
      <c r="A203" s="2" t="s">
        <v>331</v>
      </c>
      <c r="B203" s="3" t="str">
        <f t="shared" si="6"/>
        <v>SPA21XXX</v>
      </c>
      <c r="C203" s="2" t="s">
        <v>332</v>
      </c>
      <c r="D203" s="2" t="s">
        <v>66</v>
      </c>
      <c r="E203" s="21">
        <f>IF(D203="A",VLOOKUP(A203,'Input data'!B:L,11,FALSE),0)</f>
        <v>0</v>
      </c>
      <c r="F203" s="12">
        <f t="shared" si="7"/>
        <v>0</v>
      </c>
    </row>
    <row r="204" spans="1:6" ht="12.65" customHeight="1" x14ac:dyDescent="0.35">
      <c r="A204" s="2" t="s">
        <v>333</v>
      </c>
      <c r="B204" s="3" t="str">
        <f t="shared" si="6"/>
        <v>SPA21XXX</v>
      </c>
      <c r="C204" s="2" t="s">
        <v>334</v>
      </c>
      <c r="D204" s="2" t="s">
        <v>66</v>
      </c>
      <c r="E204" s="21">
        <f>IF(D204="A",VLOOKUP(A204,'Input data'!B:L,11,FALSE),0)</f>
        <v>0</v>
      </c>
      <c r="F204" s="12">
        <f t="shared" si="7"/>
        <v>0</v>
      </c>
    </row>
    <row r="205" spans="1:6" ht="12.65" customHeight="1" x14ac:dyDescent="0.35">
      <c r="A205" s="2" t="s">
        <v>335</v>
      </c>
      <c r="B205" s="3" t="str">
        <f t="shared" si="6"/>
        <v>SPA21XXX</v>
      </c>
      <c r="C205" s="2" t="s">
        <v>336</v>
      </c>
      <c r="D205" s="2" t="s">
        <v>66</v>
      </c>
      <c r="E205" s="21">
        <f>IF(D205="A",VLOOKUP(A205,'Input data'!B:L,11,FALSE),0)</f>
        <v>0</v>
      </c>
      <c r="F205" s="12">
        <f t="shared" si="7"/>
        <v>0</v>
      </c>
    </row>
    <row r="206" spans="1:6" ht="12.65" customHeight="1" x14ac:dyDescent="0.35">
      <c r="A206" s="2" t="s">
        <v>337</v>
      </c>
      <c r="B206" s="3" t="str">
        <f t="shared" si="6"/>
        <v>SPA21XXX</v>
      </c>
      <c r="C206" s="2" t="s">
        <v>338</v>
      </c>
      <c r="D206" s="2" t="s">
        <v>66</v>
      </c>
      <c r="E206" s="21">
        <f>IF(D206="A",VLOOKUP(A206,'Input data'!B:L,11,FALSE),0)</f>
        <v>0</v>
      </c>
      <c r="F206" s="12">
        <f t="shared" si="7"/>
        <v>0</v>
      </c>
    </row>
    <row r="207" spans="1:6" ht="12.65" customHeight="1" x14ac:dyDescent="0.35">
      <c r="A207" s="2" t="s">
        <v>339</v>
      </c>
      <c r="B207" s="3" t="str">
        <f t="shared" si="6"/>
        <v>SPA21XXX</v>
      </c>
      <c r="C207" s="2" t="s">
        <v>340</v>
      </c>
      <c r="D207" s="2" t="s">
        <v>66</v>
      </c>
      <c r="E207" s="21">
        <f>IF(D207="A",VLOOKUP(A207,'Input data'!B:L,11,FALSE),0)</f>
        <v>0</v>
      </c>
      <c r="F207" s="12">
        <f t="shared" si="7"/>
        <v>0</v>
      </c>
    </row>
    <row r="208" spans="1:6" ht="12.65" customHeight="1" x14ac:dyDescent="0.35">
      <c r="A208" s="2" t="s">
        <v>341</v>
      </c>
      <c r="B208" s="3" t="str">
        <f t="shared" si="6"/>
        <v>SPA21XXX</v>
      </c>
      <c r="C208" s="2" t="s">
        <v>342</v>
      </c>
      <c r="D208" s="2" t="s">
        <v>66</v>
      </c>
      <c r="E208" s="21">
        <f>IF(D208="A",VLOOKUP(A208,'Input data'!B:L,11,FALSE),0)</f>
        <v>0</v>
      </c>
      <c r="F208" s="12">
        <f t="shared" si="7"/>
        <v>0</v>
      </c>
    </row>
    <row r="209" spans="1:6" ht="12.65" customHeight="1" x14ac:dyDescent="0.35">
      <c r="A209" s="2" t="s">
        <v>343</v>
      </c>
      <c r="B209" s="3" t="str">
        <f t="shared" si="6"/>
        <v>SPA21XXX</v>
      </c>
      <c r="C209" s="2" t="s">
        <v>344</v>
      </c>
      <c r="D209" s="2" t="s">
        <v>66</v>
      </c>
      <c r="E209" s="21">
        <f>IF(D209="A",VLOOKUP(A209,'Input data'!B:L,11,FALSE),0)</f>
        <v>0</v>
      </c>
      <c r="F209" s="12">
        <f t="shared" si="7"/>
        <v>0</v>
      </c>
    </row>
    <row r="210" spans="1:6" ht="12.65" customHeight="1" x14ac:dyDescent="0.35">
      <c r="A210" s="2" t="s">
        <v>345</v>
      </c>
      <c r="B210" s="3" t="str">
        <f t="shared" si="6"/>
        <v>SPA21XXX</v>
      </c>
      <c r="C210" s="2" t="s">
        <v>346</v>
      </c>
      <c r="D210" s="2" t="s">
        <v>66</v>
      </c>
      <c r="E210" s="21">
        <f>IF(D210="A",VLOOKUP(A210,'Input data'!B:L,11,FALSE),0)</f>
        <v>0</v>
      </c>
      <c r="F210" s="12">
        <f t="shared" si="7"/>
        <v>0</v>
      </c>
    </row>
    <row r="211" spans="1:6" ht="12.65" customHeight="1" x14ac:dyDescent="0.35">
      <c r="A211" s="2" t="s">
        <v>347</v>
      </c>
      <c r="B211" s="3" t="str">
        <f t="shared" si="6"/>
        <v>SPA21XXX</v>
      </c>
      <c r="C211" s="2" t="s">
        <v>348</v>
      </c>
      <c r="D211" s="2" t="s">
        <v>66</v>
      </c>
      <c r="E211" s="21">
        <f>IF(D211="A",VLOOKUP(A211,'Input data'!B:L,11,FALSE),0)</f>
        <v>0</v>
      </c>
      <c r="F211" s="12">
        <f t="shared" si="7"/>
        <v>0</v>
      </c>
    </row>
    <row r="212" spans="1:6" ht="12.65" customHeight="1" x14ac:dyDescent="0.35">
      <c r="A212" s="2" t="s">
        <v>349</v>
      </c>
      <c r="B212" s="3" t="str">
        <f t="shared" si="6"/>
        <v>SPA21XXX</v>
      </c>
      <c r="C212" s="2" t="s">
        <v>350</v>
      </c>
      <c r="D212" s="2" t="s">
        <v>66</v>
      </c>
      <c r="E212" s="21">
        <f>IF(D212="A",VLOOKUP(A212,'Input data'!B:L,11,FALSE),0)</f>
        <v>0</v>
      </c>
      <c r="F212" s="12">
        <f t="shared" si="7"/>
        <v>0</v>
      </c>
    </row>
    <row r="213" spans="1:6" ht="12.65" customHeight="1" x14ac:dyDescent="0.35">
      <c r="A213" s="2" t="s">
        <v>351</v>
      </c>
      <c r="B213" s="3" t="str">
        <f t="shared" si="6"/>
        <v>SPA21XXX</v>
      </c>
      <c r="C213" s="2" t="s">
        <v>352</v>
      </c>
      <c r="D213" s="2" t="s">
        <v>66</v>
      </c>
      <c r="E213" s="21">
        <f>IF(D213="A",VLOOKUP(A213,'Input data'!B:L,11,FALSE),0)</f>
        <v>0</v>
      </c>
      <c r="F213" s="12">
        <f t="shared" si="7"/>
        <v>0</v>
      </c>
    </row>
    <row r="214" spans="1:6" ht="12.65" customHeight="1" x14ac:dyDescent="0.35">
      <c r="A214" s="2" t="s">
        <v>353</v>
      </c>
      <c r="B214" s="3" t="str">
        <f t="shared" si="6"/>
        <v>SPA21XXX</v>
      </c>
      <c r="C214" s="2" t="s">
        <v>354</v>
      </c>
      <c r="D214" s="2" t="s">
        <v>66</v>
      </c>
      <c r="E214" s="21">
        <f>IF(D214="A",VLOOKUP(A214,'Input data'!B:L,11,FALSE),0)</f>
        <v>0</v>
      </c>
      <c r="F214" s="12">
        <f t="shared" si="7"/>
        <v>0</v>
      </c>
    </row>
    <row r="215" spans="1:6" ht="12.65" customHeight="1" x14ac:dyDescent="0.35">
      <c r="A215" s="2" t="s">
        <v>355</v>
      </c>
      <c r="B215" s="3" t="str">
        <f t="shared" si="6"/>
        <v>SPA21XXX</v>
      </c>
      <c r="C215" s="2" t="s">
        <v>356</v>
      </c>
      <c r="D215" s="2" t="s">
        <v>66</v>
      </c>
      <c r="E215" s="21">
        <f>IF(D215="A",VLOOKUP(A215,'Input data'!B:L,11,FALSE),0)</f>
        <v>0</v>
      </c>
      <c r="F215" s="12">
        <f t="shared" si="7"/>
        <v>0</v>
      </c>
    </row>
    <row r="216" spans="1:6" ht="12.65" customHeight="1" x14ac:dyDescent="0.35">
      <c r="A216" s="2" t="s">
        <v>357</v>
      </c>
      <c r="B216" s="3" t="str">
        <f t="shared" si="6"/>
        <v>SPA21XXX</v>
      </c>
      <c r="C216" s="2" t="s">
        <v>358</v>
      </c>
      <c r="D216" s="2" t="s">
        <v>66</v>
      </c>
      <c r="E216" s="21">
        <f>IF(D216="A",VLOOKUP(A216,'Input data'!B:L,11,FALSE),0)</f>
        <v>0</v>
      </c>
      <c r="F216" s="12">
        <f t="shared" si="7"/>
        <v>0</v>
      </c>
    </row>
    <row r="217" spans="1:6" ht="12.65" customHeight="1" x14ac:dyDescent="0.35">
      <c r="A217" s="2" t="s">
        <v>359</v>
      </c>
      <c r="B217" s="3" t="str">
        <f t="shared" si="6"/>
        <v>SPA21XXX</v>
      </c>
      <c r="C217" s="2" t="s">
        <v>360</v>
      </c>
      <c r="D217" s="2" t="s">
        <v>66</v>
      </c>
      <c r="E217" s="21">
        <f>IF(D217="A",VLOOKUP(A217,'Input data'!B:L,11,FALSE),0)</f>
        <v>0</v>
      </c>
      <c r="F217" s="12">
        <f t="shared" si="7"/>
        <v>0</v>
      </c>
    </row>
    <row r="218" spans="1:6" ht="12.65" customHeight="1" x14ac:dyDescent="0.35">
      <c r="A218" s="2" t="s">
        <v>361</v>
      </c>
      <c r="B218" s="3" t="str">
        <f t="shared" si="6"/>
        <v>SPA21XXX</v>
      </c>
      <c r="C218" s="2" t="s">
        <v>362</v>
      </c>
      <c r="D218" s="2" t="s">
        <v>66</v>
      </c>
      <c r="E218" s="21">
        <f>IF(D218="A",VLOOKUP(A218,'Input data'!B:L,11,FALSE),0)</f>
        <v>0</v>
      </c>
      <c r="F218" s="12">
        <f t="shared" si="7"/>
        <v>0</v>
      </c>
    </row>
    <row r="219" spans="1:6" ht="12.65" customHeight="1" x14ac:dyDescent="0.35">
      <c r="A219" s="2" t="s">
        <v>363</v>
      </c>
      <c r="B219" s="3" t="str">
        <f t="shared" si="6"/>
        <v>SPA21XXX</v>
      </c>
      <c r="C219" s="2" t="s">
        <v>364</v>
      </c>
      <c r="D219" s="2" t="s">
        <v>66</v>
      </c>
      <c r="E219" s="21">
        <f>IF(D219="A",VLOOKUP(A219,'Input data'!B:L,11,FALSE),0)</f>
        <v>0</v>
      </c>
      <c r="F219" s="12">
        <f t="shared" si="7"/>
        <v>0</v>
      </c>
    </row>
    <row r="220" spans="1:6" ht="12.65" customHeight="1" x14ac:dyDescent="0.35">
      <c r="A220" s="2" t="s">
        <v>365</v>
      </c>
      <c r="B220" s="3" t="str">
        <f t="shared" si="6"/>
        <v>SPA21XXX</v>
      </c>
      <c r="C220" s="2" t="s">
        <v>366</v>
      </c>
      <c r="D220" s="2" t="s">
        <v>66</v>
      </c>
      <c r="E220" s="21">
        <f>IF(D220="A",VLOOKUP(A220,'Input data'!B:L,11,FALSE),0)</f>
        <v>0</v>
      </c>
      <c r="F220" s="12">
        <f t="shared" si="7"/>
        <v>0</v>
      </c>
    </row>
    <row r="221" spans="1:6" ht="12.65" customHeight="1" x14ac:dyDescent="0.35">
      <c r="A221" s="2" t="s">
        <v>367</v>
      </c>
      <c r="B221" s="3" t="str">
        <f t="shared" si="6"/>
        <v>SPA21XXX</v>
      </c>
      <c r="C221" s="2" t="s">
        <v>368</v>
      </c>
      <c r="D221" s="2" t="s">
        <v>66</v>
      </c>
      <c r="E221" s="21">
        <f>IF(D221="A",VLOOKUP(A221,'Input data'!B:L,11,FALSE),0)</f>
        <v>0</v>
      </c>
      <c r="F221" s="12">
        <f t="shared" si="7"/>
        <v>0</v>
      </c>
    </row>
    <row r="222" spans="1:6" ht="12.65" customHeight="1" x14ac:dyDescent="0.35">
      <c r="A222" s="2" t="s">
        <v>369</v>
      </c>
      <c r="B222" s="3" t="str">
        <f t="shared" si="6"/>
        <v>SPA21XXX</v>
      </c>
      <c r="C222" s="2" t="s">
        <v>370</v>
      </c>
      <c r="D222" s="2" t="s">
        <v>66</v>
      </c>
      <c r="E222" s="21">
        <f>IF(D222="A",VLOOKUP(A222,'Input data'!B:L,11,FALSE),0)</f>
        <v>0</v>
      </c>
      <c r="F222" s="12">
        <f t="shared" si="7"/>
        <v>0</v>
      </c>
    </row>
    <row r="223" spans="1:6" ht="12.65" customHeight="1" x14ac:dyDescent="0.35">
      <c r="A223" s="2" t="s">
        <v>371</v>
      </c>
      <c r="B223" s="3" t="str">
        <f t="shared" si="6"/>
        <v>SPA21XXX</v>
      </c>
      <c r="C223" s="2" t="s">
        <v>372</v>
      </c>
      <c r="D223" s="2" t="s">
        <v>66</v>
      </c>
      <c r="E223" s="21">
        <f>IF(D223="A",VLOOKUP(A223,'Input data'!B:L,11,FALSE),0)</f>
        <v>0</v>
      </c>
      <c r="F223" s="12">
        <f t="shared" si="7"/>
        <v>0</v>
      </c>
    </row>
    <row r="224" spans="1:6" ht="12.65" customHeight="1" x14ac:dyDescent="0.35">
      <c r="A224" s="2" t="s">
        <v>373</v>
      </c>
      <c r="B224" s="3" t="str">
        <f t="shared" si="6"/>
        <v>SPA21XXX</v>
      </c>
      <c r="C224" s="2" t="s">
        <v>374</v>
      </c>
      <c r="D224" s="2" t="s">
        <v>66</v>
      </c>
      <c r="E224" s="21">
        <f>IF(D224="A",VLOOKUP(A224,'Input data'!B:L,11,FALSE),0)</f>
        <v>0</v>
      </c>
      <c r="F224" s="12">
        <f t="shared" si="7"/>
        <v>0</v>
      </c>
    </row>
    <row r="225" spans="1:6" ht="12.65" customHeight="1" x14ac:dyDescent="0.35">
      <c r="A225" s="2" t="s">
        <v>375</v>
      </c>
      <c r="B225" s="3" t="str">
        <f t="shared" si="6"/>
        <v>SPA21XXX</v>
      </c>
      <c r="C225" s="2" t="s">
        <v>376</v>
      </c>
      <c r="D225" s="2" t="s">
        <v>66</v>
      </c>
      <c r="E225" s="21">
        <f>IF(D225="A",VLOOKUP(A225,'Input data'!B:L,11,FALSE),0)</f>
        <v>0</v>
      </c>
      <c r="F225" s="12">
        <f t="shared" si="7"/>
        <v>0</v>
      </c>
    </row>
    <row r="226" spans="1:6" ht="12.65" customHeight="1" x14ac:dyDescent="0.35">
      <c r="A226" s="2" t="s">
        <v>377</v>
      </c>
      <c r="B226" s="3" t="str">
        <f t="shared" si="6"/>
        <v>SPA21XXX</v>
      </c>
      <c r="C226" s="2" t="s">
        <v>378</v>
      </c>
      <c r="D226" s="2" t="s">
        <v>66</v>
      </c>
      <c r="E226" s="21">
        <f>IF(D226="A",VLOOKUP(A226,'Input data'!B:L,11,FALSE),0)</f>
        <v>0</v>
      </c>
      <c r="F226" s="12">
        <f t="shared" si="7"/>
        <v>0</v>
      </c>
    </row>
    <row r="227" spans="1:6" ht="12.65" customHeight="1" x14ac:dyDescent="0.35">
      <c r="A227" s="2" t="s">
        <v>379</v>
      </c>
      <c r="B227" s="3" t="str">
        <f t="shared" si="6"/>
        <v>SPA21XXX</v>
      </c>
      <c r="C227" s="2" t="s">
        <v>380</v>
      </c>
      <c r="D227" s="2" t="s">
        <v>66</v>
      </c>
      <c r="E227" s="21">
        <f>IF(D227="A",VLOOKUP(A227,'Input data'!B:L,11,FALSE),0)</f>
        <v>0</v>
      </c>
      <c r="F227" s="12">
        <f t="shared" si="7"/>
        <v>0</v>
      </c>
    </row>
    <row r="228" spans="1:6" ht="12.65" customHeight="1" x14ac:dyDescent="0.35">
      <c r="A228" s="2" t="s">
        <v>381</v>
      </c>
      <c r="B228" s="3" t="str">
        <f t="shared" si="6"/>
        <v>SPA21XXX</v>
      </c>
      <c r="C228" s="2" t="s">
        <v>382</v>
      </c>
      <c r="D228" s="2" t="s">
        <v>66</v>
      </c>
      <c r="E228" s="21">
        <f>IF(D228="A",VLOOKUP(A228,'Input data'!B:L,11,FALSE),0)</f>
        <v>0</v>
      </c>
      <c r="F228" s="12">
        <f t="shared" si="7"/>
        <v>0</v>
      </c>
    </row>
    <row r="229" spans="1:6" ht="12.65" customHeight="1" x14ac:dyDescent="0.35">
      <c r="A229" s="2" t="s">
        <v>383</v>
      </c>
      <c r="B229" s="3" t="str">
        <f t="shared" si="6"/>
        <v>SPA21XXX</v>
      </c>
      <c r="C229" s="2" t="s">
        <v>384</v>
      </c>
      <c r="D229" s="2" t="s">
        <v>66</v>
      </c>
      <c r="E229" s="21">
        <f>IF(D229="A",VLOOKUP(A229,'Input data'!B:L,11,FALSE),0)</f>
        <v>0</v>
      </c>
      <c r="F229" s="12">
        <f t="shared" si="7"/>
        <v>0</v>
      </c>
    </row>
    <row r="230" spans="1:6" ht="12.65" customHeight="1" x14ac:dyDescent="0.35">
      <c r="A230" s="2" t="s">
        <v>385</v>
      </c>
      <c r="B230" s="3" t="str">
        <f t="shared" si="6"/>
        <v>SPA21XXX</v>
      </c>
      <c r="C230" s="2" t="s">
        <v>386</v>
      </c>
      <c r="D230" s="2" t="s">
        <v>66</v>
      </c>
      <c r="E230" s="21">
        <f>IF(D230="A",VLOOKUP(A230,'Input data'!B:L,11,FALSE),0)</f>
        <v>0</v>
      </c>
      <c r="F230" s="12">
        <f t="shared" si="7"/>
        <v>0</v>
      </c>
    </row>
    <row r="231" spans="1:6" ht="12.65" customHeight="1" x14ac:dyDescent="0.35">
      <c r="A231" s="2" t="s">
        <v>387</v>
      </c>
      <c r="B231" s="3" t="str">
        <f t="shared" si="6"/>
        <v>SPA21XXX</v>
      </c>
      <c r="C231" s="2" t="s">
        <v>388</v>
      </c>
      <c r="D231" s="2" t="s">
        <v>66</v>
      </c>
      <c r="E231" s="21">
        <f>IF(D231="A",VLOOKUP(A231,'Input data'!B:L,11,FALSE),0)</f>
        <v>0</v>
      </c>
      <c r="F231" s="12">
        <f t="shared" si="7"/>
        <v>0</v>
      </c>
    </row>
    <row r="232" spans="1:6" ht="12.65" customHeight="1" x14ac:dyDescent="0.35">
      <c r="A232" s="2" t="s">
        <v>389</v>
      </c>
      <c r="B232" s="3" t="str">
        <f t="shared" si="6"/>
        <v>SPA21XXX</v>
      </c>
      <c r="C232" s="2" t="s">
        <v>390</v>
      </c>
      <c r="D232" s="2" t="s">
        <v>66</v>
      </c>
      <c r="E232" s="21">
        <f>IF(D232="A",VLOOKUP(A232,'Input data'!B:L,11,FALSE),0)</f>
        <v>0</v>
      </c>
      <c r="F232" s="12">
        <f t="shared" si="7"/>
        <v>0</v>
      </c>
    </row>
    <row r="233" spans="1:6" ht="12.65" customHeight="1" x14ac:dyDescent="0.35">
      <c r="A233" s="2" t="s">
        <v>391</v>
      </c>
      <c r="B233" s="3" t="str">
        <f t="shared" si="6"/>
        <v>SPA21XXX</v>
      </c>
      <c r="C233" s="2" t="s">
        <v>392</v>
      </c>
      <c r="D233" s="2" t="s">
        <v>66</v>
      </c>
      <c r="E233" s="21">
        <f>IF(D233="A",VLOOKUP(A233,'Input data'!B:L,11,FALSE),0)</f>
        <v>0</v>
      </c>
      <c r="F233" s="12">
        <f t="shared" si="7"/>
        <v>0</v>
      </c>
    </row>
    <row r="234" spans="1:6" ht="12.65" customHeight="1" x14ac:dyDescent="0.35">
      <c r="A234" s="2" t="s">
        <v>393</v>
      </c>
      <c r="B234" s="3" t="str">
        <f t="shared" si="6"/>
        <v>SPA21XXX</v>
      </c>
      <c r="C234" s="2" t="s">
        <v>394</v>
      </c>
      <c r="D234" s="2" t="s">
        <v>66</v>
      </c>
      <c r="E234" s="21">
        <f>IF(D234="A",VLOOKUP(A234,'Input data'!B:L,11,FALSE),0)</f>
        <v>0</v>
      </c>
      <c r="F234" s="12">
        <f t="shared" si="7"/>
        <v>0</v>
      </c>
    </row>
    <row r="235" spans="1:6" ht="12.65" customHeight="1" x14ac:dyDescent="0.35">
      <c r="A235" s="2" t="s">
        <v>395</v>
      </c>
      <c r="B235" s="3" t="str">
        <f t="shared" si="6"/>
        <v>SPA21XXX</v>
      </c>
      <c r="C235" s="2" t="s">
        <v>396</v>
      </c>
      <c r="D235" s="2" t="s">
        <v>66</v>
      </c>
      <c r="E235" s="21">
        <f>IF(D235="A",VLOOKUP(A235,'Input data'!B:L,11,FALSE),0)</f>
        <v>0</v>
      </c>
      <c r="F235" s="12">
        <f t="shared" si="7"/>
        <v>0</v>
      </c>
    </row>
    <row r="236" spans="1:6" ht="12.65" customHeight="1" x14ac:dyDescent="0.35">
      <c r="A236" s="2" t="s">
        <v>397</v>
      </c>
      <c r="B236" s="3" t="str">
        <f t="shared" si="6"/>
        <v>SPA21XXX</v>
      </c>
      <c r="C236" s="2" t="s">
        <v>398</v>
      </c>
      <c r="D236" s="2" t="s">
        <v>66</v>
      </c>
      <c r="E236" s="21">
        <f>IF(D236="A",VLOOKUP(A236,'Input data'!B:L,11,FALSE),0)</f>
        <v>0</v>
      </c>
      <c r="F236" s="12">
        <f t="shared" si="7"/>
        <v>0</v>
      </c>
    </row>
    <row r="237" spans="1:6" ht="12.65" customHeight="1" x14ac:dyDescent="0.35">
      <c r="A237" s="2" t="s">
        <v>399</v>
      </c>
      <c r="B237" s="3" t="str">
        <f t="shared" si="6"/>
        <v>SPA21XXX</v>
      </c>
      <c r="C237" s="2" t="s">
        <v>400</v>
      </c>
      <c r="D237" s="2" t="s">
        <v>66</v>
      </c>
      <c r="E237" s="21">
        <f>IF(D237="A",VLOOKUP(A237,'Input data'!B:L,11,FALSE),0)</f>
        <v>0</v>
      </c>
      <c r="F237" s="12">
        <f t="shared" si="7"/>
        <v>0</v>
      </c>
    </row>
    <row r="238" spans="1:6" ht="12.65" customHeight="1" x14ac:dyDescent="0.35">
      <c r="A238" s="2" t="s">
        <v>401</v>
      </c>
      <c r="B238" s="3" t="str">
        <f t="shared" si="6"/>
        <v>SPA21XXX</v>
      </c>
      <c r="C238" s="2" t="s">
        <v>402</v>
      </c>
      <c r="D238" s="2" t="s">
        <v>66</v>
      </c>
      <c r="E238" s="21">
        <f>IF(D238="A",VLOOKUP(A238,'Input data'!B:L,11,FALSE),0)</f>
        <v>0</v>
      </c>
      <c r="F238" s="12">
        <f t="shared" si="7"/>
        <v>0</v>
      </c>
    </row>
    <row r="239" spans="1:6" ht="12.65" customHeight="1" x14ac:dyDescent="0.35">
      <c r="A239" s="2" t="s">
        <v>403</v>
      </c>
      <c r="B239" s="3" t="str">
        <f t="shared" si="6"/>
        <v>SPA21XXX</v>
      </c>
      <c r="C239" s="2" t="s">
        <v>404</v>
      </c>
      <c r="D239" s="2" t="s">
        <v>66</v>
      </c>
      <c r="E239" s="21">
        <f>IF(D239="A",VLOOKUP(A239,'Input data'!B:L,11,FALSE),0)</f>
        <v>0</v>
      </c>
      <c r="F239" s="12">
        <f t="shared" si="7"/>
        <v>0</v>
      </c>
    </row>
    <row r="240" spans="1:6" ht="12.65" customHeight="1" x14ac:dyDescent="0.35">
      <c r="A240" s="2" t="s">
        <v>405</v>
      </c>
      <c r="B240" s="3" t="str">
        <f t="shared" si="6"/>
        <v>SPA21XXX</v>
      </c>
      <c r="C240" s="2" t="s">
        <v>406</v>
      </c>
      <c r="D240" s="2" t="s">
        <v>66</v>
      </c>
      <c r="E240" s="21">
        <f>IF(D240="A",VLOOKUP(A240,'Input data'!B:L,11,FALSE),0)</f>
        <v>0</v>
      </c>
      <c r="F240" s="12">
        <f t="shared" si="7"/>
        <v>0</v>
      </c>
    </row>
    <row r="241" spans="1:6" ht="12.65" customHeight="1" x14ac:dyDescent="0.35">
      <c r="A241" s="2" t="s">
        <v>407</v>
      </c>
      <c r="B241" s="3" t="str">
        <f t="shared" si="6"/>
        <v>SPA21XXX</v>
      </c>
      <c r="C241" s="2" t="s">
        <v>408</v>
      </c>
      <c r="D241" s="2" t="s">
        <v>66</v>
      </c>
      <c r="E241" s="21">
        <f>IF(D241="A",VLOOKUP(A241,'Input data'!B:L,11,FALSE),0)</f>
        <v>0</v>
      </c>
      <c r="F241" s="12">
        <f t="shared" si="7"/>
        <v>0</v>
      </c>
    </row>
    <row r="242" spans="1:6" ht="12.65" customHeight="1" x14ac:dyDescent="0.35">
      <c r="A242" s="2" t="s">
        <v>409</v>
      </c>
      <c r="B242" s="3" t="str">
        <f t="shared" si="6"/>
        <v>SPA21XXX</v>
      </c>
      <c r="C242" s="2" t="s">
        <v>410</v>
      </c>
      <c r="D242" s="2" t="s">
        <v>66</v>
      </c>
      <c r="E242" s="21">
        <f>IF(D242="A",VLOOKUP(A242,'Input data'!B:L,11,FALSE),0)</f>
        <v>0</v>
      </c>
      <c r="F242" s="12">
        <f t="shared" si="7"/>
        <v>0</v>
      </c>
    </row>
    <row r="243" spans="1:6" ht="12.65" customHeight="1" x14ac:dyDescent="0.35">
      <c r="A243" s="2" t="s">
        <v>411</v>
      </c>
      <c r="B243" s="3" t="str">
        <f t="shared" si="6"/>
        <v>SPA21XXX</v>
      </c>
      <c r="C243" s="2" t="s">
        <v>412</v>
      </c>
      <c r="D243" s="2" t="s">
        <v>66</v>
      </c>
      <c r="E243" s="21">
        <f>IF(D243="A",VLOOKUP(A243,'Input data'!B:L,11,FALSE),0)</f>
        <v>0</v>
      </c>
      <c r="F243" s="12">
        <f t="shared" si="7"/>
        <v>0</v>
      </c>
    </row>
    <row r="244" spans="1:6" ht="12.65" customHeight="1" x14ac:dyDescent="0.35">
      <c r="A244" s="2" t="s">
        <v>413</v>
      </c>
      <c r="B244" s="3" t="str">
        <f t="shared" si="6"/>
        <v>SPA21XXX</v>
      </c>
      <c r="C244" s="2" t="s">
        <v>414</v>
      </c>
      <c r="D244" s="2" t="s">
        <v>66</v>
      </c>
      <c r="E244" s="21">
        <f>IF(D244="A",VLOOKUP(A244,'Input data'!B:L,11,FALSE),0)</f>
        <v>0</v>
      </c>
      <c r="F244" s="12">
        <f t="shared" si="7"/>
        <v>0</v>
      </c>
    </row>
    <row r="245" spans="1:6" ht="12.65" customHeight="1" x14ac:dyDescent="0.35">
      <c r="A245" s="2" t="s">
        <v>415</v>
      </c>
      <c r="B245" s="3" t="str">
        <f t="shared" si="6"/>
        <v>SPA21XXX</v>
      </c>
      <c r="C245" s="2" t="s">
        <v>416</v>
      </c>
      <c r="D245" s="2" t="s">
        <v>66</v>
      </c>
      <c r="E245" s="21">
        <f>IF(D245="A",VLOOKUP(A245,'Input data'!B:L,11,FALSE),0)</f>
        <v>0</v>
      </c>
      <c r="F245" s="12">
        <f t="shared" si="7"/>
        <v>0</v>
      </c>
    </row>
    <row r="246" spans="1:6" ht="12.65" customHeight="1" x14ac:dyDescent="0.35">
      <c r="A246" s="2" t="s">
        <v>417</v>
      </c>
      <c r="B246" s="3" t="str">
        <f t="shared" si="6"/>
        <v>SPA21XXX</v>
      </c>
      <c r="C246" s="2" t="s">
        <v>418</v>
      </c>
      <c r="D246" s="2" t="s">
        <v>66</v>
      </c>
      <c r="E246" s="21">
        <f>IF(D246="A",VLOOKUP(A246,'Input data'!B:L,11,FALSE),0)</f>
        <v>0</v>
      </c>
      <c r="F246" s="12">
        <f t="shared" si="7"/>
        <v>0</v>
      </c>
    </row>
    <row r="247" spans="1:6" ht="12.65" customHeight="1" x14ac:dyDescent="0.35">
      <c r="A247" s="2" t="s">
        <v>419</v>
      </c>
      <c r="B247" s="3" t="str">
        <f t="shared" si="6"/>
        <v>SPA21XXX</v>
      </c>
      <c r="C247" s="2" t="s">
        <v>420</v>
      </c>
      <c r="D247" s="2" t="s">
        <v>66</v>
      </c>
      <c r="E247" s="21">
        <f>IF(D247="A",VLOOKUP(A247,'Input data'!B:L,11,FALSE),0)</f>
        <v>0</v>
      </c>
      <c r="F247" s="12">
        <f t="shared" si="7"/>
        <v>0</v>
      </c>
    </row>
    <row r="248" spans="1:6" ht="12.65" customHeight="1" x14ac:dyDescent="0.35">
      <c r="A248" s="2" t="s">
        <v>421</v>
      </c>
      <c r="B248" s="3" t="str">
        <f t="shared" si="6"/>
        <v>SPA21XXX</v>
      </c>
      <c r="C248" s="2" t="s">
        <v>422</v>
      </c>
      <c r="D248" s="2" t="s">
        <v>66</v>
      </c>
      <c r="E248" s="21">
        <f>IF(D248="A",VLOOKUP(A248,'Input data'!B:L,11,FALSE),0)</f>
        <v>0</v>
      </c>
      <c r="F248" s="12">
        <f t="shared" si="7"/>
        <v>0</v>
      </c>
    </row>
    <row r="249" spans="1:6" ht="12.65" customHeight="1" x14ac:dyDescent="0.35">
      <c r="A249" s="2" t="s">
        <v>423</v>
      </c>
      <c r="B249" s="3" t="str">
        <f t="shared" si="6"/>
        <v>SPA21XXX</v>
      </c>
      <c r="C249" s="2" t="s">
        <v>424</v>
      </c>
      <c r="D249" s="2" t="s">
        <v>66</v>
      </c>
      <c r="E249" s="21">
        <f>IF(D249="A",VLOOKUP(A249,'Input data'!B:L,11,FALSE),0)</f>
        <v>0</v>
      </c>
      <c r="F249" s="12">
        <f t="shared" si="7"/>
        <v>0</v>
      </c>
    </row>
    <row r="250" spans="1:6" ht="12.65" customHeight="1" x14ac:dyDescent="0.35">
      <c r="A250" s="2" t="s">
        <v>425</v>
      </c>
      <c r="B250" s="3" t="str">
        <f t="shared" si="6"/>
        <v>SPA21XXX</v>
      </c>
      <c r="C250" s="2" t="s">
        <v>426</v>
      </c>
      <c r="D250" s="2" t="s">
        <v>66</v>
      </c>
      <c r="E250" s="21">
        <f>IF(D250="A",VLOOKUP(A250,'Input data'!B:L,11,FALSE),0)</f>
        <v>0</v>
      </c>
      <c r="F250" s="12">
        <f t="shared" si="7"/>
        <v>0</v>
      </c>
    </row>
    <row r="251" spans="1:6" ht="12.65" customHeight="1" x14ac:dyDescent="0.35">
      <c r="A251" s="2" t="s">
        <v>427</v>
      </c>
      <c r="B251" s="3" t="str">
        <f t="shared" si="6"/>
        <v>SPA21XXX</v>
      </c>
      <c r="C251" s="2" t="s">
        <v>428</v>
      </c>
      <c r="D251" s="2" t="s">
        <v>66</v>
      </c>
      <c r="E251" s="21">
        <f>IF(D251="A",VLOOKUP(A251,'Input data'!B:L,11,FALSE),0)</f>
        <v>0</v>
      </c>
      <c r="F251" s="12">
        <f t="shared" si="7"/>
        <v>0</v>
      </c>
    </row>
    <row r="252" spans="1:6" ht="12.65" customHeight="1" x14ac:dyDescent="0.35">
      <c r="A252" s="2" t="s">
        <v>429</v>
      </c>
      <c r="B252" s="3" t="str">
        <f t="shared" si="6"/>
        <v>SPA21XXX</v>
      </c>
      <c r="C252" s="2" t="s">
        <v>430</v>
      </c>
      <c r="D252" s="2" t="s">
        <v>66</v>
      </c>
      <c r="E252" s="21">
        <f>IF(D252="A",VLOOKUP(A252,'Input data'!B:L,11,FALSE),0)</f>
        <v>0</v>
      </c>
      <c r="F252" s="12">
        <f t="shared" si="7"/>
        <v>0</v>
      </c>
    </row>
    <row r="253" spans="1:6" ht="12.65" customHeight="1" x14ac:dyDescent="0.35">
      <c r="A253" s="2" t="s">
        <v>431</v>
      </c>
      <c r="B253" s="3" t="str">
        <f t="shared" si="6"/>
        <v>SPA21XXX</v>
      </c>
      <c r="C253" s="2" t="s">
        <v>432</v>
      </c>
      <c r="D253" s="2" t="s">
        <v>66</v>
      </c>
      <c r="E253" s="21">
        <f>IF(D253="A",VLOOKUP(A253,'Input data'!B:L,11,FALSE),0)</f>
        <v>0</v>
      </c>
      <c r="F253" s="12">
        <f t="shared" si="7"/>
        <v>0</v>
      </c>
    </row>
    <row r="254" spans="1:6" ht="12.65" customHeight="1" x14ac:dyDescent="0.35">
      <c r="A254" s="2" t="s">
        <v>433</v>
      </c>
      <c r="B254" s="3" t="str">
        <f t="shared" si="6"/>
        <v>SPA21XXX</v>
      </c>
      <c r="C254" s="2" t="s">
        <v>434</v>
      </c>
      <c r="D254" s="2" t="s">
        <v>66</v>
      </c>
      <c r="E254" s="21">
        <f>IF(D254="A",VLOOKUP(A254,'Input data'!B:L,11,FALSE),0)</f>
        <v>0</v>
      </c>
      <c r="F254" s="12">
        <f t="shared" si="7"/>
        <v>0</v>
      </c>
    </row>
    <row r="255" spans="1:6" ht="12.65" customHeight="1" x14ac:dyDescent="0.35">
      <c r="A255" s="2" t="s">
        <v>435</v>
      </c>
      <c r="B255" s="3" t="str">
        <f t="shared" si="6"/>
        <v>SPA21XXX</v>
      </c>
      <c r="C255" s="2" t="s">
        <v>436</v>
      </c>
      <c r="D255" s="2" t="s">
        <v>66</v>
      </c>
      <c r="E255" s="21">
        <f>IF(D255="A",VLOOKUP(A255,'Input data'!B:L,11,FALSE),0)</f>
        <v>0</v>
      </c>
      <c r="F255" s="12">
        <f t="shared" si="7"/>
        <v>0</v>
      </c>
    </row>
    <row r="256" spans="1:6" ht="12.65" customHeight="1" x14ac:dyDescent="0.35">
      <c r="A256" s="2" t="s">
        <v>437</v>
      </c>
      <c r="B256" s="3" t="str">
        <f t="shared" si="6"/>
        <v>SPA21XXX</v>
      </c>
      <c r="C256" s="2" t="s">
        <v>438</v>
      </c>
      <c r="D256" s="2" t="s">
        <v>66</v>
      </c>
      <c r="E256" s="21">
        <f>IF(D256="A",VLOOKUP(A256,'Input data'!B:L,11,FALSE),0)</f>
        <v>0</v>
      </c>
      <c r="F256" s="12">
        <f t="shared" si="7"/>
        <v>0</v>
      </c>
    </row>
    <row r="257" spans="1:6" ht="12.65" customHeight="1" x14ac:dyDescent="0.35">
      <c r="A257" s="2" t="s">
        <v>439</v>
      </c>
      <c r="B257" s="3" t="str">
        <f t="shared" si="6"/>
        <v>SPA21XXX</v>
      </c>
      <c r="C257" s="2" t="s">
        <v>440</v>
      </c>
      <c r="D257" s="2" t="s">
        <v>66</v>
      </c>
      <c r="E257" s="21">
        <f>IF(D257="A",VLOOKUP(A257,'Input data'!B:L,11,FALSE),0)</f>
        <v>0</v>
      </c>
      <c r="F257" s="12">
        <f t="shared" si="7"/>
        <v>0</v>
      </c>
    </row>
    <row r="258" spans="1:6" ht="12.65" customHeight="1" x14ac:dyDescent="0.35">
      <c r="A258" s="2" t="s">
        <v>441</v>
      </c>
      <c r="B258" s="3" t="str">
        <f t="shared" si="6"/>
        <v>SPA21XXX</v>
      </c>
      <c r="C258" s="2" t="s">
        <v>442</v>
      </c>
      <c r="D258" s="2" t="s">
        <v>66</v>
      </c>
      <c r="E258" s="21">
        <f>IF(D258="A",VLOOKUP(A258,'Input data'!B:L,11,FALSE),0)</f>
        <v>0</v>
      </c>
      <c r="F258" s="12">
        <f t="shared" si="7"/>
        <v>0</v>
      </c>
    </row>
    <row r="259" spans="1:6" ht="12.65" customHeight="1" x14ac:dyDescent="0.35">
      <c r="A259" s="2" t="s">
        <v>443</v>
      </c>
      <c r="B259" s="3" t="str">
        <f t="shared" ref="B259:B322" si="8">REPLACE(A259,6,3,"XXX")</f>
        <v>SPA21XXX</v>
      </c>
      <c r="C259" s="2" t="s">
        <v>444</v>
      </c>
      <c r="D259" s="2" t="s">
        <v>66</v>
      </c>
      <c r="E259" s="21">
        <f>IF(D259="A",VLOOKUP(A259,'Input data'!B:L,11,FALSE),0)</f>
        <v>0</v>
      </c>
      <c r="F259" s="12">
        <f t="shared" ref="F259:F322" si="9">E259</f>
        <v>0</v>
      </c>
    </row>
    <row r="260" spans="1:6" ht="12.65" customHeight="1" x14ac:dyDescent="0.35">
      <c r="A260" s="2" t="s">
        <v>445</v>
      </c>
      <c r="B260" s="3" t="str">
        <f t="shared" si="8"/>
        <v>SPA21XXX</v>
      </c>
      <c r="C260" s="2" t="s">
        <v>446</v>
      </c>
      <c r="D260" s="2" t="s">
        <v>66</v>
      </c>
      <c r="E260" s="21">
        <f>IF(D260="A",VLOOKUP(A260,'Input data'!B:L,11,FALSE),0)</f>
        <v>0</v>
      </c>
      <c r="F260" s="12">
        <f t="shared" si="9"/>
        <v>0</v>
      </c>
    </row>
    <row r="261" spans="1:6" ht="12.65" customHeight="1" x14ac:dyDescent="0.35">
      <c r="A261" s="2" t="s">
        <v>447</v>
      </c>
      <c r="B261" s="3" t="str">
        <f t="shared" si="8"/>
        <v>SPA21XXX</v>
      </c>
      <c r="C261" s="2" t="s">
        <v>448</v>
      </c>
      <c r="D261" s="2" t="s">
        <v>66</v>
      </c>
      <c r="E261" s="21">
        <f>IF(D261="A",VLOOKUP(A261,'Input data'!B:L,11,FALSE),0)</f>
        <v>0</v>
      </c>
      <c r="F261" s="12">
        <f t="shared" si="9"/>
        <v>0</v>
      </c>
    </row>
    <row r="262" spans="1:6" ht="12.65" customHeight="1" x14ac:dyDescent="0.35">
      <c r="A262" s="2" t="s">
        <v>449</v>
      </c>
      <c r="B262" s="3" t="str">
        <f t="shared" si="8"/>
        <v>SPA21XXX</v>
      </c>
      <c r="C262" s="2" t="s">
        <v>450</v>
      </c>
      <c r="D262" s="2" t="s">
        <v>66</v>
      </c>
      <c r="E262" s="21">
        <f>IF(D262="A",VLOOKUP(A262,'Input data'!B:L,11,FALSE),0)</f>
        <v>0</v>
      </c>
      <c r="F262" s="12">
        <f t="shared" si="9"/>
        <v>0</v>
      </c>
    </row>
    <row r="263" spans="1:6" ht="12.65" customHeight="1" x14ac:dyDescent="0.35">
      <c r="A263" s="2" t="s">
        <v>451</v>
      </c>
      <c r="B263" s="3" t="str">
        <f t="shared" si="8"/>
        <v>SPA21XXX</v>
      </c>
      <c r="C263" s="2" t="s">
        <v>452</v>
      </c>
      <c r="D263" s="2" t="s">
        <v>66</v>
      </c>
      <c r="E263" s="21">
        <f>IF(D263="A",VLOOKUP(A263,'Input data'!B:L,11,FALSE),0)</f>
        <v>0</v>
      </c>
      <c r="F263" s="12">
        <f t="shared" si="9"/>
        <v>0</v>
      </c>
    </row>
    <row r="264" spans="1:6" ht="12.65" customHeight="1" x14ac:dyDescent="0.35">
      <c r="A264" s="2" t="s">
        <v>453</v>
      </c>
      <c r="B264" s="3" t="str">
        <f t="shared" si="8"/>
        <v>SPA21XXX</v>
      </c>
      <c r="C264" s="2" t="s">
        <v>454</v>
      </c>
      <c r="D264" s="2" t="s">
        <v>66</v>
      </c>
      <c r="E264" s="21">
        <f>IF(D264="A",VLOOKUP(A264,'Input data'!B:L,11,FALSE),0)</f>
        <v>0</v>
      </c>
      <c r="F264" s="12">
        <f t="shared" si="9"/>
        <v>0</v>
      </c>
    </row>
    <row r="265" spans="1:6" ht="12.65" customHeight="1" x14ac:dyDescent="0.35">
      <c r="A265" s="2" t="s">
        <v>455</v>
      </c>
      <c r="B265" s="3" t="str">
        <f t="shared" si="8"/>
        <v>SPA21XXX</v>
      </c>
      <c r="C265" s="2" t="s">
        <v>456</v>
      </c>
      <c r="D265" s="2" t="s">
        <v>66</v>
      </c>
      <c r="E265" s="21">
        <f>IF(D265="A",VLOOKUP(A265,'Input data'!B:L,11,FALSE),0)</f>
        <v>0</v>
      </c>
      <c r="F265" s="12">
        <f t="shared" si="9"/>
        <v>0</v>
      </c>
    </row>
    <row r="266" spans="1:6" ht="12.65" customHeight="1" x14ac:dyDescent="0.35">
      <c r="A266" s="2" t="s">
        <v>457</v>
      </c>
      <c r="B266" s="3" t="str">
        <f t="shared" si="8"/>
        <v>SPA21XXX</v>
      </c>
      <c r="C266" s="2" t="s">
        <v>458</v>
      </c>
      <c r="D266" s="2" t="s">
        <v>66</v>
      </c>
      <c r="E266" s="21">
        <f>IF(D266="A",VLOOKUP(A266,'Input data'!B:L,11,FALSE),0)</f>
        <v>0</v>
      </c>
      <c r="F266" s="12">
        <f t="shared" si="9"/>
        <v>0</v>
      </c>
    </row>
    <row r="267" spans="1:6" ht="12.65" customHeight="1" x14ac:dyDescent="0.35">
      <c r="A267" s="2" t="s">
        <v>459</v>
      </c>
      <c r="B267" s="3" t="str">
        <f t="shared" si="8"/>
        <v>SPA21XXX</v>
      </c>
      <c r="C267" s="2" t="s">
        <v>460</v>
      </c>
      <c r="D267" s="2" t="s">
        <v>66</v>
      </c>
      <c r="E267" s="21">
        <f>IF(D267="A",VLOOKUP(A267,'Input data'!B:L,11,FALSE),0)</f>
        <v>0</v>
      </c>
      <c r="F267" s="12">
        <f t="shared" si="9"/>
        <v>0</v>
      </c>
    </row>
    <row r="268" spans="1:6" ht="12.65" customHeight="1" x14ac:dyDescent="0.35">
      <c r="A268" s="2" t="s">
        <v>461</v>
      </c>
      <c r="B268" s="3" t="str">
        <f t="shared" si="8"/>
        <v>SPA21XXX</v>
      </c>
      <c r="C268" s="2" t="s">
        <v>462</v>
      </c>
      <c r="D268" s="2" t="s">
        <v>66</v>
      </c>
      <c r="E268" s="21">
        <f>IF(D268="A",VLOOKUP(A268,'Input data'!B:L,11,FALSE),0)</f>
        <v>0</v>
      </c>
      <c r="F268" s="12">
        <f t="shared" si="9"/>
        <v>0</v>
      </c>
    </row>
    <row r="269" spans="1:6" ht="12.65" customHeight="1" x14ac:dyDescent="0.35">
      <c r="A269" s="2" t="s">
        <v>463</v>
      </c>
      <c r="B269" s="3" t="str">
        <f t="shared" si="8"/>
        <v>SPA21XXX</v>
      </c>
      <c r="C269" s="2" t="s">
        <v>464</v>
      </c>
      <c r="D269" s="2" t="s">
        <v>66</v>
      </c>
      <c r="E269" s="21">
        <f>IF(D269="A",VLOOKUP(A269,'Input data'!B:L,11,FALSE),0)</f>
        <v>0</v>
      </c>
      <c r="F269" s="12">
        <f t="shared" si="9"/>
        <v>0</v>
      </c>
    </row>
    <row r="270" spans="1:6" ht="12.65" customHeight="1" x14ac:dyDescent="0.35">
      <c r="A270" s="2" t="s">
        <v>465</v>
      </c>
      <c r="B270" s="3" t="str">
        <f t="shared" si="8"/>
        <v>SPA21XXX</v>
      </c>
      <c r="C270" s="2" t="s">
        <v>466</v>
      </c>
      <c r="D270" s="2" t="s">
        <v>66</v>
      </c>
      <c r="E270" s="21">
        <f>IF(D270="A",VLOOKUP(A270,'Input data'!B:L,11,FALSE),0)</f>
        <v>0</v>
      </c>
      <c r="F270" s="12">
        <f t="shared" si="9"/>
        <v>0</v>
      </c>
    </row>
    <row r="271" spans="1:6" ht="12.65" customHeight="1" x14ac:dyDescent="0.35">
      <c r="A271" s="2" t="s">
        <v>467</v>
      </c>
      <c r="B271" s="3" t="str">
        <f t="shared" si="8"/>
        <v>SPA21XXX</v>
      </c>
      <c r="C271" s="2" t="s">
        <v>468</v>
      </c>
      <c r="D271" s="2" t="s">
        <v>66</v>
      </c>
      <c r="E271" s="21">
        <f>IF(D271="A",VLOOKUP(A271,'Input data'!B:L,11,FALSE),0)</f>
        <v>0</v>
      </c>
      <c r="F271" s="12">
        <f t="shared" si="9"/>
        <v>0</v>
      </c>
    </row>
    <row r="272" spans="1:6" ht="12.65" customHeight="1" x14ac:dyDescent="0.35">
      <c r="A272" s="2" t="s">
        <v>469</v>
      </c>
      <c r="B272" s="3" t="str">
        <f t="shared" si="8"/>
        <v>SPA21XXX</v>
      </c>
      <c r="C272" s="2" t="s">
        <v>470</v>
      </c>
      <c r="D272" s="2" t="s">
        <v>66</v>
      </c>
      <c r="E272" s="21">
        <f>IF(D272="A",VLOOKUP(A272,'Input data'!B:L,11,FALSE),0)</f>
        <v>0</v>
      </c>
      <c r="F272" s="12">
        <f t="shared" si="9"/>
        <v>0</v>
      </c>
    </row>
    <row r="273" spans="1:6" ht="12.65" customHeight="1" x14ac:dyDescent="0.35">
      <c r="A273" s="2" t="s">
        <v>471</v>
      </c>
      <c r="B273" s="3" t="str">
        <f t="shared" si="8"/>
        <v>SPA21XXX</v>
      </c>
      <c r="C273" s="2" t="s">
        <v>472</v>
      </c>
      <c r="D273" s="2" t="s">
        <v>66</v>
      </c>
      <c r="E273" s="21">
        <f>IF(D273="A",VLOOKUP(A273,'Input data'!B:L,11,FALSE),0)</f>
        <v>0</v>
      </c>
      <c r="F273" s="12">
        <f t="shared" si="9"/>
        <v>0</v>
      </c>
    </row>
    <row r="274" spans="1:6" ht="12.65" customHeight="1" x14ac:dyDescent="0.35">
      <c r="A274" s="2" t="s">
        <v>473</v>
      </c>
      <c r="B274" s="3" t="str">
        <f t="shared" si="8"/>
        <v>SPA21XXX</v>
      </c>
      <c r="C274" s="2" t="s">
        <v>474</v>
      </c>
      <c r="D274" s="2" t="s">
        <v>66</v>
      </c>
      <c r="E274" s="21">
        <f>IF(D274="A",VLOOKUP(A274,'Input data'!B:L,11,FALSE),0)</f>
        <v>0</v>
      </c>
      <c r="F274" s="12">
        <f t="shared" si="9"/>
        <v>0</v>
      </c>
    </row>
    <row r="275" spans="1:6" ht="12.65" customHeight="1" x14ac:dyDescent="0.35">
      <c r="A275" s="2" t="s">
        <v>475</v>
      </c>
      <c r="B275" s="3" t="str">
        <f t="shared" si="8"/>
        <v>SPA21XXX</v>
      </c>
      <c r="C275" s="2" t="s">
        <v>476</v>
      </c>
      <c r="D275" s="2" t="s">
        <v>66</v>
      </c>
      <c r="E275" s="21">
        <f>IF(D275="A",VLOOKUP(A275,'Input data'!B:L,11,FALSE),0)</f>
        <v>0</v>
      </c>
      <c r="F275" s="12">
        <f t="shared" si="9"/>
        <v>0</v>
      </c>
    </row>
    <row r="276" spans="1:6" ht="12.65" customHeight="1" x14ac:dyDescent="0.35">
      <c r="A276" s="2" t="s">
        <v>477</v>
      </c>
      <c r="B276" s="3" t="str">
        <f t="shared" si="8"/>
        <v>SPA21XXX</v>
      </c>
      <c r="C276" s="2" t="s">
        <v>478</v>
      </c>
      <c r="D276" s="2" t="s">
        <v>66</v>
      </c>
      <c r="E276" s="21">
        <f>IF(D276="A",VLOOKUP(A276,'Input data'!B:L,11,FALSE),0)</f>
        <v>0</v>
      </c>
      <c r="F276" s="12">
        <f t="shared" si="9"/>
        <v>0</v>
      </c>
    </row>
    <row r="277" spans="1:6" ht="12.65" customHeight="1" x14ac:dyDescent="0.35">
      <c r="A277" s="2" t="s">
        <v>479</v>
      </c>
      <c r="B277" s="3" t="str">
        <f t="shared" si="8"/>
        <v>SPA21XXX</v>
      </c>
      <c r="C277" s="2" t="s">
        <v>480</v>
      </c>
      <c r="D277" s="2" t="s">
        <v>66</v>
      </c>
      <c r="E277" s="21">
        <f>IF(D277="A",VLOOKUP(A277,'Input data'!B:L,11,FALSE),0)</f>
        <v>0</v>
      </c>
      <c r="F277" s="12">
        <f t="shared" si="9"/>
        <v>0</v>
      </c>
    </row>
    <row r="278" spans="1:6" ht="12.65" customHeight="1" x14ac:dyDescent="0.35">
      <c r="A278" s="2" t="s">
        <v>481</v>
      </c>
      <c r="B278" s="3" t="str">
        <f t="shared" si="8"/>
        <v>SPA21XXX</v>
      </c>
      <c r="C278" s="2" t="s">
        <v>482</v>
      </c>
      <c r="D278" s="2" t="s">
        <v>66</v>
      </c>
      <c r="E278" s="21">
        <f>IF(D278="A",VLOOKUP(A278,'Input data'!B:L,11,FALSE),0)</f>
        <v>0</v>
      </c>
      <c r="F278" s="12">
        <f t="shared" si="9"/>
        <v>0</v>
      </c>
    </row>
    <row r="279" spans="1:6" ht="12.65" customHeight="1" x14ac:dyDescent="0.35">
      <c r="A279" s="2" t="s">
        <v>483</v>
      </c>
      <c r="B279" s="3" t="str">
        <f t="shared" si="8"/>
        <v>SPA21XXX</v>
      </c>
      <c r="C279" s="2" t="s">
        <v>484</v>
      </c>
      <c r="D279" s="2" t="s">
        <v>66</v>
      </c>
      <c r="E279" s="21">
        <f>IF(D279="A",VLOOKUP(A279,'Input data'!B:L,11,FALSE),0)</f>
        <v>0</v>
      </c>
      <c r="F279" s="12">
        <f t="shared" si="9"/>
        <v>0</v>
      </c>
    </row>
    <row r="280" spans="1:6" ht="12.65" customHeight="1" x14ac:dyDescent="0.35">
      <c r="A280" s="2" t="s">
        <v>485</v>
      </c>
      <c r="B280" s="3" t="str">
        <f t="shared" si="8"/>
        <v>SPA21XXX</v>
      </c>
      <c r="C280" s="2" t="s">
        <v>486</v>
      </c>
      <c r="D280" s="2" t="s">
        <v>66</v>
      </c>
      <c r="E280" s="21">
        <f>IF(D280="A",VLOOKUP(A280,'Input data'!B:L,11,FALSE),0)</f>
        <v>0</v>
      </c>
      <c r="F280" s="12">
        <f t="shared" si="9"/>
        <v>0</v>
      </c>
    </row>
    <row r="281" spans="1:6" ht="12.65" customHeight="1" x14ac:dyDescent="0.35">
      <c r="A281" s="2" t="s">
        <v>487</v>
      </c>
      <c r="B281" s="3" t="str">
        <f t="shared" si="8"/>
        <v>SPA21XXX</v>
      </c>
      <c r="C281" s="2" t="s">
        <v>488</v>
      </c>
      <c r="D281" s="2" t="s">
        <v>66</v>
      </c>
      <c r="E281" s="21">
        <f>IF(D281="A",VLOOKUP(A281,'Input data'!B:L,11,FALSE),0)</f>
        <v>0</v>
      </c>
      <c r="F281" s="12">
        <f t="shared" si="9"/>
        <v>0</v>
      </c>
    </row>
    <row r="282" spans="1:6" ht="12.65" customHeight="1" x14ac:dyDescent="0.35">
      <c r="A282" s="2" t="s">
        <v>489</v>
      </c>
      <c r="B282" s="3" t="str">
        <f t="shared" si="8"/>
        <v>SPA21XXX</v>
      </c>
      <c r="C282" s="2" t="s">
        <v>490</v>
      </c>
      <c r="D282" s="2" t="s">
        <v>66</v>
      </c>
      <c r="E282" s="21">
        <f>IF(D282="A",VLOOKUP(A282,'Input data'!B:L,11,FALSE),0)</f>
        <v>0</v>
      </c>
      <c r="F282" s="12">
        <f t="shared" si="9"/>
        <v>0</v>
      </c>
    </row>
    <row r="283" spans="1:6" ht="12.65" customHeight="1" x14ac:dyDescent="0.35">
      <c r="A283" s="2" t="s">
        <v>491</v>
      </c>
      <c r="B283" s="3" t="str">
        <f t="shared" si="8"/>
        <v>SPA21XXX</v>
      </c>
      <c r="C283" s="2" t="s">
        <v>492</v>
      </c>
      <c r="D283" s="2" t="s">
        <v>66</v>
      </c>
      <c r="E283" s="21">
        <f>IF(D283="A",VLOOKUP(A283,'Input data'!B:L,11,FALSE),0)</f>
        <v>0</v>
      </c>
      <c r="F283" s="12">
        <f t="shared" si="9"/>
        <v>0</v>
      </c>
    </row>
    <row r="284" spans="1:6" ht="12.65" customHeight="1" x14ac:dyDescent="0.35">
      <c r="A284" s="2" t="s">
        <v>493</v>
      </c>
      <c r="B284" s="3" t="str">
        <f t="shared" si="8"/>
        <v>SPA21XXX</v>
      </c>
      <c r="C284" s="2" t="s">
        <v>494</v>
      </c>
      <c r="D284" s="2" t="s">
        <v>66</v>
      </c>
      <c r="E284" s="21">
        <f>IF(D284="A",VLOOKUP(A284,'Input data'!B:L,11,FALSE),0)</f>
        <v>0</v>
      </c>
      <c r="F284" s="12">
        <f t="shared" si="9"/>
        <v>0</v>
      </c>
    </row>
    <row r="285" spans="1:6" ht="12.65" customHeight="1" x14ac:dyDescent="0.35">
      <c r="A285" s="2" t="s">
        <v>495</v>
      </c>
      <c r="B285" s="3" t="str">
        <f t="shared" si="8"/>
        <v>SPA21XXX</v>
      </c>
      <c r="C285" s="2" t="s">
        <v>496</v>
      </c>
      <c r="D285" s="2" t="s">
        <v>66</v>
      </c>
      <c r="E285" s="21">
        <f>IF(D285="A",VLOOKUP(A285,'Input data'!B:L,11,FALSE),0)</f>
        <v>0</v>
      </c>
      <c r="F285" s="12">
        <f t="shared" si="9"/>
        <v>0</v>
      </c>
    </row>
    <row r="286" spans="1:6" ht="12.65" customHeight="1" x14ac:dyDescent="0.35">
      <c r="A286" s="2" t="s">
        <v>497</v>
      </c>
      <c r="B286" s="3" t="str">
        <f t="shared" si="8"/>
        <v>SPA21XXX</v>
      </c>
      <c r="C286" s="2" t="s">
        <v>498</v>
      </c>
      <c r="D286" s="2" t="s">
        <v>66</v>
      </c>
      <c r="E286" s="21">
        <f>IF(D286="A",VLOOKUP(A286,'Input data'!B:L,11,FALSE),0)</f>
        <v>0</v>
      </c>
      <c r="F286" s="12">
        <f t="shared" si="9"/>
        <v>0</v>
      </c>
    </row>
    <row r="287" spans="1:6" ht="12.65" customHeight="1" x14ac:dyDescent="0.35">
      <c r="A287" s="2" t="s">
        <v>499</v>
      </c>
      <c r="B287" s="3" t="str">
        <f t="shared" si="8"/>
        <v>SPA21XXX</v>
      </c>
      <c r="C287" s="2" t="s">
        <v>500</v>
      </c>
      <c r="D287" s="2" t="s">
        <v>66</v>
      </c>
      <c r="E287" s="21">
        <f>IF(D287="A",VLOOKUP(A287,'Input data'!B:L,11,FALSE),0)</f>
        <v>0</v>
      </c>
      <c r="F287" s="12">
        <f t="shared" si="9"/>
        <v>0</v>
      </c>
    </row>
    <row r="288" spans="1:6" ht="12.65" customHeight="1" x14ac:dyDescent="0.35">
      <c r="A288" s="2" t="s">
        <v>501</v>
      </c>
      <c r="B288" s="3" t="str">
        <f t="shared" si="8"/>
        <v>SPA21XXX</v>
      </c>
      <c r="C288" s="2" t="s">
        <v>502</v>
      </c>
      <c r="D288" s="2" t="s">
        <v>66</v>
      </c>
      <c r="E288" s="21">
        <f>IF(D288="A",VLOOKUP(A288,'Input data'!B:L,11,FALSE),0)</f>
        <v>0</v>
      </c>
      <c r="F288" s="12">
        <f t="shared" si="9"/>
        <v>0</v>
      </c>
    </row>
    <row r="289" spans="1:6" ht="12.65" customHeight="1" x14ac:dyDescent="0.35">
      <c r="A289" s="2" t="s">
        <v>503</v>
      </c>
      <c r="B289" s="3" t="str">
        <f t="shared" si="8"/>
        <v>SPA21XXX</v>
      </c>
      <c r="C289" s="2" t="s">
        <v>504</v>
      </c>
      <c r="D289" s="2" t="s">
        <v>66</v>
      </c>
      <c r="E289" s="21">
        <f>IF(D289="A",VLOOKUP(A289,'Input data'!B:L,11,FALSE),0)</f>
        <v>0</v>
      </c>
      <c r="F289" s="12">
        <f t="shared" si="9"/>
        <v>0</v>
      </c>
    </row>
    <row r="290" spans="1:6" ht="12.65" customHeight="1" x14ac:dyDescent="0.35">
      <c r="A290" s="2" t="s">
        <v>505</v>
      </c>
      <c r="B290" s="3" t="str">
        <f t="shared" si="8"/>
        <v>SPA21XXX</v>
      </c>
      <c r="C290" s="2" t="s">
        <v>506</v>
      </c>
      <c r="D290" s="2" t="s">
        <v>66</v>
      </c>
      <c r="E290" s="21">
        <f>IF(D290="A",VLOOKUP(A290,'Input data'!B:L,11,FALSE),0)</f>
        <v>0</v>
      </c>
      <c r="F290" s="12">
        <f t="shared" si="9"/>
        <v>0</v>
      </c>
    </row>
    <row r="291" spans="1:6" ht="12.65" customHeight="1" x14ac:dyDescent="0.35">
      <c r="A291" s="2" t="s">
        <v>507</v>
      </c>
      <c r="B291" s="3" t="str">
        <f t="shared" si="8"/>
        <v>SPA21XXX</v>
      </c>
      <c r="C291" s="2" t="s">
        <v>508</v>
      </c>
      <c r="D291" s="2" t="s">
        <v>66</v>
      </c>
      <c r="E291" s="21">
        <f>IF(D291="A",VLOOKUP(A291,'Input data'!B:L,11,FALSE),0)</f>
        <v>0</v>
      </c>
      <c r="F291" s="12">
        <f t="shared" si="9"/>
        <v>0</v>
      </c>
    </row>
    <row r="292" spans="1:6" ht="12.65" customHeight="1" x14ac:dyDescent="0.35">
      <c r="A292" s="2" t="s">
        <v>509</v>
      </c>
      <c r="B292" s="3" t="str">
        <f t="shared" si="8"/>
        <v>SPA21XXX</v>
      </c>
      <c r="C292" s="2" t="s">
        <v>510</v>
      </c>
      <c r="D292" s="2" t="s">
        <v>66</v>
      </c>
      <c r="E292" s="21">
        <f>IF(D292="A",VLOOKUP(A292,'Input data'!B:L,11,FALSE),0)</f>
        <v>0</v>
      </c>
      <c r="F292" s="12">
        <f t="shared" si="9"/>
        <v>0</v>
      </c>
    </row>
    <row r="293" spans="1:6" ht="12.65" customHeight="1" x14ac:dyDescent="0.35">
      <c r="A293" s="2" t="s">
        <v>511</v>
      </c>
      <c r="B293" s="3" t="str">
        <f t="shared" si="8"/>
        <v>SPA21XXX</v>
      </c>
      <c r="C293" s="2" t="s">
        <v>512</v>
      </c>
      <c r="D293" s="2" t="s">
        <v>66</v>
      </c>
      <c r="E293" s="21">
        <f>IF(D293="A",VLOOKUP(A293,'Input data'!B:L,11,FALSE),0)</f>
        <v>0</v>
      </c>
      <c r="F293" s="12">
        <f t="shared" si="9"/>
        <v>0</v>
      </c>
    </row>
    <row r="294" spans="1:6" ht="12.65" customHeight="1" x14ac:dyDescent="0.35">
      <c r="A294" s="2" t="s">
        <v>513</v>
      </c>
      <c r="B294" s="3" t="str">
        <f t="shared" si="8"/>
        <v>SPA21XXX</v>
      </c>
      <c r="C294" s="2" t="s">
        <v>514</v>
      </c>
      <c r="D294" s="2" t="s">
        <v>66</v>
      </c>
      <c r="E294" s="21">
        <f>IF(D294="A",VLOOKUP(A294,'Input data'!B:L,11,FALSE),0)</f>
        <v>0</v>
      </c>
      <c r="F294" s="12">
        <f t="shared" si="9"/>
        <v>0</v>
      </c>
    </row>
    <row r="295" spans="1:6" ht="12.65" customHeight="1" x14ac:dyDescent="0.35">
      <c r="A295" s="2" t="s">
        <v>515</v>
      </c>
      <c r="B295" s="3" t="str">
        <f t="shared" si="8"/>
        <v>SPA21XXX</v>
      </c>
      <c r="C295" s="2" t="s">
        <v>516</v>
      </c>
      <c r="D295" s="2" t="s">
        <v>66</v>
      </c>
      <c r="E295" s="21">
        <f>IF(D295="A",VLOOKUP(A295,'Input data'!B:L,11,FALSE),0)</f>
        <v>0</v>
      </c>
      <c r="F295" s="12">
        <f t="shared" si="9"/>
        <v>0</v>
      </c>
    </row>
    <row r="296" spans="1:6" ht="12.65" customHeight="1" x14ac:dyDescent="0.35">
      <c r="A296" s="2" t="s">
        <v>517</v>
      </c>
      <c r="B296" s="3" t="str">
        <f t="shared" si="8"/>
        <v>SPA21XXX</v>
      </c>
      <c r="C296" s="2" t="s">
        <v>518</v>
      </c>
      <c r="D296" s="2" t="s">
        <v>66</v>
      </c>
      <c r="E296" s="21">
        <f>IF(D296="A",VLOOKUP(A296,'Input data'!B:L,11,FALSE),0)</f>
        <v>0</v>
      </c>
      <c r="F296" s="12">
        <f t="shared" si="9"/>
        <v>0</v>
      </c>
    </row>
    <row r="297" spans="1:6" ht="12.65" customHeight="1" x14ac:dyDescent="0.35">
      <c r="A297" s="2" t="s">
        <v>519</v>
      </c>
      <c r="B297" s="3" t="str">
        <f t="shared" si="8"/>
        <v>SPA21XXX</v>
      </c>
      <c r="C297" s="2" t="s">
        <v>520</v>
      </c>
      <c r="D297" s="2" t="s">
        <v>66</v>
      </c>
      <c r="E297" s="21">
        <f>IF(D297="A",VLOOKUP(A297,'Input data'!B:L,11,FALSE),0)</f>
        <v>0</v>
      </c>
      <c r="F297" s="12">
        <f t="shared" si="9"/>
        <v>0</v>
      </c>
    </row>
    <row r="298" spans="1:6" ht="12.65" customHeight="1" x14ac:dyDescent="0.35">
      <c r="A298" s="2" t="s">
        <v>521</v>
      </c>
      <c r="B298" s="3" t="str">
        <f t="shared" si="8"/>
        <v>SPA21XXX</v>
      </c>
      <c r="C298" s="2" t="s">
        <v>522</v>
      </c>
      <c r="D298" s="2" t="s">
        <v>66</v>
      </c>
      <c r="E298" s="21">
        <f>IF(D298="A",VLOOKUP(A298,'Input data'!B:L,11,FALSE),0)</f>
        <v>0</v>
      </c>
      <c r="F298" s="12">
        <f t="shared" si="9"/>
        <v>0</v>
      </c>
    </row>
    <row r="299" spans="1:6" ht="12.65" customHeight="1" x14ac:dyDescent="0.35">
      <c r="A299" s="2" t="s">
        <v>523</v>
      </c>
      <c r="B299" s="3" t="str">
        <f t="shared" si="8"/>
        <v>SPA21XXX</v>
      </c>
      <c r="C299" s="2" t="s">
        <v>524</v>
      </c>
      <c r="D299" s="2" t="s">
        <v>66</v>
      </c>
      <c r="E299" s="21">
        <f>IF(D299="A",VLOOKUP(A299,'Input data'!B:L,11,FALSE),0)</f>
        <v>0</v>
      </c>
      <c r="F299" s="12">
        <f t="shared" si="9"/>
        <v>0</v>
      </c>
    </row>
    <row r="300" spans="1:6" ht="12.65" customHeight="1" x14ac:dyDescent="0.35">
      <c r="A300" s="2" t="s">
        <v>525</v>
      </c>
      <c r="B300" s="3" t="str">
        <f t="shared" si="8"/>
        <v>SPA21XXX</v>
      </c>
      <c r="C300" s="2" t="s">
        <v>526</v>
      </c>
      <c r="D300" s="2" t="s">
        <v>66</v>
      </c>
      <c r="E300" s="21">
        <f>IF(D300="A",VLOOKUP(A300,'Input data'!B:L,11,FALSE),0)</f>
        <v>0</v>
      </c>
      <c r="F300" s="12">
        <f t="shared" si="9"/>
        <v>0</v>
      </c>
    </row>
    <row r="301" spans="1:6" ht="12.65" customHeight="1" x14ac:dyDescent="0.35">
      <c r="A301" s="2" t="s">
        <v>527</v>
      </c>
      <c r="B301" s="3" t="str">
        <f t="shared" si="8"/>
        <v>SPA21XXX</v>
      </c>
      <c r="C301" s="2" t="s">
        <v>528</v>
      </c>
      <c r="D301" s="2" t="s">
        <v>66</v>
      </c>
      <c r="E301" s="21">
        <f>IF(D301="A",VLOOKUP(A301,'Input data'!B:L,11,FALSE),0)</f>
        <v>0</v>
      </c>
      <c r="F301" s="12">
        <f t="shared" si="9"/>
        <v>0</v>
      </c>
    </row>
    <row r="302" spans="1:6" ht="12.65" customHeight="1" x14ac:dyDescent="0.35">
      <c r="A302" s="2" t="s">
        <v>529</v>
      </c>
      <c r="B302" s="3" t="str">
        <f t="shared" si="8"/>
        <v>SPA21XXX</v>
      </c>
      <c r="C302" s="2" t="s">
        <v>530</v>
      </c>
      <c r="D302" s="2" t="s">
        <v>66</v>
      </c>
      <c r="E302" s="21">
        <f>IF(D302="A",VLOOKUP(A302,'Input data'!B:L,11,FALSE),0)</f>
        <v>0</v>
      </c>
      <c r="F302" s="12">
        <f t="shared" si="9"/>
        <v>0</v>
      </c>
    </row>
    <row r="303" spans="1:6" ht="12.65" customHeight="1" x14ac:dyDescent="0.35">
      <c r="A303" s="2" t="s">
        <v>531</v>
      </c>
      <c r="B303" s="3" t="str">
        <f t="shared" si="8"/>
        <v>SPA21XXX</v>
      </c>
      <c r="C303" s="2" t="s">
        <v>532</v>
      </c>
      <c r="D303" s="2" t="s">
        <v>66</v>
      </c>
      <c r="E303" s="21">
        <f>IF(D303="A",VLOOKUP(A303,'Input data'!B:L,11,FALSE),0)</f>
        <v>0</v>
      </c>
      <c r="F303" s="12">
        <f t="shared" si="9"/>
        <v>0</v>
      </c>
    </row>
    <row r="304" spans="1:6" ht="12.65" customHeight="1" x14ac:dyDescent="0.35">
      <c r="A304" s="2" t="s">
        <v>533</v>
      </c>
      <c r="B304" s="3" t="str">
        <f t="shared" si="8"/>
        <v>SPA21XXX</v>
      </c>
      <c r="C304" s="2" t="s">
        <v>534</v>
      </c>
      <c r="D304" s="2" t="s">
        <v>66</v>
      </c>
      <c r="E304" s="21">
        <f>IF(D304="A",VLOOKUP(A304,'Input data'!B:L,11,FALSE),0)</f>
        <v>0</v>
      </c>
      <c r="F304" s="12">
        <f t="shared" si="9"/>
        <v>0</v>
      </c>
    </row>
    <row r="305" spans="1:6" ht="12.65" customHeight="1" x14ac:dyDescent="0.35">
      <c r="A305" s="2" t="s">
        <v>535</v>
      </c>
      <c r="B305" s="3" t="str">
        <f t="shared" si="8"/>
        <v>SPA21XXX</v>
      </c>
      <c r="C305" s="2" t="s">
        <v>536</v>
      </c>
      <c r="D305" s="2" t="s">
        <v>66</v>
      </c>
      <c r="E305" s="21">
        <f>IF(D305="A",VLOOKUP(A305,'Input data'!B:L,11,FALSE),0)</f>
        <v>0</v>
      </c>
      <c r="F305" s="12">
        <f t="shared" si="9"/>
        <v>0</v>
      </c>
    </row>
    <row r="306" spans="1:6" ht="12.65" customHeight="1" x14ac:dyDescent="0.35">
      <c r="A306" s="2" t="s">
        <v>537</v>
      </c>
      <c r="B306" s="3" t="str">
        <f t="shared" si="8"/>
        <v>SPA21XXX</v>
      </c>
      <c r="C306" s="2" t="s">
        <v>538</v>
      </c>
      <c r="D306" s="2" t="s">
        <v>66</v>
      </c>
      <c r="E306" s="21">
        <f>IF(D306="A",VLOOKUP(A306,'Input data'!B:L,11,FALSE),0)</f>
        <v>0</v>
      </c>
      <c r="F306" s="12">
        <f t="shared" si="9"/>
        <v>0</v>
      </c>
    </row>
    <row r="307" spans="1:6" ht="12.65" customHeight="1" x14ac:dyDescent="0.35">
      <c r="A307" s="2" t="s">
        <v>539</v>
      </c>
      <c r="B307" s="3" t="str">
        <f t="shared" si="8"/>
        <v>SPA21XXX</v>
      </c>
      <c r="C307" s="2" t="s">
        <v>540</v>
      </c>
      <c r="D307" s="2" t="s">
        <v>66</v>
      </c>
      <c r="E307" s="21">
        <f>IF(D307="A",VLOOKUP(A307,'Input data'!B:L,11,FALSE),0)</f>
        <v>0</v>
      </c>
      <c r="F307" s="12">
        <f t="shared" si="9"/>
        <v>0</v>
      </c>
    </row>
    <row r="308" spans="1:6" ht="12.65" customHeight="1" x14ac:dyDescent="0.35">
      <c r="A308" s="2" t="s">
        <v>541</v>
      </c>
      <c r="B308" s="3" t="str">
        <f t="shared" si="8"/>
        <v>SPA21XXX</v>
      </c>
      <c r="C308" s="2" t="s">
        <v>542</v>
      </c>
      <c r="D308" s="2" t="s">
        <v>66</v>
      </c>
      <c r="E308" s="21">
        <f>IF(D308="A",VLOOKUP(A308,'Input data'!B:L,11,FALSE),0)</f>
        <v>0</v>
      </c>
      <c r="F308" s="12">
        <f t="shared" si="9"/>
        <v>0</v>
      </c>
    </row>
    <row r="309" spans="1:6" ht="12.65" customHeight="1" x14ac:dyDescent="0.35">
      <c r="A309" s="2" t="s">
        <v>543</v>
      </c>
      <c r="B309" s="3" t="str">
        <f t="shared" si="8"/>
        <v>SPA21XXX</v>
      </c>
      <c r="C309" s="2" t="s">
        <v>544</v>
      </c>
      <c r="D309" s="2" t="s">
        <v>66</v>
      </c>
      <c r="E309" s="21">
        <f>IF(D309="A",VLOOKUP(A309,'Input data'!B:L,11,FALSE),0)</f>
        <v>0</v>
      </c>
      <c r="F309" s="12">
        <f t="shared" si="9"/>
        <v>0</v>
      </c>
    </row>
    <row r="310" spans="1:6" ht="12.65" customHeight="1" x14ac:dyDescent="0.35">
      <c r="A310" s="2" t="s">
        <v>545</v>
      </c>
      <c r="B310" s="3" t="str">
        <f t="shared" si="8"/>
        <v>SPA21XXX</v>
      </c>
      <c r="C310" s="2" t="s">
        <v>546</v>
      </c>
      <c r="D310" s="2" t="s">
        <v>66</v>
      </c>
      <c r="E310" s="21">
        <f>IF(D310="A",VLOOKUP(A310,'Input data'!B:L,11,FALSE),0)</f>
        <v>0</v>
      </c>
      <c r="F310" s="12">
        <f t="shared" si="9"/>
        <v>0</v>
      </c>
    </row>
    <row r="311" spans="1:6" ht="12.65" customHeight="1" x14ac:dyDescent="0.35">
      <c r="A311" s="2" t="s">
        <v>547</v>
      </c>
      <c r="B311" s="3" t="str">
        <f t="shared" si="8"/>
        <v>SPA21XXX</v>
      </c>
      <c r="C311" s="2" t="s">
        <v>548</v>
      </c>
      <c r="D311" s="2" t="s">
        <v>66</v>
      </c>
      <c r="E311" s="21">
        <f>IF(D311="A",VLOOKUP(A311,'Input data'!B:L,11,FALSE),0)</f>
        <v>0</v>
      </c>
      <c r="F311" s="12">
        <f t="shared" si="9"/>
        <v>0</v>
      </c>
    </row>
    <row r="312" spans="1:6" ht="12.65" customHeight="1" x14ac:dyDescent="0.35">
      <c r="A312" s="2" t="s">
        <v>549</v>
      </c>
      <c r="B312" s="3" t="str">
        <f t="shared" si="8"/>
        <v>SPA21XXX</v>
      </c>
      <c r="C312" s="2" t="s">
        <v>550</v>
      </c>
      <c r="D312" s="2" t="s">
        <v>66</v>
      </c>
      <c r="E312" s="21">
        <f>IF(D312="A",VLOOKUP(A312,'Input data'!B:L,11,FALSE),0)</f>
        <v>0</v>
      </c>
      <c r="F312" s="12">
        <f t="shared" si="9"/>
        <v>0</v>
      </c>
    </row>
    <row r="313" spans="1:6" ht="12.65" customHeight="1" x14ac:dyDescent="0.35">
      <c r="A313" s="2" t="s">
        <v>551</v>
      </c>
      <c r="B313" s="3" t="str">
        <f t="shared" si="8"/>
        <v>SPA21XXX</v>
      </c>
      <c r="C313" s="2" t="s">
        <v>552</v>
      </c>
      <c r="D313" s="2" t="s">
        <v>66</v>
      </c>
      <c r="E313" s="21">
        <f>IF(D313="A",VLOOKUP(A313,'Input data'!B:L,11,FALSE),0)</f>
        <v>0</v>
      </c>
      <c r="F313" s="12">
        <f t="shared" si="9"/>
        <v>0</v>
      </c>
    </row>
    <row r="314" spans="1:6" ht="12.65" customHeight="1" x14ac:dyDescent="0.35">
      <c r="A314" s="2" t="s">
        <v>553</v>
      </c>
      <c r="B314" s="3" t="str">
        <f t="shared" si="8"/>
        <v>SPA21XXX</v>
      </c>
      <c r="C314" s="2" t="s">
        <v>554</v>
      </c>
      <c r="D314" s="2" t="s">
        <v>66</v>
      </c>
      <c r="E314" s="21">
        <f>IF(D314="A",VLOOKUP(A314,'Input data'!B:L,11,FALSE),0)</f>
        <v>0</v>
      </c>
      <c r="F314" s="12">
        <f t="shared" si="9"/>
        <v>0</v>
      </c>
    </row>
    <row r="315" spans="1:6" ht="12.65" customHeight="1" x14ac:dyDescent="0.35">
      <c r="A315" s="2" t="s">
        <v>555</v>
      </c>
      <c r="B315" s="3" t="str">
        <f t="shared" si="8"/>
        <v>SPA21XXX</v>
      </c>
      <c r="C315" s="2" t="s">
        <v>556</v>
      </c>
      <c r="D315" s="2" t="s">
        <v>66</v>
      </c>
      <c r="E315" s="21">
        <f>IF(D315="A",VLOOKUP(A315,'Input data'!B:L,11,FALSE),0)</f>
        <v>0</v>
      </c>
      <c r="F315" s="12">
        <f t="shared" si="9"/>
        <v>0</v>
      </c>
    </row>
    <row r="316" spans="1:6" ht="12.65" customHeight="1" x14ac:dyDescent="0.35">
      <c r="A316" s="2" t="s">
        <v>557</v>
      </c>
      <c r="B316" s="3" t="str">
        <f t="shared" si="8"/>
        <v>SPA21XXX</v>
      </c>
      <c r="C316" s="2" t="s">
        <v>558</v>
      </c>
      <c r="D316" s="2" t="s">
        <v>66</v>
      </c>
      <c r="E316" s="21">
        <f>IF(D316="A",VLOOKUP(A316,'Input data'!B:L,11,FALSE),0)</f>
        <v>0</v>
      </c>
      <c r="F316" s="12">
        <f t="shared" si="9"/>
        <v>0</v>
      </c>
    </row>
    <row r="317" spans="1:6" ht="12.65" customHeight="1" x14ac:dyDescent="0.35">
      <c r="A317" s="2" t="s">
        <v>559</v>
      </c>
      <c r="B317" s="3" t="str">
        <f t="shared" si="8"/>
        <v>SPA21XXX</v>
      </c>
      <c r="C317" s="2" t="s">
        <v>560</v>
      </c>
      <c r="D317" s="2" t="s">
        <v>66</v>
      </c>
      <c r="E317" s="21">
        <f>IF(D317="A",VLOOKUP(A317,'Input data'!B:L,11,FALSE),0)</f>
        <v>0</v>
      </c>
      <c r="F317" s="12">
        <f t="shared" si="9"/>
        <v>0</v>
      </c>
    </row>
    <row r="318" spans="1:6" ht="12.65" customHeight="1" x14ac:dyDescent="0.35">
      <c r="A318" s="2" t="s">
        <v>561</v>
      </c>
      <c r="B318" s="3" t="str">
        <f t="shared" si="8"/>
        <v>SPA21XXX</v>
      </c>
      <c r="C318" s="2" t="s">
        <v>562</v>
      </c>
      <c r="D318" s="2" t="s">
        <v>66</v>
      </c>
      <c r="E318" s="21">
        <f>IF(D318="A",VLOOKUP(A318,'Input data'!B:L,11,FALSE),0)</f>
        <v>0</v>
      </c>
      <c r="F318" s="12">
        <f t="shared" si="9"/>
        <v>0</v>
      </c>
    </row>
    <row r="319" spans="1:6" ht="12.65" customHeight="1" x14ac:dyDescent="0.35">
      <c r="A319" s="2" t="s">
        <v>563</v>
      </c>
      <c r="B319" s="3" t="str">
        <f t="shared" si="8"/>
        <v>SPA21XXX</v>
      </c>
      <c r="C319" s="2" t="s">
        <v>564</v>
      </c>
      <c r="D319" s="2" t="s">
        <v>66</v>
      </c>
      <c r="E319" s="21">
        <f>IF(D319="A",VLOOKUP(A319,'Input data'!B:L,11,FALSE),0)</f>
        <v>0</v>
      </c>
      <c r="F319" s="12">
        <f t="shared" si="9"/>
        <v>0</v>
      </c>
    </row>
    <row r="320" spans="1:6" ht="12.65" customHeight="1" x14ac:dyDescent="0.35">
      <c r="A320" s="2" t="s">
        <v>565</v>
      </c>
      <c r="B320" s="3" t="str">
        <f t="shared" si="8"/>
        <v>SPA21XXX</v>
      </c>
      <c r="C320" s="2" t="s">
        <v>566</v>
      </c>
      <c r="D320" s="2" t="s">
        <v>66</v>
      </c>
      <c r="E320" s="21">
        <f>IF(D320="A",VLOOKUP(A320,'Input data'!B:L,11,FALSE),0)</f>
        <v>0</v>
      </c>
      <c r="F320" s="12">
        <f t="shared" si="9"/>
        <v>0</v>
      </c>
    </row>
    <row r="321" spans="1:6" ht="12.65" customHeight="1" x14ac:dyDescent="0.35">
      <c r="A321" s="2" t="s">
        <v>567</v>
      </c>
      <c r="B321" s="3" t="str">
        <f t="shared" si="8"/>
        <v>SPA21XXX</v>
      </c>
      <c r="C321" s="2" t="s">
        <v>568</v>
      </c>
      <c r="D321" s="2" t="s">
        <v>66</v>
      </c>
      <c r="E321" s="21">
        <f>IF(D321="A",VLOOKUP(A321,'Input data'!B:L,11,FALSE),0)</f>
        <v>0</v>
      </c>
      <c r="F321" s="12">
        <f t="shared" si="9"/>
        <v>0</v>
      </c>
    </row>
    <row r="322" spans="1:6" ht="12.65" customHeight="1" x14ac:dyDescent="0.35">
      <c r="A322" s="2" t="s">
        <v>569</v>
      </c>
      <c r="B322" s="3" t="str">
        <f t="shared" si="8"/>
        <v>SPA21XXX</v>
      </c>
      <c r="C322" s="2" t="s">
        <v>570</v>
      </c>
      <c r="D322" s="2" t="s">
        <v>66</v>
      </c>
      <c r="E322" s="21">
        <f>IF(D322="A",VLOOKUP(A322,'Input data'!B:L,11,FALSE),0)</f>
        <v>0</v>
      </c>
      <c r="F322" s="12">
        <f t="shared" si="9"/>
        <v>0</v>
      </c>
    </row>
    <row r="323" spans="1:6" ht="12.65" customHeight="1" x14ac:dyDescent="0.35">
      <c r="A323" s="2" t="s">
        <v>571</v>
      </c>
      <c r="B323" s="3" t="str">
        <f t="shared" ref="B323:B348" si="10">REPLACE(A323,6,3,"XXX")</f>
        <v>SPA21XXX</v>
      </c>
      <c r="C323" s="2" t="s">
        <v>572</v>
      </c>
      <c r="D323" s="2" t="s">
        <v>66</v>
      </c>
      <c r="E323" s="21">
        <f>IF(D323="A",VLOOKUP(A323,'Input data'!B:L,11,FALSE),0)</f>
        <v>0</v>
      </c>
      <c r="F323" s="12">
        <f t="shared" ref="F323:F348" si="11">E323</f>
        <v>0</v>
      </c>
    </row>
    <row r="324" spans="1:6" ht="12.65" customHeight="1" x14ac:dyDescent="0.35">
      <c r="A324" s="2" t="s">
        <v>573</v>
      </c>
      <c r="B324" s="3" t="str">
        <f t="shared" si="10"/>
        <v>SPA21XXX</v>
      </c>
      <c r="C324" s="2" t="s">
        <v>574</v>
      </c>
      <c r="D324" s="2" t="s">
        <v>66</v>
      </c>
      <c r="E324" s="21">
        <f>IF(D324="A",VLOOKUP(A324,'Input data'!B:L,11,FALSE),0)</f>
        <v>0</v>
      </c>
      <c r="F324" s="12">
        <f t="shared" si="11"/>
        <v>0</v>
      </c>
    </row>
    <row r="325" spans="1:6" ht="12.65" customHeight="1" x14ac:dyDescent="0.35">
      <c r="A325" s="2" t="s">
        <v>575</v>
      </c>
      <c r="B325" s="3" t="str">
        <f t="shared" si="10"/>
        <v>SPA21XXX</v>
      </c>
      <c r="C325" s="2" t="s">
        <v>576</v>
      </c>
      <c r="D325" s="2" t="s">
        <v>66</v>
      </c>
      <c r="E325" s="21">
        <f>IF(D325="A",VLOOKUP(A325,'Input data'!B:L,11,FALSE),0)</f>
        <v>0</v>
      </c>
      <c r="F325" s="12">
        <f t="shared" si="11"/>
        <v>0</v>
      </c>
    </row>
    <row r="326" spans="1:6" ht="12.65" customHeight="1" x14ac:dyDescent="0.35">
      <c r="A326" s="2" t="s">
        <v>577</v>
      </c>
      <c r="B326" s="3" t="str">
        <f t="shared" si="10"/>
        <v>SPA21XXX</v>
      </c>
      <c r="C326" s="2" t="s">
        <v>578</v>
      </c>
      <c r="D326" s="2" t="s">
        <v>66</v>
      </c>
      <c r="E326" s="21">
        <f>IF(D326="A",VLOOKUP(A326,'Input data'!B:L,11,FALSE),0)</f>
        <v>0</v>
      </c>
      <c r="F326" s="12">
        <f t="shared" si="11"/>
        <v>0</v>
      </c>
    </row>
    <row r="327" spans="1:6" ht="12.65" customHeight="1" x14ac:dyDescent="0.35">
      <c r="A327" s="2" t="s">
        <v>579</v>
      </c>
      <c r="B327" s="3" t="str">
        <f t="shared" si="10"/>
        <v>SPA21XXX</v>
      </c>
      <c r="C327" s="2" t="s">
        <v>580</v>
      </c>
      <c r="D327" s="2" t="s">
        <v>66</v>
      </c>
      <c r="E327" s="21">
        <f>IF(D327="A",VLOOKUP(A327,'Input data'!B:L,11,FALSE),0)</f>
        <v>0</v>
      </c>
      <c r="F327" s="12">
        <f t="shared" si="11"/>
        <v>0</v>
      </c>
    </row>
    <row r="328" spans="1:6" ht="12.65" customHeight="1" x14ac:dyDescent="0.35">
      <c r="A328" s="2" t="s">
        <v>581</v>
      </c>
      <c r="B328" s="3" t="str">
        <f t="shared" si="10"/>
        <v>SPA21XXX</v>
      </c>
      <c r="C328" s="2" t="s">
        <v>582</v>
      </c>
      <c r="D328" s="2" t="s">
        <v>66</v>
      </c>
      <c r="E328" s="21">
        <f>IF(D328="A",VLOOKUP(A328,'Input data'!B:L,11,FALSE),0)</f>
        <v>0</v>
      </c>
      <c r="F328" s="12">
        <f t="shared" si="11"/>
        <v>0</v>
      </c>
    </row>
    <row r="329" spans="1:6" ht="12.65" customHeight="1" x14ac:dyDescent="0.35">
      <c r="A329" s="2" t="s">
        <v>583</v>
      </c>
      <c r="B329" s="3" t="str">
        <f t="shared" si="10"/>
        <v>SPA21XXX</v>
      </c>
      <c r="C329" s="2" t="s">
        <v>584</v>
      </c>
      <c r="D329" s="2" t="s">
        <v>66</v>
      </c>
      <c r="E329" s="21">
        <f>IF(D329="A",VLOOKUP(A329,'Input data'!B:L,11,FALSE),0)</f>
        <v>0</v>
      </c>
      <c r="F329" s="12">
        <f t="shared" si="11"/>
        <v>0</v>
      </c>
    </row>
    <row r="330" spans="1:6" ht="12.65" customHeight="1" x14ac:dyDescent="0.35">
      <c r="A330" s="2" t="s">
        <v>585</v>
      </c>
      <c r="B330" s="3" t="str">
        <f t="shared" si="10"/>
        <v>SPA21XXX</v>
      </c>
      <c r="C330" s="2" t="s">
        <v>586</v>
      </c>
      <c r="D330" s="2" t="s">
        <v>66</v>
      </c>
      <c r="E330" s="21">
        <f>IF(D330="A",VLOOKUP(A330,'Input data'!B:L,11,FALSE),0)</f>
        <v>0</v>
      </c>
      <c r="F330" s="12">
        <f t="shared" si="11"/>
        <v>0</v>
      </c>
    </row>
    <row r="331" spans="1:6" ht="12.65" customHeight="1" x14ac:dyDescent="0.35">
      <c r="A331" s="2" t="s">
        <v>587</v>
      </c>
      <c r="B331" s="3" t="str">
        <f t="shared" si="10"/>
        <v>SPA21XXX</v>
      </c>
      <c r="C331" s="2" t="s">
        <v>588</v>
      </c>
      <c r="D331" s="2" t="s">
        <v>66</v>
      </c>
      <c r="E331" s="21">
        <f>IF(D331="A",VLOOKUP(A331,'Input data'!B:L,11,FALSE),0)</f>
        <v>0</v>
      </c>
      <c r="F331" s="12">
        <f t="shared" si="11"/>
        <v>0</v>
      </c>
    </row>
    <row r="332" spans="1:6" ht="12.65" customHeight="1" x14ac:dyDescent="0.35">
      <c r="A332" s="2" t="s">
        <v>589</v>
      </c>
      <c r="B332" s="3" t="str">
        <f t="shared" si="10"/>
        <v>SPA21XXX</v>
      </c>
      <c r="C332" s="2" t="s">
        <v>590</v>
      </c>
      <c r="D332" s="2" t="s">
        <v>66</v>
      </c>
      <c r="E332" s="21">
        <f>IF(D332="A",VLOOKUP(A332,'Input data'!B:L,11,FALSE),0)</f>
        <v>0</v>
      </c>
      <c r="F332" s="12">
        <f t="shared" si="11"/>
        <v>0</v>
      </c>
    </row>
    <row r="333" spans="1:6" ht="12.65" customHeight="1" x14ac:dyDescent="0.35">
      <c r="A333" s="2" t="s">
        <v>591</v>
      </c>
      <c r="B333" s="3" t="str">
        <f t="shared" si="10"/>
        <v>SPA21XXX</v>
      </c>
      <c r="C333" s="2" t="s">
        <v>592</v>
      </c>
      <c r="D333" s="2" t="s">
        <v>66</v>
      </c>
      <c r="E333" s="21">
        <f>IF(D333="A",VLOOKUP(A333,'Input data'!B:L,11,FALSE),0)</f>
        <v>0</v>
      </c>
      <c r="F333" s="12">
        <f t="shared" si="11"/>
        <v>0</v>
      </c>
    </row>
    <row r="334" spans="1:6" ht="12.65" customHeight="1" x14ac:dyDescent="0.35">
      <c r="A334" s="2" t="s">
        <v>593</v>
      </c>
      <c r="B334" s="3" t="str">
        <f t="shared" si="10"/>
        <v>SPA21XXX</v>
      </c>
      <c r="C334" s="2" t="s">
        <v>594</v>
      </c>
      <c r="D334" s="2" t="s">
        <v>66</v>
      </c>
      <c r="E334" s="21">
        <f>IF(D334="A",VLOOKUP(A334,'Input data'!B:L,11,FALSE),0)</f>
        <v>0</v>
      </c>
      <c r="F334" s="12">
        <f t="shared" si="11"/>
        <v>0</v>
      </c>
    </row>
    <row r="335" spans="1:6" ht="12.65" customHeight="1" x14ac:dyDescent="0.35">
      <c r="A335" s="2" t="s">
        <v>595</v>
      </c>
      <c r="B335" s="3" t="str">
        <f t="shared" si="10"/>
        <v>SPA21XXX</v>
      </c>
      <c r="C335" s="2" t="s">
        <v>596</v>
      </c>
      <c r="D335" s="2" t="s">
        <v>66</v>
      </c>
      <c r="E335" s="21">
        <f>IF(D335="A",VLOOKUP(A335,'Input data'!B:L,11,FALSE),0)</f>
        <v>0</v>
      </c>
      <c r="F335" s="12">
        <f t="shared" si="11"/>
        <v>0</v>
      </c>
    </row>
    <row r="336" spans="1:6" ht="12.65" customHeight="1" x14ac:dyDescent="0.35">
      <c r="A336" s="2" t="s">
        <v>597</v>
      </c>
      <c r="B336" s="3" t="str">
        <f t="shared" si="10"/>
        <v>SPA21XXX</v>
      </c>
      <c r="C336" s="2" t="s">
        <v>598</v>
      </c>
      <c r="D336" s="2" t="s">
        <v>66</v>
      </c>
      <c r="E336" s="21">
        <f>IF(D336="A",VLOOKUP(A336,'Input data'!B:L,11,FALSE),0)</f>
        <v>0</v>
      </c>
      <c r="F336" s="12">
        <f t="shared" si="11"/>
        <v>0</v>
      </c>
    </row>
    <row r="337" spans="1:6" ht="12.65" customHeight="1" x14ac:dyDescent="0.35">
      <c r="A337" s="2" t="s">
        <v>599</v>
      </c>
      <c r="B337" s="3" t="str">
        <f t="shared" si="10"/>
        <v>SPA21XXX</v>
      </c>
      <c r="C337" s="2" t="s">
        <v>600</v>
      </c>
      <c r="D337" s="2" t="s">
        <v>66</v>
      </c>
      <c r="E337" s="21">
        <f>IF(D337="A",VLOOKUP(A337,'Input data'!B:L,11,FALSE),0)</f>
        <v>0</v>
      </c>
      <c r="F337" s="12">
        <f t="shared" si="11"/>
        <v>0</v>
      </c>
    </row>
    <row r="338" spans="1:6" ht="12.65" customHeight="1" x14ac:dyDescent="0.35">
      <c r="A338" s="2" t="s">
        <v>601</v>
      </c>
      <c r="B338" s="3" t="str">
        <f t="shared" si="10"/>
        <v>SPA21XXX</v>
      </c>
      <c r="C338" s="2" t="s">
        <v>602</v>
      </c>
      <c r="D338" s="2" t="s">
        <v>66</v>
      </c>
      <c r="E338" s="21">
        <f>IF(D338="A",VLOOKUP(A338,'Input data'!B:L,11,FALSE),0)</f>
        <v>0</v>
      </c>
      <c r="F338" s="12">
        <f t="shared" si="11"/>
        <v>0</v>
      </c>
    </row>
    <row r="339" spans="1:6" ht="12.65" customHeight="1" x14ac:dyDescent="0.35">
      <c r="A339" s="2" t="s">
        <v>603</v>
      </c>
      <c r="B339" s="3" t="str">
        <f t="shared" si="10"/>
        <v>SPA21XXX</v>
      </c>
      <c r="C339" s="2" t="s">
        <v>604</v>
      </c>
      <c r="D339" s="2" t="s">
        <v>66</v>
      </c>
      <c r="E339" s="21">
        <f>IF(D339="A",VLOOKUP(A339,'Input data'!B:L,11,FALSE),0)</f>
        <v>0</v>
      </c>
      <c r="F339" s="12">
        <f t="shared" si="11"/>
        <v>0</v>
      </c>
    </row>
    <row r="340" spans="1:6" ht="12.65" customHeight="1" x14ac:dyDescent="0.35">
      <c r="A340" s="2" t="s">
        <v>605</v>
      </c>
      <c r="B340" s="3" t="str">
        <f t="shared" si="10"/>
        <v>SPA21XXX</v>
      </c>
      <c r="C340" s="2" t="s">
        <v>606</v>
      </c>
      <c r="D340" s="2" t="s">
        <v>66</v>
      </c>
      <c r="E340" s="21">
        <f>IF(D340="A",VLOOKUP(A340,'Input data'!B:L,11,FALSE),0)</f>
        <v>0</v>
      </c>
      <c r="F340" s="12">
        <f t="shared" si="11"/>
        <v>0</v>
      </c>
    </row>
    <row r="341" spans="1:6" ht="12.65" customHeight="1" x14ac:dyDescent="0.35">
      <c r="A341" s="2" t="s">
        <v>607</v>
      </c>
      <c r="B341" s="3" t="str">
        <f t="shared" si="10"/>
        <v>SPA21XXX</v>
      </c>
      <c r="C341" s="2" t="s">
        <v>608</v>
      </c>
      <c r="D341" s="2" t="s">
        <v>66</v>
      </c>
      <c r="E341" s="21">
        <f>IF(D341="A",VLOOKUP(A341,'Input data'!B:L,11,FALSE),0)</f>
        <v>0</v>
      </c>
      <c r="F341" s="12">
        <f t="shared" si="11"/>
        <v>0</v>
      </c>
    </row>
    <row r="342" spans="1:6" ht="12.65" customHeight="1" x14ac:dyDescent="0.35">
      <c r="A342" s="2" t="s">
        <v>609</v>
      </c>
      <c r="B342" s="3" t="str">
        <f t="shared" si="10"/>
        <v>SPA21XXX</v>
      </c>
      <c r="C342" s="2" t="s">
        <v>610</v>
      </c>
      <c r="D342" s="2" t="s">
        <v>66</v>
      </c>
      <c r="E342" s="21">
        <f>IF(D342="A",VLOOKUP(A342,'Input data'!B:L,11,FALSE),0)</f>
        <v>0</v>
      </c>
      <c r="F342" s="12">
        <f t="shared" si="11"/>
        <v>0</v>
      </c>
    </row>
    <row r="343" spans="1:6" ht="12.65" customHeight="1" x14ac:dyDescent="0.35">
      <c r="A343" s="2" t="s">
        <v>611</v>
      </c>
      <c r="B343" s="3" t="str">
        <f t="shared" si="10"/>
        <v>SPA21XXX</v>
      </c>
      <c r="C343" s="2" t="s">
        <v>612</v>
      </c>
      <c r="D343" s="2" t="s">
        <v>66</v>
      </c>
      <c r="E343" s="21">
        <f>IF(D343="A",VLOOKUP(A343,'Input data'!B:L,11,FALSE),0)</f>
        <v>0</v>
      </c>
      <c r="F343" s="12">
        <f t="shared" si="11"/>
        <v>0</v>
      </c>
    </row>
    <row r="344" spans="1:6" ht="12.65" customHeight="1" x14ac:dyDescent="0.35">
      <c r="A344" s="2" t="s">
        <v>613</v>
      </c>
      <c r="B344" s="3" t="str">
        <f t="shared" si="10"/>
        <v>SPA21XXX</v>
      </c>
      <c r="C344" s="2" t="s">
        <v>614</v>
      </c>
      <c r="D344" s="2" t="s">
        <v>66</v>
      </c>
      <c r="E344" s="21">
        <f>IF(D344="A",VLOOKUP(A344,'Input data'!B:L,11,FALSE),0)</f>
        <v>0</v>
      </c>
      <c r="F344" s="12">
        <f t="shared" si="11"/>
        <v>0</v>
      </c>
    </row>
    <row r="345" spans="1:6" ht="12.65" customHeight="1" x14ac:dyDescent="0.35">
      <c r="A345" s="2" t="s">
        <v>615</v>
      </c>
      <c r="B345" s="3" t="str">
        <f t="shared" si="10"/>
        <v>SPA21XXX</v>
      </c>
      <c r="C345" s="2" t="s">
        <v>616</v>
      </c>
      <c r="D345" s="2" t="s">
        <v>66</v>
      </c>
      <c r="E345" s="21">
        <f>IF(D345="A",VLOOKUP(A345,'Input data'!B:L,11,FALSE),0)</f>
        <v>0</v>
      </c>
      <c r="F345" s="12">
        <f t="shared" si="11"/>
        <v>0</v>
      </c>
    </row>
    <row r="346" spans="1:6" ht="12.65" customHeight="1" x14ac:dyDescent="0.35">
      <c r="A346" s="2" t="s">
        <v>617</v>
      </c>
      <c r="B346" s="3" t="str">
        <f t="shared" si="10"/>
        <v>SPA21XXX</v>
      </c>
      <c r="C346" s="2" t="s">
        <v>618</v>
      </c>
      <c r="D346" s="2" t="s">
        <v>66</v>
      </c>
      <c r="E346" s="21">
        <f>IF(D346="A",VLOOKUP(A346,'Input data'!B:L,11,FALSE),0)</f>
        <v>0</v>
      </c>
      <c r="F346" s="12">
        <f t="shared" si="11"/>
        <v>0</v>
      </c>
    </row>
    <row r="347" spans="1:6" ht="12.65" customHeight="1" x14ac:dyDescent="0.35">
      <c r="A347" s="2" t="s">
        <v>619</v>
      </c>
      <c r="B347" s="3" t="str">
        <f t="shared" si="10"/>
        <v>SPA21XXX</v>
      </c>
      <c r="C347" s="2" t="s">
        <v>620</v>
      </c>
      <c r="D347" s="2" t="s">
        <v>66</v>
      </c>
      <c r="E347" s="21">
        <f>IF(D347="A",VLOOKUP(A347,'Input data'!B:L,11,FALSE),0)</f>
        <v>0</v>
      </c>
      <c r="F347" s="12">
        <f t="shared" si="11"/>
        <v>0</v>
      </c>
    </row>
    <row r="348" spans="1:6" ht="12.65" customHeight="1" x14ac:dyDescent="0.35">
      <c r="A348" s="2" t="s">
        <v>621</v>
      </c>
      <c r="B348" s="3" t="str">
        <f t="shared" si="10"/>
        <v>SPA21XXX</v>
      </c>
      <c r="C348" s="4" t="s">
        <v>622</v>
      </c>
      <c r="D348" s="2" t="s">
        <v>66</v>
      </c>
      <c r="E348" s="21">
        <f>IF(D348="A",VLOOKUP(A348,'Input data'!B:L,11,FALSE),0)</f>
        <v>0</v>
      </c>
      <c r="F348" s="12">
        <f t="shared" si="11"/>
        <v>0</v>
      </c>
    </row>
  </sheetData>
  <sheetProtection algorithmName="SHA-512" hashValue="g+8uipXhE43oA56pF8PM8GZbPxMx3pOMgEPU8H4dyK/oquNwZ9uOLnCZVsjn5Y6ujzWYZ7mMMRUIVQ4f9WEf/g==" saltValue="iZ/QELa9kEnjb/d/o6x0w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data</vt:lpstr>
      <vt:lpstr>5_3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2022-02-07T14:06:36Z</dcterms:created>
  <dcterms:modified xsi:type="dcterms:W3CDTF">2022-05-20T07:44:08Z</dcterms:modified>
</cp:coreProperties>
</file>