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52A618E9-F21E-4352-8219-3D8571669B37}" xr6:coauthVersionLast="47" xr6:coauthVersionMax="47" xr10:uidLastSave="{00000000-0000-0000-0000-000000000000}"/>
  <bookViews>
    <workbookView xWindow="3660" yWindow="440" windowWidth="26360" windowHeight="20400" xr2:uid="{00000000-000D-0000-FFFF-FFFF00000000}"/>
  </bookViews>
  <sheets>
    <sheet name="Input data" sheetId="1" r:id="rId1"/>
    <sheet name="5_3 sco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B23" i="2"/>
  <c r="F5" i="2" l="1"/>
  <c r="F9" i="2"/>
  <c r="F17" i="2"/>
  <c r="F20" i="2"/>
  <c r="F22" i="2"/>
  <c r="F25" i="2"/>
  <c r="F30" i="2"/>
  <c r="F32" i="2"/>
  <c r="F38" i="2"/>
  <c r="F39" i="2"/>
  <c r="F43" i="2"/>
  <c r="F44" i="2"/>
  <c r="F47" i="2"/>
  <c r="F48" i="2"/>
  <c r="F50" i="2"/>
  <c r="F53" i="2"/>
  <c r="F55" i="2"/>
  <c r="F56" i="2"/>
  <c r="F64" i="2"/>
  <c r="F70" i="2"/>
  <c r="F72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2" i="2"/>
  <c r="B19" i="2" l="1"/>
  <c r="C18" i="1"/>
  <c r="B58" i="2" l="1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1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2" i="2"/>
  <c r="B21" i="2"/>
  <c r="B20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9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7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2" i="1"/>
  <c r="M3" i="1" l="1"/>
  <c r="M4" i="1"/>
  <c r="M5" i="1"/>
  <c r="M6" i="1"/>
  <c r="M7" i="1"/>
  <c r="M8" i="1"/>
  <c r="G3" i="2" l="1"/>
  <c r="G4" i="2"/>
  <c r="G5" i="2"/>
  <c r="H5" i="2" s="1"/>
  <c r="G6" i="2"/>
  <c r="G7" i="2"/>
  <c r="G8" i="2"/>
  <c r="G9" i="2"/>
  <c r="H9" i="2" s="1"/>
  <c r="G10" i="2"/>
  <c r="G11" i="2"/>
  <c r="G12" i="2"/>
  <c r="G13" i="2"/>
  <c r="G14" i="2"/>
  <c r="G15" i="2"/>
  <c r="G16" i="2"/>
  <c r="G17" i="2"/>
  <c r="H17" i="2" s="1"/>
  <c r="G18" i="2"/>
  <c r="G19" i="2"/>
  <c r="G20" i="2"/>
  <c r="H20" i="2" s="1"/>
  <c r="G21" i="2"/>
  <c r="G22" i="2"/>
  <c r="H22" i="2" s="1"/>
  <c r="G23" i="2"/>
  <c r="G24" i="2"/>
  <c r="G25" i="2"/>
  <c r="H25" i="2" s="1"/>
  <c r="G26" i="2"/>
  <c r="G27" i="2"/>
  <c r="G28" i="2"/>
  <c r="G29" i="2"/>
  <c r="G30" i="2"/>
  <c r="H30" i="2" s="1"/>
  <c r="G31" i="2"/>
  <c r="G32" i="2"/>
  <c r="H32" i="2" s="1"/>
  <c r="G33" i="2"/>
  <c r="G34" i="2"/>
  <c r="G35" i="2"/>
  <c r="G36" i="2"/>
  <c r="G37" i="2"/>
  <c r="G38" i="2"/>
  <c r="H38" i="2" s="1"/>
  <c r="G39" i="2"/>
  <c r="H39" i="2" s="1"/>
  <c r="G40" i="2"/>
  <c r="G41" i="2"/>
  <c r="G42" i="2"/>
  <c r="G43" i="2"/>
  <c r="H43" i="2" s="1"/>
  <c r="G44" i="2"/>
  <c r="H44" i="2" s="1"/>
  <c r="G45" i="2"/>
  <c r="G46" i="2"/>
  <c r="G47" i="2"/>
  <c r="H47" i="2" s="1"/>
  <c r="G48" i="2"/>
  <c r="H48" i="2" s="1"/>
  <c r="G49" i="2"/>
  <c r="G50" i="2"/>
  <c r="H50" i="2" s="1"/>
  <c r="G51" i="2"/>
  <c r="G52" i="2"/>
  <c r="G53" i="2"/>
  <c r="H53" i="2" s="1"/>
  <c r="G54" i="2"/>
  <c r="G55" i="2"/>
  <c r="H55" i="2" s="1"/>
  <c r="G56" i="2"/>
  <c r="H56" i="2" s="1"/>
  <c r="G57" i="2"/>
  <c r="G58" i="2"/>
  <c r="G59" i="2"/>
  <c r="G60" i="2"/>
  <c r="G61" i="2"/>
  <c r="G62" i="2"/>
  <c r="G63" i="2"/>
  <c r="G64" i="2"/>
  <c r="H64" i="2" s="1"/>
  <c r="G65" i="2"/>
  <c r="G66" i="2"/>
  <c r="G67" i="2"/>
  <c r="G68" i="2"/>
  <c r="G69" i="2"/>
  <c r="G70" i="2"/>
  <c r="H70" i="2" s="1"/>
  <c r="G71" i="2"/>
  <c r="G72" i="2"/>
  <c r="H72" i="2" s="1"/>
  <c r="G73" i="2"/>
  <c r="G74" i="2"/>
  <c r="G75" i="2"/>
  <c r="G76" i="2"/>
  <c r="G77" i="2"/>
  <c r="G78" i="2"/>
  <c r="G79" i="2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H126" i="2" s="1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G135" i="2"/>
  <c r="H135" i="2" s="1"/>
  <c r="G136" i="2"/>
  <c r="H136" i="2" s="1"/>
  <c r="G137" i="2"/>
  <c r="H137" i="2" s="1"/>
  <c r="G138" i="2"/>
  <c r="H138" i="2" s="1"/>
  <c r="G139" i="2"/>
  <c r="H139" i="2" s="1"/>
  <c r="G140" i="2"/>
  <c r="H140" i="2" s="1"/>
  <c r="G141" i="2"/>
  <c r="H141" i="2" s="1"/>
  <c r="G142" i="2"/>
  <c r="H142" i="2" s="1"/>
  <c r="G143" i="2"/>
  <c r="H143" i="2" s="1"/>
  <c r="G144" i="2"/>
  <c r="H144" i="2" s="1"/>
  <c r="G145" i="2"/>
  <c r="H145" i="2" s="1"/>
  <c r="G146" i="2"/>
  <c r="H146" i="2" s="1"/>
  <c r="G147" i="2"/>
  <c r="H147" i="2" s="1"/>
  <c r="G148" i="2"/>
  <c r="H148" i="2" s="1"/>
  <c r="G149" i="2"/>
  <c r="H149" i="2" s="1"/>
  <c r="G150" i="2"/>
  <c r="H150" i="2" s="1"/>
  <c r="G151" i="2"/>
  <c r="H151" i="2" s="1"/>
  <c r="G152" i="2"/>
  <c r="H152" i="2" s="1"/>
  <c r="G153" i="2"/>
  <c r="H153" i="2" s="1"/>
  <c r="G154" i="2"/>
  <c r="H154" i="2" s="1"/>
  <c r="G155" i="2"/>
  <c r="H155" i="2" s="1"/>
  <c r="G156" i="2"/>
  <c r="H156" i="2" s="1"/>
  <c r="G157" i="2"/>
  <c r="H157" i="2" s="1"/>
  <c r="G158" i="2"/>
  <c r="H158" i="2" s="1"/>
  <c r="G159" i="2"/>
  <c r="H159" i="2" s="1"/>
  <c r="G160" i="2"/>
  <c r="H160" i="2" s="1"/>
  <c r="G161" i="2"/>
  <c r="H161" i="2" s="1"/>
  <c r="G162" i="2"/>
  <c r="H162" i="2" s="1"/>
  <c r="G163" i="2"/>
  <c r="H163" i="2" s="1"/>
  <c r="G164" i="2"/>
  <c r="H164" i="2" s="1"/>
  <c r="G165" i="2"/>
  <c r="H165" i="2" s="1"/>
  <c r="G166" i="2"/>
  <c r="H166" i="2" s="1"/>
  <c r="G167" i="2"/>
  <c r="H167" i="2" s="1"/>
  <c r="G168" i="2"/>
  <c r="H168" i="2" s="1"/>
  <c r="G169" i="2"/>
  <c r="H169" i="2" s="1"/>
  <c r="G170" i="2"/>
  <c r="H170" i="2" s="1"/>
  <c r="G171" i="2"/>
  <c r="H171" i="2" s="1"/>
  <c r="G172" i="2"/>
  <c r="H172" i="2" s="1"/>
  <c r="G173" i="2"/>
  <c r="H173" i="2" s="1"/>
  <c r="G174" i="2"/>
  <c r="H174" i="2" s="1"/>
  <c r="G175" i="2"/>
  <c r="H175" i="2" s="1"/>
  <c r="G176" i="2"/>
  <c r="H176" i="2" s="1"/>
  <c r="G177" i="2"/>
  <c r="H177" i="2" s="1"/>
  <c r="G178" i="2"/>
  <c r="H178" i="2" s="1"/>
  <c r="G179" i="2"/>
  <c r="H179" i="2" s="1"/>
  <c r="G180" i="2"/>
  <c r="H180" i="2" s="1"/>
  <c r="G181" i="2"/>
  <c r="H181" i="2" s="1"/>
  <c r="G182" i="2"/>
  <c r="H182" i="2" s="1"/>
  <c r="G183" i="2"/>
  <c r="H183" i="2" s="1"/>
  <c r="G184" i="2"/>
  <c r="H184" i="2" s="1"/>
  <c r="G185" i="2"/>
  <c r="H185" i="2" s="1"/>
  <c r="G186" i="2"/>
  <c r="H186" i="2" s="1"/>
  <c r="G187" i="2"/>
  <c r="H187" i="2" s="1"/>
  <c r="G188" i="2"/>
  <c r="H188" i="2" s="1"/>
  <c r="G189" i="2"/>
  <c r="H189" i="2" s="1"/>
  <c r="G190" i="2"/>
  <c r="H190" i="2" s="1"/>
  <c r="G191" i="2"/>
  <c r="H191" i="2" s="1"/>
  <c r="G192" i="2"/>
  <c r="H192" i="2" s="1"/>
  <c r="G193" i="2"/>
  <c r="H193" i="2" s="1"/>
  <c r="G194" i="2"/>
  <c r="H194" i="2" s="1"/>
  <c r="G195" i="2"/>
  <c r="H195" i="2" s="1"/>
  <c r="G196" i="2"/>
  <c r="H196" i="2" s="1"/>
  <c r="G197" i="2"/>
  <c r="H197" i="2" s="1"/>
  <c r="G198" i="2"/>
  <c r="H198" i="2" s="1"/>
  <c r="G199" i="2"/>
  <c r="H199" i="2" s="1"/>
  <c r="G200" i="2"/>
  <c r="H200" i="2" s="1"/>
  <c r="G201" i="2"/>
  <c r="H201" i="2" s="1"/>
  <c r="G202" i="2"/>
  <c r="H202" i="2" s="1"/>
  <c r="G203" i="2"/>
  <c r="H203" i="2" s="1"/>
  <c r="G204" i="2"/>
  <c r="H204" i="2" s="1"/>
  <c r="G205" i="2"/>
  <c r="H205" i="2" s="1"/>
  <c r="G206" i="2"/>
  <c r="H206" i="2" s="1"/>
  <c r="G207" i="2"/>
  <c r="H207" i="2" s="1"/>
  <c r="G208" i="2"/>
  <c r="H208" i="2" s="1"/>
  <c r="G209" i="2"/>
  <c r="H209" i="2" s="1"/>
  <c r="G210" i="2"/>
  <c r="H210" i="2" s="1"/>
  <c r="G211" i="2"/>
  <c r="H211" i="2" s="1"/>
  <c r="G212" i="2"/>
  <c r="H212" i="2" s="1"/>
  <c r="G213" i="2"/>
  <c r="H213" i="2" s="1"/>
  <c r="G214" i="2"/>
  <c r="H214" i="2" s="1"/>
  <c r="G215" i="2"/>
  <c r="H215" i="2" s="1"/>
  <c r="G216" i="2"/>
  <c r="H216" i="2" s="1"/>
  <c r="G217" i="2"/>
  <c r="H217" i="2" s="1"/>
  <c r="G218" i="2"/>
  <c r="H218" i="2" s="1"/>
  <c r="G219" i="2"/>
  <c r="H219" i="2" s="1"/>
  <c r="G220" i="2"/>
  <c r="H220" i="2" s="1"/>
  <c r="G221" i="2"/>
  <c r="H221" i="2" s="1"/>
  <c r="G222" i="2"/>
  <c r="H222" i="2" s="1"/>
  <c r="G223" i="2"/>
  <c r="H223" i="2" s="1"/>
  <c r="G224" i="2"/>
  <c r="H224" i="2" s="1"/>
  <c r="G225" i="2"/>
  <c r="H225" i="2" s="1"/>
  <c r="G226" i="2"/>
  <c r="H226" i="2" s="1"/>
  <c r="G227" i="2"/>
  <c r="H227" i="2" s="1"/>
  <c r="G228" i="2"/>
  <c r="H228" i="2" s="1"/>
  <c r="G229" i="2"/>
  <c r="H229" i="2" s="1"/>
  <c r="G230" i="2"/>
  <c r="H230" i="2" s="1"/>
  <c r="G231" i="2"/>
  <c r="H231" i="2" s="1"/>
  <c r="G232" i="2"/>
  <c r="H232" i="2" s="1"/>
  <c r="G233" i="2"/>
  <c r="H233" i="2" s="1"/>
  <c r="G234" i="2"/>
  <c r="H234" i="2" s="1"/>
  <c r="G235" i="2"/>
  <c r="H235" i="2" s="1"/>
  <c r="G236" i="2"/>
  <c r="H236" i="2" s="1"/>
  <c r="G237" i="2"/>
  <c r="H237" i="2" s="1"/>
  <c r="G238" i="2"/>
  <c r="H238" i="2" s="1"/>
  <c r="G239" i="2"/>
  <c r="H239" i="2" s="1"/>
  <c r="G240" i="2"/>
  <c r="H240" i="2" s="1"/>
  <c r="G241" i="2"/>
  <c r="H241" i="2" s="1"/>
  <c r="G242" i="2"/>
  <c r="H242" i="2" s="1"/>
  <c r="G243" i="2"/>
  <c r="H243" i="2" s="1"/>
  <c r="G244" i="2"/>
  <c r="H244" i="2" s="1"/>
  <c r="G245" i="2"/>
  <c r="H245" i="2" s="1"/>
  <c r="G246" i="2"/>
  <c r="H246" i="2" s="1"/>
  <c r="G247" i="2"/>
  <c r="H247" i="2" s="1"/>
  <c r="G248" i="2"/>
  <c r="H248" i="2" s="1"/>
  <c r="G249" i="2"/>
  <c r="H249" i="2" s="1"/>
  <c r="G250" i="2"/>
  <c r="H250" i="2" s="1"/>
  <c r="G251" i="2"/>
  <c r="H251" i="2" s="1"/>
  <c r="G252" i="2"/>
  <c r="H252" i="2" s="1"/>
  <c r="G253" i="2"/>
  <c r="H253" i="2" s="1"/>
  <c r="G254" i="2"/>
  <c r="H254" i="2" s="1"/>
  <c r="G255" i="2"/>
  <c r="H255" i="2" s="1"/>
  <c r="G256" i="2"/>
  <c r="H256" i="2" s="1"/>
  <c r="G257" i="2"/>
  <c r="H257" i="2" s="1"/>
  <c r="G258" i="2"/>
  <c r="H258" i="2" s="1"/>
  <c r="G259" i="2"/>
  <c r="H259" i="2" s="1"/>
  <c r="G260" i="2"/>
  <c r="H260" i="2" s="1"/>
  <c r="G261" i="2"/>
  <c r="H261" i="2" s="1"/>
  <c r="G262" i="2"/>
  <c r="H262" i="2" s="1"/>
  <c r="G263" i="2"/>
  <c r="H263" i="2" s="1"/>
  <c r="G264" i="2"/>
  <c r="H264" i="2" s="1"/>
  <c r="G265" i="2"/>
  <c r="H265" i="2" s="1"/>
  <c r="G266" i="2"/>
  <c r="H266" i="2" s="1"/>
  <c r="G267" i="2"/>
  <c r="H267" i="2" s="1"/>
  <c r="G268" i="2"/>
  <c r="H268" i="2" s="1"/>
  <c r="G269" i="2"/>
  <c r="H269" i="2" s="1"/>
  <c r="G270" i="2"/>
  <c r="H270" i="2" s="1"/>
  <c r="G271" i="2"/>
  <c r="H271" i="2" s="1"/>
  <c r="G272" i="2"/>
  <c r="H272" i="2" s="1"/>
  <c r="G273" i="2"/>
  <c r="H273" i="2" s="1"/>
  <c r="G274" i="2"/>
  <c r="H274" i="2" s="1"/>
  <c r="G275" i="2"/>
  <c r="H275" i="2" s="1"/>
  <c r="G276" i="2"/>
  <c r="H276" i="2" s="1"/>
  <c r="G277" i="2"/>
  <c r="H277" i="2" s="1"/>
  <c r="G278" i="2"/>
  <c r="H278" i="2" s="1"/>
  <c r="G279" i="2"/>
  <c r="H279" i="2" s="1"/>
  <c r="G280" i="2"/>
  <c r="H280" i="2" s="1"/>
  <c r="G281" i="2"/>
  <c r="H281" i="2" s="1"/>
  <c r="G282" i="2"/>
  <c r="H282" i="2" s="1"/>
  <c r="G283" i="2"/>
  <c r="H283" i="2" s="1"/>
  <c r="G284" i="2"/>
  <c r="H284" i="2" s="1"/>
  <c r="G285" i="2"/>
  <c r="H285" i="2" s="1"/>
  <c r="G286" i="2"/>
  <c r="H286" i="2" s="1"/>
  <c r="G287" i="2"/>
  <c r="H287" i="2" s="1"/>
  <c r="G288" i="2"/>
  <c r="H288" i="2" s="1"/>
  <c r="G289" i="2"/>
  <c r="H289" i="2" s="1"/>
  <c r="G290" i="2"/>
  <c r="H290" i="2" s="1"/>
  <c r="G291" i="2"/>
  <c r="H291" i="2" s="1"/>
  <c r="G292" i="2"/>
  <c r="H292" i="2" s="1"/>
  <c r="G293" i="2"/>
  <c r="H293" i="2" s="1"/>
  <c r="G294" i="2"/>
  <c r="H294" i="2" s="1"/>
  <c r="G295" i="2"/>
  <c r="H295" i="2" s="1"/>
  <c r="G296" i="2"/>
  <c r="H296" i="2" s="1"/>
  <c r="G297" i="2"/>
  <c r="H297" i="2" s="1"/>
  <c r="G298" i="2"/>
  <c r="H298" i="2" s="1"/>
  <c r="G299" i="2"/>
  <c r="H299" i="2" s="1"/>
  <c r="G300" i="2"/>
  <c r="H300" i="2" s="1"/>
  <c r="G301" i="2"/>
  <c r="H301" i="2" s="1"/>
  <c r="G302" i="2"/>
  <c r="H302" i="2" s="1"/>
  <c r="G303" i="2"/>
  <c r="H303" i="2" s="1"/>
  <c r="G304" i="2"/>
  <c r="H304" i="2" s="1"/>
  <c r="G305" i="2"/>
  <c r="H305" i="2" s="1"/>
  <c r="G306" i="2"/>
  <c r="H306" i="2" s="1"/>
  <c r="G307" i="2"/>
  <c r="H307" i="2" s="1"/>
  <c r="G308" i="2"/>
  <c r="H308" i="2" s="1"/>
  <c r="G309" i="2"/>
  <c r="H309" i="2" s="1"/>
  <c r="G310" i="2"/>
  <c r="H310" i="2" s="1"/>
  <c r="G311" i="2"/>
  <c r="H311" i="2" s="1"/>
  <c r="G312" i="2"/>
  <c r="H312" i="2" s="1"/>
  <c r="G313" i="2"/>
  <c r="H313" i="2" s="1"/>
  <c r="G314" i="2"/>
  <c r="H314" i="2" s="1"/>
  <c r="G315" i="2"/>
  <c r="H315" i="2" s="1"/>
  <c r="G316" i="2"/>
  <c r="H316" i="2" s="1"/>
  <c r="G317" i="2"/>
  <c r="H317" i="2" s="1"/>
  <c r="G318" i="2"/>
  <c r="H318" i="2" s="1"/>
  <c r="G319" i="2"/>
  <c r="H319" i="2" s="1"/>
  <c r="G320" i="2"/>
  <c r="H320" i="2" s="1"/>
  <c r="G321" i="2"/>
  <c r="H321" i="2" s="1"/>
  <c r="G322" i="2"/>
  <c r="H322" i="2" s="1"/>
  <c r="G323" i="2"/>
  <c r="H323" i="2" s="1"/>
  <c r="G324" i="2"/>
  <c r="H324" i="2" s="1"/>
  <c r="G325" i="2"/>
  <c r="H325" i="2" s="1"/>
  <c r="G326" i="2"/>
  <c r="H326" i="2" s="1"/>
  <c r="G327" i="2"/>
  <c r="H327" i="2" s="1"/>
  <c r="G328" i="2"/>
  <c r="H328" i="2" s="1"/>
  <c r="G329" i="2"/>
  <c r="H329" i="2" s="1"/>
  <c r="G330" i="2"/>
  <c r="H330" i="2" s="1"/>
  <c r="G331" i="2"/>
  <c r="H331" i="2" s="1"/>
  <c r="G332" i="2"/>
  <c r="H332" i="2" s="1"/>
  <c r="G333" i="2"/>
  <c r="H333" i="2" s="1"/>
  <c r="G334" i="2"/>
  <c r="H334" i="2" s="1"/>
  <c r="G335" i="2"/>
  <c r="H335" i="2" s="1"/>
  <c r="G336" i="2"/>
  <c r="H336" i="2" s="1"/>
  <c r="G337" i="2"/>
  <c r="H337" i="2" s="1"/>
  <c r="G338" i="2"/>
  <c r="H338" i="2" s="1"/>
  <c r="G339" i="2"/>
  <c r="H339" i="2" s="1"/>
  <c r="G340" i="2"/>
  <c r="H340" i="2" s="1"/>
  <c r="G341" i="2"/>
  <c r="H341" i="2" s="1"/>
  <c r="G342" i="2"/>
  <c r="H342" i="2" s="1"/>
  <c r="G343" i="2"/>
  <c r="H343" i="2" s="1"/>
  <c r="G344" i="2"/>
  <c r="H344" i="2" s="1"/>
  <c r="G345" i="2"/>
  <c r="H345" i="2" s="1"/>
  <c r="G346" i="2"/>
  <c r="H346" i="2" s="1"/>
  <c r="G347" i="2"/>
  <c r="H347" i="2" s="1"/>
  <c r="G348" i="2"/>
  <c r="H348" i="2" s="1"/>
  <c r="G2" i="2"/>
  <c r="H2" i="2" l="1"/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H2" i="1" l="1"/>
  <c r="I2" i="1"/>
  <c r="J3" i="1" s="1"/>
  <c r="K3" i="1" s="1"/>
  <c r="F4" i="2" s="1"/>
  <c r="H4" i="2" s="1"/>
  <c r="J2" i="1" l="1"/>
  <c r="K2" i="1" s="1"/>
  <c r="F3" i="2" s="1"/>
  <c r="H3" i="2" s="1"/>
  <c r="J50" i="1"/>
  <c r="K50" i="1" s="1"/>
  <c r="F69" i="2" s="1"/>
  <c r="H69" i="2" s="1"/>
  <c r="J34" i="1"/>
  <c r="K34" i="1" s="1"/>
  <c r="F46" i="2" s="1"/>
  <c r="H46" i="2" s="1"/>
  <c r="J18" i="1"/>
  <c r="K18" i="1" s="1"/>
  <c r="F19" i="2" s="1"/>
  <c r="H19" i="2" s="1"/>
  <c r="J46" i="1"/>
  <c r="K46" i="1" s="1"/>
  <c r="F68" i="2" s="1"/>
  <c r="H68" i="2" s="1"/>
  <c r="J14" i="1"/>
  <c r="K14" i="1" s="1"/>
  <c r="F16" i="2" s="1"/>
  <c r="H16" i="2" s="1"/>
  <c r="J24" i="1"/>
  <c r="K24" i="1" s="1"/>
  <c r="F31" i="2" s="1"/>
  <c r="H31" i="2" s="1"/>
  <c r="J15" i="1"/>
  <c r="K15" i="1" s="1"/>
  <c r="F18" i="2" s="1"/>
  <c r="H18" i="2" s="1"/>
  <c r="J33" i="1"/>
  <c r="K33" i="1" s="1"/>
  <c r="F45" i="2" s="1"/>
  <c r="H45" i="2" s="1"/>
  <c r="J51" i="1"/>
  <c r="K51" i="1" s="1"/>
  <c r="F71" i="2" s="1"/>
  <c r="H71" i="2" s="1"/>
  <c r="J4" i="1"/>
  <c r="K4" i="1" s="1"/>
  <c r="F6" i="2" s="1"/>
  <c r="H6" i="2" s="1"/>
  <c r="J26" i="1"/>
  <c r="K26" i="1" s="1"/>
  <c r="F33" i="2" s="1"/>
  <c r="H33" i="2" s="1"/>
  <c r="J48" i="1"/>
  <c r="K48" i="1" s="1"/>
  <c r="F59" i="2" s="1"/>
  <c r="H59" i="2" s="1"/>
  <c r="J16" i="1"/>
  <c r="K16" i="1" s="1"/>
  <c r="F23" i="2" s="1"/>
  <c r="H23" i="2" s="1"/>
  <c r="J39" i="1"/>
  <c r="K39" i="1" s="1"/>
  <c r="F54" i="2" s="1"/>
  <c r="H54" i="2" s="1"/>
  <c r="J7" i="1"/>
  <c r="K7" i="1" s="1"/>
  <c r="F10" i="2" s="1"/>
  <c r="H10" i="2" s="1"/>
  <c r="J45" i="1"/>
  <c r="K45" i="1" s="1"/>
  <c r="F67" i="2" s="1"/>
  <c r="H67" i="2" s="1"/>
  <c r="J29" i="1"/>
  <c r="K29" i="1" s="1"/>
  <c r="F36" i="2" s="1"/>
  <c r="H36" i="2" s="1"/>
  <c r="J13" i="1"/>
  <c r="K13" i="1" s="1"/>
  <c r="F15" i="2" s="1"/>
  <c r="H15" i="2" s="1"/>
  <c r="J52" i="1"/>
  <c r="K52" i="1" s="1"/>
  <c r="F74" i="2" s="1"/>
  <c r="H74" i="2" s="1"/>
  <c r="J20" i="1"/>
  <c r="K20" i="1" s="1"/>
  <c r="F24" i="2" s="1"/>
  <c r="H24" i="2" s="1"/>
  <c r="J43" i="1"/>
  <c r="K43" i="1" s="1"/>
  <c r="F62" i="2" s="1"/>
  <c r="H62" i="2" s="1"/>
  <c r="J11" i="1"/>
  <c r="K11" i="1" s="1"/>
  <c r="F13" i="2" s="1"/>
  <c r="H13" i="2" s="1"/>
  <c r="J32" i="1"/>
  <c r="K32" i="1" s="1"/>
  <c r="F49" i="2" s="1"/>
  <c r="H49" i="2" s="1"/>
  <c r="J55" i="1"/>
  <c r="K55" i="1" s="1"/>
  <c r="F78" i="2" s="1"/>
  <c r="H78" i="2" s="1"/>
  <c r="J23" i="1"/>
  <c r="K23" i="1" s="1"/>
  <c r="F29" i="2" s="1"/>
  <c r="H29" i="2" s="1"/>
  <c r="J53" i="1"/>
  <c r="K53" i="1" s="1"/>
  <c r="F75" i="2" s="1"/>
  <c r="H75" i="2" s="1"/>
  <c r="J37" i="1"/>
  <c r="K37" i="1" s="1"/>
  <c r="F63" i="2" s="1"/>
  <c r="H63" i="2" s="1"/>
  <c r="J21" i="1"/>
  <c r="K21" i="1" s="1"/>
  <c r="F27" i="2" s="1"/>
  <c r="H27" i="2" s="1"/>
  <c r="J5" i="1"/>
  <c r="K5" i="1" s="1"/>
  <c r="F7" i="2" s="1"/>
  <c r="H7" i="2" s="1"/>
  <c r="J36" i="1"/>
  <c r="K36" i="1" s="1"/>
  <c r="F51" i="2" s="1"/>
  <c r="H51" i="2" s="1"/>
  <c r="J27" i="1"/>
  <c r="K27" i="1" s="1"/>
  <c r="F34" i="2" s="1"/>
  <c r="H34" i="2" s="1"/>
  <c r="J30" i="1"/>
  <c r="K30" i="1" s="1"/>
  <c r="F37" i="2" s="1"/>
  <c r="H37" i="2" s="1"/>
  <c r="J56" i="1"/>
  <c r="K56" i="1" s="1"/>
  <c r="F76" i="2" s="1"/>
  <c r="H76" i="2" s="1"/>
  <c r="J47" i="1"/>
  <c r="K47" i="1" s="1"/>
  <c r="F42" i="2" s="1"/>
  <c r="H42" i="2" s="1"/>
  <c r="J49" i="1"/>
  <c r="K49" i="1" s="1"/>
  <c r="F73" i="2" s="1"/>
  <c r="H73" i="2" s="1"/>
  <c r="J17" i="1"/>
  <c r="K17" i="1" s="1"/>
  <c r="F21" i="2" s="1"/>
  <c r="H21" i="2" s="1"/>
  <c r="J28" i="1"/>
  <c r="K28" i="1" s="1"/>
  <c r="F35" i="2" s="1"/>
  <c r="H35" i="2" s="1"/>
  <c r="J19" i="1"/>
  <c r="K19" i="1" s="1"/>
  <c r="F41" i="2" s="1"/>
  <c r="H41" i="2" s="1"/>
  <c r="J42" i="1"/>
  <c r="K42" i="1" s="1"/>
  <c r="F61" i="2" s="1"/>
  <c r="H61" i="2" s="1"/>
  <c r="J10" i="1"/>
  <c r="K10" i="1" s="1"/>
  <c r="F12" i="2" s="1"/>
  <c r="H12" i="2" s="1"/>
  <c r="J54" i="1"/>
  <c r="K54" i="1" s="1"/>
  <c r="F77" i="2" s="1"/>
  <c r="H77" i="2" s="1"/>
  <c r="J38" i="1"/>
  <c r="K38" i="1" s="1"/>
  <c r="F52" i="2" s="1"/>
  <c r="H52" i="2" s="1"/>
  <c r="J22" i="1"/>
  <c r="K22" i="1" s="1"/>
  <c r="F28" i="2" s="1"/>
  <c r="H28" i="2" s="1"/>
  <c r="J6" i="1"/>
  <c r="K6" i="1" s="1"/>
  <c r="F8" i="2" s="1"/>
  <c r="H8" i="2" s="1"/>
  <c r="J40" i="1"/>
  <c r="K40" i="1" s="1"/>
  <c r="F57" i="2" s="1"/>
  <c r="H57" i="2" s="1"/>
  <c r="J8" i="1"/>
  <c r="K8" i="1" s="1"/>
  <c r="F11" i="2" s="1"/>
  <c r="H11" i="2" s="1"/>
  <c r="J31" i="1"/>
  <c r="K31" i="1" s="1"/>
  <c r="F40" i="2" s="1"/>
  <c r="H40" i="2" s="1"/>
  <c r="J57" i="1"/>
  <c r="K57" i="1" s="1"/>
  <c r="F79" i="2" s="1"/>
  <c r="H79" i="2" s="1"/>
  <c r="J41" i="1"/>
  <c r="K41" i="1" s="1"/>
  <c r="F60" i="2" s="1"/>
  <c r="H60" i="2" s="1"/>
  <c r="J25" i="1"/>
  <c r="K25" i="1" s="1"/>
  <c r="F66" i="2" s="1"/>
  <c r="H66" i="2" s="1"/>
  <c r="J9" i="1"/>
  <c r="K9" i="1" s="1"/>
  <c r="F26" i="2" s="1"/>
  <c r="H26" i="2" s="1"/>
  <c r="J44" i="1"/>
  <c r="K44" i="1" s="1"/>
  <c r="F65" i="2" s="1"/>
  <c r="H65" i="2" s="1"/>
  <c r="J12" i="1"/>
  <c r="K12" i="1" s="1"/>
  <c r="F14" i="2" s="1"/>
  <c r="H14" i="2" s="1"/>
  <c r="J35" i="1"/>
  <c r="K35" i="1" s="1"/>
  <c r="F58" i="2" s="1"/>
  <c r="H58" i="2" s="1"/>
</calcChain>
</file>

<file path=xl/sharedStrings.xml><?xml version="1.0" encoding="utf-8"?>
<sst xmlns="http://schemas.openxmlformats.org/spreadsheetml/2006/main" count="1254" uniqueCount="720">
  <si>
    <t>Summary</t>
  </si>
  <si>
    <t>Anch App #</t>
  </si>
  <si>
    <t>Registered name of entity</t>
  </si>
  <si>
    <t>Anchovy CATCH sum 07 to 2020</t>
  </si>
  <si>
    <t>Anchovy TAC sum 07 to 2020</t>
  </si>
  <si>
    <t>Catch/TAC</t>
  </si>
  <si>
    <t>Average</t>
  </si>
  <si>
    <t>Max</t>
  </si>
  <si>
    <t>normal score</t>
  </si>
  <si>
    <t>SPA21020</t>
  </si>
  <si>
    <t>Ntshonalanga Fishing (Pty) Ltd</t>
  </si>
  <si>
    <t>SPA21022</t>
  </si>
  <si>
    <t>82 Boundary Road CC</t>
  </si>
  <si>
    <t>SPA21025</t>
  </si>
  <si>
    <t>Sea Point Fishing CC</t>
  </si>
  <si>
    <t>SPA21026</t>
  </si>
  <si>
    <t>Ixia Trading 501 (Pty) Ltd</t>
  </si>
  <si>
    <t>SPA21033</t>
  </si>
  <si>
    <t>Gansbaai Marine (Pty) Ltd</t>
  </si>
  <si>
    <t>SPA21036</t>
  </si>
  <si>
    <t>Combined Fishing Enterprises (Pty) Ltd</t>
  </si>
  <si>
    <t>SPA21037</t>
  </si>
  <si>
    <t>Premier Fishing SA</t>
  </si>
  <si>
    <t>SPA21038</t>
  </si>
  <si>
    <t>Edwards Fishing CC</t>
  </si>
  <si>
    <t>SPA21040</t>
  </si>
  <si>
    <t>West Point Fishing Corporation (Pty)Ltd</t>
  </si>
  <si>
    <t>SPA21044</t>
  </si>
  <si>
    <t>Azanian Fishing (Pty) Ltd</t>
  </si>
  <si>
    <t>SPA21046</t>
  </si>
  <si>
    <t>LETAP FISHING CC</t>
  </si>
  <si>
    <t>SPA21047</t>
  </si>
  <si>
    <t>Sea Harvest Corporation (Pty) Ltd</t>
  </si>
  <si>
    <t>2007 to 2020 Catch and TAC data included</t>
  </si>
  <si>
    <t>SPA21052</t>
  </si>
  <si>
    <t>Noordbaai Vissers (Pty) Ltd</t>
  </si>
  <si>
    <t>SPA21056</t>
  </si>
  <si>
    <t>Sinethemba Fishing CC</t>
  </si>
  <si>
    <t>SPA21057</t>
  </si>
  <si>
    <t>Lucky Star Limited</t>
  </si>
  <si>
    <t>SPA21058</t>
  </si>
  <si>
    <t>Ithuba Yethu Fishing (Pty)Ltd</t>
  </si>
  <si>
    <t>SPA21060</t>
  </si>
  <si>
    <t>Amawandle Pelagic (Pty) Ltd</t>
  </si>
  <si>
    <t>SPA21064</t>
  </si>
  <si>
    <t>Umzamowethu (Oyster Bay) Fishermans Corporation</t>
  </si>
  <si>
    <t>SPA21066</t>
  </si>
  <si>
    <t>Trakprops 22 Pty Ltd</t>
  </si>
  <si>
    <t>SPA21077</t>
  </si>
  <si>
    <t>Meermin Visserye (Pty) Ltd</t>
  </si>
  <si>
    <t>SPA21078</t>
  </si>
  <si>
    <t>Jaffa's Bay Fishing CC</t>
  </si>
  <si>
    <t>SPA21080</t>
  </si>
  <si>
    <t>CAPE PILCHARD PIONEER CC</t>
  </si>
  <si>
    <t>SPA21092</t>
  </si>
  <si>
    <t>Impala Fishing (Pty) Ltd</t>
  </si>
  <si>
    <t>SPA21096</t>
  </si>
  <si>
    <t>Tiradeprops 153 (Pty) Ltd</t>
  </si>
  <si>
    <t>SPA21101</t>
  </si>
  <si>
    <t>Soundprops 1167 Investments (Pty) Ltd</t>
  </si>
  <si>
    <t>SPA21103</t>
  </si>
  <si>
    <t>Umzamani Fishing CC</t>
  </si>
  <si>
    <t>SPA21109</t>
  </si>
  <si>
    <t>Eyethu Fishing (Pty) Ltd</t>
  </si>
  <si>
    <t>SPA21115</t>
  </si>
  <si>
    <t>Khulani Fishing (Pty) Ltd</t>
  </si>
  <si>
    <t>SPA21118</t>
  </si>
  <si>
    <t>Pelagic Fishing Enterprises (Pty) Ltd</t>
  </si>
  <si>
    <t>SPA21131</t>
  </si>
  <si>
    <t>V M YOUNG VISSERYE Bk</t>
  </si>
  <si>
    <t>SPA21138</t>
  </si>
  <si>
    <t>Extra Dimensions 70 (Pty) Ltd</t>
  </si>
  <si>
    <t>SPA21162</t>
  </si>
  <si>
    <t>Ukloba Fishing (Pty) Ltd</t>
  </si>
  <si>
    <t>SPA21168</t>
  </si>
  <si>
    <t>Bluefin Holdings Pty Ltd</t>
  </si>
  <si>
    <t>SPA21183</t>
  </si>
  <si>
    <t>HS Williams Fishing CC</t>
  </si>
  <si>
    <t>SPA21199</t>
  </si>
  <si>
    <t>Arniston Fish Processors (Pty) Ltd</t>
  </si>
  <si>
    <t>SPA21202</t>
  </si>
  <si>
    <t>Paternoster Vissery Pty Ltd</t>
  </si>
  <si>
    <t>SPA21205</t>
  </si>
  <si>
    <t>Offshore Fishing company</t>
  </si>
  <si>
    <t>SPA21218</t>
  </si>
  <si>
    <t>Sceptre Fishing (Pty) Ltd</t>
  </si>
  <si>
    <t>SPA21235</t>
  </si>
  <si>
    <t>Pioneer Fishing (West Coast) (Pty) Ltd</t>
  </si>
  <si>
    <t>SPA21240</t>
  </si>
  <si>
    <t>Phakamisa Fishing (Pty) Ltd</t>
  </si>
  <si>
    <t>SPA21244</t>
  </si>
  <si>
    <t xml:space="preserve">Trademane (Pty) Ltd </t>
  </si>
  <si>
    <t>SPA21248</t>
  </si>
  <si>
    <t xml:space="preserve">ULWANDLE FISHING </t>
  </si>
  <si>
    <t>SPA21276</t>
  </si>
  <si>
    <t>Basic Trading Company (Pty) Ltd</t>
  </si>
  <si>
    <t>SPA21286</t>
  </si>
  <si>
    <t>Cape Fish Processors Pty Ltd</t>
  </si>
  <si>
    <t>SPA21298</t>
  </si>
  <si>
    <t>Afro Fishing Workers (Pty) Ltd</t>
  </si>
  <si>
    <t>SPA21299</t>
  </si>
  <si>
    <t>Community Processors and Distributors (PTY) LTD</t>
  </si>
  <si>
    <t>SPA21303</t>
  </si>
  <si>
    <t>Stamatis Fishing cc</t>
  </si>
  <si>
    <t>SPA21327</t>
  </si>
  <si>
    <t>Eigelaars Bote (Pty) Ltd</t>
  </si>
  <si>
    <t>SPA21345</t>
  </si>
  <si>
    <t>Okuselwandle Fishing CC</t>
  </si>
  <si>
    <t>SPA21352</t>
  </si>
  <si>
    <t>Reiger Visserye BK</t>
  </si>
  <si>
    <t>SPA21362</t>
  </si>
  <si>
    <t>J ENGELBRECHT VISSERYE</t>
  </si>
  <si>
    <t>SPA21363</t>
  </si>
  <si>
    <t>Manatrade2049 CC</t>
  </si>
  <si>
    <t>SPA21364</t>
  </si>
  <si>
    <t>Palm Springs Fishing</t>
  </si>
  <si>
    <t>SPA21366</t>
  </si>
  <si>
    <t>Latief Albertyn Fisheries</t>
  </si>
  <si>
    <t>SPA21379</t>
  </si>
  <si>
    <t>Dromedaris Visserye Limited</t>
  </si>
  <si>
    <t>SPA21384</t>
  </si>
  <si>
    <t>Marinata Visser Vroue Organisasie CC</t>
  </si>
  <si>
    <t xml:space="preserve">Anch App </t>
  </si>
  <si>
    <t>Entity name</t>
  </si>
  <si>
    <t>Category</t>
  </si>
  <si>
    <t>SUB - Category</t>
  </si>
  <si>
    <t>SPA21001</t>
  </si>
  <si>
    <t>Balobi Processors (Pty) Ltd</t>
  </si>
  <si>
    <t>A</t>
  </si>
  <si>
    <t>C</t>
  </si>
  <si>
    <t>SPA21024</t>
  </si>
  <si>
    <t>The Cape Peninsula Linefisherman CC</t>
  </si>
  <si>
    <t>SPA21035</t>
  </si>
  <si>
    <t>JC Fishing CC</t>
  </si>
  <si>
    <t>SPA21053</t>
  </si>
  <si>
    <t>Masomelele Fishing (Pty) Ltd</t>
  </si>
  <si>
    <t>SPA21059</t>
  </si>
  <si>
    <t>Komicx Products (Pty) Ltd</t>
  </si>
  <si>
    <t>SPA21279</t>
  </si>
  <si>
    <t>South East Atlantic Sea Products (PTY) LTD</t>
  </si>
  <si>
    <t>SPA21069</t>
  </si>
  <si>
    <t>Dyer Eiland Visserye (Pty) Ltd</t>
  </si>
  <si>
    <t>SPA21083</t>
  </si>
  <si>
    <t>Fisherman Fresh CC</t>
  </si>
  <si>
    <t>SPA21095</t>
  </si>
  <si>
    <t>Visko Sea Products (Pty) Ltd</t>
  </si>
  <si>
    <t>SPA21284</t>
  </si>
  <si>
    <t>Ithemba Labantu Fishing (PTY) LTD</t>
  </si>
  <si>
    <t>SPA21129</t>
  </si>
  <si>
    <t>Jaloersbaai (PTY)Ltd</t>
  </si>
  <si>
    <t>SPA21155</t>
  </si>
  <si>
    <t>Penguin Visserye cc</t>
  </si>
  <si>
    <t>SPA21157</t>
  </si>
  <si>
    <t>Mount Pleasant Fishing (Pty) Ltd</t>
  </si>
  <si>
    <t>SPA21175</t>
  </si>
  <si>
    <t>Yoluntu Sea Products cc</t>
  </si>
  <si>
    <t>SPA21182</t>
  </si>
  <si>
    <t>Bayana Bayana Fishing CC</t>
  </si>
  <si>
    <t>SPA21191</t>
  </si>
  <si>
    <t>Mayibuye Fishing (Pty) Ltd</t>
  </si>
  <si>
    <t>SPA21229</t>
  </si>
  <si>
    <t>Risar Fishing CC</t>
  </si>
  <si>
    <t>SPA21233</t>
  </si>
  <si>
    <t>Zimele Fishing Enterprises cc</t>
  </si>
  <si>
    <t>SPA21234</t>
  </si>
  <si>
    <t>Al-Aman Fishing cc</t>
  </si>
  <si>
    <t>SPA21179</t>
  </si>
  <si>
    <t>Raaff Fisheries CC</t>
  </si>
  <si>
    <t>SPA21350</t>
  </si>
  <si>
    <t>Laaggety Visserye CC</t>
  </si>
  <si>
    <t>SPA21356</t>
  </si>
  <si>
    <t>MARION DAWN FISHING CC</t>
  </si>
  <si>
    <t>SPA21002</t>
  </si>
  <si>
    <t>Rustee (Pty) Ltd</t>
  </si>
  <si>
    <t>B</t>
  </si>
  <si>
    <t>SPA21003</t>
  </si>
  <si>
    <t>Balobi Fishing Enterprises ( PTY) LTD</t>
  </si>
  <si>
    <t>SPA21004</t>
  </si>
  <si>
    <t>LM FISHERIES (PTY) LTD</t>
  </si>
  <si>
    <t>SPA21005</t>
  </si>
  <si>
    <t>The Jenny Fishing Enterprises (Pty) Ltd</t>
  </si>
  <si>
    <t>SPA21007</t>
  </si>
  <si>
    <t>MTV Fishing St Francis Bay (Pty) Ltd</t>
  </si>
  <si>
    <t>SPA21008</t>
  </si>
  <si>
    <t>Trawl Investments CC</t>
  </si>
  <si>
    <t>SPA21009</t>
  </si>
  <si>
    <t>GGA Fishing Enterprizes (Pty) Ltd</t>
  </si>
  <si>
    <t>SPA21010</t>
  </si>
  <si>
    <t>El Calamar (Pty) Ltd</t>
  </si>
  <si>
    <t>SPA21011</t>
  </si>
  <si>
    <t>INGWE EMNYAMA FISHING ENTERPRISES (PTY) LTD</t>
  </si>
  <si>
    <t>SPA21012</t>
  </si>
  <si>
    <t>Interfish (Pty) Ltd</t>
  </si>
  <si>
    <t>SPA21015</t>
  </si>
  <si>
    <t>Merca Fishing (Pty) Ltd</t>
  </si>
  <si>
    <t>SPA21027</t>
  </si>
  <si>
    <t>Biz Afrika 1504 (Pty) Ltd</t>
  </si>
  <si>
    <t>SPA21032</t>
  </si>
  <si>
    <t>Allie-Vis Fishing Enterprises cc</t>
  </si>
  <si>
    <t>SPA21054</t>
  </si>
  <si>
    <t>Safrika fishing cc</t>
  </si>
  <si>
    <t>SPA21055</t>
  </si>
  <si>
    <t>Nati si Nako fishing cc</t>
  </si>
  <si>
    <t>SPA21063</t>
  </si>
  <si>
    <t>During Visserye Bk</t>
  </si>
  <si>
    <t>SPA21065</t>
  </si>
  <si>
    <t>BATSILVA (PTY) LTD</t>
  </si>
  <si>
    <t>SPA21067</t>
  </si>
  <si>
    <t>Gibbiseps Visserye Pty Ltd</t>
  </si>
  <si>
    <t>SPA21071</t>
  </si>
  <si>
    <t>AX FISHING (PTY) LTD</t>
  </si>
  <si>
    <t>SPA21072</t>
  </si>
  <si>
    <t>AGULHAS FISHING (PTY) LTD</t>
  </si>
  <si>
    <t>SPA21073</t>
  </si>
  <si>
    <t>Spring Forest Trading 295 CC</t>
  </si>
  <si>
    <t>SPA21074</t>
  </si>
  <si>
    <t>T&amp;N Visserye Bk</t>
  </si>
  <si>
    <t>SPA21075</t>
  </si>
  <si>
    <t>York Point Fisheries CC</t>
  </si>
  <si>
    <t>SPA21076</t>
  </si>
  <si>
    <t>Julies Vissery Bk</t>
  </si>
  <si>
    <t>SPA21088</t>
  </si>
  <si>
    <t>Chapmans Seafood Company (Pty) Ltd</t>
  </si>
  <si>
    <t>SPA21098</t>
  </si>
  <si>
    <t>Amaqobela Fishing (Pty) Ltd</t>
  </si>
  <si>
    <t>SPA21099</t>
  </si>
  <si>
    <t>J-BAY SQUID CATCHERS (PTY) LTD</t>
  </si>
  <si>
    <t>SPA21111</t>
  </si>
  <si>
    <t>Nalitha Fishing Group Pty Limited</t>
  </si>
  <si>
    <t>SPA21112</t>
  </si>
  <si>
    <t>AT ALL TIMES FISHING (PTY) LTD</t>
  </si>
  <si>
    <t>SPA21126</t>
  </si>
  <si>
    <t>Atlantis Seafood Products (Pty) Ltd</t>
  </si>
  <si>
    <t>SPA21128</t>
  </si>
  <si>
    <t>BIZ AFRIKA 32 (PTY)LTD</t>
  </si>
  <si>
    <t>SPA21130</t>
  </si>
  <si>
    <t>Abba Langebaan Fishing CC</t>
  </si>
  <si>
    <t>SPA21134</t>
  </si>
  <si>
    <t>Mictel Fishing cc</t>
  </si>
  <si>
    <t>SPA21139</t>
  </si>
  <si>
    <t>Sizabantu Fishing Corpration (Pty) Ltd</t>
  </si>
  <si>
    <t>SPA21141</t>
  </si>
  <si>
    <t>AFD FISHING CC</t>
  </si>
  <si>
    <t>SPA21144</t>
  </si>
  <si>
    <t>Ocean Ukhozi Fishing (Pty) Ltd</t>
  </si>
  <si>
    <t>SPA21146</t>
  </si>
  <si>
    <t>Valortrade 1143 cc</t>
  </si>
  <si>
    <t>SPA21150</t>
  </si>
  <si>
    <t>TARIDOR FIVE CC</t>
  </si>
  <si>
    <t>SPA21154</t>
  </si>
  <si>
    <t>TITANCOR ELEVEN CC</t>
  </si>
  <si>
    <t>SPA21159</t>
  </si>
  <si>
    <t>South African Fishing Empowerment Corporation (Pty) Ltd</t>
  </si>
  <si>
    <t>SPA21167</t>
  </si>
  <si>
    <t>Sneeuberg Fishing (Pty) Ltd</t>
  </si>
  <si>
    <t>SPA21170</t>
  </si>
  <si>
    <t>Hacky Fishing (Pty) Ltd</t>
  </si>
  <si>
    <t>SPA21174</t>
  </si>
  <si>
    <t>The Tuna Hake Fishing Corporation Ltd</t>
  </si>
  <si>
    <t>SPA21176</t>
  </si>
  <si>
    <t>Dippa Distributors (Pty) Ltd</t>
  </si>
  <si>
    <t>SPA21188</t>
  </si>
  <si>
    <t>TAMARIN FISHING (PTY) LTD</t>
  </si>
  <si>
    <t>SPA21189</t>
  </si>
  <si>
    <t>GAMKA FISHING (PTY) LTD</t>
  </si>
  <si>
    <t>SPA21190</t>
  </si>
  <si>
    <t>Chetty’s Fisheries CC</t>
  </si>
  <si>
    <t>SPA21192</t>
  </si>
  <si>
    <t>ZIMKHITHA FISHING (PTY)LTD</t>
  </si>
  <si>
    <t>SPA21195</t>
  </si>
  <si>
    <t>COMMUNITY WORKERS FISHING ENTERPRISES (PTY) LTD</t>
  </si>
  <si>
    <t>SPA21197</t>
  </si>
  <si>
    <t xml:space="preserve">J&amp;J Visserye </t>
  </si>
  <si>
    <t>SPA21198</t>
  </si>
  <si>
    <t>Hentiq 1173 (PTY)Ltd</t>
  </si>
  <si>
    <t>SPA21201</t>
  </si>
  <si>
    <t>Kalmia Trading 1001 cc</t>
  </si>
  <si>
    <t>SPA21204</t>
  </si>
  <si>
    <t>Korana Fishing Pty Ltd</t>
  </si>
  <si>
    <t>SPA21206</t>
  </si>
  <si>
    <t xml:space="preserve"> Red Hawk Fishing cc</t>
  </si>
  <si>
    <t>SPA21207</t>
  </si>
  <si>
    <t>ANG JERRY FISHING CC</t>
  </si>
  <si>
    <t>SPA21220</t>
  </si>
  <si>
    <t>PJF MARINE CC</t>
  </si>
  <si>
    <t>SPA21221</t>
  </si>
  <si>
    <t>KREEFBAAI VISSERYE (PTY) LTD</t>
  </si>
  <si>
    <t>SPA21222</t>
  </si>
  <si>
    <t>Sea Haven Fishing Holdings Pty Ltd</t>
  </si>
  <si>
    <t>SPA21224</t>
  </si>
  <si>
    <t>Kusasa Commodities 63 Pty Ltd</t>
  </si>
  <si>
    <t>SPA21232</t>
  </si>
  <si>
    <t>VALLEY RIVER TRADING 265 CC</t>
  </si>
  <si>
    <t>SPA21236</t>
  </si>
  <si>
    <t>BOAT ROCK FISHING CC</t>
  </si>
  <si>
    <t>SPA21238</t>
  </si>
  <si>
    <t xml:space="preserve">PELIKAAN VISSRYE (PTY) LTD </t>
  </si>
  <si>
    <t>SPA21243</t>
  </si>
  <si>
    <t>Kusasa Commodities 245 (Pty) Ltd</t>
  </si>
  <si>
    <t>SPA21252</t>
  </si>
  <si>
    <t>Lavender Moon Trading 49 CC</t>
  </si>
  <si>
    <t>SPA21253</t>
  </si>
  <si>
    <t>Pakamani Fishing (Pty) Ltd</t>
  </si>
  <si>
    <t>SPA21254</t>
  </si>
  <si>
    <t>Isivile Masikhane (Pty) Ltd</t>
  </si>
  <si>
    <t>SPA21256</t>
  </si>
  <si>
    <t>Changing Tide 113(Pty)Ltd</t>
  </si>
  <si>
    <t>SPA21260</t>
  </si>
  <si>
    <t>Kupukani Fishing (PTY) LTD</t>
  </si>
  <si>
    <t>SPA21261</t>
  </si>
  <si>
    <t>NPS Agencies CC</t>
  </si>
  <si>
    <t>SPA21272</t>
  </si>
  <si>
    <t>Rietvlei Fishing CC</t>
  </si>
  <si>
    <t>SPA21274</t>
  </si>
  <si>
    <t>DD REID FISHERY CC</t>
  </si>
  <si>
    <t>SPA21287</t>
  </si>
  <si>
    <t>finecorp trading 113 cc</t>
  </si>
  <si>
    <t>SPA21288</t>
  </si>
  <si>
    <t>Sereteng Fishing CC</t>
  </si>
  <si>
    <t>SPA21293</t>
  </si>
  <si>
    <t>Nascimento Fishing CC</t>
  </si>
  <si>
    <t>SPA21294</t>
  </si>
  <si>
    <t>A Penglides (Pty) Ltd</t>
  </si>
  <si>
    <t>SPA21300</t>
  </si>
  <si>
    <t>Silver Solutions 2092 Cc</t>
  </si>
  <si>
    <t>SPA21301</t>
  </si>
  <si>
    <t>FINMAN 213 CC</t>
  </si>
  <si>
    <t>SPA21317</t>
  </si>
  <si>
    <t xml:space="preserve">FG Fishing Enterprises </t>
  </si>
  <si>
    <t>SPA21320</t>
  </si>
  <si>
    <t>ARROW LINE FOURTEEN</t>
  </si>
  <si>
    <t>SPA21325</t>
  </si>
  <si>
    <t>Klipbank Visserye Personeel (Pty) LTD</t>
  </si>
  <si>
    <t>SPA21335</t>
  </si>
  <si>
    <t>XSTINCT TRADING</t>
  </si>
  <si>
    <t>SPA21340</t>
  </si>
  <si>
    <t>St Jakob &amp; Vennote CC</t>
  </si>
  <si>
    <t>SPA21341</t>
  </si>
  <si>
    <t>SIYAPHUHLISA TRADING (PTY) LYTD</t>
  </si>
  <si>
    <t>SPA21343</t>
  </si>
  <si>
    <t xml:space="preserve">Ukuloba Kulungile Investments (Pty) Ltd       </t>
  </si>
  <si>
    <t>SPA21436</t>
  </si>
  <si>
    <t>UNKNOWN (place holder for now)</t>
  </si>
  <si>
    <t>SPA21355</t>
  </si>
  <si>
    <t>BMC VISSERYE BK</t>
  </si>
  <si>
    <t>SPA21360</t>
  </si>
  <si>
    <t>Alicente Fishing (PTY) Ltd</t>
  </si>
  <si>
    <t>SPA21369</t>
  </si>
  <si>
    <t>Sevlac Investments No. 51CC</t>
  </si>
  <si>
    <t>SPA21374</t>
  </si>
  <si>
    <t>TIMOWIZE (PTY) LTD</t>
  </si>
  <si>
    <t>SPA21387</t>
  </si>
  <si>
    <t>ARGENTO TRADING 69 CC</t>
  </si>
  <si>
    <t>SPA21388</t>
  </si>
  <si>
    <t>Atlantico Sea Fisheries Pty(Ltd)</t>
  </si>
  <si>
    <t>SPA21391</t>
  </si>
  <si>
    <t>GOLD BLACKWOOD TRADING AND INVESTMENT (PTY)LTD</t>
  </si>
  <si>
    <t>SPA21409</t>
  </si>
  <si>
    <t>Seafreeze Fishing (Pty) Ltd</t>
  </si>
  <si>
    <t>SPA21414</t>
  </si>
  <si>
    <t xml:space="preserve">Global Pack trading 193 (Pty) ltd </t>
  </si>
  <si>
    <t>SPA21416</t>
  </si>
  <si>
    <t>COASTAL TRAWLERS</t>
  </si>
  <si>
    <t>SPA21006</t>
  </si>
  <si>
    <t>SIHLANGENE FISHING (PTY) LTD</t>
  </si>
  <si>
    <t>SPA21013</t>
  </si>
  <si>
    <t>Schooner View Fish Traders (Pty) Ltd</t>
  </si>
  <si>
    <t>SPA21014</t>
  </si>
  <si>
    <t>Fishermen Community of Sea Vista (Pty) Ltd</t>
  </si>
  <si>
    <t>SPA21016</t>
  </si>
  <si>
    <t>Iqhawe Fishing (PTY) Ltd</t>
  </si>
  <si>
    <t>SPA21017</t>
  </si>
  <si>
    <t>AMAQHAWE ASELWANDLE (PTY) LTD</t>
  </si>
  <si>
    <t>SPA21018</t>
  </si>
  <si>
    <t>MAMLAMBO FISHING (PTY) LTD</t>
  </si>
  <si>
    <t>SPA21019</t>
  </si>
  <si>
    <t>Uvimba Trading and Supplies (Pty) Ltd</t>
  </si>
  <si>
    <t>SPA21021</t>
  </si>
  <si>
    <t xml:space="preserve">Hook and line fresh (pty)ltd </t>
  </si>
  <si>
    <t>SPA21023</t>
  </si>
  <si>
    <t>Decon foods (Pty) Ltd</t>
  </si>
  <si>
    <t>SPA21028</t>
  </si>
  <si>
    <t>G and G Fisheries</t>
  </si>
  <si>
    <t>SPA21029</t>
  </si>
  <si>
    <t>Chinafric Fishing (Pty) Ltd</t>
  </si>
  <si>
    <t>SPA21030</t>
  </si>
  <si>
    <t>MJLN GROUP (PTY) LTD</t>
  </si>
  <si>
    <t>SPA21031</t>
  </si>
  <si>
    <t>Mohzeen Trading (Pty) Ltd</t>
  </si>
  <si>
    <t>SPA21042</t>
  </si>
  <si>
    <t>Thalassa Investments (Pty) Ltd</t>
  </si>
  <si>
    <t>SPA21045</t>
  </si>
  <si>
    <t>MCR Fishing (Pty) Ltd</t>
  </si>
  <si>
    <t>SPA21048</t>
  </si>
  <si>
    <t>L and A Empire Holdings (Pty) Ltd</t>
  </si>
  <si>
    <t>SPA21049</t>
  </si>
  <si>
    <t>WESTSHORE FISHING (PTY) LTD</t>
  </si>
  <si>
    <t>SPA21062</t>
  </si>
  <si>
    <t>Witsands Fishing CC</t>
  </si>
  <si>
    <t>SPA21070</t>
  </si>
  <si>
    <t>LCMCM (PTY) LTD</t>
  </si>
  <si>
    <t>SPA21079</t>
  </si>
  <si>
    <t xml:space="preserve">All Seas Fishing </t>
  </si>
  <si>
    <t>SPA21082</t>
  </si>
  <si>
    <t>La Vie Seafood Products (Pty) Ltd</t>
  </si>
  <si>
    <t>SPA21084</t>
  </si>
  <si>
    <t>Algoaspace (Pty)Ltd</t>
  </si>
  <si>
    <t>SPA21085</t>
  </si>
  <si>
    <t>Ukudoba Marine (Pty) Ltd</t>
  </si>
  <si>
    <t>SPA21093</t>
  </si>
  <si>
    <t>Zwembesi Farm (Pty) Ltd</t>
  </si>
  <si>
    <t>SPA21094</t>
  </si>
  <si>
    <t>Ulwandle Lwethu Fishing CC</t>
  </si>
  <si>
    <t>SPA21100</t>
  </si>
  <si>
    <t>Lateral Anchor Brands (Pty) Ltd</t>
  </si>
  <si>
    <t>SPA21102</t>
  </si>
  <si>
    <t>Go Fish Enterprises (Pty) Ltd</t>
  </si>
  <si>
    <t>SPA21104</t>
  </si>
  <si>
    <t>Dikela Holdings (PTY) LTD</t>
  </si>
  <si>
    <t>SPA21110</t>
  </si>
  <si>
    <t>TRADE WIND TRADING (PTY) LTD</t>
  </si>
  <si>
    <t>SPA21113</t>
  </si>
  <si>
    <t>Dormex 149 (Pty) Ltd</t>
  </si>
  <si>
    <t>SPA21114</t>
  </si>
  <si>
    <t>Umfana Fishing</t>
  </si>
  <si>
    <t>SPA21119</t>
  </si>
  <si>
    <t>FNT Enterprises (Pty) Ltd</t>
  </si>
  <si>
    <t>SPA21120</t>
  </si>
  <si>
    <t>Camissa Fishing (Pty)Ltd</t>
  </si>
  <si>
    <t>SPA21121</t>
  </si>
  <si>
    <t>GAIA FSHING (PTY) LTD</t>
  </si>
  <si>
    <t>SPA21123</t>
  </si>
  <si>
    <t>Afro Fishing Pty Ltd</t>
  </si>
  <si>
    <t>SPA21124</t>
  </si>
  <si>
    <t>WALMER SARDINE PROCESSORS (Pty) Ltd</t>
  </si>
  <si>
    <t>SPA21125</t>
  </si>
  <si>
    <t>Mossfish</t>
  </si>
  <si>
    <t>SPA21127</t>
  </si>
  <si>
    <t>Khanyisile Fishing (Pty) Ltd</t>
  </si>
  <si>
    <t>SPA21132</t>
  </si>
  <si>
    <t>PLAN SEA (PTY) LTD</t>
  </si>
  <si>
    <t>SPA21133</t>
  </si>
  <si>
    <t>Walker Bay Pelagies</t>
  </si>
  <si>
    <t>SPA21135</t>
  </si>
  <si>
    <t>BM Fisheries Pty Ltd</t>
  </si>
  <si>
    <t>SPA21136</t>
  </si>
  <si>
    <t>Buccaneer Fishing (Pty) Ltd</t>
  </si>
  <si>
    <t>SPA21137</t>
  </si>
  <si>
    <t>Linomtha Fishing PTY)Ltd</t>
  </si>
  <si>
    <t>SPA21140</t>
  </si>
  <si>
    <t>Nelson The Seagull (Pty) Ltd</t>
  </si>
  <si>
    <t>SPA21143</t>
  </si>
  <si>
    <t>Mossel Bay Fishing (Pty) Ltd</t>
  </si>
  <si>
    <t>SPA21145</t>
  </si>
  <si>
    <t>MFV Bella Prima Vessel Company (Pty) Ltd</t>
  </si>
  <si>
    <t>SPA21147</t>
  </si>
  <si>
    <t>UPCOMING MARINE</t>
  </si>
  <si>
    <t>SPA21148</t>
  </si>
  <si>
    <t>AFRICAN COMMUNITY FISHING (PTY) LTD</t>
  </si>
  <si>
    <t>SPA21149</t>
  </si>
  <si>
    <t>NONTOZIKHOYO GENERAL TRADING (PTY) LTD</t>
  </si>
  <si>
    <t>SPA21151</t>
  </si>
  <si>
    <t>SINGAMANDLA BAFAZI FISHING (PTY) LTD</t>
  </si>
  <si>
    <t>SPA21153</t>
  </si>
  <si>
    <t>MTYINGIZANA FISHING (PTY) LTD</t>
  </si>
  <si>
    <t>SPA21156</t>
  </si>
  <si>
    <t>Misty Sea Trading 350 (Pty) Ltd</t>
  </si>
  <si>
    <t>SPA21158</t>
  </si>
  <si>
    <t>LILITHA AND LUBANZI ENTERPRISES (PTY) LTD</t>
  </si>
  <si>
    <t>SPA21161</t>
  </si>
  <si>
    <t>Newborn Fishing (Pty) Ltd</t>
  </si>
  <si>
    <t>SPA21177</t>
  </si>
  <si>
    <t>SEA SPRAY MARINE (PTY) LTD</t>
  </si>
  <si>
    <t>SPA21178</t>
  </si>
  <si>
    <t xml:space="preserve"> Mnatha Marine Technologies (Pty) Ltd</t>
  </si>
  <si>
    <t>SPA21180</t>
  </si>
  <si>
    <t>Dried Ocean Products (Pty) Ltd</t>
  </si>
  <si>
    <t>SPA21181</t>
  </si>
  <si>
    <t>IZEMBE TRADING 78 CC</t>
  </si>
  <si>
    <t>SPA21186</t>
  </si>
  <si>
    <t>West Coast Ranch Projects and Consulting (Pty)Ltd</t>
  </si>
  <si>
    <t>SPA21187</t>
  </si>
  <si>
    <t>South African Fishmeal and Protein Company (Pty) Ltd</t>
  </si>
  <si>
    <t>SPA21193</t>
  </si>
  <si>
    <t>UMNATHA FISHING (PTY) LTD</t>
  </si>
  <si>
    <t>SPA21194</t>
  </si>
  <si>
    <t>DAMASCUS HOLDING</t>
  </si>
  <si>
    <t>SPA21196</t>
  </si>
  <si>
    <t xml:space="preserve">CORDELIA WEST COAST MARINE </t>
  </si>
  <si>
    <t>SPA21200</t>
  </si>
  <si>
    <t>Imperial Crown Trading 398 (Pty) Ltd</t>
  </si>
  <si>
    <t>SPA21203</t>
  </si>
  <si>
    <t>HARRYS BAY MARINE (PTY) LTD</t>
  </si>
  <si>
    <t>SPA21208</t>
  </si>
  <si>
    <t>Turquoise Fishing (PTY) lTD</t>
  </si>
  <si>
    <t>SPA21209</t>
  </si>
  <si>
    <t>BIKUTULA FISHING ENTERPRISE LIMITED</t>
  </si>
  <si>
    <t>SPA21210</t>
  </si>
  <si>
    <t>Premium Seafood International (Pty) Ltd</t>
  </si>
  <si>
    <t>SPA21211</t>
  </si>
  <si>
    <t>BENGUELA FISH SHOP</t>
  </si>
  <si>
    <t>SPA21213</t>
  </si>
  <si>
    <t>RUNTU EMPLOYESS (PTY) LTD</t>
  </si>
  <si>
    <t>SPA21214</t>
  </si>
  <si>
    <t>Meatrite Goodwood (Pty) Ltd</t>
  </si>
  <si>
    <t>SPA21215</t>
  </si>
  <si>
    <t>BHH UKULOBA FISHING  (PTY) LTD</t>
  </si>
  <si>
    <t>SPA21216</t>
  </si>
  <si>
    <t>The Network of Training Cape</t>
  </si>
  <si>
    <t>SPA21217</t>
  </si>
  <si>
    <t>Maqajana Fishing (Pty) ltd</t>
  </si>
  <si>
    <t>SPA21219</t>
  </si>
  <si>
    <t>GLOBAL MANAGEMENT SERVICES (PTY) LTD</t>
  </si>
  <si>
    <t>SPA21223</t>
  </si>
  <si>
    <t>ABASEBENZI NGEENTLANZI</t>
  </si>
  <si>
    <t>SPA21225</t>
  </si>
  <si>
    <t>BUSINESS COMPLIANCE ADVISORS (PTY) Ltd</t>
  </si>
  <si>
    <t>SPA21226</t>
  </si>
  <si>
    <t>MARINE EMPOWERMENT (PTY) LTD</t>
  </si>
  <si>
    <t>SPA21227</t>
  </si>
  <si>
    <t>Bowline Fishing Veldriff</t>
  </si>
  <si>
    <t>SPA21230</t>
  </si>
  <si>
    <t>ABANTU BASELWANDLE</t>
  </si>
  <si>
    <t>SPA21231</t>
  </si>
  <si>
    <t>Garlinton Investments (Pty) Ltd</t>
  </si>
  <si>
    <t>SPA21237</t>
  </si>
  <si>
    <t>Gwaza Corporation (Pty) Ltd</t>
  </si>
  <si>
    <t>SPA21239</t>
  </si>
  <si>
    <t>Khuyakhanyo Primary Co-Operative Limited</t>
  </si>
  <si>
    <t>SPA21241</t>
  </si>
  <si>
    <t>OPPIBALL TRADING AND INVESTMENTS PTY LTD</t>
  </si>
  <si>
    <t>SPA21242</t>
  </si>
  <si>
    <t xml:space="preserve">The Rock Fishing Pty Ltd </t>
  </si>
  <si>
    <t>SPA21245</t>
  </si>
  <si>
    <t>Inxweme Lentlanzi Distributors</t>
  </si>
  <si>
    <t>SPA21247</t>
  </si>
  <si>
    <t>GENISIS FISHING (PTY) LTD</t>
  </si>
  <si>
    <t>SPA21250</t>
  </si>
  <si>
    <t>BORDERLINE INDUSTRIES (PTY)LTD</t>
  </si>
  <si>
    <t>SPA21251</t>
  </si>
  <si>
    <t>STRUISBAAI VISSERSVERENIGING</t>
  </si>
  <si>
    <t>SPA21257</t>
  </si>
  <si>
    <t>Moon Light Fishing Velddrif</t>
  </si>
  <si>
    <t>SPA21258</t>
  </si>
  <si>
    <t>XCOT (PTY) Ltd</t>
  </si>
  <si>
    <t>SPA21259</t>
  </si>
  <si>
    <t xml:space="preserve">Nekwaya and Company Fishing (Pty) Ltd </t>
  </si>
  <si>
    <t>SPA21262</t>
  </si>
  <si>
    <t>HAWSTON SEA MOUNTAIN (PTY) LTD</t>
  </si>
  <si>
    <t>SPA21263</t>
  </si>
  <si>
    <t>SHONALANGA FISHERIES CC</t>
  </si>
  <si>
    <t>SPA21264</t>
  </si>
  <si>
    <t>Elethu Fishing (Pty) Ltd</t>
  </si>
  <si>
    <t>SPA21265</t>
  </si>
  <si>
    <t>Colombine Community Projects</t>
  </si>
  <si>
    <t>SPA21266</t>
  </si>
  <si>
    <t>MUSTANG FISHING (PTY) LTD</t>
  </si>
  <si>
    <t>SPA21268</t>
  </si>
  <si>
    <t>MASALA FISHING (PTY) LTD</t>
  </si>
  <si>
    <t>SPA21269</t>
  </si>
  <si>
    <t>YOUR STYLE FASHIONS AND HOMEWARE (PTY) LTD</t>
  </si>
  <si>
    <t>SPA21270</t>
  </si>
  <si>
    <t>Castle Hill Fishing Company (Pty) Ltd</t>
  </si>
  <si>
    <t>SPA21271</t>
  </si>
  <si>
    <t>Bulumko Marine (Pty) Ltd</t>
  </si>
  <si>
    <t>SPA21275</t>
  </si>
  <si>
    <t>MASMANYANE FISHING (PTY) LTD</t>
  </si>
  <si>
    <t>SPA21277</t>
  </si>
  <si>
    <t>Nossab Vervoer (Pty Ltd)</t>
  </si>
  <si>
    <t>SPA21280</t>
  </si>
  <si>
    <t>Hillmore Fishing (Pty) Ltd</t>
  </si>
  <si>
    <t>SPA21281</t>
  </si>
  <si>
    <t>Guriqua Xam Development Corporation (PTY) Ltd</t>
  </si>
  <si>
    <t>SPA21283</t>
  </si>
  <si>
    <t>KERRYKEEL INVESTMENTS 518 PTY LTD</t>
  </si>
  <si>
    <t>SPA21285</t>
  </si>
  <si>
    <t>ABALOBI BENTLANZI (PTY) LTD</t>
  </si>
  <si>
    <t>SPA21291</t>
  </si>
  <si>
    <t>IMBO FISHING (PTY) LTD</t>
  </si>
  <si>
    <t>SPA21296</t>
  </si>
  <si>
    <t>Shamode Trading and Investments (Pty) Ltd</t>
  </si>
  <si>
    <t>SPA21297</t>
  </si>
  <si>
    <t>Atlantic Choice Trading (Pty) Ltd</t>
  </si>
  <si>
    <t>SPA21304</t>
  </si>
  <si>
    <t>CAPE AGULHAS MARINE (PTY) LTD</t>
  </si>
  <si>
    <t>SPA21307</t>
  </si>
  <si>
    <t xml:space="preserve">Eumar Fishing (Pty) Ltd </t>
  </si>
  <si>
    <t>SPA21308</t>
  </si>
  <si>
    <t>Tahiti Fishing (PTY) ltd</t>
  </si>
  <si>
    <t>SPA21310</t>
  </si>
  <si>
    <t>KHOLWA FISHING (PTY) LTD</t>
  </si>
  <si>
    <t>SPA21311</t>
  </si>
  <si>
    <t>NOMZAPROJECTS (PTY) LTD</t>
  </si>
  <si>
    <t>SPA21314</t>
  </si>
  <si>
    <t>KUMKANI FISHING PTY LTD</t>
  </si>
  <si>
    <t>SPA21315</t>
  </si>
  <si>
    <t>Oppikaai Restaurant (Pty)Ltd</t>
  </si>
  <si>
    <t>SPA21316</t>
  </si>
  <si>
    <t>UKUQALA TRADING CC</t>
  </si>
  <si>
    <t>SPA21319</t>
  </si>
  <si>
    <t>J C M FISHING PTY LTD</t>
  </si>
  <si>
    <t>SPA21321</t>
  </si>
  <si>
    <t>SPOT - ON DEALS FORTY ONE CC</t>
  </si>
  <si>
    <t>SPA21322</t>
  </si>
  <si>
    <t>ELECMATIX GENERAL</t>
  </si>
  <si>
    <t>SPA21323</t>
  </si>
  <si>
    <t>DELMAR MARINE</t>
  </si>
  <si>
    <t>SPA21324</t>
  </si>
  <si>
    <t>Die Lighuis Vissers Vroue (Pty) Ltd</t>
  </si>
  <si>
    <t>SPA21326</t>
  </si>
  <si>
    <t>Mamjoli Marine Enterprise</t>
  </si>
  <si>
    <t>SPA21328</t>
  </si>
  <si>
    <t>K J M FISHERIES</t>
  </si>
  <si>
    <t>SPA21329</t>
  </si>
  <si>
    <t>Siphumelele fishing (PTY)LTD</t>
  </si>
  <si>
    <t>SPA21330</t>
  </si>
  <si>
    <t>Limilo Fishers (Pty) Ltd</t>
  </si>
  <si>
    <t>SPA21331</t>
  </si>
  <si>
    <t>BAYETE FISHING (PTY) LTD</t>
  </si>
  <si>
    <t>SPA21332</t>
  </si>
  <si>
    <t>GOUD RIWWE VISSERVROUE (PTY) LTD</t>
  </si>
  <si>
    <t>SPA21333</t>
  </si>
  <si>
    <t>SEAGULL ZONE (PTY) LTD</t>
  </si>
  <si>
    <t>SPA21337</t>
  </si>
  <si>
    <t>Olegado Holdings Pty Ltd</t>
  </si>
  <si>
    <t>SPA21339</t>
  </si>
  <si>
    <t>UYEKRAAL BELEGGINGS (PTY) LTD</t>
  </si>
  <si>
    <t>SPA21342</t>
  </si>
  <si>
    <t>SPASIBA PTY LTD</t>
  </si>
  <si>
    <t>SPA21344</t>
  </si>
  <si>
    <t>Allied Fishing (PTY) LTD</t>
  </si>
  <si>
    <t>SPA21346</t>
  </si>
  <si>
    <t>Ukuloba Pescar Fishing Enterprise Pty(Ltd)</t>
  </si>
  <si>
    <t>SPA21347</t>
  </si>
  <si>
    <t>Seeweg Visserye (pty)LTD</t>
  </si>
  <si>
    <t>SPA21348</t>
  </si>
  <si>
    <t>Muke Construction &amp; Projects</t>
  </si>
  <si>
    <t>SPA21351</t>
  </si>
  <si>
    <t xml:space="preserve">Zanozuko Fishing </t>
  </si>
  <si>
    <t>SPA21354</t>
  </si>
  <si>
    <t>TUBBY TRANSPORT (PTY) LTD</t>
  </si>
  <si>
    <t>SPA21357</t>
  </si>
  <si>
    <t>Shopmate Fish Traders cc</t>
  </si>
  <si>
    <t>SPA21358</t>
  </si>
  <si>
    <t>Ibhayi Sea Food Wholesalers</t>
  </si>
  <si>
    <t>SPA21359</t>
  </si>
  <si>
    <t>BELLARIA FISHING PTY LTD</t>
  </si>
  <si>
    <t>SPA21361</t>
  </si>
  <si>
    <t>Yanginkosi (Pty)Ltd</t>
  </si>
  <si>
    <t>SPA21365</t>
  </si>
  <si>
    <t>IMPROCARE134</t>
  </si>
  <si>
    <t>SPA21367</t>
  </si>
  <si>
    <t>Nompumelelo Solutions (Pty) Ltd</t>
  </si>
  <si>
    <t>SPA21370</t>
  </si>
  <si>
    <t>Villa De Wilmaresa</t>
  </si>
  <si>
    <t>SPA21371</t>
  </si>
  <si>
    <t>AMIABLE 8 TRADING (PTY)LTD</t>
  </si>
  <si>
    <t>SPA21372</t>
  </si>
  <si>
    <t>CEDESTIAL ENTERPRISES</t>
  </si>
  <si>
    <t>SPA21375</t>
  </si>
  <si>
    <t>SOTH EASTERN FISHING (PTY) LTD</t>
  </si>
  <si>
    <t>SPA21377</t>
  </si>
  <si>
    <t>Kaytrad Commodities Pty Ltd</t>
  </si>
  <si>
    <t>SPA21378</t>
  </si>
  <si>
    <t>TCB FISHING ENTERPRISES (PTY) LTD</t>
  </si>
  <si>
    <t>SPA21381</t>
  </si>
  <si>
    <t>Cape Point Holdings (PTY) LTD</t>
  </si>
  <si>
    <t>SPA21382</t>
  </si>
  <si>
    <t>Saldanha Bay Fishing Industry</t>
  </si>
  <si>
    <t>SPA21383</t>
  </si>
  <si>
    <t>Buffeljagsbaai Projects ( PTY) LTD</t>
  </si>
  <si>
    <t>SPA21385</t>
  </si>
  <si>
    <t>Blink Waters Primary Co-Operative Limited</t>
  </si>
  <si>
    <t>SPA21386</t>
  </si>
  <si>
    <t>VALOTYPE 76 CC</t>
  </si>
  <si>
    <t>SPA21389</t>
  </si>
  <si>
    <t>Gansbaai Abalone(Pty)Ltd</t>
  </si>
  <si>
    <t>SPA21390</t>
  </si>
  <si>
    <t>Shark Diving Gansbaai CC</t>
  </si>
  <si>
    <t>SPA21392</t>
  </si>
  <si>
    <t>CHALLENGER FISHERIES (PTY) LTD</t>
  </si>
  <si>
    <t>SPA21393</t>
  </si>
  <si>
    <t>PHAMBILE MAKHOSIKAZI (PTY) LTD</t>
  </si>
  <si>
    <t>SPA21394</t>
  </si>
  <si>
    <t>CEBOLETU FISHING (PTY) LTD</t>
  </si>
  <si>
    <t>SPA21395</t>
  </si>
  <si>
    <t xml:space="preserve">Beyond Fishing (PTY) Ltd </t>
  </si>
  <si>
    <t>SPA21396</t>
  </si>
  <si>
    <t>K2021931076</t>
  </si>
  <si>
    <t>SPA21397</t>
  </si>
  <si>
    <t>Pirah Trading Enterprise</t>
  </si>
  <si>
    <t>SPA21401</t>
  </si>
  <si>
    <t>TIDE SIDE PROCESSORS (PTY) LTD.</t>
  </si>
  <si>
    <t>SPA21402</t>
  </si>
  <si>
    <t>MandlaWelding And Fabrication(PTY)Ltd</t>
  </si>
  <si>
    <t>SPA21403</t>
  </si>
  <si>
    <t>K2021581204</t>
  </si>
  <si>
    <t>SPA21404</t>
  </si>
  <si>
    <t>SEA WOMEN INVESTMENTS (PTY) LTD</t>
  </si>
  <si>
    <t>SPA21408</t>
  </si>
  <si>
    <t>SHQ HOLDINGS</t>
  </si>
  <si>
    <t>SPA21410</t>
  </si>
  <si>
    <t>Orange River Fishing Pty Ltd</t>
  </si>
  <si>
    <t>SPA21411</t>
  </si>
  <si>
    <t>Sikulugele IIshishini</t>
  </si>
  <si>
    <t>SPA21412</t>
  </si>
  <si>
    <t>Cutlass Fishing (Pty)Ltd</t>
  </si>
  <si>
    <t>SPA21413</t>
  </si>
  <si>
    <t>South African Pelagic Fishermen s Union</t>
  </si>
  <si>
    <t>SPA21415</t>
  </si>
  <si>
    <t>Oppie vis kaai visserye(PTY)LTD</t>
  </si>
  <si>
    <t>SCORE</t>
  </si>
  <si>
    <t>FINAL SCORE ALL</t>
  </si>
  <si>
    <r>
      <t>For Category A</t>
    </r>
    <r>
      <rPr>
        <vertAlign val="subscript"/>
        <sz val="11"/>
        <color theme="1"/>
        <rFont val="Calibri"/>
        <family val="2"/>
        <scheme val="minor"/>
      </rPr>
      <t>partial</t>
    </r>
    <r>
      <rPr>
        <sz val="11"/>
        <color theme="1"/>
        <rFont val="Calibri"/>
        <family val="2"/>
        <scheme val="minor"/>
      </rPr>
      <t>, use the average of Category A</t>
    </r>
    <r>
      <rPr>
        <vertAlign val="subscript"/>
        <sz val="11"/>
        <color theme="1"/>
        <rFont val="Calibri"/>
        <family val="2"/>
        <scheme val="minor"/>
      </rPr>
      <t>full</t>
    </r>
  </si>
  <si>
    <r>
      <t>SUB CATEGORY C = Category A</t>
    </r>
    <r>
      <rPr>
        <vertAlign val="subscript"/>
        <sz val="11"/>
        <color theme="1"/>
        <rFont val="Calibri"/>
        <family val="2"/>
        <scheme val="minor"/>
      </rPr>
      <t>partial</t>
    </r>
  </si>
  <si>
    <r>
      <t xml:space="preserve">SCORE </t>
    </r>
    <r>
      <rPr>
        <vertAlign val="subscript"/>
        <sz val="11"/>
        <color rgb="FF9C6500"/>
        <rFont val="Calibri"/>
        <family val="2"/>
        <scheme val="minor"/>
      </rPr>
      <t>Apartial</t>
    </r>
  </si>
  <si>
    <r>
      <t>FINAL SCORE CAT A</t>
    </r>
    <r>
      <rPr>
        <vertAlign val="subscript"/>
        <sz val="11"/>
        <color rgb="FF006100"/>
        <rFont val="Calibri"/>
        <family val="2"/>
        <scheme val="minor"/>
      </rPr>
      <t>full</t>
    </r>
  </si>
  <si>
    <t>FOR CATEGORY A APPLICANTS ONLY</t>
  </si>
  <si>
    <t>PREVIOUS SARDINE-ONLY RIGHT HOLDERS)</t>
  </si>
  <si>
    <t>APP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</si>
</sst>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Tahoma"/>
      <family val="2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rgb="FF9C6500"/>
      <name val="Calibri"/>
      <family val="2"/>
      <scheme val="minor"/>
    </font>
    <font>
      <vertAlign val="subscript"/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2"/>
        <bgColor indexed="0"/>
      </patternFill>
    </fill>
    <fill>
      <patternFill patternType="solid">
        <fgColor rgb="FFD3D3D3"/>
        <bgColor indexed="64"/>
      </patternFill>
    </fill>
    <fill>
      <patternFill patternType="solid">
        <fgColor rgb="FFFFEB9C"/>
      </patternFill>
    </fill>
    <fill>
      <patternFill patternType="solid">
        <fgColor theme="5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4" borderId="0"/>
    <xf numFmtId="0" fontId="2" fillId="0" borderId="0"/>
    <xf numFmtId="0" fontId="5" fillId="5" borderId="0" applyNumberFormat="0" applyBorder="0" applyAlignment="0" applyProtection="0"/>
    <xf numFmtId="0" fontId="6" fillId="6" borderId="0" applyNumberFormat="0" applyBorder="0" applyAlignment="0" applyProtection="0"/>
  </cellStyleXfs>
  <cellXfs count="25">
    <xf numFmtId="0" fontId="0" fillId="0" borderId="0" xfId="0"/>
    <xf numFmtId="0" fontId="0" fillId="0" borderId="0" xfId="0" applyProtection="1"/>
    <xf numFmtId="0" fontId="3" fillId="3" borderId="1" xfId="2" applyFont="1" applyFill="1" applyBorder="1" applyAlignment="1" applyProtection="1">
      <alignment horizontal="center"/>
    </xf>
    <xf numFmtId="0" fontId="3" fillId="3" borderId="1" xfId="2" applyFont="1" applyFill="1" applyBorder="1" applyAlignment="1" applyProtection="1">
      <alignment horizontal="left"/>
    </xf>
    <xf numFmtId="0" fontId="3" fillId="0" borderId="2" xfId="4" applyFont="1" applyBorder="1" applyAlignment="1" applyProtection="1">
      <alignment wrapText="1"/>
    </xf>
    <xf numFmtId="0" fontId="0" fillId="0" borderId="0" xfId="0" applyAlignment="1" applyProtection="1">
      <alignment horizontal="left"/>
    </xf>
    <xf numFmtId="0" fontId="3" fillId="3" borderId="1" xfId="3" applyFont="1" applyFill="1" applyBorder="1" applyAlignment="1" applyProtection="1">
      <alignment horizontal="center"/>
    </xf>
    <xf numFmtId="0" fontId="3" fillId="3" borderId="1" xfId="2" applyFont="1" applyFill="1" applyBorder="1" applyAlignment="1" applyProtection="1">
      <alignment horizontal="center" wrapText="1"/>
    </xf>
    <xf numFmtId="0" fontId="3" fillId="3" borderId="0" xfId="2" applyFont="1" applyFill="1" applyAlignment="1" applyProtection="1">
      <alignment horizontal="center"/>
    </xf>
    <xf numFmtId="0" fontId="1" fillId="2" borderId="0" xfId="1" applyProtection="1"/>
    <xf numFmtId="2" fontId="3" fillId="0" borderId="2" xfId="5" applyNumberFormat="1" applyFont="1" applyBorder="1" applyAlignment="1" applyProtection="1">
      <alignment horizontal="right" wrapText="1"/>
    </xf>
    <xf numFmtId="164" fontId="0" fillId="0" borderId="0" xfId="0" applyNumberFormat="1" applyProtection="1"/>
    <xf numFmtId="2" fontId="0" fillId="0" borderId="0" xfId="0" applyNumberFormat="1" applyProtection="1"/>
    <xf numFmtId="0" fontId="1" fillId="2" borderId="0" xfId="1" applyAlignment="1" applyProtection="1">
      <alignment horizontal="left"/>
    </xf>
    <xf numFmtId="0" fontId="6" fillId="6" borderId="0" xfId="9" applyProtection="1"/>
    <xf numFmtId="0" fontId="6" fillId="6" borderId="0" xfId="9" applyAlignment="1" applyProtection="1">
      <alignment horizontal="left"/>
    </xf>
    <xf numFmtId="0" fontId="3" fillId="3" borderId="1" xfId="3" applyFont="1" applyFill="1" applyBorder="1" applyAlignment="1" applyProtection="1">
      <alignment horizontal="center" vertical="center"/>
    </xf>
    <xf numFmtId="0" fontId="3" fillId="3" borderId="3" xfId="3" applyFont="1" applyFill="1" applyBorder="1" applyAlignment="1" applyProtection="1">
      <alignment horizontal="left" vertical="center" wrapText="1"/>
    </xf>
    <xf numFmtId="0" fontId="1" fillId="0" borderId="0" xfId="1" applyFill="1" applyProtection="1"/>
    <xf numFmtId="0" fontId="5" fillId="5" borderId="0" xfId="8" applyProtection="1"/>
    <xf numFmtId="0" fontId="3" fillId="0" borderId="2" xfId="7" applyFont="1" applyFill="1" applyBorder="1" applyAlignment="1" applyProtection="1">
      <alignment wrapText="1"/>
    </xf>
    <xf numFmtId="1" fontId="1" fillId="0" borderId="0" xfId="1" applyNumberFormat="1" applyFill="1" applyProtection="1"/>
    <xf numFmtId="1" fontId="1" fillId="2" borderId="0" xfId="1" applyNumberFormat="1" applyProtection="1"/>
    <xf numFmtId="0" fontId="0" fillId="0" borderId="4" xfId="0" applyBorder="1" applyProtection="1"/>
    <xf numFmtId="0" fontId="0" fillId="0" borderId="0" xfId="0" applyFill="1" applyProtection="1"/>
  </cellXfs>
  <cellStyles count="10">
    <cellStyle name="Accent2" xfId="9" builtinId="33"/>
    <cellStyle name="Good" xfId="1" builtinId="26"/>
    <cellStyle name="headerStyle" xfId="6" xr:uid="{00000000-0005-0000-0000-000002000000}"/>
    <cellStyle name="Neutral" xfId="8" builtinId="28"/>
    <cellStyle name="Normal" xfId="0" builtinId="0"/>
    <cellStyle name="Normal_Anch and Sard Combined" xfId="4" xr:uid="{00000000-0005-0000-0000-000005000000}"/>
    <cellStyle name="Normal_AnchCATA TACandcatc Sum07to20" xfId="5" xr:uid="{00000000-0005-0000-0000-000006000000}"/>
    <cellStyle name="Normal_CAT A ANC TAC and Catch" xfId="2" xr:uid="{00000000-0005-0000-0000-000007000000}"/>
    <cellStyle name="Normal_Sheet1" xfId="3" xr:uid="{00000000-0005-0000-0000-000008000000}"/>
    <cellStyle name="Normal_Sheet2 2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1"/>
  <sheetViews>
    <sheetView tabSelected="1" topLeftCell="C1" workbookViewId="0">
      <selection activeCell="M10" sqref="M10"/>
    </sheetView>
  </sheetViews>
  <sheetFormatPr defaultColWidth="79" defaultRowHeight="13.25" customHeight="1" x14ac:dyDescent="0.35"/>
  <cols>
    <col min="1" max="1" width="8.6328125" style="1" hidden="1" customWidth="1"/>
    <col min="2" max="2" width="10" style="1" hidden="1" customWidth="1"/>
    <col min="3" max="3" width="9" style="1" bestFit="1" customWidth="1"/>
    <col min="4" max="4" width="33.36328125" style="1" hidden="1" customWidth="1"/>
    <col min="5" max="5" width="20.1796875" style="1" bestFit="1" customWidth="1"/>
    <col min="6" max="6" width="18" style="1" bestFit="1" customWidth="1"/>
    <col min="7" max="7" width="9.81640625" style="1" bestFit="1" customWidth="1"/>
    <col min="8" max="8" width="7.6328125" style="1" bestFit="1" customWidth="1"/>
    <col min="9" max="9" width="5.6328125" style="1" bestFit="1" customWidth="1"/>
    <col min="10" max="11" width="11.81640625" style="1" bestFit="1" customWidth="1"/>
    <col min="12" max="12" width="4.1796875" style="1" bestFit="1" customWidth="1"/>
    <col min="13" max="13" width="16.81640625" style="1" customWidth="1"/>
    <col min="14" max="14" width="11" style="1" customWidth="1"/>
    <col min="15" max="15" width="8.1796875" style="1" customWidth="1"/>
    <col min="16" max="16" width="20.90625" style="1" customWidth="1"/>
    <col min="17" max="17" width="22.08984375" style="1" customWidth="1"/>
    <col min="18" max="18" width="22.81640625" style="1" customWidth="1"/>
    <col min="19" max="19" width="18.90625" style="1" customWidth="1"/>
    <col min="20" max="20" width="21.6328125" style="1" customWidth="1"/>
    <col min="21" max="21" width="21.08984375" style="1" customWidth="1"/>
    <col min="22" max="22" width="16.1796875" style="1" customWidth="1"/>
    <col min="23" max="23" width="16.36328125" style="1" customWidth="1"/>
    <col min="24" max="24" width="17.1796875" style="1" customWidth="1"/>
    <col min="25" max="25" width="32.81640625" style="1" customWidth="1"/>
    <col min="26" max="26" width="24" style="1" customWidth="1"/>
    <col min="27" max="27" width="27" style="1" customWidth="1"/>
    <col min="28" max="28" width="23.1796875" style="1" customWidth="1"/>
    <col min="29" max="29" width="22" style="1" customWidth="1"/>
    <col min="30" max="30" width="18.1796875" style="1" customWidth="1"/>
    <col min="31" max="31" width="23.81640625" style="1" customWidth="1"/>
    <col min="32" max="32" width="31" style="1" customWidth="1"/>
    <col min="33" max="33" width="24.1796875" style="1" customWidth="1"/>
    <col min="34" max="34" width="33" style="1" customWidth="1"/>
    <col min="35" max="35" width="16.6328125" style="1" customWidth="1"/>
    <col min="36" max="36" width="16.1796875" style="1" customWidth="1"/>
    <col min="37" max="37" width="21.6328125" style="1" customWidth="1"/>
    <col min="38" max="38" width="29.6328125" style="1" customWidth="1"/>
    <col min="39" max="39" width="18" style="1" customWidth="1"/>
    <col min="40" max="40" width="20.1796875" style="1" customWidth="1"/>
    <col min="41" max="41" width="34.81640625" style="1" customWidth="1"/>
    <col min="42" max="42" width="16.81640625" style="1" customWidth="1"/>
    <col min="43" max="43" width="22.36328125" style="1" customWidth="1"/>
    <col min="44" max="44" width="18.90625" style="1" customWidth="1"/>
    <col min="45" max="45" width="18.36328125" style="1" customWidth="1"/>
    <col min="46" max="46" width="21.08984375" style="1" customWidth="1"/>
    <col min="47" max="47" width="18.6328125" style="1" customWidth="1"/>
    <col min="48" max="48" width="19.08984375" style="1" customWidth="1"/>
    <col min="49" max="49" width="46.08984375" style="1" customWidth="1"/>
    <col min="50" max="50" width="22.1796875" style="1" customWidth="1"/>
    <col min="51" max="51" width="35.1796875" style="1" customWidth="1"/>
    <col min="52" max="52" width="19.1796875" style="1" customWidth="1"/>
    <col min="53" max="53" width="26.36328125" style="1" customWidth="1"/>
    <col min="54" max="54" width="25.36328125" style="1" customWidth="1"/>
    <col min="55" max="55" width="29.1796875" style="1" customWidth="1"/>
    <col min="56" max="56" width="21.90625" style="1" customWidth="1"/>
    <col min="57" max="57" width="28.81640625" style="1" customWidth="1"/>
    <col min="58" max="58" width="21.08984375" style="1" customWidth="1"/>
    <col min="59" max="59" width="24.90625" style="1" customWidth="1"/>
    <col min="60" max="60" width="25.1796875" style="1" customWidth="1"/>
    <col min="61" max="61" width="33.90625" style="1" customWidth="1"/>
    <col min="62" max="62" width="43.1796875" style="1" customWidth="1"/>
    <col min="63" max="63" width="25" style="1" customWidth="1"/>
    <col min="64" max="64" width="17.1796875" style="1" customWidth="1"/>
    <col min="65" max="65" width="20.6328125" style="1" customWidth="1"/>
    <col min="66" max="66" width="25.90625" style="1" customWidth="1"/>
    <col min="67" max="67" width="21" style="1" customWidth="1"/>
    <col min="68" max="68" width="23.08984375" style="1" customWidth="1"/>
    <col min="69" max="69" width="19.81640625" style="1" customWidth="1"/>
    <col min="70" max="70" width="20.90625" style="1" customWidth="1"/>
    <col min="71" max="71" width="22.08984375" style="1" customWidth="1"/>
    <col min="72" max="72" width="22.81640625" style="1" customWidth="1"/>
    <col min="73" max="73" width="18.90625" style="1" customWidth="1"/>
    <col min="74" max="74" width="21.6328125" style="1" customWidth="1"/>
    <col min="75" max="75" width="21.08984375" style="1" customWidth="1"/>
    <col min="76" max="76" width="16.1796875" style="1" customWidth="1"/>
    <col min="77" max="77" width="16.36328125" style="1" customWidth="1"/>
    <col min="78" max="78" width="17.1796875" style="1" customWidth="1"/>
    <col min="79" max="79" width="32.81640625" style="1" customWidth="1"/>
    <col min="80" max="80" width="24" style="1" customWidth="1"/>
    <col min="81" max="81" width="27" style="1" customWidth="1"/>
    <col min="82" max="82" width="23.1796875" style="1" customWidth="1"/>
    <col min="83" max="83" width="22" style="1" customWidth="1"/>
    <col min="84" max="84" width="18.1796875" style="1" customWidth="1"/>
    <col min="85" max="85" width="23.81640625" style="1" customWidth="1"/>
    <col min="86" max="86" width="31" style="1" customWidth="1"/>
    <col min="87" max="87" width="24.1796875" style="1" customWidth="1"/>
    <col min="88" max="88" width="33" style="1" customWidth="1"/>
    <col min="89" max="89" width="16.6328125" style="1" customWidth="1"/>
    <col min="90" max="90" width="16.1796875" style="1" customWidth="1"/>
    <col min="91" max="91" width="21.6328125" style="1" customWidth="1"/>
    <col min="92" max="92" width="29.6328125" style="1" customWidth="1"/>
    <col min="93" max="93" width="18" style="1" customWidth="1"/>
    <col min="94" max="94" width="20.1796875" style="1" customWidth="1"/>
    <col min="95" max="95" width="34.81640625" style="1" customWidth="1"/>
    <col min="96" max="96" width="16.81640625" style="1" customWidth="1"/>
    <col min="97" max="97" width="22.36328125" style="1" customWidth="1"/>
    <col min="98" max="98" width="18.90625" style="1" customWidth="1"/>
    <col min="99" max="99" width="18.36328125" style="1" customWidth="1"/>
    <col min="100" max="100" width="21.08984375" style="1" customWidth="1"/>
    <col min="101" max="101" width="18.6328125" style="1" customWidth="1"/>
    <col min="102" max="102" width="19.08984375" style="1" customWidth="1"/>
    <col min="103" max="103" width="46.08984375" style="1" customWidth="1"/>
    <col min="104" max="104" width="22.1796875" style="1" customWidth="1"/>
    <col min="105" max="105" width="35.1796875" style="1" customWidth="1"/>
    <col min="106" max="106" width="26.08984375" style="1" customWidth="1"/>
    <col min="107" max="107" width="23.81640625" style="1" customWidth="1"/>
    <col min="108" max="16384" width="79" style="1"/>
  </cols>
  <sheetData>
    <row r="1" spans="1:15" ht="13.25" customHeight="1" x14ac:dyDescent="0.35">
      <c r="A1" s="1" t="s">
        <v>0</v>
      </c>
      <c r="B1" s="2" t="s">
        <v>1</v>
      </c>
      <c r="C1" s="3" t="s">
        <v>719</v>
      </c>
      <c r="D1" s="6" t="s">
        <v>2</v>
      </c>
      <c r="E1" s="7" t="s">
        <v>3</v>
      </c>
      <c r="F1" s="7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9" t="s">
        <v>711</v>
      </c>
    </row>
    <row r="2" spans="1:15" ht="13.25" customHeight="1" x14ac:dyDescent="0.35">
      <c r="A2" s="1">
        <v>1</v>
      </c>
      <c r="B2" s="4" t="s">
        <v>9</v>
      </c>
      <c r="C2" s="4" t="str">
        <f>REPLACE(B2,6,3,"XXX")</f>
        <v>SPA21XXX</v>
      </c>
      <c r="D2" s="4" t="s">
        <v>10</v>
      </c>
      <c r="E2" s="10">
        <v>24962.507869999998</v>
      </c>
      <c r="F2" s="10">
        <v>70608.970390222734</v>
      </c>
      <c r="G2" s="11">
        <f t="shared" ref="G2:G57" si="0">E2/F2*100</f>
        <v>35.35316792192819</v>
      </c>
      <c r="H2" s="12">
        <f>AVERAGE(G2:G57)</f>
        <v>50.89791742300622</v>
      </c>
      <c r="I2" s="12">
        <f>MAX(G2:G57)</f>
        <v>97.983359588704545</v>
      </c>
      <c r="J2" s="11">
        <f>G2/$I$2*100</f>
        <v>36.080787666729158</v>
      </c>
      <c r="K2" s="9">
        <f>IF(J2&lt;$N$3,$O$3,IF(J2&lt;$N$4,$O$4,IF(J2&lt;$N$5,$O$5,IF(J2&lt;$N$6,$O$6,IF(J2&lt;$N$7,$O$7,$O$8)))))</f>
        <v>4</v>
      </c>
      <c r="M2" s="13"/>
      <c r="N2" s="13"/>
      <c r="O2" s="13"/>
    </row>
    <row r="3" spans="1:15" ht="13.25" customHeight="1" x14ac:dyDescent="0.35">
      <c r="A3" s="1">
        <v>2</v>
      </c>
      <c r="B3" s="4" t="s">
        <v>11</v>
      </c>
      <c r="C3" s="4" t="str">
        <f t="shared" ref="C3:C57" si="1">REPLACE(B3,6,3,"XXX")</f>
        <v>SPA21XXX</v>
      </c>
      <c r="D3" s="4" t="s">
        <v>12</v>
      </c>
      <c r="E3" s="10">
        <v>35403.436999999991</v>
      </c>
      <c r="F3" s="10">
        <v>78098.805810150661</v>
      </c>
      <c r="G3" s="11">
        <f t="shared" si="0"/>
        <v>45.331598393529518</v>
      </c>
      <c r="J3" s="11">
        <f t="shared" ref="J3:J57" si="2">G3/$I$2*100</f>
        <v>46.264588787130457</v>
      </c>
      <c r="K3" s="9">
        <f t="shared" ref="K3:K33" si="3">IF(J3&lt;$N$3,$O$3,IF(J3&lt;$N$4,$O$4,IF(J3&lt;$N$5,$O$5,IF(J3&lt;$N$6,$O$6,IF(J3&lt;$N$7,$O$7,$O$8)))))</f>
        <v>6</v>
      </c>
      <c r="M3" s="13" t="str">
        <f>"&lt;"&amp;N3</f>
        <v>&lt;11</v>
      </c>
      <c r="N3" s="13">
        <v>11</v>
      </c>
      <c r="O3" s="13">
        <v>0</v>
      </c>
    </row>
    <row r="4" spans="1:15" ht="13.25" customHeight="1" x14ac:dyDescent="0.35">
      <c r="A4" s="1">
        <v>3</v>
      </c>
      <c r="B4" s="4" t="s">
        <v>13</v>
      </c>
      <c r="C4" s="4" t="str">
        <f t="shared" si="1"/>
        <v>SPA21XXX</v>
      </c>
      <c r="D4" s="4" t="s">
        <v>14</v>
      </c>
      <c r="E4" s="10">
        <v>13796.027999999998</v>
      </c>
      <c r="F4" s="10">
        <v>35040.162768525668</v>
      </c>
      <c r="G4" s="11">
        <f t="shared" si="0"/>
        <v>39.372043135576092</v>
      </c>
      <c r="J4" s="11">
        <f t="shared" si="2"/>
        <v>40.182377192254258</v>
      </c>
      <c r="K4" s="9">
        <f t="shared" si="3"/>
        <v>4</v>
      </c>
      <c r="M4" s="9" t="str">
        <f>"&gt;="&amp;N3&amp;" "&amp;"and"&amp;" "&amp;"&lt;"&amp;N4</f>
        <v>&gt;=11 and &lt;21</v>
      </c>
      <c r="N4" s="13">
        <v>21</v>
      </c>
      <c r="O4" s="13">
        <v>2</v>
      </c>
    </row>
    <row r="5" spans="1:15" ht="13.25" customHeight="1" x14ac:dyDescent="0.35">
      <c r="A5" s="1">
        <v>4</v>
      </c>
      <c r="B5" s="4" t="s">
        <v>15</v>
      </c>
      <c r="C5" s="4" t="str">
        <f t="shared" si="1"/>
        <v>SPA21XXX</v>
      </c>
      <c r="D5" s="4" t="s">
        <v>16</v>
      </c>
      <c r="E5" s="10">
        <v>15692.389000000001</v>
      </c>
      <c r="F5" s="10">
        <v>46932.751964881827</v>
      </c>
      <c r="G5" s="11">
        <f t="shared" si="0"/>
        <v>33.435902100396923</v>
      </c>
      <c r="J5" s="11">
        <f t="shared" si="2"/>
        <v>34.124061718997631</v>
      </c>
      <c r="K5" s="9">
        <f t="shared" si="3"/>
        <v>4</v>
      </c>
      <c r="M5" s="9" t="str">
        <f t="shared" ref="M5:M7" si="4">"&gt;="&amp;N4&amp;" "&amp;"and"&amp;" "&amp;"&lt;"&amp;N5</f>
        <v>&gt;=21 and &lt;41</v>
      </c>
      <c r="N5" s="13">
        <v>41</v>
      </c>
      <c r="O5" s="13">
        <v>4</v>
      </c>
    </row>
    <row r="6" spans="1:15" ht="13.25" customHeight="1" x14ac:dyDescent="0.35">
      <c r="A6" s="1">
        <v>5</v>
      </c>
      <c r="B6" s="4" t="s">
        <v>17</v>
      </c>
      <c r="C6" s="4" t="str">
        <f t="shared" si="1"/>
        <v>SPA21XXX</v>
      </c>
      <c r="D6" s="4" t="s">
        <v>18</v>
      </c>
      <c r="E6" s="10">
        <v>121367.36900000001</v>
      </c>
      <c r="F6" s="10">
        <v>148642.77121668769</v>
      </c>
      <c r="G6" s="11">
        <f t="shared" si="0"/>
        <v>81.650367526499963</v>
      </c>
      <c r="J6" s="11">
        <f t="shared" si="2"/>
        <v>83.330851145782276</v>
      </c>
      <c r="K6" s="9">
        <f t="shared" si="3"/>
        <v>10</v>
      </c>
      <c r="M6" s="9" t="str">
        <f t="shared" si="4"/>
        <v>&gt;=41 and &lt;61</v>
      </c>
      <c r="N6" s="13">
        <v>61</v>
      </c>
      <c r="O6" s="13">
        <v>6</v>
      </c>
    </row>
    <row r="7" spans="1:15" ht="13.25" customHeight="1" x14ac:dyDescent="0.35">
      <c r="A7" s="1">
        <v>6</v>
      </c>
      <c r="B7" s="4" t="s">
        <v>19</v>
      </c>
      <c r="C7" s="4" t="str">
        <f t="shared" si="1"/>
        <v>SPA21XXX</v>
      </c>
      <c r="D7" s="4" t="s">
        <v>20</v>
      </c>
      <c r="E7" s="10">
        <v>11339.577000000001</v>
      </c>
      <c r="F7" s="10">
        <v>29371.511842854707</v>
      </c>
      <c r="G7" s="11">
        <f t="shared" si="0"/>
        <v>38.607399784763253</v>
      </c>
      <c r="J7" s="11">
        <f t="shared" si="2"/>
        <v>39.401996366344115</v>
      </c>
      <c r="K7" s="9">
        <f t="shared" si="3"/>
        <v>4</v>
      </c>
      <c r="M7" s="9" t="str">
        <f t="shared" si="4"/>
        <v>&gt;=61 and &lt;81</v>
      </c>
      <c r="N7" s="13">
        <v>81</v>
      </c>
      <c r="O7" s="13">
        <v>8</v>
      </c>
    </row>
    <row r="8" spans="1:15" ht="13.25" customHeight="1" x14ac:dyDescent="0.35">
      <c r="A8" s="1">
        <v>7</v>
      </c>
      <c r="B8" s="4" t="s">
        <v>21</v>
      </c>
      <c r="C8" s="4" t="str">
        <f t="shared" si="1"/>
        <v>SPA21XXX</v>
      </c>
      <c r="D8" s="4" t="s">
        <v>22</v>
      </c>
      <c r="E8" s="10">
        <v>200438.64899999998</v>
      </c>
      <c r="F8" s="10">
        <v>395081.18002093496</v>
      </c>
      <c r="G8" s="11">
        <f t="shared" si="0"/>
        <v>50.733535064712257</v>
      </c>
      <c r="J8" s="11">
        <f t="shared" si="2"/>
        <v>51.777705191648458</v>
      </c>
      <c r="K8" s="9">
        <f t="shared" si="3"/>
        <v>6</v>
      </c>
      <c r="M8" s="9" t="str">
        <f>"&gt;="&amp;" "&amp;N7</f>
        <v>&gt;= 81</v>
      </c>
      <c r="N8" s="13"/>
      <c r="O8" s="13">
        <v>10</v>
      </c>
    </row>
    <row r="9" spans="1:15" ht="13.25" customHeight="1" x14ac:dyDescent="0.35">
      <c r="A9" s="1">
        <v>8</v>
      </c>
      <c r="B9" s="4" t="s">
        <v>23</v>
      </c>
      <c r="C9" s="4" t="str">
        <f t="shared" si="1"/>
        <v>SPA21XXX</v>
      </c>
      <c r="D9" s="4" t="s">
        <v>24</v>
      </c>
      <c r="E9" s="10">
        <v>18142.521000000001</v>
      </c>
      <c r="F9" s="10">
        <v>29371.51184285471</v>
      </c>
      <c r="G9" s="11">
        <f t="shared" si="0"/>
        <v>61.769108437683585</v>
      </c>
      <c r="J9" s="11">
        <f t="shared" si="2"/>
        <v>63.040406755765375</v>
      </c>
      <c r="K9" s="9">
        <f t="shared" si="3"/>
        <v>8</v>
      </c>
      <c r="M9" s="9"/>
      <c r="N9" s="13"/>
      <c r="O9" s="13"/>
    </row>
    <row r="10" spans="1:15" ht="13.25" customHeight="1" x14ac:dyDescent="0.35">
      <c r="A10" s="1">
        <v>9</v>
      </c>
      <c r="B10" s="4" t="s">
        <v>25</v>
      </c>
      <c r="C10" s="4" t="str">
        <f t="shared" si="1"/>
        <v>SPA21XXX</v>
      </c>
      <c r="D10" s="4" t="s">
        <v>26</v>
      </c>
      <c r="E10" s="10">
        <v>202791.223</v>
      </c>
      <c r="F10" s="10">
        <v>347834.05103543878</v>
      </c>
      <c r="G10" s="11">
        <f t="shared" si="0"/>
        <v>58.301141707181159</v>
      </c>
      <c r="J10" s="11">
        <f t="shared" si="2"/>
        <v>59.501064213256548</v>
      </c>
      <c r="K10" s="9">
        <f t="shared" si="3"/>
        <v>6</v>
      </c>
      <c r="M10" s="9"/>
      <c r="N10" s="13"/>
      <c r="O10" s="13"/>
    </row>
    <row r="11" spans="1:15" ht="13.25" customHeight="1" x14ac:dyDescent="0.35">
      <c r="A11" s="1">
        <v>10</v>
      </c>
      <c r="B11" s="4" t="s">
        <v>27</v>
      </c>
      <c r="C11" s="4" t="str">
        <f t="shared" si="1"/>
        <v>SPA21XXX</v>
      </c>
      <c r="D11" s="4" t="s">
        <v>28</v>
      </c>
      <c r="E11" s="10">
        <v>13751.487999999999</v>
      </c>
      <c r="F11" s="10">
        <v>27374.272397540593</v>
      </c>
      <c r="G11" s="11">
        <f t="shared" si="0"/>
        <v>50.235081321231704</v>
      </c>
      <c r="J11" s="11">
        <f t="shared" si="2"/>
        <v>51.268992543324444</v>
      </c>
      <c r="K11" s="9">
        <f t="shared" si="3"/>
        <v>6</v>
      </c>
    </row>
    <row r="12" spans="1:15" ht="13.25" customHeight="1" x14ac:dyDescent="0.35">
      <c r="A12" s="1">
        <v>11</v>
      </c>
      <c r="B12" s="4" t="s">
        <v>29</v>
      </c>
      <c r="C12" s="4" t="str">
        <f t="shared" si="1"/>
        <v>SPA21XXX</v>
      </c>
      <c r="D12" s="4" t="s">
        <v>30</v>
      </c>
      <c r="E12" s="10">
        <v>21736.679</v>
      </c>
      <c r="F12" s="10">
        <v>24542.849691631614</v>
      </c>
      <c r="G12" s="11">
        <f t="shared" si="0"/>
        <v>88.566239345105728</v>
      </c>
      <c r="J12" s="11">
        <f t="shared" si="2"/>
        <v>90.389061690548104</v>
      </c>
      <c r="K12" s="9">
        <f t="shared" si="3"/>
        <v>10</v>
      </c>
    </row>
    <row r="13" spans="1:15" ht="13.25" customHeight="1" x14ac:dyDescent="0.35">
      <c r="A13" s="1">
        <v>12</v>
      </c>
      <c r="B13" s="4" t="s">
        <v>31</v>
      </c>
      <c r="C13" s="4" t="str">
        <f t="shared" si="1"/>
        <v>SPA21XXX</v>
      </c>
      <c r="D13" s="4" t="s">
        <v>32</v>
      </c>
      <c r="E13" s="10">
        <v>2321.8540000000003</v>
      </c>
      <c r="F13" s="10">
        <v>3696.6484977650362</v>
      </c>
      <c r="G13" s="11">
        <f t="shared" si="0"/>
        <v>62.809704558163283</v>
      </c>
      <c r="J13" s="11">
        <f t="shared" si="2"/>
        <v>64.10241986171286</v>
      </c>
      <c r="K13" s="9">
        <f t="shared" si="3"/>
        <v>8</v>
      </c>
      <c r="M13" s="14" t="s">
        <v>33</v>
      </c>
      <c r="N13" s="14"/>
      <c r="O13" s="14"/>
    </row>
    <row r="14" spans="1:15" ht="13.25" customHeight="1" x14ac:dyDescent="0.35">
      <c r="A14" s="1">
        <v>13</v>
      </c>
      <c r="B14" s="4" t="s">
        <v>34</v>
      </c>
      <c r="C14" s="4" t="str">
        <f t="shared" si="1"/>
        <v>SPA21XXX</v>
      </c>
      <c r="D14" s="4" t="s">
        <v>35</v>
      </c>
      <c r="E14" s="10">
        <v>32171.510000000006</v>
      </c>
      <c r="F14" s="10">
        <v>65234.03438298031</v>
      </c>
      <c r="G14" s="11">
        <f t="shared" si="0"/>
        <v>49.317063254321148</v>
      </c>
      <c r="J14" s="11">
        <f t="shared" si="2"/>
        <v>50.332080326021391</v>
      </c>
      <c r="K14" s="9">
        <f t="shared" si="3"/>
        <v>6</v>
      </c>
      <c r="M14" s="15" t="s">
        <v>717</v>
      </c>
      <c r="N14" s="15"/>
      <c r="O14" s="15"/>
    </row>
    <row r="15" spans="1:15" ht="13.25" customHeight="1" x14ac:dyDescent="0.35">
      <c r="A15" s="1">
        <v>14</v>
      </c>
      <c r="B15" s="4" t="s">
        <v>36</v>
      </c>
      <c r="C15" s="4" t="str">
        <f t="shared" si="1"/>
        <v>SPA21XXX</v>
      </c>
      <c r="D15" s="4" t="s">
        <v>37</v>
      </c>
      <c r="E15" s="10">
        <v>1385.2959999999998</v>
      </c>
      <c r="F15" s="10">
        <v>2643.4442658569237</v>
      </c>
      <c r="G15" s="11">
        <f t="shared" si="0"/>
        <v>52.404963399178349</v>
      </c>
      <c r="J15" s="11">
        <f t="shared" si="2"/>
        <v>53.483533958371801</v>
      </c>
      <c r="K15" s="9">
        <f t="shared" si="3"/>
        <v>6</v>
      </c>
    </row>
    <row r="16" spans="1:15" ht="13.25" customHeight="1" x14ac:dyDescent="0.35">
      <c r="A16" s="1">
        <v>15</v>
      </c>
      <c r="B16" s="4" t="s">
        <v>38</v>
      </c>
      <c r="C16" s="4" t="str">
        <f t="shared" si="1"/>
        <v>SPA21XXX</v>
      </c>
      <c r="D16" s="4" t="s">
        <v>39</v>
      </c>
      <c r="E16" s="10">
        <v>447880.76900000003</v>
      </c>
      <c r="F16" s="10">
        <v>970510.50118141843</v>
      </c>
      <c r="G16" s="11">
        <f t="shared" si="0"/>
        <v>46.148987409697</v>
      </c>
      <c r="J16" s="11">
        <f t="shared" si="2"/>
        <v>47.098800861097459</v>
      </c>
      <c r="K16" s="9">
        <f t="shared" si="3"/>
        <v>6</v>
      </c>
    </row>
    <row r="17" spans="1:11" ht="13.25" customHeight="1" x14ac:dyDescent="0.35">
      <c r="A17" s="1">
        <v>16</v>
      </c>
      <c r="B17" s="4" t="s">
        <v>40</v>
      </c>
      <c r="C17" s="4" t="str">
        <f t="shared" si="1"/>
        <v>SPA21XXX</v>
      </c>
      <c r="D17" s="4" t="s">
        <v>41</v>
      </c>
      <c r="E17" s="10">
        <v>115581.62000000001</v>
      </c>
      <c r="F17" s="10">
        <v>200502.00917881596</v>
      </c>
      <c r="G17" s="11">
        <f t="shared" si="0"/>
        <v>57.646115604217982</v>
      </c>
      <c r="J17" s="11">
        <f t="shared" si="2"/>
        <v>58.832556717991316</v>
      </c>
      <c r="K17" s="9">
        <f t="shared" si="3"/>
        <v>6</v>
      </c>
    </row>
    <row r="18" spans="1:11" ht="13.25" customHeight="1" x14ac:dyDescent="0.35">
      <c r="A18" s="1">
        <v>17</v>
      </c>
      <c r="B18" s="4" t="s">
        <v>42</v>
      </c>
      <c r="C18" s="4" t="str">
        <f t="shared" si="1"/>
        <v>SPA21XXX</v>
      </c>
      <c r="D18" s="4" t="s">
        <v>43</v>
      </c>
      <c r="E18" s="10">
        <v>121681.14799999999</v>
      </c>
      <c r="F18" s="10">
        <v>180177.27134531597</v>
      </c>
      <c r="G18" s="11">
        <f t="shared" si="0"/>
        <v>67.534127413215103</v>
      </c>
      <c r="J18" s="11">
        <f t="shared" si="2"/>
        <v>68.924078227871249</v>
      </c>
      <c r="K18" s="9">
        <f t="shared" si="3"/>
        <v>8</v>
      </c>
    </row>
    <row r="19" spans="1:11" ht="13.25" customHeight="1" x14ac:dyDescent="0.35">
      <c r="A19" s="1">
        <v>18</v>
      </c>
      <c r="B19" s="4" t="s">
        <v>44</v>
      </c>
      <c r="C19" s="4" t="str">
        <f t="shared" si="1"/>
        <v>SPA21XXX</v>
      </c>
      <c r="D19" s="4" t="s">
        <v>45</v>
      </c>
      <c r="E19" s="10">
        <v>20467.101999999999</v>
      </c>
      <c r="F19" s="10">
        <v>66555.716515908774</v>
      </c>
      <c r="G19" s="11">
        <f t="shared" si="0"/>
        <v>30.751831805623731</v>
      </c>
      <c r="J19" s="11">
        <f t="shared" si="2"/>
        <v>31.384749343876123</v>
      </c>
      <c r="K19" s="9">
        <f t="shared" si="3"/>
        <v>4</v>
      </c>
    </row>
    <row r="20" spans="1:11" ht="13.25" customHeight="1" x14ac:dyDescent="0.35">
      <c r="A20" s="1">
        <v>19</v>
      </c>
      <c r="B20" s="4" t="s">
        <v>46</v>
      </c>
      <c r="C20" s="4" t="str">
        <f t="shared" si="1"/>
        <v>SPA21XXX</v>
      </c>
      <c r="D20" s="4" t="s">
        <v>47</v>
      </c>
      <c r="E20" s="10">
        <v>14437.966</v>
      </c>
      <c r="F20" s="10">
        <v>24290.290754040845</v>
      </c>
      <c r="G20" s="11">
        <f t="shared" si="0"/>
        <v>59.439247336296916</v>
      </c>
      <c r="J20" s="11">
        <f t="shared" si="2"/>
        <v>60.662593715707857</v>
      </c>
      <c r="K20" s="9">
        <f t="shared" si="3"/>
        <v>6</v>
      </c>
    </row>
    <row r="21" spans="1:11" ht="13.25" customHeight="1" x14ac:dyDescent="0.35">
      <c r="A21" s="1">
        <v>20</v>
      </c>
      <c r="B21" s="4" t="s">
        <v>48</v>
      </c>
      <c r="C21" s="4" t="str">
        <f t="shared" si="1"/>
        <v>SPA21XXX</v>
      </c>
      <c r="D21" s="4" t="s">
        <v>49</v>
      </c>
      <c r="E21" s="10">
        <v>18564.765999999996</v>
      </c>
      <c r="F21" s="10">
        <v>72165.672457894034</v>
      </c>
      <c r="G21" s="11">
        <f t="shared" si="0"/>
        <v>25.72520336567478</v>
      </c>
      <c r="J21" s="11">
        <f t="shared" si="2"/>
        <v>26.254665561233075</v>
      </c>
      <c r="K21" s="9">
        <f t="shared" si="3"/>
        <v>4</v>
      </c>
    </row>
    <row r="22" spans="1:11" ht="13.25" customHeight="1" x14ac:dyDescent="0.35">
      <c r="A22" s="1">
        <v>21</v>
      </c>
      <c r="B22" s="4" t="s">
        <v>50</v>
      </c>
      <c r="C22" s="4" t="str">
        <f t="shared" si="1"/>
        <v>SPA21XXX</v>
      </c>
      <c r="D22" s="4" t="s">
        <v>51</v>
      </c>
      <c r="E22" s="10">
        <v>41034.119999999995</v>
      </c>
      <c r="F22" s="10">
        <v>80800.935059693307</v>
      </c>
      <c r="G22" s="11">
        <f t="shared" si="0"/>
        <v>50.784214278813998</v>
      </c>
      <c r="J22" s="11">
        <f t="shared" si="2"/>
        <v>51.829427457872526</v>
      </c>
      <c r="K22" s="9">
        <f t="shared" si="3"/>
        <v>6</v>
      </c>
    </row>
    <row r="23" spans="1:11" ht="13.25" customHeight="1" x14ac:dyDescent="0.35">
      <c r="A23" s="1">
        <v>22</v>
      </c>
      <c r="B23" s="4" t="s">
        <v>52</v>
      </c>
      <c r="C23" s="4" t="str">
        <f t="shared" si="1"/>
        <v>SPA21XXX</v>
      </c>
      <c r="D23" s="4" t="s">
        <v>53</v>
      </c>
      <c r="E23" s="10">
        <v>40893.971499999992</v>
      </c>
      <c r="F23" s="10">
        <v>72841.339770279665</v>
      </c>
      <c r="G23" s="11">
        <f t="shared" si="0"/>
        <v>56.141157794416806</v>
      </c>
      <c r="J23" s="11">
        <f t="shared" si="2"/>
        <v>57.296624682063587</v>
      </c>
      <c r="K23" s="9">
        <f t="shared" si="3"/>
        <v>6</v>
      </c>
    </row>
    <row r="24" spans="1:11" ht="13.25" customHeight="1" x14ac:dyDescent="0.35">
      <c r="A24" s="1">
        <v>23</v>
      </c>
      <c r="B24" s="4" t="s">
        <v>54</v>
      </c>
      <c r="C24" s="4" t="str">
        <f t="shared" si="1"/>
        <v>SPA21XXX</v>
      </c>
      <c r="D24" s="4" t="s">
        <v>55</v>
      </c>
      <c r="E24" s="10">
        <v>39704.962700000004</v>
      </c>
      <c r="F24" s="10">
        <v>88055.640544878406</v>
      </c>
      <c r="G24" s="11">
        <f t="shared" si="0"/>
        <v>45.090765854759738</v>
      </c>
      <c r="J24" s="11">
        <f t="shared" si="2"/>
        <v>46.018799563551369</v>
      </c>
      <c r="K24" s="9">
        <f t="shared" si="3"/>
        <v>6</v>
      </c>
    </row>
    <row r="25" spans="1:11" ht="13.25" customHeight="1" x14ac:dyDescent="0.35">
      <c r="A25" s="1">
        <v>24</v>
      </c>
      <c r="B25" s="4" t="s">
        <v>56</v>
      </c>
      <c r="C25" s="4" t="str">
        <f t="shared" si="1"/>
        <v>SPA21XXX</v>
      </c>
      <c r="D25" s="4" t="s">
        <v>57</v>
      </c>
      <c r="E25" s="10">
        <v>96598.736499999999</v>
      </c>
      <c r="F25" s="10">
        <v>264842.68894702091</v>
      </c>
      <c r="G25" s="11">
        <f t="shared" si="0"/>
        <v>36.474005336550405</v>
      </c>
      <c r="J25" s="11">
        <f t="shared" si="2"/>
        <v>37.224693549653615</v>
      </c>
      <c r="K25" s="9">
        <f t="shared" si="3"/>
        <v>4</v>
      </c>
    </row>
    <row r="26" spans="1:11" ht="13.25" customHeight="1" x14ac:dyDescent="0.35">
      <c r="A26" s="1">
        <v>25</v>
      </c>
      <c r="B26" s="4" t="s">
        <v>58</v>
      </c>
      <c r="C26" s="4" t="str">
        <f t="shared" si="1"/>
        <v>SPA21XXX</v>
      </c>
      <c r="D26" s="4" t="s">
        <v>59</v>
      </c>
      <c r="E26" s="10">
        <v>79008.058600000018</v>
      </c>
      <c r="F26" s="10">
        <v>168606.06910957917</v>
      </c>
      <c r="G26" s="11">
        <f t="shared" si="0"/>
        <v>46.859557913453102</v>
      </c>
      <c r="J26" s="11">
        <f t="shared" si="2"/>
        <v>47.823995941914035</v>
      </c>
      <c r="K26" s="9">
        <f t="shared" si="3"/>
        <v>6</v>
      </c>
    </row>
    <row r="27" spans="1:11" ht="13.25" customHeight="1" x14ac:dyDescent="0.35">
      <c r="A27" s="1">
        <v>26</v>
      </c>
      <c r="B27" s="4" t="s">
        <v>60</v>
      </c>
      <c r="C27" s="4" t="str">
        <f t="shared" si="1"/>
        <v>SPA21XXX</v>
      </c>
      <c r="D27" s="4" t="s">
        <v>61</v>
      </c>
      <c r="E27" s="10">
        <v>10683.244000000004</v>
      </c>
      <c r="F27" s="10">
        <v>19825.741993926928</v>
      </c>
      <c r="G27" s="11">
        <f t="shared" si="0"/>
        <v>53.885720914115211</v>
      </c>
      <c r="J27" s="11">
        <f t="shared" si="2"/>
        <v>54.994767622080111</v>
      </c>
      <c r="K27" s="9">
        <f t="shared" si="3"/>
        <v>6</v>
      </c>
    </row>
    <row r="28" spans="1:11" ht="13.25" customHeight="1" x14ac:dyDescent="0.35">
      <c r="A28" s="1">
        <v>27</v>
      </c>
      <c r="B28" s="4" t="s">
        <v>62</v>
      </c>
      <c r="C28" s="4" t="str">
        <f t="shared" si="1"/>
        <v>SPA21XXX</v>
      </c>
      <c r="D28" s="4" t="s">
        <v>63</v>
      </c>
      <c r="E28" s="10">
        <v>43366.3</v>
      </c>
      <c r="F28" s="10">
        <v>72468.555478018141</v>
      </c>
      <c r="G28" s="11">
        <f t="shared" si="0"/>
        <v>59.84154053292022</v>
      </c>
      <c r="J28" s="11">
        <f t="shared" si="2"/>
        <v>61.073166692907222</v>
      </c>
      <c r="K28" s="9">
        <f t="shared" si="3"/>
        <v>8</v>
      </c>
    </row>
    <row r="29" spans="1:11" ht="13.25" customHeight="1" x14ac:dyDescent="0.35">
      <c r="A29" s="1">
        <v>28</v>
      </c>
      <c r="B29" s="4" t="s">
        <v>64</v>
      </c>
      <c r="C29" s="4" t="str">
        <f t="shared" si="1"/>
        <v>SPA21XXX</v>
      </c>
      <c r="D29" s="4" t="s">
        <v>65</v>
      </c>
      <c r="E29" s="10">
        <v>10077.949999999999</v>
      </c>
      <c r="F29" s="10">
        <v>21264.994094226808</v>
      </c>
      <c r="G29" s="11">
        <f t="shared" si="0"/>
        <v>47.392206907482951</v>
      </c>
      <c r="J29" s="11">
        <f t="shared" si="2"/>
        <v>48.36760762890426</v>
      </c>
      <c r="K29" s="9">
        <f t="shared" si="3"/>
        <v>6</v>
      </c>
    </row>
    <row r="30" spans="1:11" ht="13.25" customHeight="1" x14ac:dyDescent="0.35">
      <c r="A30" s="1">
        <v>29</v>
      </c>
      <c r="B30" s="4" t="s">
        <v>66</v>
      </c>
      <c r="C30" s="4" t="str">
        <f t="shared" si="1"/>
        <v>SPA21XXX</v>
      </c>
      <c r="D30" s="4" t="s">
        <v>67</v>
      </c>
      <c r="E30" s="10">
        <v>26167.159000000003</v>
      </c>
      <c r="F30" s="10">
        <v>46730.05452198186</v>
      </c>
      <c r="G30" s="11">
        <f t="shared" si="0"/>
        <v>55.996423003724395</v>
      </c>
      <c r="J30" s="11">
        <f t="shared" si="2"/>
        <v>57.148911038338824</v>
      </c>
      <c r="K30" s="9">
        <f t="shared" si="3"/>
        <v>6</v>
      </c>
    </row>
    <row r="31" spans="1:11" ht="13.25" customHeight="1" x14ac:dyDescent="0.35">
      <c r="A31" s="1">
        <v>30</v>
      </c>
      <c r="B31" s="4" t="s">
        <v>68</v>
      </c>
      <c r="C31" s="4" t="str">
        <f t="shared" si="1"/>
        <v>SPA21XXX</v>
      </c>
      <c r="D31" s="4" t="s">
        <v>69</v>
      </c>
      <c r="E31" s="10">
        <v>3335.8789999999999</v>
      </c>
      <c r="F31" s="10">
        <v>6256.0907625280533</v>
      </c>
      <c r="G31" s="11">
        <f t="shared" si="0"/>
        <v>53.322100439795875</v>
      </c>
      <c r="J31" s="11">
        <f t="shared" si="2"/>
        <v>54.419547016576075</v>
      </c>
      <c r="K31" s="9">
        <f t="shared" si="3"/>
        <v>6</v>
      </c>
    </row>
    <row r="32" spans="1:11" ht="13.25" customHeight="1" x14ac:dyDescent="0.35">
      <c r="A32" s="1">
        <v>31</v>
      </c>
      <c r="B32" s="4" t="s">
        <v>70</v>
      </c>
      <c r="C32" s="4" t="str">
        <f t="shared" si="1"/>
        <v>SPA21XXX</v>
      </c>
      <c r="D32" s="4" t="s">
        <v>71</v>
      </c>
      <c r="E32" s="10">
        <v>47537.465000000004</v>
      </c>
      <c r="F32" s="10">
        <v>86587.155952735702</v>
      </c>
      <c r="G32" s="11">
        <f t="shared" si="0"/>
        <v>54.9012893158758</v>
      </c>
      <c r="J32" s="11">
        <f t="shared" si="2"/>
        <v>56.031237902363969</v>
      </c>
      <c r="K32" s="9">
        <f t="shared" si="3"/>
        <v>6</v>
      </c>
    </row>
    <row r="33" spans="1:11" ht="13.25" customHeight="1" x14ac:dyDescent="0.35">
      <c r="A33" s="1">
        <v>32</v>
      </c>
      <c r="B33" s="4" t="s">
        <v>72</v>
      </c>
      <c r="C33" s="4" t="str">
        <f t="shared" si="1"/>
        <v>SPA21XXX</v>
      </c>
      <c r="D33" s="4" t="s">
        <v>73</v>
      </c>
      <c r="E33" s="10">
        <v>40722.654999999999</v>
      </c>
      <c r="F33" s="10">
        <v>111611.59900284793</v>
      </c>
      <c r="G33" s="11">
        <f t="shared" si="0"/>
        <v>36.486042099406625</v>
      </c>
      <c r="J33" s="11">
        <f t="shared" si="2"/>
        <v>37.236978046640388</v>
      </c>
      <c r="K33" s="9">
        <f t="shared" si="3"/>
        <v>4</v>
      </c>
    </row>
    <row r="34" spans="1:11" ht="13.25" customHeight="1" x14ac:dyDescent="0.35">
      <c r="A34" s="1">
        <v>33</v>
      </c>
      <c r="B34" s="4" t="s">
        <v>74</v>
      </c>
      <c r="C34" s="4" t="str">
        <f t="shared" si="1"/>
        <v>SPA21XXX</v>
      </c>
      <c r="D34" s="4" t="s">
        <v>75</v>
      </c>
      <c r="E34" s="10">
        <v>5093.9750000000004</v>
      </c>
      <c r="F34" s="10">
        <v>9663.219816299199</v>
      </c>
      <c r="G34" s="11">
        <f t="shared" si="0"/>
        <v>52.715089761363629</v>
      </c>
      <c r="J34" s="11">
        <f t="shared" si="2"/>
        <v>53.800043173290611</v>
      </c>
      <c r="K34" s="9">
        <f t="shared" ref="K34:K57" si="5">IF(J34&lt;$N$3,$O$3,IF(J34&lt;$N$4,$O$4,IF(J34&lt;$N$5,$O$5,IF(J34&lt;$N$6,$O$6,IF(J34&lt;$N$7,$O$7,$O$8)))))</f>
        <v>6</v>
      </c>
    </row>
    <row r="35" spans="1:11" ht="13.25" customHeight="1" x14ac:dyDescent="0.35">
      <c r="A35" s="1">
        <v>34</v>
      </c>
      <c r="B35" s="4" t="s">
        <v>76</v>
      </c>
      <c r="C35" s="4" t="str">
        <f t="shared" si="1"/>
        <v>SPA21XXX</v>
      </c>
      <c r="D35" s="4" t="s">
        <v>77</v>
      </c>
      <c r="E35" s="10">
        <v>1909.9359999999999</v>
      </c>
      <c r="F35" s="10">
        <v>2702.1335763188163</v>
      </c>
      <c r="G35" s="11">
        <f t="shared" si="0"/>
        <v>70.682516095372065</v>
      </c>
      <c r="J35" s="11">
        <f t="shared" si="2"/>
        <v>72.137265339818271</v>
      </c>
      <c r="K35" s="9">
        <f t="shared" si="5"/>
        <v>8</v>
      </c>
    </row>
    <row r="36" spans="1:11" ht="13.25" customHeight="1" x14ac:dyDescent="0.35">
      <c r="A36" s="1">
        <v>35</v>
      </c>
      <c r="B36" s="4" t="s">
        <v>78</v>
      </c>
      <c r="C36" s="4" t="str">
        <f t="shared" si="1"/>
        <v>SPA21XXX</v>
      </c>
      <c r="D36" s="4" t="s">
        <v>79</v>
      </c>
      <c r="E36" s="10">
        <v>972.73899999999992</v>
      </c>
      <c r="F36" s="10">
        <v>1321.6721329284619</v>
      </c>
      <c r="G36" s="11">
        <f t="shared" si="0"/>
        <v>73.599115526834765</v>
      </c>
      <c r="J36" s="11">
        <f t="shared" si="2"/>
        <v>75.113892640316465</v>
      </c>
      <c r="K36" s="9">
        <f t="shared" si="5"/>
        <v>8</v>
      </c>
    </row>
    <row r="37" spans="1:11" ht="13.25" customHeight="1" x14ac:dyDescent="0.35">
      <c r="A37" s="1">
        <v>36</v>
      </c>
      <c r="B37" s="4" t="s">
        <v>80</v>
      </c>
      <c r="C37" s="4" t="str">
        <f t="shared" si="1"/>
        <v>SPA21XXX</v>
      </c>
      <c r="D37" s="4" t="s">
        <v>81</v>
      </c>
      <c r="E37" s="10">
        <v>81633.683999999994</v>
      </c>
      <c r="F37" s="10">
        <v>146916.13419795927</v>
      </c>
      <c r="G37" s="11">
        <f t="shared" si="0"/>
        <v>55.564818966720352</v>
      </c>
      <c r="J37" s="11">
        <f t="shared" si="2"/>
        <v>56.708423960925124</v>
      </c>
      <c r="K37" s="9">
        <f t="shared" si="5"/>
        <v>6</v>
      </c>
    </row>
    <row r="38" spans="1:11" ht="13.25" customHeight="1" x14ac:dyDescent="0.35">
      <c r="A38" s="1">
        <v>37</v>
      </c>
      <c r="B38" s="4" t="s">
        <v>82</v>
      </c>
      <c r="C38" s="4" t="str">
        <f t="shared" si="1"/>
        <v>SPA21XXX</v>
      </c>
      <c r="D38" s="4" t="s">
        <v>83</v>
      </c>
      <c r="E38" s="10">
        <v>31559.421000000002</v>
      </c>
      <c r="F38" s="10">
        <v>55188.97217272401</v>
      </c>
      <c r="G38" s="11">
        <f t="shared" si="0"/>
        <v>57.184288377810347</v>
      </c>
      <c r="J38" s="11">
        <f t="shared" si="2"/>
        <v>58.36122441386722</v>
      </c>
      <c r="K38" s="9">
        <f t="shared" si="5"/>
        <v>6</v>
      </c>
    </row>
    <row r="39" spans="1:11" ht="13.25" customHeight="1" x14ac:dyDescent="0.35">
      <c r="A39" s="1">
        <v>38</v>
      </c>
      <c r="B39" s="4" t="s">
        <v>84</v>
      </c>
      <c r="C39" s="4" t="str">
        <f t="shared" si="1"/>
        <v>SPA21XXX</v>
      </c>
      <c r="D39" s="4" t="s">
        <v>85</v>
      </c>
      <c r="E39" s="10">
        <v>1350.848</v>
      </c>
      <c r="F39" s="10">
        <v>1378.6504215310911</v>
      </c>
      <c r="G39" s="11">
        <f t="shared" si="0"/>
        <v>97.983359588704545</v>
      </c>
      <c r="J39" s="11">
        <f t="shared" si="2"/>
        <v>100</v>
      </c>
      <c r="K39" s="9">
        <f t="shared" si="5"/>
        <v>10</v>
      </c>
    </row>
    <row r="40" spans="1:11" ht="13.25" customHeight="1" x14ac:dyDescent="0.35">
      <c r="A40" s="1">
        <v>39</v>
      </c>
      <c r="B40" s="4" t="s">
        <v>86</v>
      </c>
      <c r="C40" s="4" t="str">
        <f t="shared" si="1"/>
        <v>SPA21XXX</v>
      </c>
      <c r="D40" s="4" t="s">
        <v>87</v>
      </c>
      <c r="E40" s="10">
        <v>235651.05599999998</v>
      </c>
      <c r="F40" s="10">
        <v>386998.56252145371</v>
      </c>
      <c r="G40" s="11">
        <f t="shared" si="0"/>
        <v>60.891971914478724</v>
      </c>
      <c r="J40" s="11">
        <f t="shared" si="2"/>
        <v>62.145217483947455</v>
      </c>
      <c r="K40" s="9">
        <f t="shared" si="5"/>
        <v>8</v>
      </c>
    </row>
    <row r="41" spans="1:11" ht="13.25" customHeight="1" x14ac:dyDescent="0.35">
      <c r="A41" s="1">
        <v>40</v>
      </c>
      <c r="B41" s="4" t="s">
        <v>88</v>
      </c>
      <c r="C41" s="4" t="str">
        <f t="shared" si="1"/>
        <v>SPA21XXX</v>
      </c>
      <c r="D41" s="4" t="s">
        <v>89</v>
      </c>
      <c r="E41" s="10">
        <v>19895.651999999998</v>
      </c>
      <c r="F41" s="10">
        <v>39563.376512325296</v>
      </c>
      <c r="G41" s="11">
        <f t="shared" si="0"/>
        <v>50.288053634152909</v>
      </c>
      <c r="J41" s="11">
        <f t="shared" si="2"/>
        <v>51.323055103685256</v>
      </c>
      <c r="K41" s="9">
        <f t="shared" si="5"/>
        <v>6</v>
      </c>
    </row>
    <row r="42" spans="1:11" ht="13.25" customHeight="1" x14ac:dyDescent="0.35">
      <c r="A42" s="1">
        <v>41</v>
      </c>
      <c r="B42" s="4" t="s">
        <v>90</v>
      </c>
      <c r="C42" s="4" t="str">
        <f t="shared" si="1"/>
        <v>SPA21XXX</v>
      </c>
      <c r="D42" s="4" t="s">
        <v>91</v>
      </c>
      <c r="E42" s="10">
        <v>11497.846999999998</v>
      </c>
      <c r="F42" s="10">
        <v>19091.518648460042</v>
      </c>
      <c r="G42" s="11">
        <f t="shared" si="0"/>
        <v>60.22489468603608</v>
      </c>
      <c r="J42" s="11">
        <f t="shared" si="2"/>
        <v>61.464410833468463</v>
      </c>
      <c r="K42" s="9">
        <f t="shared" si="5"/>
        <v>8</v>
      </c>
    </row>
    <row r="43" spans="1:11" ht="13.25" customHeight="1" x14ac:dyDescent="0.35">
      <c r="A43" s="1">
        <v>42</v>
      </c>
      <c r="B43" s="4" t="s">
        <v>92</v>
      </c>
      <c r="C43" s="4" t="str">
        <f t="shared" si="1"/>
        <v>SPA21XXX</v>
      </c>
      <c r="D43" s="4" t="s">
        <v>93</v>
      </c>
      <c r="E43" s="10">
        <v>23034.721999999994</v>
      </c>
      <c r="F43" s="10">
        <v>58742.91368570942</v>
      </c>
      <c r="G43" s="11">
        <f t="shared" si="0"/>
        <v>39.212767216897049</v>
      </c>
      <c r="J43" s="11">
        <f t="shared" si="2"/>
        <v>40.019823142926271</v>
      </c>
      <c r="K43" s="9">
        <f t="shared" si="5"/>
        <v>4</v>
      </c>
    </row>
    <row r="44" spans="1:11" ht="13.25" customHeight="1" x14ac:dyDescent="0.35">
      <c r="A44" s="1">
        <v>43</v>
      </c>
      <c r="B44" s="4" t="s">
        <v>94</v>
      </c>
      <c r="C44" s="4" t="str">
        <f t="shared" si="1"/>
        <v>SPA21XXX</v>
      </c>
      <c r="D44" s="4" t="s">
        <v>95</v>
      </c>
      <c r="E44" s="10">
        <v>6094.1310000000003</v>
      </c>
      <c r="F44" s="10">
        <v>12071.744147413285</v>
      </c>
      <c r="G44" s="11">
        <f t="shared" si="0"/>
        <v>50.482605707857395</v>
      </c>
      <c r="J44" s="11">
        <f t="shared" si="2"/>
        <v>51.521611342745786</v>
      </c>
      <c r="K44" s="9">
        <f t="shared" si="5"/>
        <v>6</v>
      </c>
    </row>
    <row r="45" spans="1:11" ht="13.25" customHeight="1" x14ac:dyDescent="0.35">
      <c r="A45" s="1">
        <v>44</v>
      </c>
      <c r="B45" s="4" t="s">
        <v>96</v>
      </c>
      <c r="C45" s="4" t="str">
        <f t="shared" si="1"/>
        <v>SPA21XXX</v>
      </c>
      <c r="D45" s="4" t="s">
        <v>97</v>
      </c>
      <c r="E45" s="10">
        <v>34152.348900000005</v>
      </c>
      <c r="F45" s="10">
        <v>74632.981772693805</v>
      </c>
      <c r="G45" s="11">
        <f t="shared" si="0"/>
        <v>45.760397198139856</v>
      </c>
      <c r="J45" s="11">
        <f t="shared" si="2"/>
        <v>46.702212896377446</v>
      </c>
      <c r="K45" s="9">
        <f t="shared" si="5"/>
        <v>6</v>
      </c>
    </row>
    <row r="46" spans="1:11" ht="13.25" customHeight="1" x14ac:dyDescent="0.35">
      <c r="A46" s="1">
        <v>45</v>
      </c>
      <c r="B46" s="4" t="s">
        <v>98</v>
      </c>
      <c r="C46" s="4" t="str">
        <f t="shared" si="1"/>
        <v>SPA21XXX</v>
      </c>
      <c r="D46" s="4" t="s">
        <v>99</v>
      </c>
      <c r="E46" s="10">
        <v>14196.61</v>
      </c>
      <c r="F46" s="10">
        <v>23881.903698534537</v>
      </c>
      <c r="G46" s="11">
        <f t="shared" si="0"/>
        <v>59.445051697746962</v>
      </c>
      <c r="J46" s="11">
        <f t="shared" si="2"/>
        <v>60.668517539379977</v>
      </c>
      <c r="K46" s="9">
        <f t="shared" si="5"/>
        <v>6</v>
      </c>
    </row>
    <row r="47" spans="1:11" ht="13.25" customHeight="1" x14ac:dyDescent="0.35">
      <c r="A47" s="1">
        <v>46</v>
      </c>
      <c r="B47" s="4" t="s">
        <v>100</v>
      </c>
      <c r="C47" s="4" t="str">
        <f t="shared" si="1"/>
        <v>SPA21XXX</v>
      </c>
      <c r="D47" s="4" t="s">
        <v>101</v>
      </c>
      <c r="E47" s="10">
        <v>38908.453999999998</v>
      </c>
      <c r="F47" s="10">
        <v>84119.846637935887</v>
      </c>
      <c r="G47" s="11">
        <f t="shared" si="0"/>
        <v>46.25359597654483</v>
      </c>
      <c r="J47" s="11">
        <f t="shared" si="2"/>
        <v>47.205562424782293</v>
      </c>
      <c r="K47" s="9">
        <f t="shared" si="5"/>
        <v>6</v>
      </c>
    </row>
    <row r="48" spans="1:11" ht="13.25" customHeight="1" x14ac:dyDescent="0.35">
      <c r="A48" s="1">
        <v>47</v>
      </c>
      <c r="B48" s="4" t="s">
        <v>102</v>
      </c>
      <c r="C48" s="4" t="str">
        <f t="shared" si="1"/>
        <v>SPA21XXX</v>
      </c>
      <c r="D48" s="4" t="s">
        <v>103</v>
      </c>
      <c r="E48" s="10">
        <v>1224.4100000000001</v>
      </c>
      <c r="F48" s="10">
        <v>1850.436986099847</v>
      </c>
      <c r="G48" s="11">
        <f t="shared" si="0"/>
        <v>66.168694702794525</v>
      </c>
      <c r="J48" s="11">
        <f t="shared" si="2"/>
        <v>67.530542921312943</v>
      </c>
      <c r="K48" s="9">
        <f t="shared" si="5"/>
        <v>8</v>
      </c>
    </row>
    <row r="49" spans="1:11" ht="13.25" customHeight="1" x14ac:dyDescent="0.35">
      <c r="A49" s="1">
        <v>48</v>
      </c>
      <c r="B49" s="4" t="s">
        <v>104</v>
      </c>
      <c r="C49" s="4" t="str">
        <f t="shared" si="1"/>
        <v>SPA21XXX</v>
      </c>
      <c r="D49" s="4" t="s">
        <v>105</v>
      </c>
      <c r="E49" s="10">
        <v>16137.861999999999</v>
      </c>
      <c r="F49" s="10">
        <v>23614.623441655192</v>
      </c>
      <c r="G49" s="11">
        <f t="shared" si="0"/>
        <v>68.338426144596042</v>
      </c>
      <c r="J49" s="11">
        <f t="shared" si="2"/>
        <v>69.744930599903668</v>
      </c>
      <c r="K49" s="9">
        <f t="shared" si="5"/>
        <v>8</v>
      </c>
    </row>
    <row r="50" spans="1:11" ht="13.25" customHeight="1" x14ac:dyDescent="0.35">
      <c r="A50" s="1">
        <v>49</v>
      </c>
      <c r="B50" s="4" t="s">
        <v>106</v>
      </c>
      <c r="C50" s="4" t="str">
        <f t="shared" si="1"/>
        <v>SPA21XXX</v>
      </c>
      <c r="D50" s="4" t="s">
        <v>107</v>
      </c>
      <c r="E50" s="10">
        <v>3850.0839999999998</v>
      </c>
      <c r="F50" s="10">
        <v>15185.068282755889</v>
      </c>
      <c r="G50" s="11">
        <f t="shared" si="0"/>
        <v>25.354406897018318</v>
      </c>
      <c r="J50" s="11">
        <f t="shared" si="2"/>
        <v>25.876237560587949</v>
      </c>
      <c r="K50" s="9">
        <f t="shared" si="5"/>
        <v>4</v>
      </c>
    </row>
    <row r="51" spans="1:11" ht="13.25" customHeight="1" x14ac:dyDescent="0.35">
      <c r="A51" s="1">
        <v>50</v>
      </c>
      <c r="B51" s="4" t="s">
        <v>108</v>
      </c>
      <c r="C51" s="4" t="str">
        <f t="shared" si="1"/>
        <v>SPA21XXX</v>
      </c>
      <c r="D51" s="4" t="s">
        <v>109</v>
      </c>
      <c r="E51" s="10">
        <v>21789.782999999999</v>
      </c>
      <c r="F51" s="10">
        <v>74767.583315667274</v>
      </c>
      <c r="G51" s="11">
        <f t="shared" si="0"/>
        <v>29.14335602904799</v>
      </c>
      <c r="J51" s="11">
        <f t="shared" si="2"/>
        <v>29.74316879047656</v>
      </c>
      <c r="K51" s="9">
        <f t="shared" si="5"/>
        <v>4</v>
      </c>
    </row>
    <row r="52" spans="1:11" ht="13.25" customHeight="1" x14ac:dyDescent="0.35">
      <c r="A52" s="1">
        <v>51</v>
      </c>
      <c r="B52" s="4" t="s">
        <v>110</v>
      </c>
      <c r="C52" s="4" t="str">
        <f t="shared" si="1"/>
        <v>SPA21XXX</v>
      </c>
      <c r="D52" s="4" t="s">
        <v>111</v>
      </c>
      <c r="E52" s="10">
        <v>21934.187000000002</v>
      </c>
      <c r="F52" s="10">
        <v>48962.23390203881</v>
      </c>
      <c r="G52" s="11">
        <f t="shared" si="0"/>
        <v>44.798174535673411</v>
      </c>
      <c r="J52" s="11">
        <f t="shared" si="2"/>
        <v>45.720186288486595</v>
      </c>
      <c r="K52" s="9">
        <f t="shared" si="5"/>
        <v>6</v>
      </c>
    </row>
    <row r="53" spans="1:11" ht="13.25" customHeight="1" x14ac:dyDescent="0.35">
      <c r="A53" s="1">
        <v>52</v>
      </c>
      <c r="B53" s="4" t="s">
        <v>112</v>
      </c>
      <c r="C53" s="4" t="str">
        <f t="shared" si="1"/>
        <v>SPA21XXX</v>
      </c>
      <c r="D53" s="4" t="s">
        <v>113</v>
      </c>
      <c r="E53" s="10">
        <v>36880.648000000001</v>
      </c>
      <c r="F53" s="10">
        <v>89154.584891835315</v>
      </c>
      <c r="G53" s="11">
        <f t="shared" si="0"/>
        <v>41.367079488670797</v>
      </c>
      <c r="J53" s="11">
        <f t="shared" si="2"/>
        <v>42.218474302487138</v>
      </c>
      <c r="K53" s="9">
        <f t="shared" si="5"/>
        <v>6</v>
      </c>
    </row>
    <row r="54" spans="1:11" ht="13.25" customHeight="1" x14ac:dyDescent="0.35">
      <c r="A54" s="1">
        <v>53</v>
      </c>
      <c r="B54" s="4" t="s">
        <v>114</v>
      </c>
      <c r="C54" s="4" t="str">
        <f t="shared" si="1"/>
        <v>SPA21XXX</v>
      </c>
      <c r="D54" s="4" t="s">
        <v>115</v>
      </c>
      <c r="E54" s="10">
        <v>15564.452000000001</v>
      </c>
      <c r="F54" s="10">
        <v>40568.363321136894</v>
      </c>
      <c r="G54" s="11">
        <f t="shared" si="0"/>
        <v>38.365984540201111</v>
      </c>
      <c r="J54" s="11">
        <f t="shared" si="2"/>
        <v>39.155612444037807</v>
      </c>
      <c r="K54" s="9">
        <f t="shared" si="5"/>
        <v>4</v>
      </c>
    </row>
    <row r="55" spans="1:11" ht="13.25" customHeight="1" x14ac:dyDescent="0.35">
      <c r="A55" s="1">
        <v>54</v>
      </c>
      <c r="B55" s="4" t="s">
        <v>116</v>
      </c>
      <c r="C55" s="4" t="str">
        <f t="shared" si="1"/>
        <v>SPA21XXX</v>
      </c>
      <c r="D55" s="4" t="s">
        <v>117</v>
      </c>
      <c r="E55" s="10">
        <v>75.105999999999995</v>
      </c>
      <c r="F55" s="10">
        <v>2320.2968555855223</v>
      </c>
      <c r="G55" s="11">
        <f t="shared" si="0"/>
        <v>3.2369134069721071</v>
      </c>
      <c r="J55" s="11">
        <f t="shared" si="2"/>
        <v>3.3035338046780507</v>
      </c>
      <c r="K55" s="9">
        <f t="shared" si="5"/>
        <v>0</v>
      </c>
    </row>
    <row r="56" spans="1:11" ht="13.25" customHeight="1" x14ac:dyDescent="0.35">
      <c r="A56" s="1">
        <v>55</v>
      </c>
      <c r="B56" s="4" t="s">
        <v>118</v>
      </c>
      <c r="C56" s="4" t="str">
        <f t="shared" si="1"/>
        <v>SPA21XXX</v>
      </c>
      <c r="D56" s="4" t="s">
        <v>119</v>
      </c>
      <c r="E56" s="10">
        <v>61786.441999999988</v>
      </c>
      <c r="F56" s="10">
        <v>144213.98494841665</v>
      </c>
      <c r="G56" s="11">
        <f t="shared" si="0"/>
        <v>42.843585538600955</v>
      </c>
      <c r="J56" s="11">
        <f t="shared" si="2"/>
        <v>43.72536899983978</v>
      </c>
      <c r="K56" s="9">
        <f t="shared" si="5"/>
        <v>6</v>
      </c>
    </row>
    <row r="57" spans="1:11" ht="13.25" customHeight="1" x14ac:dyDescent="0.35">
      <c r="A57" s="1">
        <v>56</v>
      </c>
      <c r="B57" s="4" t="s">
        <v>120</v>
      </c>
      <c r="C57" s="4" t="str">
        <f t="shared" si="1"/>
        <v>SPA21XXX</v>
      </c>
      <c r="D57" s="4" t="s">
        <v>121</v>
      </c>
      <c r="E57" s="10">
        <v>22274.698000000004</v>
      </c>
      <c r="F57" s="10">
        <v>58509.269028309514</v>
      </c>
      <c r="G57" s="11">
        <f t="shared" si="0"/>
        <v>38.070374779801924</v>
      </c>
      <c r="J57" s="11">
        <f t="shared" si="2"/>
        <v>38.853918603736723</v>
      </c>
      <c r="K57" s="9">
        <f t="shared" si="5"/>
        <v>4</v>
      </c>
    </row>
    <row r="116" spans="1:1" ht="13.25" customHeight="1" x14ac:dyDescent="0.35">
      <c r="A116" s="5"/>
    </row>
    <row r="117" spans="1:1" ht="13.25" customHeight="1" x14ac:dyDescent="0.35">
      <c r="A117" s="5"/>
    </row>
    <row r="118" spans="1:1" ht="13.25" customHeight="1" x14ac:dyDescent="0.35">
      <c r="A118" s="5"/>
    </row>
    <row r="119" spans="1:1" ht="13.25" customHeight="1" x14ac:dyDescent="0.35">
      <c r="A119" s="5"/>
    </row>
    <row r="120" spans="1:1" ht="13.25" customHeight="1" x14ac:dyDescent="0.35">
      <c r="A120" s="5"/>
    </row>
    <row r="121" spans="1:1" ht="13.25" customHeight="1" x14ac:dyDescent="0.35">
      <c r="A121" s="5"/>
    </row>
    <row r="122" spans="1:1" ht="13.25" customHeight="1" x14ac:dyDescent="0.35">
      <c r="A122" s="5"/>
    </row>
    <row r="123" spans="1:1" ht="13.25" customHeight="1" x14ac:dyDescent="0.35">
      <c r="A123" s="5"/>
    </row>
    <row r="124" spans="1:1" ht="13.25" customHeight="1" x14ac:dyDescent="0.35">
      <c r="A124" s="5"/>
    </row>
    <row r="125" spans="1:1" ht="13.25" customHeight="1" x14ac:dyDescent="0.35">
      <c r="A125" s="5"/>
    </row>
    <row r="126" spans="1:1" ht="13.25" customHeight="1" x14ac:dyDescent="0.35">
      <c r="A126" s="5"/>
    </row>
    <row r="127" spans="1:1" ht="13.25" customHeight="1" x14ac:dyDescent="0.35">
      <c r="A127" s="5"/>
    </row>
    <row r="128" spans="1:1" ht="13.25" customHeight="1" x14ac:dyDescent="0.35">
      <c r="A128" s="5"/>
    </row>
    <row r="129" spans="1:1" ht="13.25" customHeight="1" x14ac:dyDescent="0.35">
      <c r="A129" s="5"/>
    </row>
    <row r="130" spans="1:1" ht="13.25" customHeight="1" x14ac:dyDescent="0.35">
      <c r="A130" s="5"/>
    </row>
    <row r="131" spans="1:1" ht="13.25" customHeight="1" x14ac:dyDescent="0.35">
      <c r="A131" s="5"/>
    </row>
    <row r="132" spans="1:1" ht="13.25" customHeight="1" x14ac:dyDescent="0.35">
      <c r="A132" s="5"/>
    </row>
    <row r="133" spans="1:1" ht="13.25" customHeight="1" x14ac:dyDescent="0.35">
      <c r="A133" s="5"/>
    </row>
    <row r="134" spans="1:1" ht="13.25" customHeight="1" x14ac:dyDescent="0.35">
      <c r="A134" s="5"/>
    </row>
    <row r="135" spans="1:1" ht="13.25" customHeight="1" x14ac:dyDescent="0.35">
      <c r="A135" s="5"/>
    </row>
    <row r="136" spans="1:1" ht="13.25" customHeight="1" x14ac:dyDescent="0.35">
      <c r="A136" s="5"/>
    </row>
    <row r="137" spans="1:1" ht="13.25" customHeight="1" x14ac:dyDescent="0.35">
      <c r="A137" s="5"/>
    </row>
    <row r="138" spans="1:1" ht="13.25" customHeight="1" x14ac:dyDescent="0.35">
      <c r="A138" s="5"/>
    </row>
    <row r="139" spans="1:1" ht="13.25" customHeight="1" x14ac:dyDescent="0.35">
      <c r="A139" s="5"/>
    </row>
    <row r="140" spans="1:1" ht="13.25" customHeight="1" x14ac:dyDescent="0.35">
      <c r="A140" s="5"/>
    </row>
    <row r="141" spans="1:1" ht="13.25" customHeight="1" x14ac:dyDescent="0.35">
      <c r="A141" s="5"/>
    </row>
    <row r="142" spans="1:1" ht="13.25" customHeight="1" x14ac:dyDescent="0.35">
      <c r="A142" s="5"/>
    </row>
    <row r="143" spans="1:1" ht="13.25" customHeight="1" x14ac:dyDescent="0.35">
      <c r="A143" s="5"/>
    </row>
    <row r="144" spans="1:1" ht="13.25" customHeight="1" x14ac:dyDescent="0.35">
      <c r="A144" s="5"/>
    </row>
    <row r="145" spans="1:1" ht="13.25" customHeight="1" x14ac:dyDescent="0.35">
      <c r="A145" s="5"/>
    </row>
    <row r="146" spans="1:1" ht="13.25" customHeight="1" x14ac:dyDescent="0.35">
      <c r="A146" s="5"/>
    </row>
    <row r="147" spans="1:1" ht="13.25" customHeight="1" x14ac:dyDescent="0.35">
      <c r="A147" s="5"/>
    </row>
    <row r="148" spans="1:1" ht="13.25" customHeight="1" x14ac:dyDescent="0.35">
      <c r="A148" s="5"/>
    </row>
    <row r="149" spans="1:1" ht="13.25" customHeight="1" x14ac:dyDescent="0.35">
      <c r="A149" s="5"/>
    </row>
    <row r="150" spans="1:1" ht="13.25" customHeight="1" x14ac:dyDescent="0.35">
      <c r="A150" s="5"/>
    </row>
    <row r="151" spans="1:1" ht="13.25" customHeight="1" x14ac:dyDescent="0.35">
      <c r="A151" s="5"/>
    </row>
    <row r="152" spans="1:1" ht="13.25" customHeight="1" x14ac:dyDescent="0.35">
      <c r="A152" s="5"/>
    </row>
    <row r="153" spans="1:1" ht="13.25" customHeight="1" x14ac:dyDescent="0.35">
      <c r="A153" s="5"/>
    </row>
    <row r="154" spans="1:1" ht="13.25" customHeight="1" x14ac:dyDescent="0.35">
      <c r="A154" s="5"/>
    </row>
    <row r="155" spans="1:1" ht="13.25" customHeight="1" x14ac:dyDescent="0.35">
      <c r="A155" s="5"/>
    </row>
    <row r="156" spans="1:1" ht="13.25" customHeight="1" x14ac:dyDescent="0.35">
      <c r="A156" s="5"/>
    </row>
    <row r="157" spans="1:1" ht="13.25" customHeight="1" x14ac:dyDescent="0.35">
      <c r="A157" s="5"/>
    </row>
    <row r="158" spans="1:1" ht="13.25" customHeight="1" x14ac:dyDescent="0.35">
      <c r="A158" s="5"/>
    </row>
    <row r="159" spans="1:1" ht="13.25" customHeight="1" x14ac:dyDescent="0.35">
      <c r="A159" s="5"/>
    </row>
    <row r="160" spans="1:1" ht="13.25" customHeight="1" x14ac:dyDescent="0.35">
      <c r="A160" s="5"/>
    </row>
    <row r="161" spans="1:1" ht="13.25" customHeight="1" x14ac:dyDescent="0.35">
      <c r="A161" s="5"/>
    </row>
    <row r="162" spans="1:1" ht="13.25" customHeight="1" x14ac:dyDescent="0.35">
      <c r="A162" s="5"/>
    </row>
    <row r="163" spans="1:1" ht="13.25" customHeight="1" x14ac:dyDescent="0.35">
      <c r="A163" s="5"/>
    </row>
    <row r="164" spans="1:1" ht="13.25" customHeight="1" x14ac:dyDescent="0.35">
      <c r="A164" s="5"/>
    </row>
    <row r="165" spans="1:1" ht="13.25" customHeight="1" x14ac:dyDescent="0.35">
      <c r="A165" s="5"/>
    </row>
    <row r="166" spans="1:1" ht="13.25" customHeight="1" x14ac:dyDescent="0.35">
      <c r="A166" s="5"/>
    </row>
    <row r="167" spans="1:1" ht="13.25" customHeight="1" x14ac:dyDescent="0.35">
      <c r="A167" s="5"/>
    </row>
    <row r="168" spans="1:1" ht="13.25" customHeight="1" x14ac:dyDescent="0.35">
      <c r="A168" s="5"/>
    </row>
    <row r="169" spans="1:1" ht="13.25" customHeight="1" x14ac:dyDescent="0.35">
      <c r="A169" s="5"/>
    </row>
    <row r="170" spans="1:1" ht="13.25" customHeight="1" x14ac:dyDescent="0.35">
      <c r="A170" s="5"/>
    </row>
    <row r="171" spans="1:1" ht="13.25" customHeight="1" x14ac:dyDescent="0.35">
      <c r="A171" s="5"/>
    </row>
  </sheetData>
  <sheetProtection algorithmName="SHA-512" hashValue="oyjuqd3zkXwxOVEHQtUQPyj1Na8GYyTjJcPR8RXbwMVEBgJj0LTQmUqwdqC9aiWCUYJYKTmyTjHVz3bNpAL40A==" saltValue="Jkeih0kPDiPWYNpjN/LFqg==" spinCount="100000" sheet="1" objects="1" scenarios="1" selectLockedCells="1"/>
  <mergeCells count="1">
    <mergeCell ref="M14:O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8"/>
  <sheetViews>
    <sheetView topLeftCell="B1" workbookViewId="0">
      <selection activeCell="K33" sqref="K33"/>
    </sheetView>
  </sheetViews>
  <sheetFormatPr defaultRowHeight="14.25" customHeight="1" x14ac:dyDescent="0.35"/>
  <cols>
    <col min="1" max="1" width="9" style="1" hidden="1" customWidth="1"/>
    <col min="2" max="2" width="10" style="1" customWidth="1"/>
    <col min="3" max="3" width="49.08984375" style="1" hidden="1" customWidth="1"/>
    <col min="4" max="4" width="8.1796875" style="5" bestFit="1" customWidth="1"/>
    <col min="5" max="5" width="13.1796875" style="5" bestFit="1" customWidth="1"/>
    <col min="6" max="6" width="17" style="24" bestFit="1" customWidth="1"/>
    <col min="7" max="7" width="11.36328125" style="1" customWidth="1"/>
    <col min="8" max="8" width="15.08984375" style="1" bestFit="1" customWidth="1"/>
    <col min="9" max="16384" width="8.7265625" style="1"/>
  </cols>
  <sheetData>
    <row r="1" spans="1:14" ht="14.25" customHeight="1" x14ac:dyDescent="0.45">
      <c r="A1" s="16" t="s">
        <v>122</v>
      </c>
      <c r="B1" s="2"/>
      <c r="C1" s="16" t="s">
        <v>123</v>
      </c>
      <c r="D1" s="17" t="s">
        <v>124</v>
      </c>
      <c r="E1" s="17" t="s">
        <v>125</v>
      </c>
      <c r="F1" s="18" t="s">
        <v>716</v>
      </c>
      <c r="G1" s="19" t="s">
        <v>715</v>
      </c>
      <c r="H1" s="9" t="s">
        <v>712</v>
      </c>
      <c r="J1" s="1" t="s">
        <v>714</v>
      </c>
      <c r="N1" s="1" t="s">
        <v>718</v>
      </c>
    </row>
    <row r="2" spans="1:14" ht="14.25" customHeight="1" x14ac:dyDescent="0.45">
      <c r="A2" s="20" t="s">
        <v>126</v>
      </c>
      <c r="B2" s="4" t="str">
        <f>REPLACE(A2,6,3,"XXX")</f>
        <v>SPA21XXX</v>
      </c>
      <c r="C2" s="20" t="s">
        <v>127</v>
      </c>
      <c r="D2" s="5" t="s">
        <v>128</v>
      </c>
      <c r="E2" s="5" t="s">
        <v>129</v>
      </c>
      <c r="F2" s="21">
        <f>IF(AND(D2="A",E2="A"),VLOOKUP(A2,'Input data'!B:K,10,FALSE),0)</f>
        <v>0</v>
      </c>
      <c r="G2" s="19">
        <f>IF(AND(D2="A",E2="C"),'Input data'!$O$6,0)</f>
        <v>6</v>
      </c>
      <c r="H2" s="22">
        <f>F2+G2</f>
        <v>6</v>
      </c>
      <c r="J2" s="1" t="s">
        <v>713</v>
      </c>
    </row>
    <row r="3" spans="1:14" ht="14.25" customHeight="1" x14ac:dyDescent="0.35">
      <c r="A3" s="20" t="s">
        <v>9</v>
      </c>
      <c r="B3" s="4" t="str">
        <f t="shared" ref="B3:B66" si="0">REPLACE(A3,6,3,"XXX")</f>
        <v>SPA21XXX</v>
      </c>
      <c r="C3" s="20" t="s">
        <v>10</v>
      </c>
      <c r="D3" s="5" t="s">
        <v>128</v>
      </c>
      <c r="E3" s="5" t="s">
        <v>128</v>
      </c>
      <c r="F3" s="21">
        <f>IF(AND(D3="A",E3="A"),VLOOKUP(A3,'Input data'!B:K,10,FALSE),0)</f>
        <v>4</v>
      </c>
      <c r="G3" s="19">
        <f>IF(AND(D3="A",E3="C"),'Input data'!$O$6,0)</f>
        <v>0</v>
      </c>
      <c r="H3" s="22">
        <f t="shared" ref="H3:H66" si="1">F3+G3</f>
        <v>4</v>
      </c>
    </row>
    <row r="4" spans="1:14" ht="14.25" customHeight="1" x14ac:dyDescent="0.35">
      <c r="A4" s="20" t="s">
        <v>11</v>
      </c>
      <c r="B4" s="4" t="str">
        <f t="shared" si="0"/>
        <v>SPA21XXX</v>
      </c>
      <c r="C4" s="20" t="s">
        <v>12</v>
      </c>
      <c r="D4" s="5" t="s">
        <v>128</v>
      </c>
      <c r="E4" s="5" t="s">
        <v>128</v>
      </c>
      <c r="F4" s="21">
        <f>IF(AND(D4="A",E4="A"),VLOOKUP(A4,'Input data'!B:K,10,FALSE),0)</f>
        <v>6</v>
      </c>
      <c r="G4" s="19">
        <f>IF(AND(D4="A",E4="C"),'Input data'!$O$6,0)</f>
        <v>0</v>
      </c>
      <c r="H4" s="22">
        <f t="shared" si="1"/>
        <v>6</v>
      </c>
    </row>
    <row r="5" spans="1:14" ht="14.25" customHeight="1" x14ac:dyDescent="0.35">
      <c r="A5" s="20" t="s">
        <v>130</v>
      </c>
      <c r="B5" s="4" t="str">
        <f t="shared" si="0"/>
        <v>SPA21XXX</v>
      </c>
      <c r="C5" s="20" t="s">
        <v>131</v>
      </c>
      <c r="D5" s="5" t="s">
        <v>128</v>
      </c>
      <c r="E5" s="5" t="s">
        <v>129</v>
      </c>
      <c r="F5" s="21">
        <f>IF(AND(D5="A",E5="A"),VLOOKUP(A5,'Input data'!B:K,10,FALSE),0)</f>
        <v>0</v>
      </c>
      <c r="G5" s="19">
        <f>IF(AND(D5="A",E5="C"),'Input data'!$O$6,0)</f>
        <v>6</v>
      </c>
      <c r="H5" s="22">
        <f t="shared" si="1"/>
        <v>6</v>
      </c>
    </row>
    <row r="6" spans="1:14" ht="14.25" customHeight="1" x14ac:dyDescent="0.35">
      <c r="A6" s="20" t="s">
        <v>13</v>
      </c>
      <c r="B6" s="4" t="str">
        <f t="shared" si="0"/>
        <v>SPA21XXX</v>
      </c>
      <c r="C6" s="20" t="s">
        <v>14</v>
      </c>
      <c r="D6" s="5" t="s">
        <v>128</v>
      </c>
      <c r="E6" s="5" t="s">
        <v>128</v>
      </c>
      <c r="F6" s="21">
        <f>IF(AND(D6="A",E6="A"),VLOOKUP(A6,'Input data'!B:K,10,FALSE),0)</f>
        <v>4</v>
      </c>
      <c r="G6" s="19">
        <f>IF(AND(D6="A",E6="C"),'Input data'!$O$6,0)</f>
        <v>0</v>
      </c>
      <c r="H6" s="22">
        <f t="shared" si="1"/>
        <v>4</v>
      </c>
    </row>
    <row r="7" spans="1:14" ht="14.25" customHeight="1" x14ac:dyDescent="0.35">
      <c r="A7" s="20" t="s">
        <v>15</v>
      </c>
      <c r="B7" s="4" t="str">
        <f t="shared" si="0"/>
        <v>SPA21XXX</v>
      </c>
      <c r="C7" s="20" t="s">
        <v>16</v>
      </c>
      <c r="D7" s="5" t="s">
        <v>128</v>
      </c>
      <c r="E7" s="5" t="s">
        <v>128</v>
      </c>
      <c r="F7" s="21">
        <f>IF(AND(D7="A",E7="A"),VLOOKUP(A7,'Input data'!B:K,10,FALSE),0)</f>
        <v>4</v>
      </c>
      <c r="G7" s="19">
        <f>IF(AND(D7="A",E7="C"),'Input data'!$O$6,0)</f>
        <v>0</v>
      </c>
      <c r="H7" s="22">
        <f t="shared" si="1"/>
        <v>4</v>
      </c>
    </row>
    <row r="8" spans="1:14" ht="14.25" customHeight="1" x14ac:dyDescent="0.35">
      <c r="A8" s="20" t="s">
        <v>17</v>
      </c>
      <c r="B8" s="4" t="str">
        <f t="shared" si="0"/>
        <v>SPA21XXX</v>
      </c>
      <c r="C8" s="20" t="s">
        <v>18</v>
      </c>
      <c r="D8" s="5" t="s">
        <v>128</v>
      </c>
      <c r="E8" s="5" t="s">
        <v>128</v>
      </c>
      <c r="F8" s="21">
        <f>IF(AND(D8="A",E8="A"),VLOOKUP(A8,'Input data'!B:K,10,FALSE),0)</f>
        <v>10</v>
      </c>
      <c r="G8" s="19">
        <f>IF(AND(D8="A",E8="C"),'Input data'!$O$6,0)</f>
        <v>0</v>
      </c>
      <c r="H8" s="22">
        <f t="shared" si="1"/>
        <v>10</v>
      </c>
    </row>
    <row r="9" spans="1:14" ht="14.25" customHeight="1" x14ac:dyDescent="0.35">
      <c r="A9" s="20" t="s">
        <v>132</v>
      </c>
      <c r="B9" s="4" t="str">
        <f t="shared" si="0"/>
        <v>SPA21XXX</v>
      </c>
      <c r="C9" s="20" t="s">
        <v>133</v>
      </c>
      <c r="D9" s="5" t="s">
        <v>128</v>
      </c>
      <c r="E9" s="5" t="s">
        <v>129</v>
      </c>
      <c r="F9" s="21">
        <f>IF(AND(D9="A",E9="A"),VLOOKUP(A9,'Input data'!B:K,10,FALSE),0)</f>
        <v>0</v>
      </c>
      <c r="G9" s="19">
        <f>IF(AND(D9="A",E9="C"),'Input data'!$O$6,0)</f>
        <v>6</v>
      </c>
      <c r="H9" s="22">
        <f t="shared" si="1"/>
        <v>6</v>
      </c>
    </row>
    <row r="10" spans="1:14" ht="14.25" customHeight="1" x14ac:dyDescent="0.35">
      <c r="A10" s="20" t="s">
        <v>19</v>
      </c>
      <c r="B10" s="4" t="str">
        <f t="shared" si="0"/>
        <v>SPA21XXX</v>
      </c>
      <c r="C10" s="20" t="s">
        <v>20</v>
      </c>
      <c r="D10" s="5" t="s">
        <v>128</v>
      </c>
      <c r="E10" s="5" t="s">
        <v>128</v>
      </c>
      <c r="F10" s="21">
        <f>IF(AND(D10="A",E10="A"),VLOOKUP(A10,'Input data'!B:K,10,FALSE),0)</f>
        <v>4</v>
      </c>
      <c r="G10" s="19">
        <f>IF(AND(D10="A",E10="C"),'Input data'!$O$6,0)</f>
        <v>0</v>
      </c>
      <c r="H10" s="22">
        <f t="shared" si="1"/>
        <v>4</v>
      </c>
    </row>
    <row r="11" spans="1:14" ht="14.25" customHeight="1" x14ac:dyDescent="0.35">
      <c r="A11" s="20" t="s">
        <v>21</v>
      </c>
      <c r="B11" s="4" t="str">
        <f t="shared" si="0"/>
        <v>SPA21XXX</v>
      </c>
      <c r="C11" s="20" t="s">
        <v>22</v>
      </c>
      <c r="D11" s="5" t="s">
        <v>128</v>
      </c>
      <c r="E11" s="5" t="s">
        <v>128</v>
      </c>
      <c r="F11" s="21">
        <f>IF(AND(D11="A",E11="A"),VLOOKUP(A11,'Input data'!B:K,10,FALSE),0)</f>
        <v>6</v>
      </c>
      <c r="G11" s="19">
        <f>IF(AND(D11="A",E11="C"),'Input data'!$O$6,0)</f>
        <v>0</v>
      </c>
      <c r="H11" s="22">
        <f t="shared" si="1"/>
        <v>6</v>
      </c>
    </row>
    <row r="12" spans="1:14" ht="14.25" customHeight="1" x14ac:dyDescent="0.35">
      <c r="A12" s="20" t="s">
        <v>25</v>
      </c>
      <c r="B12" s="4" t="str">
        <f t="shared" si="0"/>
        <v>SPA21XXX</v>
      </c>
      <c r="C12" s="20" t="s">
        <v>26</v>
      </c>
      <c r="D12" s="5" t="s">
        <v>128</v>
      </c>
      <c r="E12" s="5" t="s">
        <v>128</v>
      </c>
      <c r="F12" s="21">
        <f>IF(AND(D12="A",E12="A"),VLOOKUP(A12,'Input data'!B:K,10,FALSE),0)</f>
        <v>6</v>
      </c>
      <c r="G12" s="19">
        <f>IF(AND(D12="A",E12="C"),'Input data'!$O$6,0)</f>
        <v>0</v>
      </c>
      <c r="H12" s="22">
        <f t="shared" si="1"/>
        <v>6</v>
      </c>
    </row>
    <row r="13" spans="1:14" ht="14.25" customHeight="1" x14ac:dyDescent="0.35">
      <c r="A13" s="20" t="s">
        <v>27</v>
      </c>
      <c r="B13" s="4" t="str">
        <f t="shared" si="0"/>
        <v>SPA21XXX</v>
      </c>
      <c r="C13" s="20" t="s">
        <v>28</v>
      </c>
      <c r="D13" s="5" t="s">
        <v>128</v>
      </c>
      <c r="E13" s="5" t="s">
        <v>128</v>
      </c>
      <c r="F13" s="21">
        <f>IF(AND(D13="A",E13="A"),VLOOKUP(A13,'Input data'!B:K,10,FALSE),0)</f>
        <v>6</v>
      </c>
      <c r="G13" s="19">
        <f>IF(AND(D13="A",E13="C"),'Input data'!$O$6,0)</f>
        <v>0</v>
      </c>
      <c r="H13" s="22">
        <f t="shared" si="1"/>
        <v>6</v>
      </c>
    </row>
    <row r="14" spans="1:14" ht="14.25" customHeight="1" x14ac:dyDescent="0.35">
      <c r="A14" s="20" t="s">
        <v>29</v>
      </c>
      <c r="B14" s="4" t="str">
        <f t="shared" si="0"/>
        <v>SPA21XXX</v>
      </c>
      <c r="C14" s="20" t="s">
        <v>30</v>
      </c>
      <c r="D14" s="5" t="s">
        <v>128</v>
      </c>
      <c r="E14" s="5" t="s">
        <v>128</v>
      </c>
      <c r="F14" s="21">
        <f>IF(AND(D14="A",E14="A"),VLOOKUP(A14,'Input data'!B:K,10,FALSE),0)</f>
        <v>10</v>
      </c>
      <c r="G14" s="19">
        <f>IF(AND(D14="A",E14="C"),'Input data'!$O$6,0)</f>
        <v>0</v>
      </c>
      <c r="H14" s="22">
        <f t="shared" si="1"/>
        <v>10</v>
      </c>
    </row>
    <row r="15" spans="1:14" ht="14.25" customHeight="1" x14ac:dyDescent="0.35">
      <c r="A15" s="20" t="s">
        <v>31</v>
      </c>
      <c r="B15" s="4" t="str">
        <f t="shared" si="0"/>
        <v>SPA21XXX</v>
      </c>
      <c r="C15" s="20" t="s">
        <v>32</v>
      </c>
      <c r="D15" s="5" t="s">
        <v>128</v>
      </c>
      <c r="E15" s="5" t="s">
        <v>128</v>
      </c>
      <c r="F15" s="21">
        <f>IF(AND(D15="A",E15="A"),VLOOKUP(A15,'Input data'!B:K,10,FALSE),0)</f>
        <v>8</v>
      </c>
      <c r="G15" s="19">
        <f>IF(AND(D15="A",E15="C"),'Input data'!$O$6,0)</f>
        <v>0</v>
      </c>
      <c r="H15" s="22">
        <f t="shared" si="1"/>
        <v>8</v>
      </c>
    </row>
    <row r="16" spans="1:14" ht="14.25" customHeight="1" x14ac:dyDescent="0.35">
      <c r="A16" s="20" t="s">
        <v>34</v>
      </c>
      <c r="B16" s="4" t="str">
        <f t="shared" si="0"/>
        <v>SPA21XXX</v>
      </c>
      <c r="C16" s="20" t="s">
        <v>35</v>
      </c>
      <c r="D16" s="5" t="s">
        <v>128</v>
      </c>
      <c r="E16" s="5" t="s">
        <v>128</v>
      </c>
      <c r="F16" s="21">
        <f>IF(AND(D16="A",E16="A"),VLOOKUP(A16,'Input data'!B:K,10,FALSE),0)</f>
        <v>6</v>
      </c>
      <c r="G16" s="19">
        <f>IF(AND(D16="A",E16="C"),'Input data'!$O$6,0)</f>
        <v>0</v>
      </c>
      <c r="H16" s="22">
        <f t="shared" si="1"/>
        <v>6</v>
      </c>
    </row>
    <row r="17" spans="1:8" ht="14.25" customHeight="1" x14ac:dyDescent="0.35">
      <c r="A17" s="20" t="s">
        <v>134</v>
      </c>
      <c r="B17" s="4" t="str">
        <f t="shared" si="0"/>
        <v>SPA21XXX</v>
      </c>
      <c r="C17" s="20" t="s">
        <v>135</v>
      </c>
      <c r="D17" s="5" t="s">
        <v>128</v>
      </c>
      <c r="E17" s="5" t="s">
        <v>129</v>
      </c>
      <c r="F17" s="21">
        <f>IF(AND(D17="A",E17="A"),VLOOKUP(A17,'Input data'!B:K,10,FALSE),0)</f>
        <v>0</v>
      </c>
      <c r="G17" s="19">
        <f>IF(AND(D17="A",E17="C"),'Input data'!$O$6,0)</f>
        <v>6</v>
      </c>
      <c r="H17" s="22">
        <f t="shared" si="1"/>
        <v>6</v>
      </c>
    </row>
    <row r="18" spans="1:8" ht="14.25" customHeight="1" x14ac:dyDescent="0.35">
      <c r="A18" s="20" t="s">
        <v>36</v>
      </c>
      <c r="B18" s="4" t="str">
        <f t="shared" si="0"/>
        <v>SPA21XXX</v>
      </c>
      <c r="C18" s="20" t="s">
        <v>37</v>
      </c>
      <c r="D18" s="5" t="s">
        <v>128</v>
      </c>
      <c r="E18" s="5" t="s">
        <v>128</v>
      </c>
      <c r="F18" s="21">
        <f>IF(AND(D18="A",E18="A"),VLOOKUP(A18,'Input data'!B:K,10,FALSE),0)</f>
        <v>6</v>
      </c>
      <c r="G18" s="19">
        <f>IF(AND(D18="A",E18="C"),'Input data'!$O$6,0)</f>
        <v>0</v>
      </c>
      <c r="H18" s="22">
        <f t="shared" si="1"/>
        <v>6</v>
      </c>
    </row>
    <row r="19" spans="1:8" ht="14.25" customHeight="1" x14ac:dyDescent="0.35">
      <c r="A19" s="20" t="s">
        <v>42</v>
      </c>
      <c r="B19" s="4" t="str">
        <f t="shared" si="0"/>
        <v>SPA21XXX</v>
      </c>
      <c r="C19" s="20" t="s">
        <v>43</v>
      </c>
      <c r="D19" s="5" t="s">
        <v>128</v>
      </c>
      <c r="E19" s="5" t="s">
        <v>128</v>
      </c>
      <c r="F19" s="21">
        <f>IF(AND(D19="A",E19="A"),VLOOKUP(A19,'Input data'!B:K,10,FALSE),0)</f>
        <v>8</v>
      </c>
      <c r="G19" s="19">
        <f>IF(AND(D19="A",E19="C"),'Input data'!$O$6,0)</f>
        <v>0</v>
      </c>
      <c r="H19" s="22">
        <f t="shared" si="1"/>
        <v>8</v>
      </c>
    </row>
    <row r="20" spans="1:8" ht="14.25" customHeight="1" x14ac:dyDescent="0.35">
      <c r="A20" s="20" t="s">
        <v>136</v>
      </c>
      <c r="B20" s="4" t="str">
        <f t="shared" si="0"/>
        <v>SPA21XXX</v>
      </c>
      <c r="C20" s="20" t="s">
        <v>137</v>
      </c>
      <c r="D20" s="5" t="s">
        <v>128</v>
      </c>
      <c r="E20" s="5" t="s">
        <v>129</v>
      </c>
      <c r="F20" s="21">
        <f>IF(AND(D20="A",E20="A"),VLOOKUP(A20,'Input data'!B:K,10,FALSE),0)</f>
        <v>0</v>
      </c>
      <c r="G20" s="19">
        <f>IF(AND(D20="A",E20="C"),'Input data'!$O$6,0)</f>
        <v>6</v>
      </c>
      <c r="H20" s="22">
        <f t="shared" si="1"/>
        <v>6</v>
      </c>
    </row>
    <row r="21" spans="1:8" ht="14.25" customHeight="1" x14ac:dyDescent="0.35">
      <c r="A21" s="20" t="s">
        <v>40</v>
      </c>
      <c r="B21" s="4" t="str">
        <f t="shared" si="0"/>
        <v>SPA21XXX</v>
      </c>
      <c r="C21" s="20" t="s">
        <v>41</v>
      </c>
      <c r="D21" s="5" t="s">
        <v>128</v>
      </c>
      <c r="E21" s="5" t="s">
        <v>128</v>
      </c>
      <c r="F21" s="21">
        <f>IF(AND(D21="A",E21="A"),VLOOKUP(A21,'Input data'!B:K,10,FALSE),0)</f>
        <v>6</v>
      </c>
      <c r="G21" s="19">
        <f>IF(AND(D21="A",E21="C"),'Input data'!$O$6,0)</f>
        <v>0</v>
      </c>
      <c r="H21" s="22">
        <f t="shared" si="1"/>
        <v>6</v>
      </c>
    </row>
    <row r="22" spans="1:8" ht="14.25" customHeight="1" x14ac:dyDescent="0.35">
      <c r="A22" s="20" t="s">
        <v>138</v>
      </c>
      <c r="B22" s="4" t="str">
        <f t="shared" si="0"/>
        <v>SPA21XXX</v>
      </c>
      <c r="C22" s="20" t="s">
        <v>139</v>
      </c>
      <c r="D22" s="5" t="s">
        <v>128</v>
      </c>
      <c r="E22" s="5" t="s">
        <v>129</v>
      </c>
      <c r="F22" s="21">
        <f>IF(AND(D22="A",E22="A"),VLOOKUP(A22,'Input data'!B:K,10,FALSE),0)</f>
        <v>0</v>
      </c>
      <c r="G22" s="19">
        <f>IF(AND(D22="A",E22="C"),'Input data'!$O$6,0)</f>
        <v>6</v>
      </c>
      <c r="H22" s="22">
        <f t="shared" si="1"/>
        <v>6</v>
      </c>
    </row>
    <row r="23" spans="1:8" ht="14.25" customHeight="1" x14ac:dyDescent="0.35">
      <c r="A23" s="20" t="s">
        <v>38</v>
      </c>
      <c r="B23" s="4" t="str">
        <f t="shared" si="0"/>
        <v>SPA21XXX</v>
      </c>
      <c r="C23" s="20" t="s">
        <v>39</v>
      </c>
      <c r="D23" s="5" t="s">
        <v>128</v>
      </c>
      <c r="E23" s="5" t="s">
        <v>128</v>
      </c>
      <c r="F23" s="21">
        <f>IF(AND(D23="A",E23="A"),VLOOKUP(A23,'Input data'!B:K,10,FALSE),0)</f>
        <v>6</v>
      </c>
      <c r="G23" s="19">
        <f>IF(AND(D23="A",E23="C"),'Input data'!$O$6,0)</f>
        <v>0</v>
      </c>
      <c r="H23" s="22">
        <f t="shared" si="1"/>
        <v>6</v>
      </c>
    </row>
    <row r="24" spans="1:8" ht="14.25" customHeight="1" x14ac:dyDescent="0.35">
      <c r="A24" s="20" t="s">
        <v>46</v>
      </c>
      <c r="B24" s="4" t="str">
        <f t="shared" si="0"/>
        <v>SPA21XXX</v>
      </c>
      <c r="C24" s="20" t="s">
        <v>47</v>
      </c>
      <c r="D24" s="5" t="s">
        <v>128</v>
      </c>
      <c r="E24" s="5" t="s">
        <v>128</v>
      </c>
      <c r="F24" s="21">
        <f>IF(AND(D24="A",E24="A"),VLOOKUP(A24,'Input data'!B:K,10,FALSE),0)</f>
        <v>6</v>
      </c>
      <c r="G24" s="19">
        <f>IF(AND(D24="A",E24="C"),'Input data'!$O$6,0)</f>
        <v>0</v>
      </c>
      <c r="H24" s="22">
        <f t="shared" si="1"/>
        <v>6</v>
      </c>
    </row>
    <row r="25" spans="1:8" ht="14.25" customHeight="1" x14ac:dyDescent="0.35">
      <c r="A25" s="20" t="s">
        <v>140</v>
      </c>
      <c r="B25" s="4" t="str">
        <f t="shared" si="0"/>
        <v>SPA21XXX</v>
      </c>
      <c r="C25" s="20" t="s">
        <v>141</v>
      </c>
      <c r="D25" s="5" t="s">
        <v>128</v>
      </c>
      <c r="E25" s="5" t="s">
        <v>129</v>
      </c>
      <c r="F25" s="21">
        <f>IF(AND(D25="A",E25="A"),VLOOKUP(A25,'Input data'!B:K,10,FALSE),0)</f>
        <v>0</v>
      </c>
      <c r="G25" s="19">
        <f>IF(AND(D25="A",E25="C"),'Input data'!$O$6,0)</f>
        <v>6</v>
      </c>
      <c r="H25" s="22">
        <f t="shared" si="1"/>
        <v>6</v>
      </c>
    </row>
    <row r="26" spans="1:8" ht="14.25" customHeight="1" x14ac:dyDescent="0.35">
      <c r="A26" s="20" t="s">
        <v>23</v>
      </c>
      <c r="B26" s="4" t="str">
        <f t="shared" si="0"/>
        <v>SPA21XXX</v>
      </c>
      <c r="C26" s="20" t="s">
        <v>24</v>
      </c>
      <c r="D26" s="5" t="s">
        <v>128</v>
      </c>
      <c r="E26" s="5" t="s">
        <v>128</v>
      </c>
      <c r="F26" s="21">
        <f>IF(AND(D26="A",E26="A"),VLOOKUP(A26,'Input data'!B:K,10,FALSE),0)</f>
        <v>8</v>
      </c>
      <c r="G26" s="19">
        <f>IF(AND(D26="A",E26="C"),'Input data'!$O$6,0)</f>
        <v>0</v>
      </c>
      <c r="H26" s="22">
        <f t="shared" si="1"/>
        <v>8</v>
      </c>
    </row>
    <row r="27" spans="1:8" ht="14.25" customHeight="1" x14ac:dyDescent="0.35">
      <c r="A27" s="20" t="s">
        <v>48</v>
      </c>
      <c r="B27" s="4" t="str">
        <f t="shared" si="0"/>
        <v>SPA21XXX</v>
      </c>
      <c r="C27" s="20" t="s">
        <v>49</v>
      </c>
      <c r="D27" s="5" t="s">
        <v>128</v>
      </c>
      <c r="E27" s="5" t="s">
        <v>128</v>
      </c>
      <c r="F27" s="21">
        <f>IF(AND(D27="A",E27="A"),VLOOKUP(A27,'Input data'!B:K,10,FALSE),0)</f>
        <v>4</v>
      </c>
      <c r="G27" s="19">
        <f>IF(AND(D27="A",E27="C"),'Input data'!$O$6,0)</f>
        <v>0</v>
      </c>
      <c r="H27" s="22">
        <f t="shared" si="1"/>
        <v>4</v>
      </c>
    </row>
    <row r="28" spans="1:8" ht="14.25" customHeight="1" x14ac:dyDescent="0.35">
      <c r="A28" s="20" t="s">
        <v>50</v>
      </c>
      <c r="B28" s="4" t="str">
        <f t="shared" si="0"/>
        <v>SPA21XXX</v>
      </c>
      <c r="C28" s="20" t="s">
        <v>51</v>
      </c>
      <c r="D28" s="5" t="s">
        <v>128</v>
      </c>
      <c r="E28" s="5" t="s">
        <v>128</v>
      </c>
      <c r="F28" s="21">
        <f>IF(AND(D28="A",E28="A"),VLOOKUP(A28,'Input data'!B:K,10,FALSE),0)</f>
        <v>6</v>
      </c>
      <c r="G28" s="19">
        <f>IF(AND(D28="A",E28="C"),'Input data'!$O$6,0)</f>
        <v>0</v>
      </c>
      <c r="H28" s="22">
        <f t="shared" si="1"/>
        <v>6</v>
      </c>
    </row>
    <row r="29" spans="1:8" ht="14.25" customHeight="1" x14ac:dyDescent="0.35">
      <c r="A29" s="20" t="s">
        <v>52</v>
      </c>
      <c r="B29" s="4" t="str">
        <f t="shared" si="0"/>
        <v>SPA21XXX</v>
      </c>
      <c r="C29" s="20" t="s">
        <v>53</v>
      </c>
      <c r="D29" s="5" t="s">
        <v>128</v>
      </c>
      <c r="E29" s="5" t="s">
        <v>128</v>
      </c>
      <c r="F29" s="21">
        <f>IF(AND(D29="A",E29="A"),VLOOKUP(A29,'Input data'!B:K,10,FALSE),0)</f>
        <v>6</v>
      </c>
      <c r="G29" s="19">
        <f>IF(AND(D29="A",E29="C"),'Input data'!$O$6,0)</f>
        <v>0</v>
      </c>
      <c r="H29" s="22">
        <f t="shared" si="1"/>
        <v>6</v>
      </c>
    </row>
    <row r="30" spans="1:8" ht="14.25" customHeight="1" x14ac:dyDescent="0.35">
      <c r="A30" s="20" t="s">
        <v>142</v>
      </c>
      <c r="B30" s="4" t="str">
        <f t="shared" si="0"/>
        <v>SPA21XXX</v>
      </c>
      <c r="C30" s="20" t="s">
        <v>143</v>
      </c>
      <c r="D30" s="5" t="s">
        <v>128</v>
      </c>
      <c r="E30" s="5" t="s">
        <v>129</v>
      </c>
      <c r="F30" s="21">
        <f>IF(AND(D30="A",E30="A"),VLOOKUP(A30,'Input data'!B:K,10,FALSE),0)</f>
        <v>0</v>
      </c>
      <c r="G30" s="19">
        <f>IF(AND(D30="A",E30="C"),'Input data'!$O$6,0)</f>
        <v>6</v>
      </c>
      <c r="H30" s="22">
        <f t="shared" si="1"/>
        <v>6</v>
      </c>
    </row>
    <row r="31" spans="1:8" ht="14.25" customHeight="1" x14ac:dyDescent="0.35">
      <c r="A31" s="20" t="s">
        <v>54</v>
      </c>
      <c r="B31" s="4" t="str">
        <f t="shared" si="0"/>
        <v>SPA21XXX</v>
      </c>
      <c r="C31" s="20" t="s">
        <v>55</v>
      </c>
      <c r="D31" s="5" t="s">
        <v>128</v>
      </c>
      <c r="E31" s="5" t="s">
        <v>128</v>
      </c>
      <c r="F31" s="21">
        <f>IF(AND(D31="A",E31="A"),VLOOKUP(A31,'Input data'!B:K,10,FALSE),0)</f>
        <v>6</v>
      </c>
      <c r="G31" s="19">
        <f>IF(AND(D31="A",E31="C"),'Input data'!$O$6,0)</f>
        <v>0</v>
      </c>
      <c r="H31" s="22">
        <f t="shared" si="1"/>
        <v>6</v>
      </c>
    </row>
    <row r="32" spans="1:8" ht="14.25" customHeight="1" x14ac:dyDescent="0.35">
      <c r="A32" s="20" t="s">
        <v>144</v>
      </c>
      <c r="B32" s="4" t="str">
        <f t="shared" si="0"/>
        <v>SPA21XXX</v>
      </c>
      <c r="C32" s="20" t="s">
        <v>145</v>
      </c>
      <c r="D32" s="5" t="s">
        <v>128</v>
      </c>
      <c r="E32" s="5" t="s">
        <v>129</v>
      </c>
      <c r="F32" s="21">
        <f>IF(AND(D32="A",E32="A"),VLOOKUP(A32,'Input data'!B:K,10,FALSE),0)</f>
        <v>0</v>
      </c>
      <c r="G32" s="19">
        <f>IF(AND(D32="A",E32="C"),'Input data'!$O$6,0)</f>
        <v>6</v>
      </c>
      <c r="H32" s="22">
        <f t="shared" si="1"/>
        <v>6</v>
      </c>
    </row>
    <row r="33" spans="1:8" ht="14.25" customHeight="1" x14ac:dyDescent="0.35">
      <c r="A33" s="20" t="s">
        <v>58</v>
      </c>
      <c r="B33" s="4" t="str">
        <f t="shared" si="0"/>
        <v>SPA21XXX</v>
      </c>
      <c r="C33" s="20" t="s">
        <v>59</v>
      </c>
      <c r="D33" s="5" t="s">
        <v>128</v>
      </c>
      <c r="E33" s="5" t="s">
        <v>128</v>
      </c>
      <c r="F33" s="21">
        <f>IF(AND(D33="A",E33="A"),VLOOKUP(A33,'Input data'!B:K,10,FALSE),0)</f>
        <v>6</v>
      </c>
      <c r="G33" s="19">
        <f>IF(AND(D33="A",E33="C"),'Input data'!$O$6,0)</f>
        <v>0</v>
      </c>
      <c r="H33" s="22">
        <f t="shared" si="1"/>
        <v>6</v>
      </c>
    </row>
    <row r="34" spans="1:8" ht="14.25" customHeight="1" x14ac:dyDescent="0.35">
      <c r="A34" s="20" t="s">
        <v>60</v>
      </c>
      <c r="B34" s="4" t="str">
        <f t="shared" si="0"/>
        <v>SPA21XXX</v>
      </c>
      <c r="C34" s="20" t="s">
        <v>61</v>
      </c>
      <c r="D34" s="5" t="s">
        <v>128</v>
      </c>
      <c r="E34" s="5" t="s">
        <v>128</v>
      </c>
      <c r="F34" s="21">
        <f>IF(AND(D34="A",E34="A"),VLOOKUP(A34,'Input data'!B:K,10,FALSE),0)</f>
        <v>6</v>
      </c>
      <c r="G34" s="19">
        <f>IF(AND(D34="A",E34="C"),'Input data'!$O$6,0)</f>
        <v>0</v>
      </c>
      <c r="H34" s="22">
        <f t="shared" si="1"/>
        <v>6</v>
      </c>
    </row>
    <row r="35" spans="1:8" ht="14.25" customHeight="1" x14ac:dyDescent="0.35">
      <c r="A35" s="20" t="s">
        <v>62</v>
      </c>
      <c r="B35" s="4" t="str">
        <f t="shared" si="0"/>
        <v>SPA21XXX</v>
      </c>
      <c r="C35" s="20" t="s">
        <v>63</v>
      </c>
      <c r="D35" s="5" t="s">
        <v>128</v>
      </c>
      <c r="E35" s="5" t="s">
        <v>128</v>
      </c>
      <c r="F35" s="21">
        <f>IF(AND(D35="A",E35="A"),VLOOKUP(A35,'Input data'!B:K,10,FALSE),0)</f>
        <v>8</v>
      </c>
      <c r="G35" s="19">
        <f>IF(AND(D35="A",E35="C"),'Input data'!$O$6,0)</f>
        <v>0</v>
      </c>
      <c r="H35" s="22">
        <f t="shared" si="1"/>
        <v>8</v>
      </c>
    </row>
    <row r="36" spans="1:8" ht="14.25" customHeight="1" x14ac:dyDescent="0.35">
      <c r="A36" s="20" t="s">
        <v>64</v>
      </c>
      <c r="B36" s="4" t="str">
        <f t="shared" si="0"/>
        <v>SPA21XXX</v>
      </c>
      <c r="C36" s="20" t="s">
        <v>65</v>
      </c>
      <c r="D36" s="5" t="s">
        <v>128</v>
      </c>
      <c r="E36" s="5" t="s">
        <v>128</v>
      </c>
      <c r="F36" s="21">
        <f>IF(AND(D36="A",E36="A"),VLOOKUP(A36,'Input data'!B:K,10,FALSE),0)</f>
        <v>6</v>
      </c>
      <c r="G36" s="19">
        <f>IF(AND(D36="A",E36="C"),'Input data'!$O$6,0)</f>
        <v>0</v>
      </c>
      <c r="H36" s="22">
        <f t="shared" si="1"/>
        <v>6</v>
      </c>
    </row>
    <row r="37" spans="1:8" ht="14.25" customHeight="1" x14ac:dyDescent="0.35">
      <c r="A37" s="20" t="s">
        <v>66</v>
      </c>
      <c r="B37" s="4" t="str">
        <f t="shared" si="0"/>
        <v>SPA21XXX</v>
      </c>
      <c r="C37" s="20" t="s">
        <v>67</v>
      </c>
      <c r="D37" s="5" t="s">
        <v>128</v>
      </c>
      <c r="E37" s="5" t="s">
        <v>128</v>
      </c>
      <c r="F37" s="21">
        <f>IF(AND(D37="A",E37="A"),VLOOKUP(A37,'Input data'!B:K,10,FALSE),0)</f>
        <v>6</v>
      </c>
      <c r="G37" s="19">
        <f>IF(AND(D37="A",E37="C"),'Input data'!$O$6,0)</f>
        <v>0</v>
      </c>
      <c r="H37" s="22">
        <f t="shared" si="1"/>
        <v>6</v>
      </c>
    </row>
    <row r="38" spans="1:8" ht="14.25" customHeight="1" x14ac:dyDescent="0.35">
      <c r="A38" s="20" t="s">
        <v>146</v>
      </c>
      <c r="B38" s="4" t="str">
        <f t="shared" si="0"/>
        <v>SPA21XXX</v>
      </c>
      <c r="C38" s="20" t="s">
        <v>147</v>
      </c>
      <c r="D38" s="5" t="s">
        <v>128</v>
      </c>
      <c r="E38" s="5" t="s">
        <v>129</v>
      </c>
      <c r="F38" s="21">
        <f>IF(AND(D38="A",E38="A"),VLOOKUP(A38,'Input data'!B:K,10,FALSE),0)</f>
        <v>0</v>
      </c>
      <c r="G38" s="19">
        <f>IF(AND(D38="A",E38="C"),'Input data'!$O$6,0)</f>
        <v>6</v>
      </c>
      <c r="H38" s="22">
        <f t="shared" si="1"/>
        <v>6</v>
      </c>
    </row>
    <row r="39" spans="1:8" ht="14.25" customHeight="1" x14ac:dyDescent="0.35">
      <c r="A39" s="20" t="s">
        <v>148</v>
      </c>
      <c r="B39" s="4" t="str">
        <f t="shared" si="0"/>
        <v>SPA21XXX</v>
      </c>
      <c r="C39" s="20" t="s">
        <v>149</v>
      </c>
      <c r="D39" s="5" t="s">
        <v>128</v>
      </c>
      <c r="E39" s="5" t="s">
        <v>129</v>
      </c>
      <c r="F39" s="21">
        <f>IF(AND(D39="A",E39="A"),VLOOKUP(A39,'Input data'!B:K,10,FALSE),0)</f>
        <v>0</v>
      </c>
      <c r="G39" s="19">
        <f>IF(AND(D39="A",E39="C"),'Input data'!$O$6,0)</f>
        <v>6</v>
      </c>
      <c r="H39" s="22">
        <f t="shared" si="1"/>
        <v>6</v>
      </c>
    </row>
    <row r="40" spans="1:8" ht="14.25" customHeight="1" x14ac:dyDescent="0.35">
      <c r="A40" s="20" t="s">
        <v>68</v>
      </c>
      <c r="B40" s="4" t="str">
        <f t="shared" si="0"/>
        <v>SPA21XXX</v>
      </c>
      <c r="C40" s="20" t="s">
        <v>69</v>
      </c>
      <c r="D40" s="5" t="s">
        <v>128</v>
      </c>
      <c r="E40" s="5" t="s">
        <v>128</v>
      </c>
      <c r="F40" s="21">
        <f>IF(AND(D40="A",E40="A"),VLOOKUP(A40,'Input data'!B:K,10,FALSE),0)</f>
        <v>6</v>
      </c>
      <c r="G40" s="19">
        <f>IF(AND(D40="A",E40="C"),'Input data'!$O$6,0)</f>
        <v>0</v>
      </c>
      <c r="H40" s="22">
        <f t="shared" si="1"/>
        <v>6</v>
      </c>
    </row>
    <row r="41" spans="1:8" ht="14.25" customHeight="1" x14ac:dyDescent="0.35">
      <c r="A41" s="20" t="s">
        <v>44</v>
      </c>
      <c r="B41" s="4" t="str">
        <f t="shared" si="0"/>
        <v>SPA21XXX</v>
      </c>
      <c r="C41" s="20" t="s">
        <v>45</v>
      </c>
      <c r="D41" s="5" t="s">
        <v>128</v>
      </c>
      <c r="E41" s="5" t="s">
        <v>128</v>
      </c>
      <c r="F41" s="21">
        <f>IF(AND(D41="A",E41="A"),VLOOKUP(A41,'Input data'!B:K,10,FALSE),0)</f>
        <v>4</v>
      </c>
      <c r="G41" s="19">
        <f>IF(AND(D41="A",E41="C"),'Input data'!$O$6,0)</f>
        <v>0</v>
      </c>
      <c r="H41" s="22">
        <f t="shared" si="1"/>
        <v>4</v>
      </c>
    </row>
    <row r="42" spans="1:8" ht="14.25" customHeight="1" x14ac:dyDescent="0.35">
      <c r="A42" s="20" t="s">
        <v>100</v>
      </c>
      <c r="B42" s="4" t="str">
        <f t="shared" si="0"/>
        <v>SPA21XXX</v>
      </c>
      <c r="C42" s="20" t="s">
        <v>101</v>
      </c>
      <c r="D42" s="5" t="s">
        <v>128</v>
      </c>
      <c r="E42" s="5" t="s">
        <v>128</v>
      </c>
      <c r="F42" s="21">
        <f>IF(AND(D42="A",E42="A"),VLOOKUP(A42,'Input data'!B:K,10,FALSE),0)</f>
        <v>6</v>
      </c>
      <c r="G42" s="19">
        <f>IF(AND(D42="A",E42="C"),'Input data'!$O$6,0)</f>
        <v>0</v>
      </c>
      <c r="H42" s="22">
        <f t="shared" si="1"/>
        <v>6</v>
      </c>
    </row>
    <row r="43" spans="1:8" ht="14.25" customHeight="1" x14ac:dyDescent="0.35">
      <c r="A43" s="20" t="s">
        <v>150</v>
      </c>
      <c r="B43" s="4" t="str">
        <f t="shared" si="0"/>
        <v>SPA21XXX</v>
      </c>
      <c r="C43" s="20" t="s">
        <v>151</v>
      </c>
      <c r="D43" s="5" t="s">
        <v>128</v>
      </c>
      <c r="E43" s="5" t="s">
        <v>129</v>
      </c>
      <c r="F43" s="21">
        <f>IF(AND(D43="A",E43="A"),VLOOKUP(A43,'Input data'!B:K,10,FALSE),0)</f>
        <v>0</v>
      </c>
      <c r="G43" s="19">
        <f>IF(AND(D43="A",E43="C"),'Input data'!$O$6,0)</f>
        <v>6</v>
      </c>
      <c r="H43" s="22">
        <f t="shared" si="1"/>
        <v>6</v>
      </c>
    </row>
    <row r="44" spans="1:8" ht="14.25" customHeight="1" x14ac:dyDescent="0.35">
      <c r="A44" s="20" t="s">
        <v>152</v>
      </c>
      <c r="B44" s="4" t="str">
        <f t="shared" si="0"/>
        <v>SPA21XXX</v>
      </c>
      <c r="C44" s="20" t="s">
        <v>153</v>
      </c>
      <c r="D44" s="5" t="s">
        <v>128</v>
      </c>
      <c r="E44" s="5" t="s">
        <v>129</v>
      </c>
      <c r="F44" s="21">
        <f>IF(AND(D44="A",E44="A"),VLOOKUP(A44,'Input data'!B:K,10,FALSE),0)</f>
        <v>0</v>
      </c>
      <c r="G44" s="19">
        <f>IF(AND(D44="A",E44="C"),'Input data'!$O$6,0)</f>
        <v>6</v>
      </c>
      <c r="H44" s="22">
        <f t="shared" si="1"/>
        <v>6</v>
      </c>
    </row>
    <row r="45" spans="1:8" ht="14.25" customHeight="1" x14ac:dyDescent="0.35">
      <c r="A45" s="20" t="s">
        <v>72</v>
      </c>
      <c r="B45" s="4" t="str">
        <f t="shared" si="0"/>
        <v>SPA21XXX</v>
      </c>
      <c r="C45" s="20" t="s">
        <v>73</v>
      </c>
      <c r="D45" s="5" t="s">
        <v>128</v>
      </c>
      <c r="E45" s="5" t="s">
        <v>128</v>
      </c>
      <c r="F45" s="21">
        <f>IF(AND(D45="A",E45="A"),VLOOKUP(A45,'Input data'!B:K,10,FALSE),0)</f>
        <v>4</v>
      </c>
      <c r="G45" s="19">
        <f>IF(AND(D45="A",E45="C"),'Input data'!$O$6,0)</f>
        <v>0</v>
      </c>
      <c r="H45" s="22">
        <f t="shared" si="1"/>
        <v>4</v>
      </c>
    </row>
    <row r="46" spans="1:8" ht="14.25" customHeight="1" x14ac:dyDescent="0.35">
      <c r="A46" s="20" t="s">
        <v>74</v>
      </c>
      <c r="B46" s="4" t="str">
        <f t="shared" si="0"/>
        <v>SPA21XXX</v>
      </c>
      <c r="C46" s="20" t="s">
        <v>75</v>
      </c>
      <c r="D46" s="5" t="s">
        <v>128</v>
      </c>
      <c r="E46" s="5" t="s">
        <v>128</v>
      </c>
      <c r="F46" s="21">
        <f>IF(AND(D46="A",E46="A"),VLOOKUP(A46,'Input data'!B:K,10,FALSE),0)</f>
        <v>6</v>
      </c>
      <c r="G46" s="19">
        <f>IF(AND(D46="A",E46="C"),'Input data'!$O$6,0)</f>
        <v>0</v>
      </c>
      <c r="H46" s="22">
        <f t="shared" si="1"/>
        <v>6</v>
      </c>
    </row>
    <row r="47" spans="1:8" ht="14.25" customHeight="1" x14ac:dyDescent="0.35">
      <c r="A47" s="20" t="s">
        <v>154</v>
      </c>
      <c r="B47" s="4" t="str">
        <f t="shared" si="0"/>
        <v>SPA21XXX</v>
      </c>
      <c r="C47" s="20" t="s">
        <v>155</v>
      </c>
      <c r="D47" s="5" t="s">
        <v>128</v>
      </c>
      <c r="E47" s="5" t="s">
        <v>129</v>
      </c>
      <c r="F47" s="21">
        <f>IF(AND(D47="A",E47="A"),VLOOKUP(A47,'Input data'!B:K,10,FALSE),0)</f>
        <v>0</v>
      </c>
      <c r="G47" s="19">
        <f>IF(AND(D47="A",E47="C"),'Input data'!$O$6,0)</f>
        <v>6</v>
      </c>
      <c r="H47" s="22">
        <f t="shared" si="1"/>
        <v>6</v>
      </c>
    </row>
    <row r="48" spans="1:8" ht="14.25" customHeight="1" x14ac:dyDescent="0.35">
      <c r="A48" s="20" t="s">
        <v>156</v>
      </c>
      <c r="B48" s="4" t="str">
        <f t="shared" si="0"/>
        <v>SPA21XXX</v>
      </c>
      <c r="C48" s="20" t="s">
        <v>157</v>
      </c>
      <c r="D48" s="5" t="s">
        <v>128</v>
      </c>
      <c r="E48" s="5" t="s">
        <v>129</v>
      </c>
      <c r="F48" s="21">
        <f>IF(AND(D48="A",E48="A"),VLOOKUP(A48,'Input data'!B:K,10,FALSE),0)</f>
        <v>0</v>
      </c>
      <c r="G48" s="19">
        <f>IF(AND(D48="A",E48="C"),'Input data'!$O$6,0)</f>
        <v>6</v>
      </c>
      <c r="H48" s="22">
        <f t="shared" si="1"/>
        <v>6</v>
      </c>
    </row>
    <row r="49" spans="1:8" ht="14.25" customHeight="1" x14ac:dyDescent="0.35">
      <c r="A49" s="20" t="s">
        <v>70</v>
      </c>
      <c r="B49" s="4" t="str">
        <f t="shared" si="0"/>
        <v>SPA21XXX</v>
      </c>
      <c r="C49" s="20" t="s">
        <v>71</v>
      </c>
      <c r="D49" s="5" t="s">
        <v>128</v>
      </c>
      <c r="E49" s="5" t="s">
        <v>128</v>
      </c>
      <c r="F49" s="21">
        <f>IF(AND(D49="A",E49="A"),VLOOKUP(A49,'Input data'!B:K,10,FALSE),0)</f>
        <v>6</v>
      </c>
      <c r="G49" s="19">
        <f>IF(AND(D49="A",E49="C"),'Input data'!$O$6,0)</f>
        <v>0</v>
      </c>
      <c r="H49" s="22">
        <f t="shared" si="1"/>
        <v>6</v>
      </c>
    </row>
    <row r="50" spans="1:8" ht="14.25" customHeight="1" x14ac:dyDescent="0.35">
      <c r="A50" s="20" t="s">
        <v>158</v>
      </c>
      <c r="B50" s="4" t="str">
        <f t="shared" si="0"/>
        <v>SPA21XXX</v>
      </c>
      <c r="C50" s="20" t="s">
        <v>159</v>
      </c>
      <c r="D50" s="5" t="s">
        <v>128</v>
      </c>
      <c r="E50" s="5" t="s">
        <v>129</v>
      </c>
      <c r="F50" s="21">
        <f>IF(AND(D50="A",E50="A"),VLOOKUP(A50,'Input data'!B:K,10,FALSE),0)</f>
        <v>0</v>
      </c>
      <c r="G50" s="19">
        <f>IF(AND(D50="A",E50="C"),'Input data'!$O$6,0)</f>
        <v>6</v>
      </c>
      <c r="H50" s="22">
        <f t="shared" si="1"/>
        <v>6</v>
      </c>
    </row>
    <row r="51" spans="1:8" ht="14.25" customHeight="1" x14ac:dyDescent="0.35">
      <c r="A51" s="20" t="s">
        <v>78</v>
      </c>
      <c r="B51" s="4" t="str">
        <f t="shared" si="0"/>
        <v>SPA21XXX</v>
      </c>
      <c r="C51" s="20" t="s">
        <v>79</v>
      </c>
      <c r="D51" s="5" t="s">
        <v>128</v>
      </c>
      <c r="E51" s="5" t="s">
        <v>128</v>
      </c>
      <c r="F51" s="21">
        <f>IF(AND(D51="A",E51="A"),VLOOKUP(A51,'Input data'!B:K,10,FALSE),0)</f>
        <v>8</v>
      </c>
      <c r="G51" s="19">
        <f>IF(AND(D51="A",E51="C"),'Input data'!$O$6,0)</f>
        <v>0</v>
      </c>
      <c r="H51" s="22">
        <f t="shared" si="1"/>
        <v>8</v>
      </c>
    </row>
    <row r="52" spans="1:8" ht="14.25" customHeight="1" x14ac:dyDescent="0.35">
      <c r="A52" s="20" t="s">
        <v>82</v>
      </c>
      <c r="B52" s="4" t="str">
        <f t="shared" si="0"/>
        <v>SPA21XXX</v>
      </c>
      <c r="C52" s="20" t="s">
        <v>83</v>
      </c>
      <c r="D52" s="5" t="s">
        <v>128</v>
      </c>
      <c r="E52" s="5" t="s">
        <v>128</v>
      </c>
      <c r="F52" s="21">
        <f>IF(AND(D52="A",E52="A"),VLOOKUP(A52,'Input data'!B:K,10,FALSE),0)</f>
        <v>6</v>
      </c>
      <c r="G52" s="19">
        <f>IF(AND(D52="A",E52="C"),'Input data'!$O$6,0)</f>
        <v>0</v>
      </c>
      <c r="H52" s="22">
        <f t="shared" si="1"/>
        <v>6</v>
      </c>
    </row>
    <row r="53" spans="1:8" ht="14.25" customHeight="1" x14ac:dyDescent="0.35">
      <c r="A53" s="20" t="s">
        <v>160</v>
      </c>
      <c r="B53" s="4" t="str">
        <f t="shared" si="0"/>
        <v>SPA21XXX</v>
      </c>
      <c r="C53" s="20" t="s">
        <v>161</v>
      </c>
      <c r="D53" s="5" t="s">
        <v>128</v>
      </c>
      <c r="E53" s="5" t="s">
        <v>129</v>
      </c>
      <c r="F53" s="21">
        <f>IF(AND(D53="A",E53="A"),VLOOKUP(A53,'Input data'!B:K,10,FALSE),0)</f>
        <v>0</v>
      </c>
      <c r="G53" s="19">
        <f>IF(AND(D53="A",E53="C"),'Input data'!$O$6,0)</f>
        <v>6</v>
      </c>
      <c r="H53" s="22">
        <f t="shared" si="1"/>
        <v>6</v>
      </c>
    </row>
    <row r="54" spans="1:8" ht="14.25" customHeight="1" x14ac:dyDescent="0.35">
      <c r="A54" s="20" t="s">
        <v>84</v>
      </c>
      <c r="B54" s="4" t="str">
        <f t="shared" si="0"/>
        <v>SPA21XXX</v>
      </c>
      <c r="C54" s="20" t="s">
        <v>85</v>
      </c>
      <c r="D54" s="5" t="s">
        <v>128</v>
      </c>
      <c r="E54" s="5" t="s">
        <v>128</v>
      </c>
      <c r="F54" s="21">
        <f>IF(AND(D54="A",E54="A"),VLOOKUP(A54,'Input data'!B:K,10,FALSE),0)</f>
        <v>10</v>
      </c>
      <c r="G54" s="19">
        <f>IF(AND(D54="A",E54="C"),'Input data'!$O$6,0)</f>
        <v>0</v>
      </c>
      <c r="H54" s="22">
        <f t="shared" si="1"/>
        <v>10</v>
      </c>
    </row>
    <row r="55" spans="1:8" ht="14.25" customHeight="1" x14ac:dyDescent="0.35">
      <c r="A55" s="20" t="s">
        <v>162</v>
      </c>
      <c r="B55" s="4" t="str">
        <f t="shared" si="0"/>
        <v>SPA21XXX</v>
      </c>
      <c r="C55" s="20" t="s">
        <v>163</v>
      </c>
      <c r="D55" s="5" t="s">
        <v>128</v>
      </c>
      <c r="E55" s="5" t="s">
        <v>129</v>
      </c>
      <c r="F55" s="21">
        <f>IF(AND(D55="A",E55="A"),VLOOKUP(A55,'Input data'!B:K,10,FALSE),0)</f>
        <v>0</v>
      </c>
      <c r="G55" s="19">
        <f>IF(AND(D55="A",E55="C"),'Input data'!$O$6,0)</f>
        <v>6</v>
      </c>
      <c r="H55" s="22">
        <f t="shared" si="1"/>
        <v>6</v>
      </c>
    </row>
    <row r="56" spans="1:8" ht="14.25" customHeight="1" x14ac:dyDescent="0.35">
      <c r="A56" s="20" t="s">
        <v>164</v>
      </c>
      <c r="B56" s="4" t="str">
        <f t="shared" si="0"/>
        <v>SPA21XXX</v>
      </c>
      <c r="C56" s="20" t="s">
        <v>165</v>
      </c>
      <c r="D56" s="5" t="s">
        <v>128</v>
      </c>
      <c r="E56" s="5" t="s">
        <v>129</v>
      </c>
      <c r="F56" s="21">
        <f>IF(AND(D56="A",E56="A"),VLOOKUP(A56,'Input data'!B:K,10,FALSE),0)</f>
        <v>0</v>
      </c>
      <c r="G56" s="19">
        <f>IF(AND(D56="A",E56="C"),'Input data'!$O$6,0)</f>
        <v>6</v>
      </c>
      <c r="H56" s="22">
        <f t="shared" si="1"/>
        <v>6</v>
      </c>
    </row>
    <row r="57" spans="1:8" ht="14.25" customHeight="1" x14ac:dyDescent="0.35">
      <c r="A57" s="20" t="s">
        <v>86</v>
      </c>
      <c r="B57" s="4" t="str">
        <f t="shared" si="0"/>
        <v>SPA21XXX</v>
      </c>
      <c r="C57" s="20" t="s">
        <v>87</v>
      </c>
      <c r="D57" s="5" t="s">
        <v>128</v>
      </c>
      <c r="E57" s="5" t="s">
        <v>128</v>
      </c>
      <c r="F57" s="21">
        <f>IF(AND(D57="A",E57="A"),VLOOKUP(A57,'Input data'!B:K,10,FALSE),0)</f>
        <v>8</v>
      </c>
      <c r="G57" s="19">
        <f>IF(AND(D57="A",E57="C"),'Input data'!$O$6,0)</f>
        <v>0</v>
      </c>
      <c r="H57" s="22">
        <f t="shared" si="1"/>
        <v>8</v>
      </c>
    </row>
    <row r="58" spans="1:8" ht="14.25" customHeight="1" x14ac:dyDescent="0.35">
      <c r="A58" s="20" t="s">
        <v>76</v>
      </c>
      <c r="B58" s="4" t="str">
        <f t="shared" si="0"/>
        <v>SPA21XXX</v>
      </c>
      <c r="C58" s="20" t="s">
        <v>77</v>
      </c>
      <c r="D58" s="5" t="s">
        <v>128</v>
      </c>
      <c r="E58" s="5" t="s">
        <v>128</v>
      </c>
      <c r="F58" s="21">
        <f>IF(AND(D58="A",E58="A"),VLOOKUP(A58,'Input data'!B:K,10,FALSE),0)</f>
        <v>8</v>
      </c>
      <c r="G58" s="19">
        <f>IF(AND(D58="A",E58="C"),'Input data'!$O$6,0)</f>
        <v>0</v>
      </c>
      <c r="H58" s="22">
        <f t="shared" si="1"/>
        <v>8</v>
      </c>
    </row>
    <row r="59" spans="1:8" ht="14.25" customHeight="1" x14ac:dyDescent="0.35">
      <c r="A59" s="20" t="s">
        <v>102</v>
      </c>
      <c r="B59" s="4" t="str">
        <f t="shared" si="0"/>
        <v>SPA21XXX</v>
      </c>
      <c r="C59" s="20" t="s">
        <v>103</v>
      </c>
      <c r="D59" s="5" t="s">
        <v>128</v>
      </c>
      <c r="E59" s="5" t="s">
        <v>128</v>
      </c>
      <c r="F59" s="21">
        <f>IF(AND(D59="A",E59="A"),VLOOKUP(A59,'Input data'!B:K,10,FALSE),0)</f>
        <v>8</v>
      </c>
      <c r="G59" s="19">
        <f>IF(AND(D59="A",E59="C"),'Input data'!$O$6,0)</f>
        <v>0</v>
      </c>
      <c r="H59" s="22">
        <f t="shared" si="1"/>
        <v>8</v>
      </c>
    </row>
    <row r="60" spans="1:8" ht="14.25" customHeight="1" x14ac:dyDescent="0.35">
      <c r="A60" s="20" t="s">
        <v>88</v>
      </c>
      <c r="B60" s="4" t="str">
        <f t="shared" si="0"/>
        <v>SPA21XXX</v>
      </c>
      <c r="C60" s="20" t="s">
        <v>89</v>
      </c>
      <c r="D60" s="5" t="s">
        <v>128</v>
      </c>
      <c r="E60" s="5" t="s">
        <v>128</v>
      </c>
      <c r="F60" s="21">
        <f>IF(AND(D60="A",E60="A"),VLOOKUP(A60,'Input data'!B:K,10,FALSE),0)</f>
        <v>6</v>
      </c>
      <c r="G60" s="19">
        <f>IF(AND(D60="A",E60="C"),'Input data'!$O$6,0)</f>
        <v>0</v>
      </c>
      <c r="H60" s="22">
        <f t="shared" si="1"/>
        <v>6</v>
      </c>
    </row>
    <row r="61" spans="1:8" ht="14.25" customHeight="1" x14ac:dyDescent="0.35">
      <c r="A61" s="20" t="s">
        <v>90</v>
      </c>
      <c r="B61" s="4" t="str">
        <f t="shared" si="0"/>
        <v>SPA21XXX</v>
      </c>
      <c r="C61" s="20" t="s">
        <v>91</v>
      </c>
      <c r="D61" s="5" t="s">
        <v>128</v>
      </c>
      <c r="E61" s="5" t="s">
        <v>128</v>
      </c>
      <c r="F61" s="21">
        <f>IF(AND(D61="A",E61="A"),VLOOKUP(A61,'Input data'!B:K,10,FALSE),0)</f>
        <v>8</v>
      </c>
      <c r="G61" s="19">
        <f>IF(AND(D61="A",E61="C"),'Input data'!$O$6,0)</f>
        <v>0</v>
      </c>
      <c r="H61" s="22">
        <f t="shared" si="1"/>
        <v>8</v>
      </c>
    </row>
    <row r="62" spans="1:8" ht="14.25" customHeight="1" x14ac:dyDescent="0.35">
      <c r="A62" s="20" t="s">
        <v>92</v>
      </c>
      <c r="B62" s="4" t="str">
        <f t="shared" si="0"/>
        <v>SPA21XXX</v>
      </c>
      <c r="C62" s="20" t="s">
        <v>93</v>
      </c>
      <c r="D62" s="5" t="s">
        <v>128</v>
      </c>
      <c r="E62" s="5" t="s">
        <v>128</v>
      </c>
      <c r="F62" s="21">
        <f>IF(AND(D62="A",E62="A"),VLOOKUP(A62,'Input data'!B:K,10,FALSE),0)</f>
        <v>4</v>
      </c>
      <c r="G62" s="19">
        <f>IF(AND(D62="A",E62="C"),'Input data'!$O$6,0)</f>
        <v>0</v>
      </c>
      <c r="H62" s="22">
        <f t="shared" si="1"/>
        <v>4</v>
      </c>
    </row>
    <row r="63" spans="1:8" ht="14.25" customHeight="1" x14ac:dyDescent="0.35">
      <c r="A63" s="20" t="s">
        <v>80</v>
      </c>
      <c r="B63" s="4" t="str">
        <f t="shared" si="0"/>
        <v>SPA21XXX</v>
      </c>
      <c r="C63" s="20" t="s">
        <v>81</v>
      </c>
      <c r="D63" s="5" t="s">
        <v>128</v>
      </c>
      <c r="E63" s="5" t="s">
        <v>128</v>
      </c>
      <c r="F63" s="21">
        <f>IF(AND(D63="A",E63="A"),VLOOKUP(A63,'Input data'!B:K,10,FALSE),0)</f>
        <v>6</v>
      </c>
      <c r="G63" s="19">
        <f>IF(AND(D63="A",E63="C"),'Input data'!$O$6,0)</f>
        <v>0</v>
      </c>
      <c r="H63" s="22">
        <f t="shared" si="1"/>
        <v>6</v>
      </c>
    </row>
    <row r="64" spans="1:8" ht="14.25" customHeight="1" x14ac:dyDescent="0.35">
      <c r="A64" s="20" t="s">
        <v>166</v>
      </c>
      <c r="B64" s="4" t="str">
        <f t="shared" si="0"/>
        <v>SPA21XXX</v>
      </c>
      <c r="C64" s="20" t="s">
        <v>167</v>
      </c>
      <c r="D64" s="5" t="s">
        <v>128</v>
      </c>
      <c r="E64" s="5" t="s">
        <v>129</v>
      </c>
      <c r="F64" s="21">
        <f>IF(AND(D64="A",E64="A"),VLOOKUP(A64,'Input data'!B:K,10,FALSE),0)</f>
        <v>0</v>
      </c>
      <c r="G64" s="19">
        <f>IF(AND(D64="A",E64="C"),'Input data'!$O$6,0)</f>
        <v>6</v>
      </c>
      <c r="H64" s="22">
        <f t="shared" si="1"/>
        <v>6</v>
      </c>
    </row>
    <row r="65" spans="1:8" ht="14.25" customHeight="1" x14ac:dyDescent="0.35">
      <c r="A65" s="20" t="s">
        <v>94</v>
      </c>
      <c r="B65" s="4" t="str">
        <f t="shared" si="0"/>
        <v>SPA21XXX</v>
      </c>
      <c r="C65" s="20" t="s">
        <v>95</v>
      </c>
      <c r="D65" s="5" t="s">
        <v>128</v>
      </c>
      <c r="E65" s="5" t="s">
        <v>128</v>
      </c>
      <c r="F65" s="21">
        <f>IF(AND(D65="A",E65="A"),VLOOKUP(A65,'Input data'!B:K,10,FALSE),0)</f>
        <v>6</v>
      </c>
      <c r="G65" s="19">
        <f>IF(AND(D65="A",E65="C"),'Input data'!$O$6,0)</f>
        <v>0</v>
      </c>
      <c r="H65" s="22">
        <f t="shared" si="1"/>
        <v>6</v>
      </c>
    </row>
    <row r="66" spans="1:8" ht="14.25" customHeight="1" x14ac:dyDescent="0.35">
      <c r="A66" s="20" t="s">
        <v>56</v>
      </c>
      <c r="B66" s="4" t="str">
        <f t="shared" si="0"/>
        <v>SPA21XXX</v>
      </c>
      <c r="C66" s="20" t="s">
        <v>57</v>
      </c>
      <c r="D66" s="5" t="s">
        <v>128</v>
      </c>
      <c r="E66" s="5" t="s">
        <v>128</v>
      </c>
      <c r="F66" s="21">
        <f>IF(AND(D66="A",E66="A"),VLOOKUP(A66,'Input data'!B:K,10,FALSE),0)</f>
        <v>4</v>
      </c>
      <c r="G66" s="19">
        <f>IF(AND(D66="A",E66="C"),'Input data'!$O$6,0)</f>
        <v>0</v>
      </c>
      <c r="H66" s="22">
        <f t="shared" si="1"/>
        <v>4</v>
      </c>
    </row>
    <row r="67" spans="1:8" ht="14.25" customHeight="1" x14ac:dyDescent="0.35">
      <c r="A67" s="20" t="s">
        <v>96</v>
      </c>
      <c r="B67" s="4" t="str">
        <f t="shared" ref="B67:B130" si="2">REPLACE(A67,6,3,"XXX")</f>
        <v>SPA21XXX</v>
      </c>
      <c r="C67" s="20" t="s">
        <v>97</v>
      </c>
      <c r="D67" s="5" t="s">
        <v>128</v>
      </c>
      <c r="E67" s="5" t="s">
        <v>128</v>
      </c>
      <c r="F67" s="21">
        <f>IF(AND(D67="A",E67="A"),VLOOKUP(A67,'Input data'!B:K,10,FALSE),0)</f>
        <v>6</v>
      </c>
      <c r="G67" s="19">
        <f>IF(AND(D67="A",E67="C"),'Input data'!$O$6,0)</f>
        <v>0</v>
      </c>
      <c r="H67" s="22">
        <f t="shared" ref="H67:H130" si="3">F67+G67</f>
        <v>6</v>
      </c>
    </row>
    <row r="68" spans="1:8" ht="14.25" customHeight="1" x14ac:dyDescent="0.35">
      <c r="A68" s="20" t="s">
        <v>98</v>
      </c>
      <c r="B68" s="4" t="str">
        <f t="shared" si="2"/>
        <v>SPA21XXX</v>
      </c>
      <c r="C68" s="20" t="s">
        <v>99</v>
      </c>
      <c r="D68" s="5" t="s">
        <v>128</v>
      </c>
      <c r="E68" s="5" t="s">
        <v>128</v>
      </c>
      <c r="F68" s="21">
        <f>IF(AND(D68="A",E68="A"),VLOOKUP(A68,'Input data'!B:K,10,FALSE),0)</f>
        <v>6</v>
      </c>
      <c r="G68" s="19">
        <f>IF(AND(D68="A",E68="C"),'Input data'!$O$6,0)</f>
        <v>0</v>
      </c>
      <c r="H68" s="22">
        <f t="shared" si="3"/>
        <v>6</v>
      </c>
    </row>
    <row r="69" spans="1:8" ht="14.25" customHeight="1" x14ac:dyDescent="0.35">
      <c r="A69" s="20" t="s">
        <v>106</v>
      </c>
      <c r="B69" s="4" t="str">
        <f t="shared" si="2"/>
        <v>SPA21XXX</v>
      </c>
      <c r="C69" s="20" t="s">
        <v>107</v>
      </c>
      <c r="D69" s="5" t="s">
        <v>128</v>
      </c>
      <c r="E69" s="5" t="s">
        <v>128</v>
      </c>
      <c r="F69" s="21">
        <f>IF(AND(D69="A",E69="A"),VLOOKUP(A69,'Input data'!B:K,10,FALSE),0)</f>
        <v>4</v>
      </c>
      <c r="G69" s="19">
        <f>IF(AND(D69="A",E69="C"),'Input data'!$O$6,0)</f>
        <v>0</v>
      </c>
      <c r="H69" s="22">
        <f t="shared" si="3"/>
        <v>4</v>
      </c>
    </row>
    <row r="70" spans="1:8" ht="14.25" customHeight="1" x14ac:dyDescent="0.35">
      <c r="A70" s="20" t="s">
        <v>168</v>
      </c>
      <c r="B70" s="4" t="str">
        <f t="shared" si="2"/>
        <v>SPA21XXX</v>
      </c>
      <c r="C70" s="20" t="s">
        <v>169</v>
      </c>
      <c r="D70" s="5" t="s">
        <v>128</v>
      </c>
      <c r="E70" s="5" t="s">
        <v>129</v>
      </c>
      <c r="F70" s="21">
        <f>IF(AND(D70="A",E70="A"),VLOOKUP(A70,'Input data'!B:K,10,FALSE),0)</f>
        <v>0</v>
      </c>
      <c r="G70" s="19">
        <f>IF(AND(D70="A",E70="C"),'Input data'!$O$6,0)</f>
        <v>6</v>
      </c>
      <c r="H70" s="22">
        <f t="shared" si="3"/>
        <v>6</v>
      </c>
    </row>
    <row r="71" spans="1:8" ht="14.25" customHeight="1" x14ac:dyDescent="0.35">
      <c r="A71" s="20" t="s">
        <v>108</v>
      </c>
      <c r="B71" s="4" t="str">
        <f t="shared" si="2"/>
        <v>SPA21XXX</v>
      </c>
      <c r="C71" s="20" t="s">
        <v>109</v>
      </c>
      <c r="D71" s="5" t="s">
        <v>128</v>
      </c>
      <c r="E71" s="5" t="s">
        <v>128</v>
      </c>
      <c r="F71" s="21">
        <f>IF(AND(D71="A",E71="A"),VLOOKUP(A71,'Input data'!B:K,10,FALSE),0)</f>
        <v>4</v>
      </c>
      <c r="G71" s="19">
        <f>IF(AND(D71="A",E71="C"),'Input data'!$O$6,0)</f>
        <v>0</v>
      </c>
      <c r="H71" s="22">
        <f t="shared" si="3"/>
        <v>4</v>
      </c>
    </row>
    <row r="72" spans="1:8" ht="14.25" customHeight="1" x14ac:dyDescent="0.35">
      <c r="A72" s="20" t="s">
        <v>170</v>
      </c>
      <c r="B72" s="4" t="str">
        <f t="shared" si="2"/>
        <v>SPA21XXX</v>
      </c>
      <c r="C72" s="20" t="s">
        <v>171</v>
      </c>
      <c r="D72" s="5" t="s">
        <v>128</v>
      </c>
      <c r="E72" s="5" t="s">
        <v>129</v>
      </c>
      <c r="F72" s="21">
        <f>IF(AND(D72="A",E72="A"),VLOOKUP(A72,'Input data'!B:K,10,FALSE),0)</f>
        <v>0</v>
      </c>
      <c r="G72" s="19">
        <f>IF(AND(D72="A",E72="C"),'Input data'!$O$6,0)</f>
        <v>6</v>
      </c>
      <c r="H72" s="22">
        <f t="shared" si="3"/>
        <v>6</v>
      </c>
    </row>
    <row r="73" spans="1:8" ht="14.25" customHeight="1" x14ac:dyDescent="0.35">
      <c r="A73" s="20" t="s">
        <v>104</v>
      </c>
      <c r="B73" s="4" t="str">
        <f t="shared" si="2"/>
        <v>SPA21XXX</v>
      </c>
      <c r="C73" s="20" t="s">
        <v>105</v>
      </c>
      <c r="D73" s="5" t="s">
        <v>128</v>
      </c>
      <c r="E73" s="5" t="s">
        <v>128</v>
      </c>
      <c r="F73" s="21">
        <f>IF(AND(D73="A",E73="A"),VLOOKUP(A73,'Input data'!B:K,10,FALSE),0)</f>
        <v>8</v>
      </c>
      <c r="G73" s="19">
        <f>IF(AND(D73="A",E73="C"),'Input data'!$O$6,0)</f>
        <v>0</v>
      </c>
      <c r="H73" s="22">
        <f t="shared" si="3"/>
        <v>8</v>
      </c>
    </row>
    <row r="74" spans="1:8" ht="14.25" customHeight="1" x14ac:dyDescent="0.35">
      <c r="A74" s="20" t="s">
        <v>110</v>
      </c>
      <c r="B74" s="4" t="str">
        <f t="shared" si="2"/>
        <v>SPA21XXX</v>
      </c>
      <c r="C74" s="20" t="s">
        <v>111</v>
      </c>
      <c r="D74" s="5" t="s">
        <v>128</v>
      </c>
      <c r="E74" s="5" t="s">
        <v>128</v>
      </c>
      <c r="F74" s="21">
        <f>IF(AND(D74="A",E74="A"),VLOOKUP(A74,'Input data'!B:K,10,FALSE),0)</f>
        <v>6</v>
      </c>
      <c r="G74" s="19">
        <f>IF(AND(D74="A",E74="C"),'Input data'!$O$6,0)</f>
        <v>0</v>
      </c>
      <c r="H74" s="22">
        <f t="shared" si="3"/>
        <v>6</v>
      </c>
    </row>
    <row r="75" spans="1:8" ht="14.25" customHeight="1" x14ac:dyDescent="0.35">
      <c r="A75" s="20" t="s">
        <v>112</v>
      </c>
      <c r="B75" s="4" t="str">
        <f t="shared" si="2"/>
        <v>SPA21XXX</v>
      </c>
      <c r="C75" s="20" t="s">
        <v>113</v>
      </c>
      <c r="D75" s="5" t="s">
        <v>128</v>
      </c>
      <c r="E75" s="5" t="s">
        <v>128</v>
      </c>
      <c r="F75" s="21">
        <f>IF(AND(D75="A",E75="A"),VLOOKUP(A75,'Input data'!B:K,10,FALSE),0)</f>
        <v>6</v>
      </c>
      <c r="G75" s="19">
        <f>IF(AND(D75="A",E75="C"),'Input data'!$O$6,0)</f>
        <v>0</v>
      </c>
      <c r="H75" s="22">
        <f t="shared" si="3"/>
        <v>6</v>
      </c>
    </row>
    <row r="76" spans="1:8" ht="14.25" customHeight="1" x14ac:dyDescent="0.35">
      <c r="A76" s="20" t="s">
        <v>118</v>
      </c>
      <c r="B76" s="4" t="str">
        <f t="shared" si="2"/>
        <v>SPA21XXX</v>
      </c>
      <c r="C76" s="20" t="s">
        <v>119</v>
      </c>
      <c r="D76" s="5" t="s">
        <v>128</v>
      </c>
      <c r="E76" s="5" t="s">
        <v>128</v>
      </c>
      <c r="F76" s="21">
        <f>IF(AND(D76="A",E76="A"),VLOOKUP(A76,'Input data'!B:K,10,FALSE),0)</f>
        <v>6</v>
      </c>
      <c r="G76" s="19">
        <f>IF(AND(D76="A",E76="C"),'Input data'!$O$6,0)</f>
        <v>0</v>
      </c>
      <c r="H76" s="22">
        <f t="shared" si="3"/>
        <v>6</v>
      </c>
    </row>
    <row r="77" spans="1:8" ht="14.25" customHeight="1" x14ac:dyDescent="0.35">
      <c r="A77" s="20" t="s">
        <v>114</v>
      </c>
      <c r="B77" s="4" t="str">
        <f t="shared" si="2"/>
        <v>SPA21XXX</v>
      </c>
      <c r="C77" s="20" t="s">
        <v>115</v>
      </c>
      <c r="D77" s="5" t="s">
        <v>128</v>
      </c>
      <c r="E77" s="5" t="s">
        <v>128</v>
      </c>
      <c r="F77" s="21">
        <f>IF(AND(D77="A",E77="A"),VLOOKUP(A77,'Input data'!B:K,10,FALSE),0)</f>
        <v>4</v>
      </c>
      <c r="G77" s="19">
        <f>IF(AND(D77="A",E77="C"),'Input data'!$O$6,0)</f>
        <v>0</v>
      </c>
      <c r="H77" s="22">
        <f t="shared" si="3"/>
        <v>4</v>
      </c>
    </row>
    <row r="78" spans="1:8" ht="14.25" customHeight="1" x14ac:dyDescent="0.35">
      <c r="A78" s="20" t="s">
        <v>116</v>
      </c>
      <c r="B78" s="4" t="str">
        <f t="shared" si="2"/>
        <v>SPA21XXX</v>
      </c>
      <c r="C78" s="20" t="s">
        <v>117</v>
      </c>
      <c r="D78" s="5" t="s">
        <v>128</v>
      </c>
      <c r="E78" s="5" t="s">
        <v>128</v>
      </c>
      <c r="F78" s="21">
        <f>IF(AND(D78="A",E78="A"),VLOOKUP(A78,'Input data'!B:K,10,FALSE),0)</f>
        <v>0</v>
      </c>
      <c r="G78" s="19">
        <f>IF(AND(D78="A",E78="C"),'Input data'!$O$6,0)</f>
        <v>0</v>
      </c>
      <c r="H78" s="22">
        <f t="shared" si="3"/>
        <v>0</v>
      </c>
    </row>
    <row r="79" spans="1:8" ht="14.25" customHeight="1" x14ac:dyDescent="0.35">
      <c r="A79" s="20" t="s">
        <v>120</v>
      </c>
      <c r="B79" s="4" t="str">
        <f t="shared" si="2"/>
        <v>SPA21XXX</v>
      </c>
      <c r="C79" s="20" t="s">
        <v>121</v>
      </c>
      <c r="D79" s="5" t="s">
        <v>128</v>
      </c>
      <c r="E79" s="5" t="s">
        <v>128</v>
      </c>
      <c r="F79" s="21">
        <f>IF(AND(D79="A",E79="A"),VLOOKUP(A79,'Input data'!B:K,10,FALSE),0)</f>
        <v>4</v>
      </c>
      <c r="G79" s="19">
        <f>IF(AND(D79="A",E79="C"),'Input data'!$O$6,0)</f>
        <v>0</v>
      </c>
      <c r="H79" s="22">
        <f t="shared" si="3"/>
        <v>4</v>
      </c>
    </row>
    <row r="80" spans="1:8" ht="14.25" customHeight="1" x14ac:dyDescent="0.35">
      <c r="A80" s="1" t="s">
        <v>172</v>
      </c>
      <c r="B80" s="4" t="str">
        <f t="shared" si="2"/>
        <v>SPA21XXX</v>
      </c>
      <c r="C80" s="1" t="s">
        <v>173</v>
      </c>
      <c r="D80" s="5" t="s">
        <v>174</v>
      </c>
      <c r="F80" s="21">
        <f>IF(AND(D80="A",E80="A"),VLOOKUP(A80,'Input data'!B:K,10,FALSE),0)</f>
        <v>0</v>
      </c>
      <c r="G80" s="19">
        <f>IF(AND(D80="A",E80="C"),'Input data'!$O$6,0)</f>
        <v>0</v>
      </c>
      <c r="H80" s="22">
        <f t="shared" si="3"/>
        <v>0</v>
      </c>
    </row>
    <row r="81" spans="1:8" ht="14.25" customHeight="1" x14ac:dyDescent="0.35">
      <c r="A81" s="1" t="s">
        <v>175</v>
      </c>
      <c r="B81" s="4" t="str">
        <f t="shared" si="2"/>
        <v>SPA21XXX</v>
      </c>
      <c r="C81" s="1" t="s">
        <v>176</v>
      </c>
      <c r="D81" s="5" t="s">
        <v>174</v>
      </c>
      <c r="F81" s="21">
        <f>IF(AND(D81="A",E81="A"),VLOOKUP(A81,'Input data'!B:K,10,FALSE),0)</f>
        <v>0</v>
      </c>
      <c r="G81" s="19">
        <f>IF(AND(D81="A",E81="C"),'Input data'!$O$6,0)</f>
        <v>0</v>
      </c>
      <c r="H81" s="22">
        <f t="shared" si="3"/>
        <v>0</v>
      </c>
    </row>
    <row r="82" spans="1:8" ht="14.25" customHeight="1" x14ac:dyDescent="0.35">
      <c r="A82" s="1" t="s">
        <v>177</v>
      </c>
      <c r="B82" s="4" t="str">
        <f t="shared" si="2"/>
        <v>SPA21XXX</v>
      </c>
      <c r="C82" s="1" t="s">
        <v>178</v>
      </c>
      <c r="D82" s="5" t="s">
        <v>174</v>
      </c>
      <c r="F82" s="21">
        <f>IF(AND(D82="A",E82="A"),VLOOKUP(A82,'Input data'!B:K,10,FALSE),0)</f>
        <v>0</v>
      </c>
      <c r="G82" s="19">
        <f>IF(AND(D82="A",E82="C"),'Input data'!$O$6,0)</f>
        <v>0</v>
      </c>
      <c r="H82" s="22">
        <f t="shared" si="3"/>
        <v>0</v>
      </c>
    </row>
    <row r="83" spans="1:8" ht="14.25" customHeight="1" x14ac:dyDescent="0.35">
      <c r="A83" s="1" t="s">
        <v>179</v>
      </c>
      <c r="B83" s="4" t="str">
        <f t="shared" si="2"/>
        <v>SPA21XXX</v>
      </c>
      <c r="C83" s="1" t="s">
        <v>180</v>
      </c>
      <c r="D83" s="5" t="s">
        <v>174</v>
      </c>
      <c r="F83" s="21">
        <f>IF(AND(D83="A",E83="A"),VLOOKUP(A83,'Input data'!B:K,10,FALSE),0)</f>
        <v>0</v>
      </c>
      <c r="G83" s="19">
        <f>IF(AND(D83="A",E83="C"),'Input data'!$O$6,0)</f>
        <v>0</v>
      </c>
      <c r="H83" s="22">
        <f t="shared" si="3"/>
        <v>0</v>
      </c>
    </row>
    <row r="84" spans="1:8" ht="14.25" customHeight="1" x14ac:dyDescent="0.35">
      <c r="A84" s="1" t="s">
        <v>181</v>
      </c>
      <c r="B84" s="4" t="str">
        <f t="shared" si="2"/>
        <v>SPA21XXX</v>
      </c>
      <c r="C84" s="1" t="s">
        <v>182</v>
      </c>
      <c r="D84" s="5" t="s">
        <v>174</v>
      </c>
      <c r="F84" s="21">
        <f>IF(AND(D84="A",E84="A"),VLOOKUP(A84,'Input data'!B:K,10,FALSE),0)</f>
        <v>0</v>
      </c>
      <c r="G84" s="19">
        <f>IF(AND(D84="A",E84="C"),'Input data'!$O$6,0)</f>
        <v>0</v>
      </c>
      <c r="H84" s="22">
        <f t="shared" si="3"/>
        <v>0</v>
      </c>
    </row>
    <row r="85" spans="1:8" ht="14.25" customHeight="1" x14ac:dyDescent="0.35">
      <c r="A85" s="1" t="s">
        <v>183</v>
      </c>
      <c r="B85" s="4" t="str">
        <f t="shared" si="2"/>
        <v>SPA21XXX</v>
      </c>
      <c r="C85" s="1" t="s">
        <v>184</v>
      </c>
      <c r="D85" s="5" t="s">
        <v>174</v>
      </c>
      <c r="F85" s="21">
        <f>IF(AND(D85="A",E85="A"),VLOOKUP(A85,'Input data'!B:K,10,FALSE),0)</f>
        <v>0</v>
      </c>
      <c r="G85" s="19">
        <f>IF(AND(D85="A",E85="C"),'Input data'!$O$6,0)</f>
        <v>0</v>
      </c>
      <c r="H85" s="22">
        <f t="shared" si="3"/>
        <v>0</v>
      </c>
    </row>
    <row r="86" spans="1:8" ht="14.25" customHeight="1" x14ac:dyDescent="0.35">
      <c r="A86" s="1" t="s">
        <v>185</v>
      </c>
      <c r="B86" s="4" t="str">
        <f t="shared" si="2"/>
        <v>SPA21XXX</v>
      </c>
      <c r="C86" s="1" t="s">
        <v>186</v>
      </c>
      <c r="D86" s="5" t="s">
        <v>174</v>
      </c>
      <c r="F86" s="21">
        <f>IF(AND(D86="A",E86="A"),VLOOKUP(A86,'Input data'!B:K,10,FALSE),0)</f>
        <v>0</v>
      </c>
      <c r="G86" s="19">
        <f>IF(AND(D86="A",E86="C"),'Input data'!$O$6,0)</f>
        <v>0</v>
      </c>
      <c r="H86" s="22">
        <f t="shared" si="3"/>
        <v>0</v>
      </c>
    </row>
    <row r="87" spans="1:8" ht="14.25" customHeight="1" x14ac:dyDescent="0.35">
      <c r="A87" s="1" t="s">
        <v>187</v>
      </c>
      <c r="B87" s="4" t="str">
        <f t="shared" si="2"/>
        <v>SPA21XXX</v>
      </c>
      <c r="C87" s="1" t="s">
        <v>188</v>
      </c>
      <c r="D87" s="5" t="s">
        <v>174</v>
      </c>
      <c r="F87" s="21">
        <f>IF(AND(D87="A",E87="A"),VLOOKUP(A87,'Input data'!B:K,10,FALSE),0)</f>
        <v>0</v>
      </c>
      <c r="G87" s="19">
        <f>IF(AND(D87="A",E87="C"),'Input data'!$O$6,0)</f>
        <v>0</v>
      </c>
      <c r="H87" s="22">
        <f t="shared" si="3"/>
        <v>0</v>
      </c>
    </row>
    <row r="88" spans="1:8" ht="14.25" customHeight="1" x14ac:dyDescent="0.35">
      <c r="A88" s="1" t="s">
        <v>189</v>
      </c>
      <c r="B88" s="4" t="str">
        <f t="shared" si="2"/>
        <v>SPA21XXX</v>
      </c>
      <c r="C88" s="1" t="s">
        <v>190</v>
      </c>
      <c r="D88" s="5" t="s">
        <v>174</v>
      </c>
      <c r="F88" s="21">
        <f>IF(AND(D88="A",E88="A"),VLOOKUP(A88,'Input data'!B:K,10,FALSE),0)</f>
        <v>0</v>
      </c>
      <c r="G88" s="19">
        <f>IF(AND(D88="A",E88="C"),'Input data'!$O$6,0)</f>
        <v>0</v>
      </c>
      <c r="H88" s="22">
        <f t="shared" si="3"/>
        <v>0</v>
      </c>
    </row>
    <row r="89" spans="1:8" ht="14.25" customHeight="1" x14ac:dyDescent="0.35">
      <c r="A89" s="1" t="s">
        <v>191</v>
      </c>
      <c r="B89" s="4" t="str">
        <f t="shared" si="2"/>
        <v>SPA21XXX</v>
      </c>
      <c r="C89" s="1" t="s">
        <v>192</v>
      </c>
      <c r="D89" s="5" t="s">
        <v>174</v>
      </c>
      <c r="F89" s="21">
        <f>IF(AND(D89="A",E89="A"),VLOOKUP(A89,'Input data'!B:K,10,FALSE),0)</f>
        <v>0</v>
      </c>
      <c r="G89" s="19">
        <f>IF(AND(D89="A",E89="C"),'Input data'!$O$6,0)</f>
        <v>0</v>
      </c>
      <c r="H89" s="22">
        <f t="shared" si="3"/>
        <v>0</v>
      </c>
    </row>
    <row r="90" spans="1:8" ht="14.25" customHeight="1" x14ac:dyDescent="0.35">
      <c r="A90" s="1" t="s">
        <v>193</v>
      </c>
      <c r="B90" s="4" t="str">
        <f t="shared" si="2"/>
        <v>SPA21XXX</v>
      </c>
      <c r="C90" s="1" t="s">
        <v>194</v>
      </c>
      <c r="D90" s="5" t="s">
        <v>174</v>
      </c>
      <c r="F90" s="21">
        <f>IF(AND(D90="A",E90="A"),VLOOKUP(A90,'Input data'!B:K,10,FALSE),0)</f>
        <v>0</v>
      </c>
      <c r="G90" s="19">
        <f>IF(AND(D90="A",E90="C"),'Input data'!$O$6,0)</f>
        <v>0</v>
      </c>
      <c r="H90" s="22">
        <f t="shared" si="3"/>
        <v>0</v>
      </c>
    </row>
    <row r="91" spans="1:8" ht="14.25" customHeight="1" x14ac:dyDescent="0.35">
      <c r="A91" s="1" t="s">
        <v>195</v>
      </c>
      <c r="B91" s="4" t="str">
        <f t="shared" si="2"/>
        <v>SPA21XXX</v>
      </c>
      <c r="C91" s="1" t="s">
        <v>196</v>
      </c>
      <c r="D91" s="5" t="s">
        <v>174</v>
      </c>
      <c r="F91" s="21">
        <f>IF(AND(D91="A",E91="A"),VLOOKUP(A91,'Input data'!B:K,10,FALSE),0)</f>
        <v>0</v>
      </c>
      <c r="G91" s="19">
        <f>IF(AND(D91="A",E91="C"),'Input data'!$O$6,0)</f>
        <v>0</v>
      </c>
      <c r="H91" s="22">
        <f t="shared" si="3"/>
        <v>0</v>
      </c>
    </row>
    <row r="92" spans="1:8" ht="14.25" customHeight="1" x14ac:dyDescent="0.35">
      <c r="A92" s="1" t="s">
        <v>197</v>
      </c>
      <c r="B92" s="4" t="str">
        <f t="shared" si="2"/>
        <v>SPA21XXX</v>
      </c>
      <c r="C92" s="1" t="s">
        <v>198</v>
      </c>
      <c r="D92" s="5" t="s">
        <v>174</v>
      </c>
      <c r="F92" s="21">
        <f>IF(AND(D92="A",E92="A"),VLOOKUP(A92,'Input data'!B:K,10,FALSE),0)</f>
        <v>0</v>
      </c>
      <c r="G92" s="19">
        <f>IF(AND(D92="A",E92="C"),'Input data'!$O$6,0)</f>
        <v>0</v>
      </c>
      <c r="H92" s="22">
        <f t="shared" si="3"/>
        <v>0</v>
      </c>
    </row>
    <row r="93" spans="1:8" ht="14.25" customHeight="1" x14ac:dyDescent="0.35">
      <c r="A93" s="1" t="s">
        <v>199</v>
      </c>
      <c r="B93" s="4" t="str">
        <f t="shared" si="2"/>
        <v>SPA21XXX</v>
      </c>
      <c r="C93" s="1" t="s">
        <v>200</v>
      </c>
      <c r="D93" s="5" t="s">
        <v>174</v>
      </c>
      <c r="F93" s="21">
        <f>IF(AND(D93="A",E93="A"),VLOOKUP(A93,'Input data'!B:K,10,FALSE),0)</f>
        <v>0</v>
      </c>
      <c r="G93" s="19">
        <f>IF(AND(D93="A",E93="C"),'Input data'!$O$6,0)</f>
        <v>0</v>
      </c>
      <c r="H93" s="22">
        <f t="shared" si="3"/>
        <v>0</v>
      </c>
    </row>
    <row r="94" spans="1:8" ht="14.25" customHeight="1" x14ac:dyDescent="0.35">
      <c r="A94" s="1" t="s">
        <v>201</v>
      </c>
      <c r="B94" s="4" t="str">
        <f t="shared" si="2"/>
        <v>SPA21XXX</v>
      </c>
      <c r="C94" s="1" t="s">
        <v>202</v>
      </c>
      <c r="D94" s="5" t="s">
        <v>174</v>
      </c>
      <c r="F94" s="21">
        <f>IF(AND(D94="A",E94="A"),VLOOKUP(A94,'Input data'!B:K,10,FALSE),0)</f>
        <v>0</v>
      </c>
      <c r="G94" s="19">
        <f>IF(AND(D94="A",E94="C"),'Input data'!$O$6,0)</f>
        <v>0</v>
      </c>
      <c r="H94" s="22">
        <f t="shared" si="3"/>
        <v>0</v>
      </c>
    </row>
    <row r="95" spans="1:8" ht="14.25" customHeight="1" x14ac:dyDescent="0.35">
      <c r="A95" s="1" t="s">
        <v>203</v>
      </c>
      <c r="B95" s="4" t="str">
        <f t="shared" si="2"/>
        <v>SPA21XXX</v>
      </c>
      <c r="C95" s="1" t="s">
        <v>204</v>
      </c>
      <c r="D95" s="5" t="s">
        <v>174</v>
      </c>
      <c r="F95" s="21">
        <f>IF(AND(D95="A",E95="A"),VLOOKUP(A95,'Input data'!B:K,10,FALSE),0)</f>
        <v>0</v>
      </c>
      <c r="G95" s="19">
        <f>IF(AND(D95="A",E95="C"),'Input data'!$O$6,0)</f>
        <v>0</v>
      </c>
      <c r="H95" s="22">
        <f t="shared" si="3"/>
        <v>0</v>
      </c>
    </row>
    <row r="96" spans="1:8" ht="14.25" customHeight="1" x14ac:dyDescent="0.35">
      <c r="A96" s="1" t="s">
        <v>205</v>
      </c>
      <c r="B96" s="4" t="str">
        <f t="shared" si="2"/>
        <v>SPA21XXX</v>
      </c>
      <c r="C96" s="1" t="s">
        <v>206</v>
      </c>
      <c r="D96" s="5" t="s">
        <v>174</v>
      </c>
      <c r="F96" s="21">
        <f>IF(AND(D96="A",E96="A"),VLOOKUP(A96,'Input data'!B:K,10,FALSE),0)</f>
        <v>0</v>
      </c>
      <c r="G96" s="19">
        <f>IF(AND(D96="A",E96="C"),'Input data'!$O$6,0)</f>
        <v>0</v>
      </c>
      <c r="H96" s="22">
        <f t="shared" si="3"/>
        <v>0</v>
      </c>
    </row>
    <row r="97" spans="1:8" ht="14.25" customHeight="1" x14ac:dyDescent="0.35">
      <c r="A97" s="1" t="s">
        <v>207</v>
      </c>
      <c r="B97" s="4" t="str">
        <f t="shared" si="2"/>
        <v>SPA21XXX</v>
      </c>
      <c r="C97" s="1" t="s">
        <v>208</v>
      </c>
      <c r="D97" s="5" t="s">
        <v>174</v>
      </c>
      <c r="F97" s="21">
        <f>IF(AND(D97="A",E97="A"),VLOOKUP(A97,'Input data'!B:K,10,FALSE),0)</f>
        <v>0</v>
      </c>
      <c r="G97" s="19">
        <f>IF(AND(D97="A",E97="C"),'Input data'!$O$6,0)</f>
        <v>0</v>
      </c>
      <c r="H97" s="22">
        <f t="shared" si="3"/>
        <v>0</v>
      </c>
    </row>
    <row r="98" spans="1:8" ht="14.25" customHeight="1" x14ac:dyDescent="0.35">
      <c r="A98" s="1" t="s">
        <v>209</v>
      </c>
      <c r="B98" s="4" t="str">
        <f t="shared" si="2"/>
        <v>SPA21XXX</v>
      </c>
      <c r="C98" s="1" t="s">
        <v>210</v>
      </c>
      <c r="D98" s="5" t="s">
        <v>174</v>
      </c>
      <c r="F98" s="21">
        <f>IF(AND(D98="A",E98="A"),VLOOKUP(A98,'Input data'!B:K,10,FALSE),0)</f>
        <v>0</v>
      </c>
      <c r="G98" s="19">
        <f>IF(AND(D98="A",E98="C"),'Input data'!$O$6,0)</f>
        <v>0</v>
      </c>
      <c r="H98" s="22">
        <f t="shared" si="3"/>
        <v>0</v>
      </c>
    </row>
    <row r="99" spans="1:8" ht="14.25" customHeight="1" x14ac:dyDescent="0.35">
      <c r="A99" s="1" t="s">
        <v>211</v>
      </c>
      <c r="B99" s="4" t="str">
        <f t="shared" si="2"/>
        <v>SPA21XXX</v>
      </c>
      <c r="C99" s="1" t="s">
        <v>212</v>
      </c>
      <c r="D99" s="5" t="s">
        <v>174</v>
      </c>
      <c r="F99" s="21">
        <f>IF(AND(D99="A",E99="A"),VLOOKUP(A99,'Input data'!B:K,10,FALSE),0)</f>
        <v>0</v>
      </c>
      <c r="G99" s="19">
        <f>IF(AND(D99="A",E99="C"),'Input data'!$O$6,0)</f>
        <v>0</v>
      </c>
      <c r="H99" s="22">
        <f t="shared" si="3"/>
        <v>0</v>
      </c>
    </row>
    <row r="100" spans="1:8" ht="14.25" customHeight="1" x14ac:dyDescent="0.35">
      <c r="A100" s="1" t="s">
        <v>213</v>
      </c>
      <c r="B100" s="4" t="str">
        <f t="shared" si="2"/>
        <v>SPA21XXX</v>
      </c>
      <c r="C100" s="1" t="s">
        <v>214</v>
      </c>
      <c r="D100" s="5" t="s">
        <v>174</v>
      </c>
      <c r="F100" s="21">
        <f>IF(AND(D100="A",E100="A"),VLOOKUP(A100,'Input data'!B:K,10,FALSE),0)</f>
        <v>0</v>
      </c>
      <c r="G100" s="19">
        <f>IF(AND(D100="A",E100="C"),'Input data'!$O$6,0)</f>
        <v>0</v>
      </c>
      <c r="H100" s="22">
        <f t="shared" si="3"/>
        <v>0</v>
      </c>
    </row>
    <row r="101" spans="1:8" ht="14.25" customHeight="1" x14ac:dyDescent="0.35">
      <c r="A101" s="1" t="s">
        <v>215</v>
      </c>
      <c r="B101" s="4" t="str">
        <f t="shared" si="2"/>
        <v>SPA21XXX</v>
      </c>
      <c r="C101" s="1" t="s">
        <v>216</v>
      </c>
      <c r="D101" s="5" t="s">
        <v>174</v>
      </c>
      <c r="F101" s="21">
        <f>IF(AND(D101="A",E101="A"),VLOOKUP(A101,'Input data'!B:K,10,FALSE),0)</f>
        <v>0</v>
      </c>
      <c r="G101" s="19">
        <f>IF(AND(D101="A",E101="C"),'Input data'!$O$6,0)</f>
        <v>0</v>
      </c>
      <c r="H101" s="22">
        <f t="shared" si="3"/>
        <v>0</v>
      </c>
    </row>
    <row r="102" spans="1:8" ht="14.25" customHeight="1" x14ac:dyDescent="0.35">
      <c r="A102" s="1" t="s">
        <v>217</v>
      </c>
      <c r="B102" s="4" t="str">
        <f t="shared" si="2"/>
        <v>SPA21XXX</v>
      </c>
      <c r="C102" s="1" t="s">
        <v>218</v>
      </c>
      <c r="D102" s="5" t="s">
        <v>174</v>
      </c>
      <c r="F102" s="21">
        <f>IF(AND(D102="A",E102="A"),VLOOKUP(A102,'Input data'!B:K,10,FALSE),0)</f>
        <v>0</v>
      </c>
      <c r="G102" s="19">
        <f>IF(AND(D102="A",E102="C"),'Input data'!$O$6,0)</f>
        <v>0</v>
      </c>
      <c r="H102" s="22">
        <f t="shared" si="3"/>
        <v>0</v>
      </c>
    </row>
    <row r="103" spans="1:8" ht="14.25" customHeight="1" x14ac:dyDescent="0.35">
      <c r="A103" s="1" t="s">
        <v>219</v>
      </c>
      <c r="B103" s="4" t="str">
        <f t="shared" si="2"/>
        <v>SPA21XXX</v>
      </c>
      <c r="C103" s="1" t="s">
        <v>220</v>
      </c>
      <c r="D103" s="5" t="s">
        <v>174</v>
      </c>
      <c r="F103" s="21">
        <f>IF(AND(D103="A",E103="A"),VLOOKUP(A103,'Input data'!B:K,10,FALSE),0)</f>
        <v>0</v>
      </c>
      <c r="G103" s="19">
        <f>IF(AND(D103="A",E103="C"),'Input data'!$O$6,0)</f>
        <v>0</v>
      </c>
      <c r="H103" s="22">
        <f t="shared" si="3"/>
        <v>0</v>
      </c>
    </row>
    <row r="104" spans="1:8" ht="14.25" customHeight="1" x14ac:dyDescent="0.35">
      <c r="A104" s="1" t="s">
        <v>221</v>
      </c>
      <c r="B104" s="4" t="str">
        <f t="shared" si="2"/>
        <v>SPA21XXX</v>
      </c>
      <c r="C104" s="1" t="s">
        <v>222</v>
      </c>
      <c r="D104" s="5" t="s">
        <v>174</v>
      </c>
      <c r="F104" s="21">
        <f>IF(AND(D104="A",E104="A"),VLOOKUP(A104,'Input data'!B:K,10,FALSE),0)</f>
        <v>0</v>
      </c>
      <c r="G104" s="19">
        <f>IF(AND(D104="A",E104="C"),'Input data'!$O$6,0)</f>
        <v>0</v>
      </c>
      <c r="H104" s="22">
        <f t="shared" si="3"/>
        <v>0</v>
      </c>
    </row>
    <row r="105" spans="1:8" ht="14.25" customHeight="1" x14ac:dyDescent="0.35">
      <c r="A105" s="1" t="s">
        <v>223</v>
      </c>
      <c r="B105" s="4" t="str">
        <f t="shared" si="2"/>
        <v>SPA21XXX</v>
      </c>
      <c r="C105" s="1" t="s">
        <v>224</v>
      </c>
      <c r="D105" s="5" t="s">
        <v>174</v>
      </c>
      <c r="F105" s="21">
        <f>IF(AND(D105="A",E105="A"),VLOOKUP(A105,'Input data'!B:K,10,FALSE),0)</f>
        <v>0</v>
      </c>
      <c r="G105" s="19">
        <f>IF(AND(D105="A",E105="C"),'Input data'!$O$6,0)</f>
        <v>0</v>
      </c>
      <c r="H105" s="22">
        <f t="shared" si="3"/>
        <v>0</v>
      </c>
    </row>
    <row r="106" spans="1:8" ht="14.25" customHeight="1" x14ac:dyDescent="0.35">
      <c r="A106" s="1" t="s">
        <v>225</v>
      </c>
      <c r="B106" s="4" t="str">
        <f t="shared" si="2"/>
        <v>SPA21XXX</v>
      </c>
      <c r="C106" s="1" t="s">
        <v>226</v>
      </c>
      <c r="D106" s="5" t="s">
        <v>174</v>
      </c>
      <c r="F106" s="21">
        <f>IF(AND(D106="A",E106="A"),VLOOKUP(A106,'Input data'!B:K,10,FALSE),0)</f>
        <v>0</v>
      </c>
      <c r="G106" s="19">
        <f>IF(AND(D106="A",E106="C"),'Input data'!$O$6,0)</f>
        <v>0</v>
      </c>
      <c r="H106" s="22">
        <f t="shared" si="3"/>
        <v>0</v>
      </c>
    </row>
    <row r="107" spans="1:8" ht="14.25" customHeight="1" x14ac:dyDescent="0.35">
      <c r="A107" s="1" t="s">
        <v>227</v>
      </c>
      <c r="B107" s="4" t="str">
        <f t="shared" si="2"/>
        <v>SPA21XXX</v>
      </c>
      <c r="C107" s="1" t="s">
        <v>228</v>
      </c>
      <c r="D107" s="5" t="s">
        <v>174</v>
      </c>
      <c r="F107" s="21">
        <f>IF(AND(D107="A",E107="A"),VLOOKUP(A107,'Input data'!B:K,10,FALSE),0)</f>
        <v>0</v>
      </c>
      <c r="G107" s="19">
        <f>IF(AND(D107="A",E107="C"),'Input data'!$O$6,0)</f>
        <v>0</v>
      </c>
      <c r="H107" s="22">
        <f t="shared" si="3"/>
        <v>0</v>
      </c>
    </row>
    <row r="108" spans="1:8" ht="14.25" customHeight="1" x14ac:dyDescent="0.35">
      <c r="A108" s="1" t="s">
        <v>229</v>
      </c>
      <c r="B108" s="4" t="str">
        <f t="shared" si="2"/>
        <v>SPA21XXX</v>
      </c>
      <c r="C108" s="1" t="s">
        <v>230</v>
      </c>
      <c r="D108" s="5" t="s">
        <v>174</v>
      </c>
      <c r="F108" s="21">
        <f>IF(AND(D108="A",E108="A"),VLOOKUP(A108,'Input data'!B:K,10,FALSE),0)</f>
        <v>0</v>
      </c>
      <c r="G108" s="19">
        <f>IF(AND(D108="A",E108="C"),'Input data'!$O$6,0)</f>
        <v>0</v>
      </c>
      <c r="H108" s="22">
        <f t="shared" si="3"/>
        <v>0</v>
      </c>
    </row>
    <row r="109" spans="1:8" ht="14.25" customHeight="1" x14ac:dyDescent="0.35">
      <c r="A109" s="1" t="s">
        <v>231</v>
      </c>
      <c r="B109" s="4" t="str">
        <f t="shared" si="2"/>
        <v>SPA21XXX</v>
      </c>
      <c r="C109" s="1" t="s">
        <v>232</v>
      </c>
      <c r="D109" s="5" t="s">
        <v>174</v>
      </c>
      <c r="F109" s="21">
        <f>IF(AND(D109="A",E109="A"),VLOOKUP(A109,'Input data'!B:K,10,FALSE),0)</f>
        <v>0</v>
      </c>
      <c r="G109" s="19">
        <f>IF(AND(D109="A",E109="C"),'Input data'!$O$6,0)</f>
        <v>0</v>
      </c>
      <c r="H109" s="22">
        <f t="shared" si="3"/>
        <v>0</v>
      </c>
    </row>
    <row r="110" spans="1:8" ht="14.25" customHeight="1" x14ac:dyDescent="0.35">
      <c r="A110" s="1" t="s">
        <v>233</v>
      </c>
      <c r="B110" s="4" t="str">
        <f t="shared" si="2"/>
        <v>SPA21XXX</v>
      </c>
      <c r="C110" s="1" t="s">
        <v>234</v>
      </c>
      <c r="D110" s="5" t="s">
        <v>174</v>
      </c>
      <c r="F110" s="21">
        <f>IF(AND(D110="A",E110="A"),VLOOKUP(A110,'Input data'!B:K,10,FALSE),0)</f>
        <v>0</v>
      </c>
      <c r="G110" s="19">
        <f>IF(AND(D110="A",E110="C"),'Input data'!$O$6,0)</f>
        <v>0</v>
      </c>
      <c r="H110" s="22">
        <f t="shared" si="3"/>
        <v>0</v>
      </c>
    </row>
    <row r="111" spans="1:8" ht="14.25" customHeight="1" x14ac:dyDescent="0.35">
      <c r="A111" s="1" t="s">
        <v>235</v>
      </c>
      <c r="B111" s="4" t="str">
        <f t="shared" si="2"/>
        <v>SPA21XXX</v>
      </c>
      <c r="C111" s="1" t="s">
        <v>236</v>
      </c>
      <c r="D111" s="5" t="s">
        <v>174</v>
      </c>
      <c r="F111" s="21">
        <f>IF(AND(D111="A",E111="A"),VLOOKUP(A111,'Input data'!B:K,10,FALSE),0)</f>
        <v>0</v>
      </c>
      <c r="G111" s="19">
        <f>IF(AND(D111="A",E111="C"),'Input data'!$O$6,0)</f>
        <v>0</v>
      </c>
      <c r="H111" s="22">
        <f t="shared" si="3"/>
        <v>0</v>
      </c>
    </row>
    <row r="112" spans="1:8" ht="14.25" customHeight="1" x14ac:dyDescent="0.35">
      <c r="A112" s="1" t="s">
        <v>237</v>
      </c>
      <c r="B112" s="4" t="str">
        <f t="shared" si="2"/>
        <v>SPA21XXX</v>
      </c>
      <c r="C112" s="1" t="s">
        <v>238</v>
      </c>
      <c r="D112" s="5" t="s">
        <v>174</v>
      </c>
      <c r="F112" s="21">
        <f>IF(AND(D112="A",E112="A"),VLOOKUP(A112,'Input data'!B:K,10,FALSE),0)</f>
        <v>0</v>
      </c>
      <c r="G112" s="19">
        <f>IF(AND(D112="A",E112="C"),'Input data'!$O$6,0)</f>
        <v>0</v>
      </c>
      <c r="H112" s="22">
        <f t="shared" si="3"/>
        <v>0</v>
      </c>
    </row>
    <row r="113" spans="1:8" ht="14.25" customHeight="1" x14ac:dyDescent="0.35">
      <c r="A113" s="1" t="s">
        <v>239</v>
      </c>
      <c r="B113" s="4" t="str">
        <f t="shared" si="2"/>
        <v>SPA21XXX</v>
      </c>
      <c r="C113" s="1" t="s">
        <v>240</v>
      </c>
      <c r="D113" s="5" t="s">
        <v>174</v>
      </c>
      <c r="F113" s="21">
        <f>IF(AND(D113="A",E113="A"),VLOOKUP(A113,'Input data'!B:K,10,FALSE),0)</f>
        <v>0</v>
      </c>
      <c r="G113" s="19">
        <f>IF(AND(D113="A",E113="C"),'Input data'!$O$6,0)</f>
        <v>0</v>
      </c>
      <c r="H113" s="22">
        <f t="shared" si="3"/>
        <v>0</v>
      </c>
    </row>
    <row r="114" spans="1:8" ht="14.25" customHeight="1" x14ac:dyDescent="0.35">
      <c r="A114" s="1" t="s">
        <v>241</v>
      </c>
      <c r="B114" s="4" t="str">
        <f t="shared" si="2"/>
        <v>SPA21XXX</v>
      </c>
      <c r="C114" s="1" t="s">
        <v>242</v>
      </c>
      <c r="D114" s="5" t="s">
        <v>174</v>
      </c>
      <c r="F114" s="21">
        <f>IF(AND(D114="A",E114="A"),VLOOKUP(A114,'Input data'!B:K,10,FALSE),0)</f>
        <v>0</v>
      </c>
      <c r="G114" s="19">
        <f>IF(AND(D114="A",E114="C"),'Input data'!$O$6,0)</f>
        <v>0</v>
      </c>
      <c r="H114" s="22">
        <f t="shared" si="3"/>
        <v>0</v>
      </c>
    </row>
    <row r="115" spans="1:8" ht="14.25" customHeight="1" x14ac:dyDescent="0.35">
      <c r="A115" s="1" t="s">
        <v>243</v>
      </c>
      <c r="B115" s="4" t="str">
        <f t="shared" si="2"/>
        <v>SPA21XXX</v>
      </c>
      <c r="C115" s="1" t="s">
        <v>244</v>
      </c>
      <c r="D115" s="5" t="s">
        <v>174</v>
      </c>
      <c r="F115" s="21">
        <f>IF(AND(D115="A",E115="A"),VLOOKUP(A115,'Input data'!B:K,10,FALSE),0)</f>
        <v>0</v>
      </c>
      <c r="G115" s="19">
        <f>IF(AND(D115="A",E115="C"),'Input data'!$O$6,0)</f>
        <v>0</v>
      </c>
      <c r="H115" s="22">
        <f t="shared" si="3"/>
        <v>0</v>
      </c>
    </row>
    <row r="116" spans="1:8" ht="14.25" customHeight="1" x14ac:dyDescent="0.35">
      <c r="A116" s="1" t="s">
        <v>245</v>
      </c>
      <c r="B116" s="4" t="str">
        <f t="shared" si="2"/>
        <v>SPA21XXX</v>
      </c>
      <c r="C116" s="1" t="s">
        <v>246</v>
      </c>
      <c r="D116" s="5" t="s">
        <v>174</v>
      </c>
      <c r="F116" s="21">
        <f>IF(AND(D116="A",E116="A"),VLOOKUP(A116,'Input data'!B:K,10,FALSE),0)</f>
        <v>0</v>
      </c>
      <c r="G116" s="19">
        <f>IF(AND(D116="A",E116="C"),'Input data'!$O$6,0)</f>
        <v>0</v>
      </c>
      <c r="H116" s="22">
        <f t="shared" si="3"/>
        <v>0</v>
      </c>
    </row>
    <row r="117" spans="1:8" ht="14.25" customHeight="1" x14ac:dyDescent="0.35">
      <c r="A117" s="1" t="s">
        <v>247</v>
      </c>
      <c r="B117" s="4" t="str">
        <f t="shared" si="2"/>
        <v>SPA21XXX</v>
      </c>
      <c r="C117" s="1" t="s">
        <v>248</v>
      </c>
      <c r="D117" s="5" t="s">
        <v>174</v>
      </c>
      <c r="F117" s="21">
        <f>IF(AND(D117="A",E117="A"),VLOOKUP(A117,'Input data'!B:K,10,FALSE),0)</f>
        <v>0</v>
      </c>
      <c r="G117" s="19">
        <f>IF(AND(D117="A",E117="C"),'Input data'!$O$6,0)</f>
        <v>0</v>
      </c>
      <c r="H117" s="22">
        <f t="shared" si="3"/>
        <v>0</v>
      </c>
    </row>
    <row r="118" spans="1:8" ht="14.25" customHeight="1" x14ac:dyDescent="0.35">
      <c r="A118" s="1" t="s">
        <v>249</v>
      </c>
      <c r="B118" s="4" t="str">
        <f t="shared" si="2"/>
        <v>SPA21XXX</v>
      </c>
      <c r="C118" s="1" t="s">
        <v>250</v>
      </c>
      <c r="D118" s="5" t="s">
        <v>174</v>
      </c>
      <c r="F118" s="21">
        <f>IF(AND(D118="A",E118="A"),VLOOKUP(A118,'Input data'!B:K,10,FALSE),0)</f>
        <v>0</v>
      </c>
      <c r="G118" s="19">
        <f>IF(AND(D118="A",E118="C"),'Input data'!$O$6,0)</f>
        <v>0</v>
      </c>
      <c r="H118" s="22">
        <f t="shared" si="3"/>
        <v>0</v>
      </c>
    </row>
    <row r="119" spans="1:8" ht="14.25" customHeight="1" x14ac:dyDescent="0.35">
      <c r="A119" s="1" t="s">
        <v>251</v>
      </c>
      <c r="B119" s="4" t="str">
        <f t="shared" si="2"/>
        <v>SPA21XXX</v>
      </c>
      <c r="C119" s="1" t="s">
        <v>252</v>
      </c>
      <c r="D119" s="5" t="s">
        <v>174</v>
      </c>
      <c r="F119" s="21">
        <f>IF(AND(D119="A",E119="A"),VLOOKUP(A119,'Input data'!B:K,10,FALSE),0)</f>
        <v>0</v>
      </c>
      <c r="G119" s="19">
        <f>IF(AND(D119="A",E119="C"),'Input data'!$O$6,0)</f>
        <v>0</v>
      </c>
      <c r="H119" s="22">
        <f t="shared" si="3"/>
        <v>0</v>
      </c>
    </row>
    <row r="120" spans="1:8" ht="14.25" customHeight="1" x14ac:dyDescent="0.35">
      <c r="A120" s="1" t="s">
        <v>253</v>
      </c>
      <c r="B120" s="4" t="str">
        <f t="shared" si="2"/>
        <v>SPA21XXX</v>
      </c>
      <c r="C120" s="1" t="s">
        <v>254</v>
      </c>
      <c r="D120" s="5" t="s">
        <v>174</v>
      </c>
      <c r="F120" s="21">
        <f>IF(AND(D120="A",E120="A"),VLOOKUP(A120,'Input data'!B:K,10,FALSE),0)</f>
        <v>0</v>
      </c>
      <c r="G120" s="19">
        <f>IF(AND(D120="A",E120="C"),'Input data'!$O$6,0)</f>
        <v>0</v>
      </c>
      <c r="H120" s="22">
        <f t="shared" si="3"/>
        <v>0</v>
      </c>
    </row>
    <row r="121" spans="1:8" ht="14.25" customHeight="1" x14ac:dyDescent="0.35">
      <c r="A121" s="1" t="s">
        <v>255</v>
      </c>
      <c r="B121" s="4" t="str">
        <f t="shared" si="2"/>
        <v>SPA21XXX</v>
      </c>
      <c r="C121" s="1" t="s">
        <v>256</v>
      </c>
      <c r="D121" s="5" t="s">
        <v>174</v>
      </c>
      <c r="F121" s="21">
        <f>IF(AND(D121="A",E121="A"),VLOOKUP(A121,'Input data'!B:K,10,FALSE),0)</f>
        <v>0</v>
      </c>
      <c r="G121" s="19">
        <f>IF(AND(D121="A",E121="C"),'Input data'!$O$6,0)</f>
        <v>0</v>
      </c>
      <c r="H121" s="22">
        <f t="shared" si="3"/>
        <v>0</v>
      </c>
    </row>
    <row r="122" spans="1:8" ht="14.25" customHeight="1" x14ac:dyDescent="0.35">
      <c r="A122" s="1" t="s">
        <v>257</v>
      </c>
      <c r="B122" s="4" t="str">
        <f t="shared" si="2"/>
        <v>SPA21XXX</v>
      </c>
      <c r="C122" s="1" t="s">
        <v>258</v>
      </c>
      <c r="D122" s="5" t="s">
        <v>174</v>
      </c>
      <c r="F122" s="21">
        <f>IF(AND(D122="A",E122="A"),VLOOKUP(A122,'Input data'!B:K,10,FALSE),0)</f>
        <v>0</v>
      </c>
      <c r="G122" s="19">
        <f>IF(AND(D122="A",E122="C"),'Input data'!$O$6,0)</f>
        <v>0</v>
      </c>
      <c r="H122" s="22">
        <f t="shared" si="3"/>
        <v>0</v>
      </c>
    </row>
    <row r="123" spans="1:8" ht="14.25" customHeight="1" x14ac:dyDescent="0.35">
      <c r="A123" s="1" t="s">
        <v>259</v>
      </c>
      <c r="B123" s="4" t="str">
        <f t="shared" si="2"/>
        <v>SPA21XXX</v>
      </c>
      <c r="C123" s="1" t="s">
        <v>260</v>
      </c>
      <c r="D123" s="5" t="s">
        <v>174</v>
      </c>
      <c r="F123" s="21">
        <f>IF(AND(D123="A",E123="A"),VLOOKUP(A123,'Input data'!B:K,10,FALSE),0)</f>
        <v>0</v>
      </c>
      <c r="G123" s="19">
        <f>IF(AND(D123="A",E123="C"),'Input data'!$O$6,0)</f>
        <v>0</v>
      </c>
      <c r="H123" s="22">
        <f t="shared" si="3"/>
        <v>0</v>
      </c>
    </row>
    <row r="124" spans="1:8" ht="14.25" customHeight="1" x14ac:dyDescent="0.35">
      <c r="A124" s="1" t="s">
        <v>261</v>
      </c>
      <c r="B124" s="4" t="str">
        <f t="shared" si="2"/>
        <v>SPA21XXX</v>
      </c>
      <c r="C124" s="1" t="s">
        <v>262</v>
      </c>
      <c r="D124" s="5" t="s">
        <v>174</v>
      </c>
      <c r="F124" s="21">
        <f>IF(AND(D124="A",E124="A"),VLOOKUP(A124,'Input data'!B:K,10,FALSE),0)</f>
        <v>0</v>
      </c>
      <c r="G124" s="19">
        <f>IF(AND(D124="A",E124="C"),'Input data'!$O$6,0)</f>
        <v>0</v>
      </c>
      <c r="H124" s="22">
        <f t="shared" si="3"/>
        <v>0</v>
      </c>
    </row>
    <row r="125" spans="1:8" ht="14.25" customHeight="1" x14ac:dyDescent="0.35">
      <c r="A125" s="1" t="s">
        <v>263</v>
      </c>
      <c r="B125" s="4" t="str">
        <f t="shared" si="2"/>
        <v>SPA21XXX</v>
      </c>
      <c r="C125" s="1" t="s">
        <v>264</v>
      </c>
      <c r="D125" s="5" t="s">
        <v>174</v>
      </c>
      <c r="F125" s="21">
        <f>IF(AND(D125="A",E125="A"),VLOOKUP(A125,'Input data'!B:K,10,FALSE),0)</f>
        <v>0</v>
      </c>
      <c r="G125" s="19">
        <f>IF(AND(D125="A",E125="C"),'Input data'!$O$6,0)</f>
        <v>0</v>
      </c>
      <c r="H125" s="22">
        <f t="shared" si="3"/>
        <v>0</v>
      </c>
    </row>
    <row r="126" spans="1:8" ht="14.25" customHeight="1" x14ac:dyDescent="0.35">
      <c r="A126" s="1" t="s">
        <v>265</v>
      </c>
      <c r="B126" s="4" t="str">
        <f t="shared" si="2"/>
        <v>SPA21XXX</v>
      </c>
      <c r="C126" s="1" t="s">
        <v>266</v>
      </c>
      <c r="D126" s="5" t="s">
        <v>174</v>
      </c>
      <c r="F126" s="21">
        <f>IF(AND(D126="A",E126="A"),VLOOKUP(A126,'Input data'!B:K,10,FALSE),0)</f>
        <v>0</v>
      </c>
      <c r="G126" s="19">
        <f>IF(AND(D126="A",E126="C"),'Input data'!$O$6,0)</f>
        <v>0</v>
      </c>
      <c r="H126" s="22">
        <f t="shared" si="3"/>
        <v>0</v>
      </c>
    </row>
    <row r="127" spans="1:8" ht="14.25" customHeight="1" x14ac:dyDescent="0.35">
      <c r="A127" s="1" t="s">
        <v>267</v>
      </c>
      <c r="B127" s="4" t="str">
        <f t="shared" si="2"/>
        <v>SPA21XXX</v>
      </c>
      <c r="C127" s="1" t="s">
        <v>268</v>
      </c>
      <c r="D127" s="5" t="s">
        <v>174</v>
      </c>
      <c r="F127" s="21">
        <f>IF(AND(D127="A",E127="A"),VLOOKUP(A127,'Input data'!B:K,10,FALSE),0)</f>
        <v>0</v>
      </c>
      <c r="G127" s="19">
        <f>IF(AND(D127="A",E127="C"),'Input data'!$O$6,0)</f>
        <v>0</v>
      </c>
      <c r="H127" s="22">
        <f t="shared" si="3"/>
        <v>0</v>
      </c>
    </row>
    <row r="128" spans="1:8" ht="14.25" customHeight="1" x14ac:dyDescent="0.35">
      <c r="A128" s="1" t="s">
        <v>269</v>
      </c>
      <c r="B128" s="4" t="str">
        <f t="shared" si="2"/>
        <v>SPA21XXX</v>
      </c>
      <c r="C128" s="1" t="s">
        <v>270</v>
      </c>
      <c r="D128" s="5" t="s">
        <v>174</v>
      </c>
      <c r="F128" s="21">
        <f>IF(AND(D128="A",E128="A"),VLOOKUP(A128,'Input data'!B:K,10,FALSE),0)</f>
        <v>0</v>
      </c>
      <c r="G128" s="19">
        <f>IF(AND(D128="A",E128="C"),'Input data'!$O$6,0)</f>
        <v>0</v>
      </c>
      <c r="H128" s="22">
        <f t="shared" si="3"/>
        <v>0</v>
      </c>
    </row>
    <row r="129" spans="1:8" ht="14.25" customHeight="1" x14ac:dyDescent="0.35">
      <c r="A129" s="1" t="s">
        <v>271</v>
      </c>
      <c r="B129" s="4" t="str">
        <f t="shared" si="2"/>
        <v>SPA21XXX</v>
      </c>
      <c r="C129" s="1" t="s">
        <v>272</v>
      </c>
      <c r="D129" s="5" t="s">
        <v>174</v>
      </c>
      <c r="F129" s="21">
        <f>IF(AND(D129="A",E129="A"),VLOOKUP(A129,'Input data'!B:K,10,FALSE),0)</f>
        <v>0</v>
      </c>
      <c r="G129" s="19">
        <f>IF(AND(D129="A",E129="C"),'Input data'!$O$6,0)</f>
        <v>0</v>
      </c>
      <c r="H129" s="22">
        <f t="shared" si="3"/>
        <v>0</v>
      </c>
    </row>
    <row r="130" spans="1:8" ht="14.25" customHeight="1" x14ac:dyDescent="0.35">
      <c r="A130" s="1" t="s">
        <v>273</v>
      </c>
      <c r="B130" s="4" t="str">
        <f t="shared" si="2"/>
        <v>SPA21XXX</v>
      </c>
      <c r="C130" s="1" t="s">
        <v>274</v>
      </c>
      <c r="D130" s="5" t="s">
        <v>174</v>
      </c>
      <c r="F130" s="21">
        <f>IF(AND(D130="A",E130="A"),VLOOKUP(A130,'Input data'!B:K,10,FALSE),0)</f>
        <v>0</v>
      </c>
      <c r="G130" s="19">
        <f>IF(AND(D130="A",E130="C"),'Input data'!$O$6,0)</f>
        <v>0</v>
      </c>
      <c r="H130" s="22">
        <f t="shared" si="3"/>
        <v>0</v>
      </c>
    </row>
    <row r="131" spans="1:8" ht="14.25" customHeight="1" x14ac:dyDescent="0.35">
      <c r="A131" s="1" t="s">
        <v>275</v>
      </c>
      <c r="B131" s="4" t="str">
        <f t="shared" ref="B131:B194" si="4">REPLACE(A131,6,3,"XXX")</f>
        <v>SPA21XXX</v>
      </c>
      <c r="C131" s="1" t="s">
        <v>276</v>
      </c>
      <c r="D131" s="5" t="s">
        <v>174</v>
      </c>
      <c r="F131" s="21">
        <f>IF(AND(D131="A",E131="A"),VLOOKUP(A131,'Input data'!B:K,10,FALSE),0)</f>
        <v>0</v>
      </c>
      <c r="G131" s="19">
        <f>IF(AND(D131="A",E131="C"),'Input data'!$O$6,0)</f>
        <v>0</v>
      </c>
      <c r="H131" s="22">
        <f t="shared" ref="H131:H194" si="5">F131+G131</f>
        <v>0</v>
      </c>
    </row>
    <row r="132" spans="1:8" ht="14.25" customHeight="1" x14ac:dyDescent="0.35">
      <c r="A132" s="1" t="s">
        <v>277</v>
      </c>
      <c r="B132" s="4" t="str">
        <f t="shared" si="4"/>
        <v>SPA21XXX</v>
      </c>
      <c r="C132" s="1" t="s">
        <v>278</v>
      </c>
      <c r="D132" s="5" t="s">
        <v>174</v>
      </c>
      <c r="F132" s="21">
        <f>IF(AND(D132="A",E132="A"),VLOOKUP(A132,'Input data'!B:K,10,FALSE),0)</f>
        <v>0</v>
      </c>
      <c r="G132" s="19">
        <f>IF(AND(D132="A",E132="C"),'Input data'!$O$6,0)</f>
        <v>0</v>
      </c>
      <c r="H132" s="22">
        <f t="shared" si="5"/>
        <v>0</v>
      </c>
    </row>
    <row r="133" spans="1:8" ht="14.25" customHeight="1" x14ac:dyDescent="0.35">
      <c r="A133" s="1" t="s">
        <v>279</v>
      </c>
      <c r="B133" s="4" t="str">
        <f t="shared" si="4"/>
        <v>SPA21XXX</v>
      </c>
      <c r="C133" s="1" t="s">
        <v>280</v>
      </c>
      <c r="D133" s="5" t="s">
        <v>174</v>
      </c>
      <c r="F133" s="21">
        <f>IF(AND(D133="A",E133="A"),VLOOKUP(A133,'Input data'!B:K,10,FALSE),0)</f>
        <v>0</v>
      </c>
      <c r="G133" s="19">
        <f>IF(AND(D133="A",E133="C"),'Input data'!$O$6,0)</f>
        <v>0</v>
      </c>
      <c r="H133" s="22">
        <f t="shared" si="5"/>
        <v>0</v>
      </c>
    </row>
    <row r="134" spans="1:8" ht="14.25" customHeight="1" x14ac:dyDescent="0.35">
      <c r="A134" s="1" t="s">
        <v>281</v>
      </c>
      <c r="B134" s="4" t="str">
        <f t="shared" si="4"/>
        <v>SPA21XXX</v>
      </c>
      <c r="C134" s="1" t="s">
        <v>282</v>
      </c>
      <c r="D134" s="5" t="s">
        <v>174</v>
      </c>
      <c r="F134" s="21">
        <f>IF(AND(D134="A",E134="A"),VLOOKUP(A134,'Input data'!B:K,10,FALSE),0)</f>
        <v>0</v>
      </c>
      <c r="G134" s="19">
        <f>IF(AND(D134="A",E134="C"),'Input data'!$O$6,0)</f>
        <v>0</v>
      </c>
      <c r="H134" s="22">
        <f t="shared" si="5"/>
        <v>0</v>
      </c>
    </row>
    <row r="135" spans="1:8" ht="14.25" customHeight="1" x14ac:dyDescent="0.35">
      <c r="A135" s="1" t="s">
        <v>283</v>
      </c>
      <c r="B135" s="4" t="str">
        <f t="shared" si="4"/>
        <v>SPA21XXX</v>
      </c>
      <c r="C135" s="1" t="s">
        <v>284</v>
      </c>
      <c r="D135" s="5" t="s">
        <v>174</v>
      </c>
      <c r="F135" s="21">
        <f>IF(AND(D135="A",E135="A"),VLOOKUP(A135,'Input data'!B:K,10,FALSE),0)</f>
        <v>0</v>
      </c>
      <c r="G135" s="19">
        <f>IF(AND(D135="A",E135="C"),'Input data'!$O$6,0)</f>
        <v>0</v>
      </c>
      <c r="H135" s="22">
        <f t="shared" si="5"/>
        <v>0</v>
      </c>
    </row>
    <row r="136" spans="1:8" ht="14.25" customHeight="1" x14ac:dyDescent="0.35">
      <c r="A136" s="1" t="s">
        <v>285</v>
      </c>
      <c r="B136" s="4" t="str">
        <f t="shared" si="4"/>
        <v>SPA21XXX</v>
      </c>
      <c r="C136" s="1" t="s">
        <v>286</v>
      </c>
      <c r="D136" s="5" t="s">
        <v>174</v>
      </c>
      <c r="F136" s="21">
        <f>IF(AND(D136="A",E136="A"),VLOOKUP(A136,'Input data'!B:K,10,FALSE),0)</f>
        <v>0</v>
      </c>
      <c r="G136" s="19">
        <f>IF(AND(D136="A",E136="C"),'Input data'!$O$6,0)</f>
        <v>0</v>
      </c>
      <c r="H136" s="22">
        <f t="shared" si="5"/>
        <v>0</v>
      </c>
    </row>
    <row r="137" spans="1:8" ht="14.25" customHeight="1" x14ac:dyDescent="0.35">
      <c r="A137" s="1" t="s">
        <v>287</v>
      </c>
      <c r="B137" s="4" t="str">
        <f t="shared" si="4"/>
        <v>SPA21XXX</v>
      </c>
      <c r="C137" s="1" t="s">
        <v>288</v>
      </c>
      <c r="D137" s="5" t="s">
        <v>174</v>
      </c>
      <c r="F137" s="21">
        <f>IF(AND(D137="A",E137="A"),VLOOKUP(A137,'Input data'!B:K,10,FALSE),0)</f>
        <v>0</v>
      </c>
      <c r="G137" s="19">
        <f>IF(AND(D137="A",E137="C"),'Input data'!$O$6,0)</f>
        <v>0</v>
      </c>
      <c r="H137" s="22">
        <f t="shared" si="5"/>
        <v>0</v>
      </c>
    </row>
    <row r="138" spans="1:8" ht="14.25" customHeight="1" x14ac:dyDescent="0.35">
      <c r="A138" s="1" t="s">
        <v>289</v>
      </c>
      <c r="B138" s="4" t="str">
        <f t="shared" si="4"/>
        <v>SPA21XXX</v>
      </c>
      <c r="C138" s="1" t="s">
        <v>290</v>
      </c>
      <c r="D138" s="5" t="s">
        <v>174</v>
      </c>
      <c r="F138" s="21">
        <f>IF(AND(D138="A",E138="A"),VLOOKUP(A138,'Input data'!B:K,10,FALSE),0)</f>
        <v>0</v>
      </c>
      <c r="G138" s="19">
        <f>IF(AND(D138="A",E138="C"),'Input data'!$O$6,0)</f>
        <v>0</v>
      </c>
      <c r="H138" s="22">
        <f t="shared" si="5"/>
        <v>0</v>
      </c>
    </row>
    <row r="139" spans="1:8" ht="14.25" customHeight="1" x14ac:dyDescent="0.35">
      <c r="A139" s="1" t="s">
        <v>291</v>
      </c>
      <c r="B139" s="4" t="str">
        <f t="shared" si="4"/>
        <v>SPA21XXX</v>
      </c>
      <c r="C139" s="1" t="s">
        <v>292</v>
      </c>
      <c r="D139" s="5" t="s">
        <v>174</v>
      </c>
      <c r="F139" s="21">
        <f>IF(AND(D139="A",E139="A"),VLOOKUP(A139,'Input data'!B:K,10,FALSE),0)</f>
        <v>0</v>
      </c>
      <c r="G139" s="19">
        <f>IF(AND(D139="A",E139="C"),'Input data'!$O$6,0)</f>
        <v>0</v>
      </c>
      <c r="H139" s="22">
        <f t="shared" si="5"/>
        <v>0</v>
      </c>
    </row>
    <row r="140" spans="1:8" ht="14.25" customHeight="1" x14ac:dyDescent="0.35">
      <c r="A140" s="1" t="s">
        <v>293</v>
      </c>
      <c r="B140" s="4" t="str">
        <f t="shared" si="4"/>
        <v>SPA21XXX</v>
      </c>
      <c r="C140" s="1" t="s">
        <v>294</v>
      </c>
      <c r="D140" s="5" t="s">
        <v>174</v>
      </c>
      <c r="F140" s="21">
        <f>IF(AND(D140="A",E140="A"),VLOOKUP(A140,'Input data'!B:K,10,FALSE),0)</f>
        <v>0</v>
      </c>
      <c r="G140" s="19">
        <f>IF(AND(D140="A",E140="C"),'Input data'!$O$6,0)</f>
        <v>0</v>
      </c>
      <c r="H140" s="22">
        <f t="shared" si="5"/>
        <v>0</v>
      </c>
    </row>
    <row r="141" spans="1:8" ht="14.25" customHeight="1" x14ac:dyDescent="0.35">
      <c r="A141" s="1" t="s">
        <v>295</v>
      </c>
      <c r="B141" s="4" t="str">
        <f t="shared" si="4"/>
        <v>SPA21XXX</v>
      </c>
      <c r="C141" s="1" t="s">
        <v>296</v>
      </c>
      <c r="D141" s="5" t="s">
        <v>174</v>
      </c>
      <c r="F141" s="21">
        <f>IF(AND(D141="A",E141="A"),VLOOKUP(A141,'Input data'!B:K,10,FALSE),0)</f>
        <v>0</v>
      </c>
      <c r="G141" s="19">
        <f>IF(AND(D141="A",E141="C"),'Input data'!$O$6,0)</f>
        <v>0</v>
      </c>
      <c r="H141" s="22">
        <f t="shared" si="5"/>
        <v>0</v>
      </c>
    </row>
    <row r="142" spans="1:8" ht="14.25" customHeight="1" x14ac:dyDescent="0.35">
      <c r="A142" s="1" t="s">
        <v>297</v>
      </c>
      <c r="B142" s="4" t="str">
        <f t="shared" si="4"/>
        <v>SPA21XXX</v>
      </c>
      <c r="C142" s="1" t="s">
        <v>298</v>
      </c>
      <c r="D142" s="5" t="s">
        <v>174</v>
      </c>
      <c r="F142" s="21">
        <f>IF(AND(D142="A",E142="A"),VLOOKUP(A142,'Input data'!B:K,10,FALSE),0)</f>
        <v>0</v>
      </c>
      <c r="G142" s="19">
        <f>IF(AND(D142="A",E142="C"),'Input data'!$O$6,0)</f>
        <v>0</v>
      </c>
      <c r="H142" s="22">
        <f t="shared" si="5"/>
        <v>0</v>
      </c>
    </row>
    <row r="143" spans="1:8" ht="14.25" customHeight="1" x14ac:dyDescent="0.35">
      <c r="A143" s="1" t="s">
        <v>299</v>
      </c>
      <c r="B143" s="4" t="str">
        <f t="shared" si="4"/>
        <v>SPA21XXX</v>
      </c>
      <c r="C143" s="1" t="s">
        <v>300</v>
      </c>
      <c r="D143" s="5" t="s">
        <v>174</v>
      </c>
      <c r="F143" s="21">
        <f>IF(AND(D143="A",E143="A"),VLOOKUP(A143,'Input data'!B:K,10,FALSE),0)</f>
        <v>0</v>
      </c>
      <c r="G143" s="19">
        <f>IF(AND(D143="A",E143="C"),'Input data'!$O$6,0)</f>
        <v>0</v>
      </c>
      <c r="H143" s="22">
        <f t="shared" si="5"/>
        <v>0</v>
      </c>
    </row>
    <row r="144" spans="1:8" ht="14.25" customHeight="1" x14ac:dyDescent="0.35">
      <c r="A144" s="1" t="s">
        <v>301</v>
      </c>
      <c r="B144" s="4" t="str">
        <f t="shared" si="4"/>
        <v>SPA21XXX</v>
      </c>
      <c r="C144" s="1" t="s">
        <v>302</v>
      </c>
      <c r="D144" s="5" t="s">
        <v>174</v>
      </c>
      <c r="F144" s="21">
        <f>IF(AND(D144="A",E144="A"),VLOOKUP(A144,'Input data'!B:K,10,FALSE),0)</f>
        <v>0</v>
      </c>
      <c r="G144" s="19">
        <f>IF(AND(D144="A",E144="C"),'Input data'!$O$6,0)</f>
        <v>0</v>
      </c>
      <c r="H144" s="22">
        <f t="shared" si="5"/>
        <v>0</v>
      </c>
    </row>
    <row r="145" spans="1:8" ht="14.25" customHeight="1" x14ac:dyDescent="0.35">
      <c r="A145" s="1" t="s">
        <v>303</v>
      </c>
      <c r="B145" s="4" t="str">
        <f t="shared" si="4"/>
        <v>SPA21XXX</v>
      </c>
      <c r="C145" s="1" t="s">
        <v>304</v>
      </c>
      <c r="D145" s="5" t="s">
        <v>174</v>
      </c>
      <c r="F145" s="21">
        <f>IF(AND(D145="A",E145="A"),VLOOKUP(A145,'Input data'!B:K,10,FALSE),0)</f>
        <v>0</v>
      </c>
      <c r="G145" s="19">
        <f>IF(AND(D145="A",E145="C"),'Input data'!$O$6,0)</f>
        <v>0</v>
      </c>
      <c r="H145" s="22">
        <f t="shared" si="5"/>
        <v>0</v>
      </c>
    </row>
    <row r="146" spans="1:8" ht="14.25" customHeight="1" x14ac:dyDescent="0.35">
      <c r="A146" s="1" t="s">
        <v>305</v>
      </c>
      <c r="B146" s="4" t="str">
        <f t="shared" si="4"/>
        <v>SPA21XXX</v>
      </c>
      <c r="C146" s="1" t="s">
        <v>306</v>
      </c>
      <c r="D146" s="5" t="s">
        <v>174</v>
      </c>
      <c r="F146" s="21">
        <f>IF(AND(D146="A",E146="A"),VLOOKUP(A146,'Input data'!B:K,10,FALSE),0)</f>
        <v>0</v>
      </c>
      <c r="G146" s="19">
        <f>IF(AND(D146="A",E146="C"),'Input data'!$O$6,0)</f>
        <v>0</v>
      </c>
      <c r="H146" s="22">
        <f t="shared" si="5"/>
        <v>0</v>
      </c>
    </row>
    <row r="147" spans="1:8" ht="14.25" customHeight="1" x14ac:dyDescent="0.35">
      <c r="A147" s="1" t="s">
        <v>307</v>
      </c>
      <c r="B147" s="4" t="str">
        <f t="shared" si="4"/>
        <v>SPA21XXX</v>
      </c>
      <c r="C147" s="1" t="s">
        <v>308</v>
      </c>
      <c r="D147" s="5" t="s">
        <v>174</v>
      </c>
      <c r="F147" s="21">
        <f>IF(AND(D147="A",E147="A"),VLOOKUP(A147,'Input data'!B:K,10,FALSE),0)</f>
        <v>0</v>
      </c>
      <c r="G147" s="19">
        <f>IF(AND(D147="A",E147="C"),'Input data'!$O$6,0)</f>
        <v>0</v>
      </c>
      <c r="H147" s="22">
        <f t="shared" si="5"/>
        <v>0</v>
      </c>
    </row>
    <row r="148" spans="1:8" ht="14.25" customHeight="1" x14ac:dyDescent="0.35">
      <c r="A148" s="1" t="s">
        <v>309</v>
      </c>
      <c r="B148" s="4" t="str">
        <f t="shared" si="4"/>
        <v>SPA21XXX</v>
      </c>
      <c r="C148" s="1" t="s">
        <v>310</v>
      </c>
      <c r="D148" s="5" t="s">
        <v>174</v>
      </c>
      <c r="F148" s="21">
        <f>IF(AND(D148="A",E148="A"),VLOOKUP(A148,'Input data'!B:K,10,FALSE),0)</f>
        <v>0</v>
      </c>
      <c r="G148" s="19">
        <f>IF(AND(D148="A",E148="C"),'Input data'!$O$6,0)</f>
        <v>0</v>
      </c>
      <c r="H148" s="22">
        <f t="shared" si="5"/>
        <v>0</v>
      </c>
    </row>
    <row r="149" spans="1:8" ht="14.25" customHeight="1" x14ac:dyDescent="0.35">
      <c r="A149" s="1" t="s">
        <v>311</v>
      </c>
      <c r="B149" s="4" t="str">
        <f t="shared" si="4"/>
        <v>SPA21XXX</v>
      </c>
      <c r="C149" s="1" t="s">
        <v>312</v>
      </c>
      <c r="D149" s="5" t="s">
        <v>174</v>
      </c>
      <c r="F149" s="21">
        <f>IF(AND(D149="A",E149="A"),VLOOKUP(A149,'Input data'!B:K,10,FALSE),0)</f>
        <v>0</v>
      </c>
      <c r="G149" s="19">
        <f>IF(AND(D149="A",E149="C"),'Input data'!$O$6,0)</f>
        <v>0</v>
      </c>
      <c r="H149" s="22">
        <f t="shared" si="5"/>
        <v>0</v>
      </c>
    </row>
    <row r="150" spans="1:8" ht="14.25" customHeight="1" x14ac:dyDescent="0.35">
      <c r="A150" s="1" t="s">
        <v>313</v>
      </c>
      <c r="B150" s="4" t="str">
        <f t="shared" si="4"/>
        <v>SPA21XXX</v>
      </c>
      <c r="C150" s="1" t="s">
        <v>314</v>
      </c>
      <c r="D150" s="5" t="s">
        <v>174</v>
      </c>
      <c r="F150" s="21">
        <f>IF(AND(D150="A",E150="A"),VLOOKUP(A150,'Input data'!B:K,10,FALSE),0)</f>
        <v>0</v>
      </c>
      <c r="G150" s="19">
        <f>IF(AND(D150="A",E150="C"),'Input data'!$O$6,0)</f>
        <v>0</v>
      </c>
      <c r="H150" s="22">
        <f t="shared" si="5"/>
        <v>0</v>
      </c>
    </row>
    <row r="151" spans="1:8" ht="14.25" customHeight="1" x14ac:dyDescent="0.35">
      <c r="A151" s="1" t="s">
        <v>315</v>
      </c>
      <c r="B151" s="4" t="str">
        <f t="shared" si="4"/>
        <v>SPA21XXX</v>
      </c>
      <c r="C151" s="1" t="s">
        <v>316</v>
      </c>
      <c r="D151" s="5" t="s">
        <v>174</v>
      </c>
      <c r="F151" s="21">
        <f>IF(AND(D151="A",E151="A"),VLOOKUP(A151,'Input data'!B:K,10,FALSE),0)</f>
        <v>0</v>
      </c>
      <c r="G151" s="19">
        <f>IF(AND(D151="A",E151="C"),'Input data'!$O$6,0)</f>
        <v>0</v>
      </c>
      <c r="H151" s="22">
        <f t="shared" si="5"/>
        <v>0</v>
      </c>
    </row>
    <row r="152" spans="1:8" ht="14.25" customHeight="1" x14ac:dyDescent="0.35">
      <c r="A152" s="1" t="s">
        <v>317</v>
      </c>
      <c r="B152" s="4" t="str">
        <f t="shared" si="4"/>
        <v>SPA21XXX</v>
      </c>
      <c r="C152" s="1" t="s">
        <v>318</v>
      </c>
      <c r="D152" s="5" t="s">
        <v>174</v>
      </c>
      <c r="F152" s="21">
        <f>IF(AND(D152="A",E152="A"),VLOOKUP(A152,'Input data'!B:K,10,FALSE),0)</f>
        <v>0</v>
      </c>
      <c r="G152" s="19">
        <f>IF(AND(D152="A",E152="C"),'Input data'!$O$6,0)</f>
        <v>0</v>
      </c>
      <c r="H152" s="22">
        <f t="shared" si="5"/>
        <v>0</v>
      </c>
    </row>
    <row r="153" spans="1:8" ht="14.25" customHeight="1" x14ac:dyDescent="0.35">
      <c r="A153" s="1" t="s">
        <v>319</v>
      </c>
      <c r="B153" s="4" t="str">
        <f t="shared" si="4"/>
        <v>SPA21XXX</v>
      </c>
      <c r="C153" s="1" t="s">
        <v>320</v>
      </c>
      <c r="D153" s="5" t="s">
        <v>174</v>
      </c>
      <c r="F153" s="21">
        <f>IF(AND(D153="A",E153="A"),VLOOKUP(A153,'Input data'!B:K,10,FALSE),0)</f>
        <v>0</v>
      </c>
      <c r="G153" s="19">
        <f>IF(AND(D153="A",E153="C"),'Input data'!$O$6,0)</f>
        <v>0</v>
      </c>
      <c r="H153" s="22">
        <f t="shared" si="5"/>
        <v>0</v>
      </c>
    </row>
    <row r="154" spans="1:8" ht="14.25" customHeight="1" x14ac:dyDescent="0.35">
      <c r="A154" s="1" t="s">
        <v>321</v>
      </c>
      <c r="B154" s="4" t="str">
        <f t="shared" si="4"/>
        <v>SPA21XXX</v>
      </c>
      <c r="C154" s="1" t="s">
        <v>322</v>
      </c>
      <c r="D154" s="5" t="s">
        <v>174</v>
      </c>
      <c r="F154" s="21">
        <f>IF(AND(D154="A",E154="A"),VLOOKUP(A154,'Input data'!B:K,10,FALSE),0)</f>
        <v>0</v>
      </c>
      <c r="G154" s="19">
        <f>IF(AND(D154="A",E154="C"),'Input data'!$O$6,0)</f>
        <v>0</v>
      </c>
      <c r="H154" s="22">
        <f t="shared" si="5"/>
        <v>0</v>
      </c>
    </row>
    <row r="155" spans="1:8" ht="14.25" customHeight="1" x14ac:dyDescent="0.35">
      <c r="A155" s="1" t="s">
        <v>323</v>
      </c>
      <c r="B155" s="4" t="str">
        <f t="shared" si="4"/>
        <v>SPA21XXX</v>
      </c>
      <c r="C155" s="1" t="s">
        <v>324</v>
      </c>
      <c r="D155" s="5" t="s">
        <v>174</v>
      </c>
      <c r="F155" s="21">
        <f>IF(AND(D155="A",E155="A"),VLOOKUP(A155,'Input data'!B:K,10,FALSE),0)</f>
        <v>0</v>
      </c>
      <c r="G155" s="19">
        <f>IF(AND(D155="A",E155="C"),'Input data'!$O$6,0)</f>
        <v>0</v>
      </c>
      <c r="H155" s="22">
        <f t="shared" si="5"/>
        <v>0</v>
      </c>
    </row>
    <row r="156" spans="1:8" ht="14.25" customHeight="1" x14ac:dyDescent="0.35">
      <c r="A156" s="1" t="s">
        <v>325</v>
      </c>
      <c r="B156" s="4" t="str">
        <f t="shared" si="4"/>
        <v>SPA21XXX</v>
      </c>
      <c r="C156" s="1" t="s">
        <v>326</v>
      </c>
      <c r="D156" s="5" t="s">
        <v>174</v>
      </c>
      <c r="F156" s="21">
        <f>IF(AND(D156="A",E156="A"),VLOOKUP(A156,'Input data'!B:K,10,FALSE),0)</f>
        <v>0</v>
      </c>
      <c r="G156" s="19">
        <f>IF(AND(D156="A",E156="C"),'Input data'!$O$6,0)</f>
        <v>0</v>
      </c>
      <c r="H156" s="22">
        <f t="shared" si="5"/>
        <v>0</v>
      </c>
    </row>
    <row r="157" spans="1:8" ht="14.25" customHeight="1" x14ac:dyDescent="0.35">
      <c r="A157" s="1" t="s">
        <v>327</v>
      </c>
      <c r="B157" s="4" t="str">
        <f t="shared" si="4"/>
        <v>SPA21XXX</v>
      </c>
      <c r="C157" s="1" t="s">
        <v>328</v>
      </c>
      <c r="D157" s="5" t="s">
        <v>174</v>
      </c>
      <c r="F157" s="21">
        <f>IF(AND(D157="A",E157="A"),VLOOKUP(A157,'Input data'!B:K,10,FALSE),0)</f>
        <v>0</v>
      </c>
      <c r="G157" s="19">
        <f>IF(AND(D157="A",E157="C"),'Input data'!$O$6,0)</f>
        <v>0</v>
      </c>
      <c r="H157" s="22">
        <f t="shared" si="5"/>
        <v>0</v>
      </c>
    </row>
    <row r="158" spans="1:8" ht="14.25" customHeight="1" x14ac:dyDescent="0.35">
      <c r="A158" s="1" t="s">
        <v>329</v>
      </c>
      <c r="B158" s="4" t="str">
        <f t="shared" si="4"/>
        <v>SPA21XXX</v>
      </c>
      <c r="C158" s="1" t="s">
        <v>330</v>
      </c>
      <c r="D158" s="5" t="s">
        <v>174</v>
      </c>
      <c r="F158" s="21">
        <f>IF(AND(D158="A",E158="A"),VLOOKUP(A158,'Input data'!B:K,10,FALSE),0)</f>
        <v>0</v>
      </c>
      <c r="G158" s="19">
        <f>IF(AND(D158="A",E158="C"),'Input data'!$O$6,0)</f>
        <v>0</v>
      </c>
      <c r="H158" s="22">
        <f t="shared" si="5"/>
        <v>0</v>
      </c>
    </row>
    <row r="159" spans="1:8" ht="14.25" customHeight="1" x14ac:dyDescent="0.35">
      <c r="A159" s="1" t="s">
        <v>331</v>
      </c>
      <c r="B159" s="4" t="str">
        <f t="shared" si="4"/>
        <v>SPA21XXX</v>
      </c>
      <c r="C159" s="1" t="s">
        <v>332</v>
      </c>
      <c r="D159" s="5" t="s">
        <v>174</v>
      </c>
      <c r="F159" s="21">
        <f>IF(AND(D159="A",E159="A"),VLOOKUP(A159,'Input data'!B:K,10,FALSE),0)</f>
        <v>0</v>
      </c>
      <c r="G159" s="19">
        <f>IF(AND(D159="A",E159="C"),'Input data'!$O$6,0)</f>
        <v>0</v>
      </c>
      <c r="H159" s="22">
        <f t="shared" si="5"/>
        <v>0</v>
      </c>
    </row>
    <row r="160" spans="1:8" ht="14.25" customHeight="1" x14ac:dyDescent="0.35">
      <c r="A160" s="1" t="s">
        <v>333</v>
      </c>
      <c r="B160" s="4" t="str">
        <f t="shared" si="4"/>
        <v>SPA21XXX</v>
      </c>
      <c r="C160" s="1" t="s">
        <v>334</v>
      </c>
      <c r="D160" s="5" t="s">
        <v>174</v>
      </c>
      <c r="F160" s="21">
        <f>IF(AND(D160="A",E160="A"),VLOOKUP(A160,'Input data'!B:K,10,FALSE),0)</f>
        <v>0</v>
      </c>
      <c r="G160" s="19">
        <f>IF(AND(D160="A",E160="C"),'Input data'!$O$6,0)</f>
        <v>0</v>
      </c>
      <c r="H160" s="22">
        <f t="shared" si="5"/>
        <v>0</v>
      </c>
    </row>
    <row r="161" spans="1:8" ht="14.25" customHeight="1" x14ac:dyDescent="0.35">
      <c r="A161" s="1" t="s">
        <v>335</v>
      </c>
      <c r="B161" s="4" t="str">
        <f t="shared" si="4"/>
        <v>SPA21XXX</v>
      </c>
      <c r="C161" s="1" t="s">
        <v>336</v>
      </c>
      <c r="D161" s="5" t="s">
        <v>174</v>
      </c>
      <c r="F161" s="21">
        <f>IF(AND(D161="A",E161="A"),VLOOKUP(A161,'Input data'!B:K,10,FALSE),0)</f>
        <v>0</v>
      </c>
      <c r="G161" s="19">
        <f>IF(AND(D161="A",E161="C"),'Input data'!$O$6,0)</f>
        <v>0</v>
      </c>
      <c r="H161" s="22">
        <f t="shared" si="5"/>
        <v>0</v>
      </c>
    </row>
    <row r="162" spans="1:8" ht="14.25" customHeight="1" x14ac:dyDescent="0.35">
      <c r="A162" s="1" t="s">
        <v>337</v>
      </c>
      <c r="B162" s="4" t="str">
        <f t="shared" si="4"/>
        <v>SPA21XXX</v>
      </c>
      <c r="C162" s="1" t="s">
        <v>338</v>
      </c>
      <c r="D162" s="5" t="s">
        <v>174</v>
      </c>
      <c r="F162" s="21">
        <f>IF(AND(D162="A",E162="A"),VLOOKUP(A162,'Input data'!B:K,10,FALSE),0)</f>
        <v>0</v>
      </c>
      <c r="G162" s="19">
        <f>IF(AND(D162="A",E162="C"),'Input data'!$O$6,0)</f>
        <v>0</v>
      </c>
      <c r="H162" s="22">
        <f t="shared" si="5"/>
        <v>0</v>
      </c>
    </row>
    <row r="163" spans="1:8" ht="14.25" customHeight="1" x14ac:dyDescent="0.35">
      <c r="A163" s="1" t="s">
        <v>339</v>
      </c>
      <c r="B163" s="4" t="str">
        <f t="shared" si="4"/>
        <v>SPA21XXX</v>
      </c>
      <c r="C163" s="1" t="s">
        <v>340</v>
      </c>
      <c r="D163" s="5" t="s">
        <v>174</v>
      </c>
      <c r="F163" s="21">
        <f>IF(AND(D163="A",E163="A"),VLOOKUP(A163,'Input data'!B:K,10,FALSE),0)</f>
        <v>0</v>
      </c>
      <c r="G163" s="19">
        <f>IF(AND(D163="A",E163="C"),'Input data'!$O$6,0)</f>
        <v>0</v>
      </c>
      <c r="H163" s="22">
        <f t="shared" si="5"/>
        <v>0</v>
      </c>
    </row>
    <row r="164" spans="1:8" ht="14.25" customHeight="1" x14ac:dyDescent="0.35">
      <c r="A164" s="1" t="s">
        <v>341</v>
      </c>
      <c r="B164" s="4" t="str">
        <f t="shared" si="4"/>
        <v>SPA21XXX</v>
      </c>
      <c r="C164" s="1" t="s">
        <v>342</v>
      </c>
      <c r="D164" s="5" t="s">
        <v>129</v>
      </c>
      <c r="F164" s="21">
        <f>IF(AND(D164="A",E164="A"),VLOOKUP(A164,'Input data'!B:K,10,FALSE),0)</f>
        <v>0</v>
      </c>
      <c r="G164" s="19">
        <f>IF(AND(D164="A",E164="C"),'Input data'!$O$6,0)</f>
        <v>0</v>
      </c>
      <c r="H164" s="22">
        <f t="shared" si="5"/>
        <v>0</v>
      </c>
    </row>
    <row r="165" spans="1:8" ht="14.25" customHeight="1" x14ac:dyDescent="0.35">
      <c r="A165" s="1" t="s">
        <v>343</v>
      </c>
      <c r="B165" s="4" t="str">
        <f t="shared" si="4"/>
        <v>SPA21XXX</v>
      </c>
      <c r="C165" s="1" t="s">
        <v>344</v>
      </c>
      <c r="D165" s="5" t="s">
        <v>174</v>
      </c>
      <c r="F165" s="21">
        <f>IF(AND(D165="A",E165="A"),VLOOKUP(A165,'Input data'!B:K,10,FALSE),0)</f>
        <v>0</v>
      </c>
      <c r="G165" s="19">
        <f>IF(AND(D165="A",E165="C"),'Input data'!$O$6,0)</f>
        <v>0</v>
      </c>
      <c r="H165" s="22">
        <f t="shared" si="5"/>
        <v>0</v>
      </c>
    </row>
    <row r="166" spans="1:8" ht="14.25" customHeight="1" x14ac:dyDescent="0.35">
      <c r="A166" s="1" t="s">
        <v>345</v>
      </c>
      <c r="B166" s="4" t="str">
        <f t="shared" si="4"/>
        <v>SPA21XXX</v>
      </c>
      <c r="C166" s="1" t="s">
        <v>346</v>
      </c>
      <c r="D166" s="5" t="s">
        <v>174</v>
      </c>
      <c r="F166" s="21">
        <f>IF(AND(D166="A",E166="A"),VLOOKUP(A166,'Input data'!B:K,10,FALSE),0)</f>
        <v>0</v>
      </c>
      <c r="G166" s="19">
        <f>IF(AND(D166="A",E166="C"),'Input data'!$O$6,0)</f>
        <v>0</v>
      </c>
      <c r="H166" s="22">
        <f t="shared" si="5"/>
        <v>0</v>
      </c>
    </row>
    <row r="167" spans="1:8" ht="14.25" customHeight="1" x14ac:dyDescent="0.35">
      <c r="A167" s="1" t="s">
        <v>347</v>
      </c>
      <c r="B167" s="4" t="str">
        <f t="shared" si="4"/>
        <v>SPA21XXX</v>
      </c>
      <c r="C167" s="1" t="s">
        <v>348</v>
      </c>
      <c r="D167" s="5" t="s">
        <v>174</v>
      </c>
      <c r="F167" s="21">
        <f>IF(AND(D167="A",E167="A"),VLOOKUP(A167,'Input data'!B:K,10,FALSE),0)</f>
        <v>0</v>
      </c>
      <c r="G167" s="19">
        <f>IF(AND(D167="A",E167="C"),'Input data'!$O$6,0)</f>
        <v>0</v>
      </c>
      <c r="H167" s="22">
        <f t="shared" si="5"/>
        <v>0</v>
      </c>
    </row>
    <row r="168" spans="1:8" ht="14.25" customHeight="1" x14ac:dyDescent="0.35">
      <c r="A168" s="1" t="s">
        <v>349</v>
      </c>
      <c r="B168" s="4" t="str">
        <f t="shared" si="4"/>
        <v>SPA21XXX</v>
      </c>
      <c r="C168" s="1" t="s">
        <v>350</v>
      </c>
      <c r="D168" s="5" t="s">
        <v>174</v>
      </c>
      <c r="F168" s="21">
        <f>IF(AND(D168="A",E168="A"),VLOOKUP(A168,'Input data'!B:K,10,FALSE),0)</f>
        <v>0</v>
      </c>
      <c r="G168" s="19">
        <f>IF(AND(D168="A",E168="C"),'Input data'!$O$6,0)</f>
        <v>0</v>
      </c>
      <c r="H168" s="22">
        <f t="shared" si="5"/>
        <v>0</v>
      </c>
    </row>
    <row r="169" spans="1:8" ht="14.25" customHeight="1" x14ac:dyDescent="0.35">
      <c r="A169" s="1" t="s">
        <v>351</v>
      </c>
      <c r="B169" s="4" t="str">
        <f t="shared" si="4"/>
        <v>SPA21XXX</v>
      </c>
      <c r="C169" s="1" t="s">
        <v>352</v>
      </c>
      <c r="D169" s="5" t="s">
        <v>174</v>
      </c>
      <c r="F169" s="21">
        <f>IF(AND(D169="A",E169="A"),VLOOKUP(A169,'Input data'!B:K,10,FALSE),0)</f>
        <v>0</v>
      </c>
      <c r="G169" s="19">
        <f>IF(AND(D169="A",E169="C"),'Input data'!$O$6,0)</f>
        <v>0</v>
      </c>
      <c r="H169" s="22">
        <f t="shared" si="5"/>
        <v>0</v>
      </c>
    </row>
    <row r="170" spans="1:8" ht="14.25" customHeight="1" x14ac:dyDescent="0.35">
      <c r="A170" s="1" t="s">
        <v>353</v>
      </c>
      <c r="B170" s="4" t="str">
        <f t="shared" si="4"/>
        <v>SPA21XXX</v>
      </c>
      <c r="C170" s="1" t="s">
        <v>354</v>
      </c>
      <c r="D170" s="5" t="s">
        <v>174</v>
      </c>
      <c r="F170" s="21">
        <f>IF(AND(D170="A",E170="A"),VLOOKUP(A170,'Input data'!B:K,10,FALSE),0)</f>
        <v>0</v>
      </c>
      <c r="G170" s="19">
        <f>IF(AND(D170="A",E170="C"),'Input data'!$O$6,0)</f>
        <v>0</v>
      </c>
      <c r="H170" s="22">
        <f t="shared" si="5"/>
        <v>0</v>
      </c>
    </row>
    <row r="171" spans="1:8" ht="14.25" customHeight="1" x14ac:dyDescent="0.35">
      <c r="A171" s="1" t="s">
        <v>355</v>
      </c>
      <c r="B171" s="4" t="str">
        <f t="shared" si="4"/>
        <v>SPA21XXX</v>
      </c>
      <c r="C171" s="1" t="s">
        <v>356</v>
      </c>
      <c r="D171" s="5" t="s">
        <v>174</v>
      </c>
      <c r="F171" s="21">
        <f>IF(AND(D171="A",E171="A"),VLOOKUP(A171,'Input data'!B:K,10,FALSE),0)</f>
        <v>0</v>
      </c>
      <c r="G171" s="19">
        <f>IF(AND(D171="A",E171="C"),'Input data'!$O$6,0)</f>
        <v>0</v>
      </c>
      <c r="H171" s="22">
        <f t="shared" si="5"/>
        <v>0</v>
      </c>
    </row>
    <row r="172" spans="1:8" ht="14.25" customHeight="1" x14ac:dyDescent="0.35">
      <c r="A172" s="1" t="s">
        <v>357</v>
      </c>
      <c r="B172" s="4" t="str">
        <f t="shared" si="4"/>
        <v>SPA21XXX</v>
      </c>
      <c r="C172" s="1" t="s">
        <v>358</v>
      </c>
      <c r="D172" s="5" t="s">
        <v>174</v>
      </c>
      <c r="F172" s="21">
        <f>IF(AND(D172="A",E172="A"),VLOOKUP(A172,'Input data'!B:K,10,FALSE),0)</f>
        <v>0</v>
      </c>
      <c r="G172" s="19">
        <f>IF(AND(D172="A",E172="C"),'Input data'!$O$6,0)</f>
        <v>0</v>
      </c>
      <c r="H172" s="22">
        <f t="shared" si="5"/>
        <v>0</v>
      </c>
    </row>
    <row r="173" spans="1:8" ht="14.25" customHeight="1" x14ac:dyDescent="0.35">
      <c r="A173" s="1" t="s">
        <v>359</v>
      </c>
      <c r="B173" s="4" t="str">
        <f t="shared" si="4"/>
        <v>SPA21XXX</v>
      </c>
      <c r="C173" s="1" t="s">
        <v>360</v>
      </c>
      <c r="D173" s="5" t="s">
        <v>174</v>
      </c>
      <c r="F173" s="21">
        <f>IF(AND(D173="A",E173="A"),VLOOKUP(A173,'Input data'!B:K,10,FALSE),0)</f>
        <v>0</v>
      </c>
      <c r="G173" s="19">
        <f>IF(AND(D173="A",E173="C"),'Input data'!$O$6,0)</f>
        <v>0</v>
      </c>
      <c r="H173" s="22">
        <f t="shared" si="5"/>
        <v>0</v>
      </c>
    </row>
    <row r="174" spans="1:8" ht="14.25" customHeight="1" x14ac:dyDescent="0.35">
      <c r="A174" s="1" t="s">
        <v>361</v>
      </c>
      <c r="B174" s="4" t="str">
        <f t="shared" si="4"/>
        <v>SPA21XXX</v>
      </c>
      <c r="C174" s="1" t="s">
        <v>362</v>
      </c>
      <c r="D174" s="5" t="s">
        <v>174</v>
      </c>
      <c r="F174" s="21">
        <f>IF(AND(D174="A",E174="A"),VLOOKUP(A174,'Input data'!B:K,10,FALSE),0)</f>
        <v>0</v>
      </c>
      <c r="G174" s="19">
        <f>IF(AND(D174="A",E174="C"),'Input data'!$O$6,0)</f>
        <v>0</v>
      </c>
      <c r="H174" s="22">
        <f t="shared" si="5"/>
        <v>0</v>
      </c>
    </row>
    <row r="175" spans="1:8" ht="14.25" customHeight="1" x14ac:dyDescent="0.35">
      <c r="A175" s="1" t="s">
        <v>363</v>
      </c>
      <c r="B175" s="4" t="str">
        <f t="shared" si="4"/>
        <v>SPA21XXX</v>
      </c>
      <c r="C175" s="1" t="s">
        <v>364</v>
      </c>
      <c r="D175" s="5" t="s">
        <v>129</v>
      </c>
      <c r="F175" s="21">
        <f>IF(AND(D175="A",E175="A"),VLOOKUP(A175,'Input data'!B:K,10,FALSE),0)</f>
        <v>0</v>
      </c>
      <c r="G175" s="19">
        <f>IF(AND(D175="A",E175="C"),'Input data'!$O$6,0)</f>
        <v>0</v>
      </c>
      <c r="H175" s="22">
        <f t="shared" si="5"/>
        <v>0</v>
      </c>
    </row>
    <row r="176" spans="1:8" ht="14.25" customHeight="1" x14ac:dyDescent="0.35">
      <c r="A176" s="1" t="s">
        <v>365</v>
      </c>
      <c r="B176" s="4" t="str">
        <f t="shared" si="4"/>
        <v>SPA21XXX</v>
      </c>
      <c r="C176" s="1" t="s">
        <v>366</v>
      </c>
      <c r="D176" s="5" t="s">
        <v>129</v>
      </c>
      <c r="F176" s="21">
        <f>IF(AND(D176="A",E176="A"),VLOOKUP(A176,'Input data'!B:K,10,FALSE),0)</f>
        <v>0</v>
      </c>
      <c r="G176" s="19">
        <f>IF(AND(D176="A",E176="C"),'Input data'!$O$6,0)</f>
        <v>0</v>
      </c>
      <c r="H176" s="22">
        <f t="shared" si="5"/>
        <v>0</v>
      </c>
    </row>
    <row r="177" spans="1:8" ht="14.25" customHeight="1" x14ac:dyDescent="0.35">
      <c r="A177" s="1" t="s">
        <v>367</v>
      </c>
      <c r="B177" s="4" t="str">
        <f t="shared" si="4"/>
        <v>SPA21XXX</v>
      </c>
      <c r="C177" s="1" t="s">
        <v>368</v>
      </c>
      <c r="D177" s="5" t="s">
        <v>129</v>
      </c>
      <c r="F177" s="21">
        <f>IF(AND(D177="A",E177="A"),VLOOKUP(A177,'Input data'!B:K,10,FALSE),0)</f>
        <v>0</v>
      </c>
      <c r="G177" s="19">
        <f>IF(AND(D177="A",E177="C"),'Input data'!$O$6,0)</f>
        <v>0</v>
      </c>
      <c r="H177" s="22">
        <f t="shared" si="5"/>
        <v>0</v>
      </c>
    </row>
    <row r="178" spans="1:8" ht="14.25" customHeight="1" x14ac:dyDescent="0.35">
      <c r="A178" s="1" t="s">
        <v>369</v>
      </c>
      <c r="B178" s="4" t="str">
        <f t="shared" si="4"/>
        <v>SPA21XXX</v>
      </c>
      <c r="C178" s="1" t="s">
        <v>370</v>
      </c>
      <c r="D178" s="5" t="s">
        <v>129</v>
      </c>
      <c r="F178" s="21">
        <f>IF(AND(D178="A",E178="A"),VLOOKUP(A178,'Input data'!B:K,10,FALSE),0)</f>
        <v>0</v>
      </c>
      <c r="G178" s="19">
        <f>IF(AND(D178="A",E178="C"),'Input data'!$O$6,0)</f>
        <v>0</v>
      </c>
      <c r="H178" s="22">
        <f t="shared" si="5"/>
        <v>0</v>
      </c>
    </row>
    <row r="179" spans="1:8" ht="14.25" customHeight="1" x14ac:dyDescent="0.35">
      <c r="A179" s="1" t="s">
        <v>371</v>
      </c>
      <c r="B179" s="4" t="str">
        <f t="shared" si="4"/>
        <v>SPA21XXX</v>
      </c>
      <c r="C179" s="1" t="s">
        <v>372</v>
      </c>
      <c r="D179" s="5" t="s">
        <v>129</v>
      </c>
      <c r="F179" s="21">
        <f>IF(AND(D179="A",E179="A"),VLOOKUP(A179,'Input data'!B:K,10,FALSE),0)</f>
        <v>0</v>
      </c>
      <c r="G179" s="19">
        <f>IF(AND(D179="A",E179="C"),'Input data'!$O$6,0)</f>
        <v>0</v>
      </c>
      <c r="H179" s="22">
        <f t="shared" si="5"/>
        <v>0</v>
      </c>
    </row>
    <row r="180" spans="1:8" ht="14.25" customHeight="1" x14ac:dyDescent="0.35">
      <c r="A180" s="1" t="s">
        <v>373</v>
      </c>
      <c r="B180" s="4" t="str">
        <f t="shared" si="4"/>
        <v>SPA21XXX</v>
      </c>
      <c r="C180" s="1" t="s">
        <v>374</v>
      </c>
      <c r="D180" s="5" t="s">
        <v>129</v>
      </c>
      <c r="F180" s="21">
        <f>IF(AND(D180="A",E180="A"),VLOOKUP(A180,'Input data'!B:K,10,FALSE),0)</f>
        <v>0</v>
      </c>
      <c r="G180" s="19">
        <f>IF(AND(D180="A",E180="C"),'Input data'!$O$6,0)</f>
        <v>0</v>
      </c>
      <c r="H180" s="22">
        <f t="shared" si="5"/>
        <v>0</v>
      </c>
    </row>
    <row r="181" spans="1:8" ht="14.25" customHeight="1" x14ac:dyDescent="0.35">
      <c r="A181" s="1" t="s">
        <v>375</v>
      </c>
      <c r="B181" s="4" t="str">
        <f t="shared" si="4"/>
        <v>SPA21XXX</v>
      </c>
      <c r="C181" s="1" t="s">
        <v>376</v>
      </c>
      <c r="D181" s="5" t="s">
        <v>129</v>
      </c>
      <c r="F181" s="21">
        <f>IF(AND(D181="A",E181="A"),VLOOKUP(A181,'Input data'!B:K,10,FALSE),0)</f>
        <v>0</v>
      </c>
      <c r="G181" s="19">
        <f>IF(AND(D181="A",E181="C"),'Input data'!$O$6,0)</f>
        <v>0</v>
      </c>
      <c r="H181" s="22">
        <f t="shared" si="5"/>
        <v>0</v>
      </c>
    </row>
    <row r="182" spans="1:8" ht="14.25" customHeight="1" x14ac:dyDescent="0.35">
      <c r="A182" s="1" t="s">
        <v>377</v>
      </c>
      <c r="B182" s="4" t="str">
        <f t="shared" si="4"/>
        <v>SPA21XXX</v>
      </c>
      <c r="C182" s="1" t="s">
        <v>378</v>
      </c>
      <c r="D182" s="5" t="s">
        <v>129</v>
      </c>
      <c r="F182" s="21">
        <f>IF(AND(D182="A",E182="A"),VLOOKUP(A182,'Input data'!B:K,10,FALSE),0)</f>
        <v>0</v>
      </c>
      <c r="G182" s="19">
        <f>IF(AND(D182="A",E182="C"),'Input data'!$O$6,0)</f>
        <v>0</v>
      </c>
      <c r="H182" s="22">
        <f t="shared" si="5"/>
        <v>0</v>
      </c>
    </row>
    <row r="183" spans="1:8" ht="14.25" customHeight="1" x14ac:dyDescent="0.35">
      <c r="A183" s="1" t="s">
        <v>379</v>
      </c>
      <c r="B183" s="4" t="str">
        <f t="shared" si="4"/>
        <v>SPA21XXX</v>
      </c>
      <c r="C183" s="1" t="s">
        <v>380</v>
      </c>
      <c r="D183" s="5" t="s">
        <v>129</v>
      </c>
      <c r="F183" s="21">
        <f>IF(AND(D183="A",E183="A"),VLOOKUP(A183,'Input data'!B:K,10,FALSE),0)</f>
        <v>0</v>
      </c>
      <c r="G183" s="19">
        <f>IF(AND(D183="A",E183="C"),'Input data'!$O$6,0)</f>
        <v>0</v>
      </c>
      <c r="H183" s="22">
        <f t="shared" si="5"/>
        <v>0</v>
      </c>
    </row>
    <row r="184" spans="1:8" ht="14.25" customHeight="1" x14ac:dyDescent="0.35">
      <c r="A184" s="1" t="s">
        <v>381</v>
      </c>
      <c r="B184" s="4" t="str">
        <f t="shared" si="4"/>
        <v>SPA21XXX</v>
      </c>
      <c r="C184" s="1" t="s">
        <v>382</v>
      </c>
      <c r="D184" s="5" t="s">
        <v>129</v>
      </c>
      <c r="F184" s="21">
        <f>IF(AND(D184="A",E184="A"),VLOOKUP(A184,'Input data'!B:K,10,FALSE),0)</f>
        <v>0</v>
      </c>
      <c r="G184" s="19">
        <f>IF(AND(D184="A",E184="C"),'Input data'!$O$6,0)</f>
        <v>0</v>
      </c>
      <c r="H184" s="22">
        <f t="shared" si="5"/>
        <v>0</v>
      </c>
    </row>
    <row r="185" spans="1:8" ht="14.25" customHeight="1" x14ac:dyDescent="0.35">
      <c r="A185" s="1" t="s">
        <v>383</v>
      </c>
      <c r="B185" s="4" t="str">
        <f t="shared" si="4"/>
        <v>SPA21XXX</v>
      </c>
      <c r="C185" s="1" t="s">
        <v>384</v>
      </c>
      <c r="D185" s="5" t="s">
        <v>129</v>
      </c>
      <c r="F185" s="21">
        <f>IF(AND(D185="A",E185="A"),VLOOKUP(A185,'Input data'!B:K,10,FALSE),0)</f>
        <v>0</v>
      </c>
      <c r="G185" s="19">
        <f>IF(AND(D185="A",E185="C"),'Input data'!$O$6,0)</f>
        <v>0</v>
      </c>
      <c r="H185" s="22">
        <f t="shared" si="5"/>
        <v>0</v>
      </c>
    </row>
    <row r="186" spans="1:8" ht="14.25" customHeight="1" x14ac:dyDescent="0.35">
      <c r="A186" s="1" t="s">
        <v>385</v>
      </c>
      <c r="B186" s="4" t="str">
        <f t="shared" si="4"/>
        <v>SPA21XXX</v>
      </c>
      <c r="C186" s="1" t="s">
        <v>386</v>
      </c>
      <c r="D186" s="5" t="s">
        <v>129</v>
      </c>
      <c r="F186" s="21">
        <f>IF(AND(D186="A",E186="A"),VLOOKUP(A186,'Input data'!B:K,10,FALSE),0)</f>
        <v>0</v>
      </c>
      <c r="G186" s="19">
        <f>IF(AND(D186="A",E186="C"),'Input data'!$O$6,0)</f>
        <v>0</v>
      </c>
      <c r="H186" s="22">
        <f t="shared" si="5"/>
        <v>0</v>
      </c>
    </row>
    <row r="187" spans="1:8" ht="14.25" customHeight="1" x14ac:dyDescent="0.35">
      <c r="A187" s="1" t="s">
        <v>387</v>
      </c>
      <c r="B187" s="4" t="str">
        <f t="shared" si="4"/>
        <v>SPA21XXX</v>
      </c>
      <c r="C187" s="1" t="s">
        <v>388</v>
      </c>
      <c r="D187" s="5" t="s">
        <v>129</v>
      </c>
      <c r="F187" s="21">
        <f>IF(AND(D187="A",E187="A"),VLOOKUP(A187,'Input data'!B:K,10,FALSE),0)</f>
        <v>0</v>
      </c>
      <c r="G187" s="19">
        <f>IF(AND(D187="A",E187="C"),'Input data'!$O$6,0)</f>
        <v>0</v>
      </c>
      <c r="H187" s="22">
        <f t="shared" si="5"/>
        <v>0</v>
      </c>
    </row>
    <row r="188" spans="1:8" ht="14.25" customHeight="1" x14ac:dyDescent="0.35">
      <c r="A188" s="1" t="s">
        <v>389</v>
      </c>
      <c r="B188" s="4" t="str">
        <f t="shared" si="4"/>
        <v>SPA21XXX</v>
      </c>
      <c r="C188" s="1" t="s">
        <v>390</v>
      </c>
      <c r="D188" s="5" t="s">
        <v>129</v>
      </c>
      <c r="F188" s="21">
        <f>IF(AND(D188="A",E188="A"),VLOOKUP(A188,'Input data'!B:K,10,FALSE),0)</f>
        <v>0</v>
      </c>
      <c r="G188" s="19">
        <f>IF(AND(D188="A",E188="C"),'Input data'!$O$6,0)</f>
        <v>0</v>
      </c>
      <c r="H188" s="22">
        <f t="shared" si="5"/>
        <v>0</v>
      </c>
    </row>
    <row r="189" spans="1:8" ht="14.25" customHeight="1" x14ac:dyDescent="0.35">
      <c r="A189" s="1" t="s">
        <v>391</v>
      </c>
      <c r="B189" s="4" t="str">
        <f t="shared" si="4"/>
        <v>SPA21XXX</v>
      </c>
      <c r="C189" s="1" t="s">
        <v>392</v>
      </c>
      <c r="D189" s="5" t="s">
        <v>129</v>
      </c>
      <c r="F189" s="21">
        <f>IF(AND(D189="A",E189="A"),VLOOKUP(A189,'Input data'!B:K,10,FALSE),0)</f>
        <v>0</v>
      </c>
      <c r="G189" s="19">
        <f>IF(AND(D189="A",E189="C"),'Input data'!$O$6,0)</f>
        <v>0</v>
      </c>
      <c r="H189" s="22">
        <f t="shared" si="5"/>
        <v>0</v>
      </c>
    </row>
    <row r="190" spans="1:8" ht="14.25" customHeight="1" x14ac:dyDescent="0.35">
      <c r="A190" s="1" t="s">
        <v>393</v>
      </c>
      <c r="B190" s="4" t="str">
        <f t="shared" si="4"/>
        <v>SPA21XXX</v>
      </c>
      <c r="C190" s="1" t="s">
        <v>394</v>
      </c>
      <c r="D190" s="5" t="s">
        <v>129</v>
      </c>
      <c r="F190" s="21">
        <f>IF(AND(D190="A",E190="A"),VLOOKUP(A190,'Input data'!B:K,10,FALSE),0)</f>
        <v>0</v>
      </c>
      <c r="G190" s="19">
        <f>IF(AND(D190="A",E190="C"),'Input data'!$O$6,0)</f>
        <v>0</v>
      </c>
      <c r="H190" s="22">
        <f t="shared" si="5"/>
        <v>0</v>
      </c>
    </row>
    <row r="191" spans="1:8" ht="14.25" customHeight="1" x14ac:dyDescent="0.35">
      <c r="A191" s="1" t="s">
        <v>395</v>
      </c>
      <c r="B191" s="4" t="str">
        <f t="shared" si="4"/>
        <v>SPA21XXX</v>
      </c>
      <c r="C191" s="1" t="s">
        <v>396</v>
      </c>
      <c r="D191" s="5" t="s">
        <v>129</v>
      </c>
      <c r="F191" s="21">
        <f>IF(AND(D191="A",E191="A"),VLOOKUP(A191,'Input data'!B:K,10,FALSE),0)</f>
        <v>0</v>
      </c>
      <c r="G191" s="19">
        <f>IF(AND(D191="A",E191="C"),'Input data'!$O$6,0)</f>
        <v>0</v>
      </c>
      <c r="H191" s="22">
        <f t="shared" si="5"/>
        <v>0</v>
      </c>
    </row>
    <row r="192" spans="1:8" ht="14.25" customHeight="1" x14ac:dyDescent="0.35">
      <c r="A192" s="1" t="s">
        <v>397</v>
      </c>
      <c r="B192" s="4" t="str">
        <f t="shared" si="4"/>
        <v>SPA21XXX</v>
      </c>
      <c r="C192" s="1" t="s">
        <v>398</v>
      </c>
      <c r="D192" s="5" t="s">
        <v>129</v>
      </c>
      <c r="F192" s="21">
        <f>IF(AND(D192="A",E192="A"),VLOOKUP(A192,'Input data'!B:K,10,FALSE),0)</f>
        <v>0</v>
      </c>
      <c r="G192" s="19">
        <f>IF(AND(D192="A",E192="C"),'Input data'!$O$6,0)</f>
        <v>0</v>
      </c>
      <c r="H192" s="22">
        <f t="shared" si="5"/>
        <v>0</v>
      </c>
    </row>
    <row r="193" spans="1:8" ht="14.25" customHeight="1" x14ac:dyDescent="0.35">
      <c r="A193" s="1" t="s">
        <v>399</v>
      </c>
      <c r="B193" s="4" t="str">
        <f t="shared" si="4"/>
        <v>SPA21XXX</v>
      </c>
      <c r="C193" s="1" t="s">
        <v>400</v>
      </c>
      <c r="D193" s="5" t="s">
        <v>129</v>
      </c>
      <c r="F193" s="21">
        <f>IF(AND(D193="A",E193="A"),VLOOKUP(A193,'Input data'!B:K,10,FALSE),0)</f>
        <v>0</v>
      </c>
      <c r="G193" s="19">
        <f>IF(AND(D193="A",E193="C"),'Input data'!$O$6,0)</f>
        <v>0</v>
      </c>
      <c r="H193" s="22">
        <f t="shared" si="5"/>
        <v>0</v>
      </c>
    </row>
    <row r="194" spans="1:8" ht="14.25" customHeight="1" x14ac:dyDescent="0.35">
      <c r="A194" s="1" t="s">
        <v>401</v>
      </c>
      <c r="B194" s="4" t="str">
        <f t="shared" si="4"/>
        <v>SPA21XXX</v>
      </c>
      <c r="C194" s="1" t="s">
        <v>402</v>
      </c>
      <c r="D194" s="5" t="s">
        <v>129</v>
      </c>
      <c r="F194" s="21">
        <f>IF(AND(D194="A",E194="A"),VLOOKUP(A194,'Input data'!B:K,10,FALSE),0)</f>
        <v>0</v>
      </c>
      <c r="G194" s="19">
        <f>IF(AND(D194="A",E194="C"),'Input data'!$O$6,0)</f>
        <v>0</v>
      </c>
      <c r="H194" s="22">
        <f t="shared" si="5"/>
        <v>0</v>
      </c>
    </row>
    <row r="195" spans="1:8" ht="14.25" customHeight="1" x14ac:dyDescent="0.35">
      <c r="A195" s="1" t="s">
        <v>403</v>
      </c>
      <c r="B195" s="4" t="str">
        <f t="shared" ref="B195:B258" si="6">REPLACE(A195,6,3,"XXX")</f>
        <v>SPA21XXX</v>
      </c>
      <c r="C195" s="1" t="s">
        <v>404</v>
      </c>
      <c r="D195" s="5" t="s">
        <v>129</v>
      </c>
      <c r="F195" s="21">
        <f>IF(AND(D195="A",E195="A"),VLOOKUP(A195,'Input data'!B:K,10,FALSE),0)</f>
        <v>0</v>
      </c>
      <c r="G195" s="19">
        <f>IF(AND(D195="A",E195="C"),'Input data'!$O$6,0)</f>
        <v>0</v>
      </c>
      <c r="H195" s="22">
        <f t="shared" ref="H195:H258" si="7">F195+G195</f>
        <v>0</v>
      </c>
    </row>
    <row r="196" spans="1:8" ht="14.25" customHeight="1" x14ac:dyDescent="0.35">
      <c r="A196" s="1" t="s">
        <v>405</v>
      </c>
      <c r="B196" s="4" t="str">
        <f t="shared" si="6"/>
        <v>SPA21XXX</v>
      </c>
      <c r="C196" s="1" t="s">
        <v>406</v>
      </c>
      <c r="D196" s="5" t="s">
        <v>129</v>
      </c>
      <c r="F196" s="21">
        <f>IF(AND(D196="A",E196="A"),VLOOKUP(A196,'Input data'!B:K,10,FALSE),0)</f>
        <v>0</v>
      </c>
      <c r="G196" s="19">
        <f>IF(AND(D196="A",E196="C"),'Input data'!$O$6,0)</f>
        <v>0</v>
      </c>
      <c r="H196" s="22">
        <f t="shared" si="7"/>
        <v>0</v>
      </c>
    </row>
    <row r="197" spans="1:8" ht="14.25" customHeight="1" x14ac:dyDescent="0.35">
      <c r="A197" s="1" t="s">
        <v>407</v>
      </c>
      <c r="B197" s="4" t="str">
        <f t="shared" si="6"/>
        <v>SPA21XXX</v>
      </c>
      <c r="C197" s="1" t="s">
        <v>408</v>
      </c>
      <c r="D197" s="5" t="s">
        <v>129</v>
      </c>
      <c r="F197" s="21">
        <f>IF(AND(D197="A",E197="A"),VLOOKUP(A197,'Input data'!B:K,10,FALSE),0)</f>
        <v>0</v>
      </c>
      <c r="G197" s="19">
        <f>IF(AND(D197="A",E197="C"),'Input data'!$O$6,0)</f>
        <v>0</v>
      </c>
      <c r="H197" s="22">
        <f t="shared" si="7"/>
        <v>0</v>
      </c>
    </row>
    <row r="198" spans="1:8" ht="14.25" customHeight="1" x14ac:dyDescent="0.35">
      <c r="A198" s="1" t="s">
        <v>409</v>
      </c>
      <c r="B198" s="4" t="str">
        <f t="shared" si="6"/>
        <v>SPA21XXX</v>
      </c>
      <c r="C198" s="1" t="s">
        <v>410</v>
      </c>
      <c r="D198" s="5" t="s">
        <v>129</v>
      </c>
      <c r="F198" s="21">
        <f>IF(AND(D198="A",E198="A"),VLOOKUP(A198,'Input data'!B:K,10,FALSE),0)</f>
        <v>0</v>
      </c>
      <c r="G198" s="19">
        <f>IF(AND(D198="A",E198="C"),'Input data'!$O$6,0)</f>
        <v>0</v>
      </c>
      <c r="H198" s="22">
        <f t="shared" si="7"/>
        <v>0</v>
      </c>
    </row>
    <row r="199" spans="1:8" ht="14.25" customHeight="1" x14ac:dyDescent="0.35">
      <c r="A199" s="1" t="s">
        <v>411</v>
      </c>
      <c r="B199" s="4" t="str">
        <f t="shared" si="6"/>
        <v>SPA21XXX</v>
      </c>
      <c r="C199" s="1" t="s">
        <v>412</v>
      </c>
      <c r="D199" s="5" t="s">
        <v>129</v>
      </c>
      <c r="F199" s="21">
        <f>IF(AND(D199="A",E199="A"),VLOOKUP(A199,'Input data'!B:K,10,FALSE),0)</f>
        <v>0</v>
      </c>
      <c r="G199" s="19">
        <f>IF(AND(D199="A",E199="C"),'Input data'!$O$6,0)</f>
        <v>0</v>
      </c>
      <c r="H199" s="22">
        <f t="shared" si="7"/>
        <v>0</v>
      </c>
    </row>
    <row r="200" spans="1:8" ht="14.25" customHeight="1" x14ac:dyDescent="0.35">
      <c r="A200" s="1" t="s">
        <v>413</v>
      </c>
      <c r="B200" s="4" t="str">
        <f t="shared" si="6"/>
        <v>SPA21XXX</v>
      </c>
      <c r="C200" s="1" t="s">
        <v>414</v>
      </c>
      <c r="D200" s="5" t="s">
        <v>129</v>
      </c>
      <c r="F200" s="21">
        <f>IF(AND(D200="A",E200="A"),VLOOKUP(A200,'Input data'!B:K,10,FALSE),0)</f>
        <v>0</v>
      </c>
      <c r="G200" s="19">
        <f>IF(AND(D200="A",E200="C"),'Input data'!$O$6,0)</f>
        <v>0</v>
      </c>
      <c r="H200" s="22">
        <f t="shared" si="7"/>
        <v>0</v>
      </c>
    </row>
    <row r="201" spans="1:8" ht="14.25" customHeight="1" x14ac:dyDescent="0.35">
      <c r="A201" s="1" t="s">
        <v>415</v>
      </c>
      <c r="B201" s="4" t="str">
        <f t="shared" si="6"/>
        <v>SPA21XXX</v>
      </c>
      <c r="C201" s="1" t="s">
        <v>416</v>
      </c>
      <c r="D201" s="5" t="s">
        <v>129</v>
      </c>
      <c r="F201" s="21">
        <f>IF(AND(D201="A",E201="A"),VLOOKUP(A201,'Input data'!B:K,10,FALSE),0)</f>
        <v>0</v>
      </c>
      <c r="G201" s="19">
        <f>IF(AND(D201="A",E201="C"),'Input data'!$O$6,0)</f>
        <v>0</v>
      </c>
      <c r="H201" s="22">
        <f t="shared" si="7"/>
        <v>0</v>
      </c>
    </row>
    <row r="202" spans="1:8" ht="14.25" customHeight="1" x14ac:dyDescent="0.35">
      <c r="A202" s="1" t="s">
        <v>417</v>
      </c>
      <c r="B202" s="4" t="str">
        <f t="shared" si="6"/>
        <v>SPA21XXX</v>
      </c>
      <c r="C202" s="1" t="s">
        <v>418</v>
      </c>
      <c r="D202" s="5" t="s">
        <v>129</v>
      </c>
      <c r="F202" s="21">
        <f>IF(AND(D202="A",E202="A"),VLOOKUP(A202,'Input data'!B:K,10,FALSE),0)</f>
        <v>0</v>
      </c>
      <c r="G202" s="19">
        <f>IF(AND(D202="A",E202="C"),'Input data'!$O$6,0)</f>
        <v>0</v>
      </c>
      <c r="H202" s="22">
        <f t="shared" si="7"/>
        <v>0</v>
      </c>
    </row>
    <row r="203" spans="1:8" ht="14.25" customHeight="1" x14ac:dyDescent="0.35">
      <c r="A203" s="1" t="s">
        <v>419</v>
      </c>
      <c r="B203" s="4" t="str">
        <f t="shared" si="6"/>
        <v>SPA21XXX</v>
      </c>
      <c r="C203" s="1" t="s">
        <v>420</v>
      </c>
      <c r="D203" s="5" t="s">
        <v>129</v>
      </c>
      <c r="F203" s="21">
        <f>IF(AND(D203="A",E203="A"),VLOOKUP(A203,'Input data'!B:K,10,FALSE),0)</f>
        <v>0</v>
      </c>
      <c r="G203" s="19">
        <f>IF(AND(D203="A",E203="C"),'Input data'!$O$6,0)</f>
        <v>0</v>
      </c>
      <c r="H203" s="22">
        <f t="shared" si="7"/>
        <v>0</v>
      </c>
    </row>
    <row r="204" spans="1:8" ht="14.25" customHeight="1" x14ac:dyDescent="0.35">
      <c r="A204" s="1" t="s">
        <v>421</v>
      </c>
      <c r="B204" s="4" t="str">
        <f t="shared" si="6"/>
        <v>SPA21XXX</v>
      </c>
      <c r="C204" s="1" t="s">
        <v>422</v>
      </c>
      <c r="D204" s="5" t="s">
        <v>129</v>
      </c>
      <c r="F204" s="21">
        <f>IF(AND(D204="A",E204="A"),VLOOKUP(A204,'Input data'!B:K,10,FALSE),0)</f>
        <v>0</v>
      </c>
      <c r="G204" s="19">
        <f>IF(AND(D204="A",E204="C"),'Input data'!$O$6,0)</f>
        <v>0</v>
      </c>
      <c r="H204" s="22">
        <f t="shared" si="7"/>
        <v>0</v>
      </c>
    </row>
    <row r="205" spans="1:8" ht="14.25" customHeight="1" x14ac:dyDescent="0.35">
      <c r="A205" s="1" t="s">
        <v>423</v>
      </c>
      <c r="B205" s="4" t="str">
        <f t="shared" si="6"/>
        <v>SPA21XXX</v>
      </c>
      <c r="C205" s="1" t="s">
        <v>424</v>
      </c>
      <c r="D205" s="5" t="s">
        <v>129</v>
      </c>
      <c r="F205" s="21">
        <f>IF(AND(D205="A",E205="A"),VLOOKUP(A205,'Input data'!B:K,10,FALSE),0)</f>
        <v>0</v>
      </c>
      <c r="G205" s="19">
        <f>IF(AND(D205="A",E205="C"),'Input data'!$O$6,0)</f>
        <v>0</v>
      </c>
      <c r="H205" s="22">
        <f t="shared" si="7"/>
        <v>0</v>
      </c>
    </row>
    <row r="206" spans="1:8" ht="14.25" customHeight="1" x14ac:dyDescent="0.35">
      <c r="A206" s="1" t="s">
        <v>425</v>
      </c>
      <c r="B206" s="4" t="str">
        <f t="shared" si="6"/>
        <v>SPA21XXX</v>
      </c>
      <c r="C206" s="1" t="s">
        <v>426</v>
      </c>
      <c r="D206" s="5" t="s">
        <v>129</v>
      </c>
      <c r="F206" s="21">
        <f>IF(AND(D206="A",E206="A"),VLOOKUP(A206,'Input data'!B:K,10,FALSE),0)</f>
        <v>0</v>
      </c>
      <c r="G206" s="19">
        <f>IF(AND(D206="A",E206="C"),'Input data'!$O$6,0)</f>
        <v>0</v>
      </c>
      <c r="H206" s="22">
        <f t="shared" si="7"/>
        <v>0</v>
      </c>
    </row>
    <row r="207" spans="1:8" ht="14.25" customHeight="1" x14ac:dyDescent="0.35">
      <c r="A207" s="1" t="s">
        <v>427</v>
      </c>
      <c r="B207" s="4" t="str">
        <f t="shared" si="6"/>
        <v>SPA21XXX</v>
      </c>
      <c r="C207" s="1" t="s">
        <v>428</v>
      </c>
      <c r="D207" s="5" t="s">
        <v>129</v>
      </c>
      <c r="F207" s="21">
        <f>IF(AND(D207="A",E207="A"),VLOOKUP(A207,'Input data'!B:K,10,FALSE),0)</f>
        <v>0</v>
      </c>
      <c r="G207" s="19">
        <f>IF(AND(D207="A",E207="C"),'Input data'!$O$6,0)</f>
        <v>0</v>
      </c>
      <c r="H207" s="22">
        <f t="shared" si="7"/>
        <v>0</v>
      </c>
    </row>
    <row r="208" spans="1:8" ht="14.25" customHeight="1" x14ac:dyDescent="0.35">
      <c r="A208" s="1" t="s">
        <v>429</v>
      </c>
      <c r="B208" s="4" t="str">
        <f t="shared" si="6"/>
        <v>SPA21XXX</v>
      </c>
      <c r="C208" s="1" t="s">
        <v>430</v>
      </c>
      <c r="D208" s="5" t="s">
        <v>129</v>
      </c>
      <c r="F208" s="21">
        <f>IF(AND(D208="A",E208="A"),VLOOKUP(A208,'Input data'!B:K,10,FALSE),0)</f>
        <v>0</v>
      </c>
      <c r="G208" s="19">
        <f>IF(AND(D208="A",E208="C"),'Input data'!$O$6,0)</f>
        <v>0</v>
      </c>
      <c r="H208" s="22">
        <f t="shared" si="7"/>
        <v>0</v>
      </c>
    </row>
    <row r="209" spans="1:8" ht="14.25" customHeight="1" x14ac:dyDescent="0.35">
      <c r="A209" s="1" t="s">
        <v>431</v>
      </c>
      <c r="B209" s="4" t="str">
        <f t="shared" si="6"/>
        <v>SPA21XXX</v>
      </c>
      <c r="C209" s="1" t="s">
        <v>432</v>
      </c>
      <c r="D209" s="5" t="s">
        <v>129</v>
      </c>
      <c r="F209" s="21">
        <f>IF(AND(D209="A",E209="A"),VLOOKUP(A209,'Input data'!B:K,10,FALSE),0)</f>
        <v>0</v>
      </c>
      <c r="G209" s="19">
        <f>IF(AND(D209="A",E209="C"),'Input data'!$O$6,0)</f>
        <v>0</v>
      </c>
      <c r="H209" s="22">
        <f t="shared" si="7"/>
        <v>0</v>
      </c>
    </row>
    <row r="210" spans="1:8" ht="14.25" customHeight="1" x14ac:dyDescent="0.35">
      <c r="A210" s="1" t="s">
        <v>433</v>
      </c>
      <c r="B210" s="4" t="str">
        <f t="shared" si="6"/>
        <v>SPA21XXX</v>
      </c>
      <c r="C210" s="1" t="s">
        <v>434</v>
      </c>
      <c r="D210" s="5" t="s">
        <v>129</v>
      </c>
      <c r="F210" s="21">
        <f>IF(AND(D210="A",E210="A"),VLOOKUP(A210,'Input data'!B:K,10,FALSE),0)</f>
        <v>0</v>
      </c>
      <c r="G210" s="19">
        <f>IF(AND(D210="A",E210="C"),'Input data'!$O$6,0)</f>
        <v>0</v>
      </c>
      <c r="H210" s="22">
        <f t="shared" si="7"/>
        <v>0</v>
      </c>
    </row>
    <row r="211" spans="1:8" ht="14.25" customHeight="1" x14ac:dyDescent="0.35">
      <c r="A211" s="1" t="s">
        <v>435</v>
      </c>
      <c r="B211" s="4" t="str">
        <f t="shared" si="6"/>
        <v>SPA21XXX</v>
      </c>
      <c r="C211" s="1" t="s">
        <v>436</v>
      </c>
      <c r="D211" s="5" t="s">
        <v>129</v>
      </c>
      <c r="F211" s="21">
        <f>IF(AND(D211="A",E211="A"),VLOOKUP(A211,'Input data'!B:K,10,FALSE),0)</f>
        <v>0</v>
      </c>
      <c r="G211" s="19">
        <f>IF(AND(D211="A",E211="C"),'Input data'!$O$6,0)</f>
        <v>0</v>
      </c>
      <c r="H211" s="22">
        <f t="shared" si="7"/>
        <v>0</v>
      </c>
    </row>
    <row r="212" spans="1:8" ht="14.25" customHeight="1" x14ac:dyDescent="0.35">
      <c r="A212" s="1" t="s">
        <v>437</v>
      </c>
      <c r="B212" s="4" t="str">
        <f t="shared" si="6"/>
        <v>SPA21XXX</v>
      </c>
      <c r="C212" s="1" t="s">
        <v>438</v>
      </c>
      <c r="D212" s="5" t="s">
        <v>129</v>
      </c>
      <c r="F212" s="21">
        <f>IF(AND(D212="A",E212="A"),VLOOKUP(A212,'Input data'!B:K,10,FALSE),0)</f>
        <v>0</v>
      </c>
      <c r="G212" s="19">
        <f>IF(AND(D212="A",E212="C"),'Input data'!$O$6,0)</f>
        <v>0</v>
      </c>
      <c r="H212" s="22">
        <f t="shared" si="7"/>
        <v>0</v>
      </c>
    </row>
    <row r="213" spans="1:8" ht="14.25" customHeight="1" x14ac:dyDescent="0.35">
      <c r="A213" s="1" t="s">
        <v>439</v>
      </c>
      <c r="B213" s="4" t="str">
        <f t="shared" si="6"/>
        <v>SPA21XXX</v>
      </c>
      <c r="C213" s="1" t="s">
        <v>440</v>
      </c>
      <c r="D213" s="5" t="s">
        <v>129</v>
      </c>
      <c r="F213" s="21">
        <f>IF(AND(D213="A",E213="A"),VLOOKUP(A213,'Input data'!B:K,10,FALSE),0)</f>
        <v>0</v>
      </c>
      <c r="G213" s="19">
        <f>IF(AND(D213="A",E213="C"),'Input data'!$O$6,0)</f>
        <v>0</v>
      </c>
      <c r="H213" s="22">
        <f t="shared" si="7"/>
        <v>0</v>
      </c>
    </row>
    <row r="214" spans="1:8" ht="14.25" customHeight="1" x14ac:dyDescent="0.35">
      <c r="A214" s="1" t="s">
        <v>441</v>
      </c>
      <c r="B214" s="4" t="str">
        <f t="shared" si="6"/>
        <v>SPA21XXX</v>
      </c>
      <c r="C214" s="1" t="s">
        <v>442</v>
      </c>
      <c r="D214" s="5" t="s">
        <v>129</v>
      </c>
      <c r="F214" s="21">
        <f>IF(AND(D214="A",E214="A"),VLOOKUP(A214,'Input data'!B:K,10,FALSE),0)</f>
        <v>0</v>
      </c>
      <c r="G214" s="19">
        <f>IF(AND(D214="A",E214="C"),'Input data'!$O$6,0)</f>
        <v>0</v>
      </c>
      <c r="H214" s="22">
        <f t="shared" si="7"/>
        <v>0</v>
      </c>
    </row>
    <row r="215" spans="1:8" ht="14.25" customHeight="1" x14ac:dyDescent="0.35">
      <c r="A215" s="1" t="s">
        <v>443</v>
      </c>
      <c r="B215" s="4" t="str">
        <f t="shared" si="6"/>
        <v>SPA21XXX</v>
      </c>
      <c r="C215" s="1" t="s">
        <v>444</v>
      </c>
      <c r="D215" s="5" t="s">
        <v>129</v>
      </c>
      <c r="F215" s="21">
        <f>IF(AND(D215="A",E215="A"),VLOOKUP(A215,'Input data'!B:K,10,FALSE),0)</f>
        <v>0</v>
      </c>
      <c r="G215" s="19">
        <f>IF(AND(D215="A",E215="C"),'Input data'!$O$6,0)</f>
        <v>0</v>
      </c>
      <c r="H215" s="22">
        <f t="shared" si="7"/>
        <v>0</v>
      </c>
    </row>
    <row r="216" spans="1:8" ht="14.25" customHeight="1" x14ac:dyDescent="0.35">
      <c r="A216" s="1" t="s">
        <v>445</v>
      </c>
      <c r="B216" s="4" t="str">
        <f t="shared" si="6"/>
        <v>SPA21XXX</v>
      </c>
      <c r="C216" s="1" t="s">
        <v>446</v>
      </c>
      <c r="D216" s="5" t="s">
        <v>129</v>
      </c>
      <c r="F216" s="21">
        <f>IF(AND(D216="A",E216="A"),VLOOKUP(A216,'Input data'!B:K,10,FALSE),0)</f>
        <v>0</v>
      </c>
      <c r="G216" s="19">
        <f>IF(AND(D216="A",E216="C"),'Input data'!$O$6,0)</f>
        <v>0</v>
      </c>
      <c r="H216" s="22">
        <f t="shared" si="7"/>
        <v>0</v>
      </c>
    </row>
    <row r="217" spans="1:8" ht="14.25" customHeight="1" x14ac:dyDescent="0.35">
      <c r="A217" s="1" t="s">
        <v>447</v>
      </c>
      <c r="B217" s="4" t="str">
        <f t="shared" si="6"/>
        <v>SPA21XXX</v>
      </c>
      <c r="C217" s="1" t="s">
        <v>448</v>
      </c>
      <c r="D217" s="5" t="s">
        <v>129</v>
      </c>
      <c r="F217" s="21">
        <f>IF(AND(D217="A",E217="A"),VLOOKUP(A217,'Input data'!B:K,10,FALSE),0)</f>
        <v>0</v>
      </c>
      <c r="G217" s="19">
        <f>IF(AND(D217="A",E217="C"),'Input data'!$O$6,0)</f>
        <v>0</v>
      </c>
      <c r="H217" s="22">
        <f t="shared" si="7"/>
        <v>0</v>
      </c>
    </row>
    <row r="218" spans="1:8" ht="14.25" customHeight="1" x14ac:dyDescent="0.35">
      <c r="A218" s="1" t="s">
        <v>449</v>
      </c>
      <c r="B218" s="4" t="str">
        <f t="shared" si="6"/>
        <v>SPA21XXX</v>
      </c>
      <c r="C218" s="1" t="s">
        <v>450</v>
      </c>
      <c r="D218" s="5" t="s">
        <v>129</v>
      </c>
      <c r="F218" s="21">
        <f>IF(AND(D218="A",E218="A"),VLOOKUP(A218,'Input data'!B:K,10,FALSE),0)</f>
        <v>0</v>
      </c>
      <c r="G218" s="19">
        <f>IF(AND(D218="A",E218="C"),'Input data'!$O$6,0)</f>
        <v>0</v>
      </c>
      <c r="H218" s="22">
        <f t="shared" si="7"/>
        <v>0</v>
      </c>
    </row>
    <row r="219" spans="1:8" ht="14.25" customHeight="1" x14ac:dyDescent="0.35">
      <c r="A219" s="1" t="s">
        <v>451</v>
      </c>
      <c r="B219" s="4" t="str">
        <f t="shared" si="6"/>
        <v>SPA21XXX</v>
      </c>
      <c r="C219" s="1" t="s">
        <v>452</v>
      </c>
      <c r="D219" s="5" t="s">
        <v>129</v>
      </c>
      <c r="F219" s="21">
        <f>IF(AND(D219="A",E219="A"),VLOOKUP(A219,'Input data'!B:K,10,FALSE),0)</f>
        <v>0</v>
      </c>
      <c r="G219" s="19">
        <f>IF(AND(D219="A",E219="C"),'Input data'!$O$6,0)</f>
        <v>0</v>
      </c>
      <c r="H219" s="22">
        <f t="shared" si="7"/>
        <v>0</v>
      </c>
    </row>
    <row r="220" spans="1:8" ht="14.25" customHeight="1" x14ac:dyDescent="0.35">
      <c r="A220" s="1" t="s">
        <v>453</v>
      </c>
      <c r="B220" s="4" t="str">
        <f t="shared" si="6"/>
        <v>SPA21XXX</v>
      </c>
      <c r="C220" s="1" t="s">
        <v>454</v>
      </c>
      <c r="D220" s="5" t="s">
        <v>129</v>
      </c>
      <c r="F220" s="21">
        <f>IF(AND(D220="A",E220="A"),VLOOKUP(A220,'Input data'!B:K,10,FALSE),0)</f>
        <v>0</v>
      </c>
      <c r="G220" s="19">
        <f>IF(AND(D220="A",E220="C"),'Input data'!$O$6,0)</f>
        <v>0</v>
      </c>
      <c r="H220" s="22">
        <f t="shared" si="7"/>
        <v>0</v>
      </c>
    </row>
    <row r="221" spans="1:8" ht="14.25" customHeight="1" x14ac:dyDescent="0.35">
      <c r="A221" s="1" t="s">
        <v>455</v>
      </c>
      <c r="B221" s="4" t="str">
        <f t="shared" si="6"/>
        <v>SPA21XXX</v>
      </c>
      <c r="C221" s="1" t="s">
        <v>456</v>
      </c>
      <c r="D221" s="5" t="s">
        <v>129</v>
      </c>
      <c r="F221" s="21">
        <f>IF(AND(D221="A",E221="A"),VLOOKUP(A221,'Input data'!B:K,10,FALSE),0)</f>
        <v>0</v>
      </c>
      <c r="G221" s="19">
        <f>IF(AND(D221="A",E221="C"),'Input data'!$O$6,0)</f>
        <v>0</v>
      </c>
      <c r="H221" s="22">
        <f t="shared" si="7"/>
        <v>0</v>
      </c>
    </row>
    <row r="222" spans="1:8" ht="14.25" customHeight="1" x14ac:dyDescent="0.35">
      <c r="A222" s="1" t="s">
        <v>457</v>
      </c>
      <c r="B222" s="4" t="str">
        <f t="shared" si="6"/>
        <v>SPA21XXX</v>
      </c>
      <c r="C222" s="1" t="s">
        <v>458</v>
      </c>
      <c r="D222" s="5" t="s">
        <v>129</v>
      </c>
      <c r="F222" s="21">
        <f>IF(AND(D222="A",E222="A"),VLOOKUP(A222,'Input data'!B:K,10,FALSE),0)</f>
        <v>0</v>
      </c>
      <c r="G222" s="19">
        <f>IF(AND(D222="A",E222="C"),'Input data'!$O$6,0)</f>
        <v>0</v>
      </c>
      <c r="H222" s="22">
        <f t="shared" si="7"/>
        <v>0</v>
      </c>
    </row>
    <row r="223" spans="1:8" ht="14.25" customHeight="1" x14ac:dyDescent="0.35">
      <c r="A223" s="1" t="s">
        <v>459</v>
      </c>
      <c r="B223" s="4" t="str">
        <f t="shared" si="6"/>
        <v>SPA21XXX</v>
      </c>
      <c r="C223" s="1" t="s">
        <v>460</v>
      </c>
      <c r="D223" s="5" t="s">
        <v>129</v>
      </c>
      <c r="F223" s="21">
        <f>IF(AND(D223="A",E223="A"),VLOOKUP(A223,'Input data'!B:K,10,FALSE),0)</f>
        <v>0</v>
      </c>
      <c r="G223" s="19">
        <f>IF(AND(D223="A",E223="C"),'Input data'!$O$6,0)</f>
        <v>0</v>
      </c>
      <c r="H223" s="22">
        <f t="shared" si="7"/>
        <v>0</v>
      </c>
    </row>
    <row r="224" spans="1:8" ht="14.25" customHeight="1" x14ac:dyDescent="0.35">
      <c r="A224" s="1" t="s">
        <v>461</v>
      </c>
      <c r="B224" s="4" t="str">
        <f t="shared" si="6"/>
        <v>SPA21XXX</v>
      </c>
      <c r="C224" s="1" t="s">
        <v>462</v>
      </c>
      <c r="D224" s="5" t="s">
        <v>129</v>
      </c>
      <c r="F224" s="21">
        <f>IF(AND(D224="A",E224="A"),VLOOKUP(A224,'Input data'!B:K,10,FALSE),0)</f>
        <v>0</v>
      </c>
      <c r="G224" s="19">
        <f>IF(AND(D224="A",E224="C"),'Input data'!$O$6,0)</f>
        <v>0</v>
      </c>
      <c r="H224" s="22">
        <f t="shared" si="7"/>
        <v>0</v>
      </c>
    </row>
    <row r="225" spans="1:8" ht="14.25" customHeight="1" x14ac:dyDescent="0.35">
      <c r="A225" s="1" t="s">
        <v>463</v>
      </c>
      <c r="B225" s="4" t="str">
        <f t="shared" si="6"/>
        <v>SPA21XXX</v>
      </c>
      <c r="C225" s="1" t="s">
        <v>464</v>
      </c>
      <c r="D225" s="5" t="s">
        <v>129</v>
      </c>
      <c r="F225" s="21">
        <f>IF(AND(D225="A",E225="A"),VLOOKUP(A225,'Input data'!B:K,10,FALSE),0)</f>
        <v>0</v>
      </c>
      <c r="G225" s="19">
        <f>IF(AND(D225="A",E225="C"),'Input data'!$O$6,0)</f>
        <v>0</v>
      </c>
      <c r="H225" s="22">
        <f t="shared" si="7"/>
        <v>0</v>
      </c>
    </row>
    <row r="226" spans="1:8" ht="14.25" customHeight="1" x14ac:dyDescent="0.35">
      <c r="A226" s="1" t="s">
        <v>465</v>
      </c>
      <c r="B226" s="4" t="str">
        <f t="shared" si="6"/>
        <v>SPA21XXX</v>
      </c>
      <c r="C226" s="1" t="s">
        <v>466</v>
      </c>
      <c r="D226" s="5" t="s">
        <v>129</v>
      </c>
      <c r="F226" s="21">
        <f>IF(AND(D226="A",E226="A"),VLOOKUP(A226,'Input data'!B:K,10,FALSE),0)</f>
        <v>0</v>
      </c>
      <c r="G226" s="19">
        <f>IF(AND(D226="A",E226="C"),'Input data'!$O$6,0)</f>
        <v>0</v>
      </c>
      <c r="H226" s="22">
        <f t="shared" si="7"/>
        <v>0</v>
      </c>
    </row>
    <row r="227" spans="1:8" ht="14.25" customHeight="1" x14ac:dyDescent="0.35">
      <c r="A227" s="1" t="s">
        <v>467</v>
      </c>
      <c r="B227" s="4" t="str">
        <f t="shared" si="6"/>
        <v>SPA21XXX</v>
      </c>
      <c r="C227" s="1" t="s">
        <v>468</v>
      </c>
      <c r="D227" s="5" t="s">
        <v>129</v>
      </c>
      <c r="F227" s="21">
        <f>IF(AND(D227="A",E227="A"),VLOOKUP(A227,'Input data'!B:K,10,FALSE),0)</f>
        <v>0</v>
      </c>
      <c r="G227" s="19">
        <f>IF(AND(D227="A",E227="C"),'Input data'!$O$6,0)</f>
        <v>0</v>
      </c>
      <c r="H227" s="22">
        <f t="shared" si="7"/>
        <v>0</v>
      </c>
    </row>
    <row r="228" spans="1:8" ht="14.25" customHeight="1" x14ac:dyDescent="0.35">
      <c r="A228" s="1" t="s">
        <v>469</v>
      </c>
      <c r="B228" s="4" t="str">
        <f t="shared" si="6"/>
        <v>SPA21XXX</v>
      </c>
      <c r="C228" s="1" t="s">
        <v>470</v>
      </c>
      <c r="D228" s="5" t="s">
        <v>129</v>
      </c>
      <c r="F228" s="21">
        <f>IF(AND(D228="A",E228="A"),VLOOKUP(A228,'Input data'!B:K,10,FALSE),0)</f>
        <v>0</v>
      </c>
      <c r="G228" s="19">
        <f>IF(AND(D228="A",E228="C"),'Input data'!$O$6,0)</f>
        <v>0</v>
      </c>
      <c r="H228" s="22">
        <f t="shared" si="7"/>
        <v>0</v>
      </c>
    </row>
    <row r="229" spans="1:8" ht="14.25" customHeight="1" x14ac:dyDescent="0.35">
      <c r="A229" s="1" t="s">
        <v>471</v>
      </c>
      <c r="B229" s="4" t="str">
        <f t="shared" si="6"/>
        <v>SPA21XXX</v>
      </c>
      <c r="C229" s="1" t="s">
        <v>472</v>
      </c>
      <c r="D229" s="5" t="s">
        <v>129</v>
      </c>
      <c r="F229" s="21">
        <f>IF(AND(D229="A",E229="A"),VLOOKUP(A229,'Input data'!B:K,10,FALSE),0)</f>
        <v>0</v>
      </c>
      <c r="G229" s="19">
        <f>IF(AND(D229="A",E229="C"),'Input data'!$O$6,0)</f>
        <v>0</v>
      </c>
      <c r="H229" s="22">
        <f t="shared" si="7"/>
        <v>0</v>
      </c>
    </row>
    <row r="230" spans="1:8" ht="14.25" customHeight="1" x14ac:dyDescent="0.35">
      <c r="A230" s="1" t="s">
        <v>473</v>
      </c>
      <c r="B230" s="4" t="str">
        <f t="shared" si="6"/>
        <v>SPA21XXX</v>
      </c>
      <c r="C230" s="1" t="s">
        <v>474</v>
      </c>
      <c r="D230" s="5" t="s">
        <v>129</v>
      </c>
      <c r="F230" s="21">
        <f>IF(AND(D230="A",E230="A"),VLOOKUP(A230,'Input data'!B:K,10,FALSE),0)</f>
        <v>0</v>
      </c>
      <c r="G230" s="19">
        <f>IF(AND(D230="A",E230="C"),'Input data'!$O$6,0)</f>
        <v>0</v>
      </c>
      <c r="H230" s="22">
        <f t="shared" si="7"/>
        <v>0</v>
      </c>
    </row>
    <row r="231" spans="1:8" ht="14.25" customHeight="1" x14ac:dyDescent="0.35">
      <c r="A231" s="1" t="s">
        <v>475</v>
      </c>
      <c r="B231" s="4" t="str">
        <f t="shared" si="6"/>
        <v>SPA21XXX</v>
      </c>
      <c r="C231" s="1" t="s">
        <v>476</v>
      </c>
      <c r="D231" s="5" t="s">
        <v>129</v>
      </c>
      <c r="F231" s="21">
        <f>IF(AND(D231="A",E231="A"),VLOOKUP(A231,'Input data'!B:K,10,FALSE),0)</f>
        <v>0</v>
      </c>
      <c r="G231" s="19">
        <f>IF(AND(D231="A",E231="C"),'Input data'!$O$6,0)</f>
        <v>0</v>
      </c>
      <c r="H231" s="22">
        <f t="shared" si="7"/>
        <v>0</v>
      </c>
    </row>
    <row r="232" spans="1:8" ht="14.25" customHeight="1" x14ac:dyDescent="0.35">
      <c r="A232" s="1" t="s">
        <v>477</v>
      </c>
      <c r="B232" s="4" t="str">
        <f t="shared" si="6"/>
        <v>SPA21XXX</v>
      </c>
      <c r="C232" s="1" t="s">
        <v>478</v>
      </c>
      <c r="D232" s="5" t="s">
        <v>129</v>
      </c>
      <c r="F232" s="21">
        <f>IF(AND(D232="A",E232="A"),VLOOKUP(A232,'Input data'!B:K,10,FALSE),0)</f>
        <v>0</v>
      </c>
      <c r="G232" s="19">
        <f>IF(AND(D232="A",E232="C"),'Input data'!$O$6,0)</f>
        <v>0</v>
      </c>
      <c r="H232" s="22">
        <f t="shared" si="7"/>
        <v>0</v>
      </c>
    </row>
    <row r="233" spans="1:8" ht="14.25" customHeight="1" x14ac:dyDescent="0.35">
      <c r="A233" s="1" t="s">
        <v>479</v>
      </c>
      <c r="B233" s="4" t="str">
        <f t="shared" si="6"/>
        <v>SPA21XXX</v>
      </c>
      <c r="C233" s="1" t="s">
        <v>480</v>
      </c>
      <c r="D233" s="5" t="s">
        <v>129</v>
      </c>
      <c r="F233" s="21">
        <f>IF(AND(D233="A",E233="A"),VLOOKUP(A233,'Input data'!B:K,10,FALSE),0)</f>
        <v>0</v>
      </c>
      <c r="G233" s="19">
        <f>IF(AND(D233="A",E233="C"),'Input data'!$O$6,0)</f>
        <v>0</v>
      </c>
      <c r="H233" s="22">
        <f t="shared" si="7"/>
        <v>0</v>
      </c>
    </row>
    <row r="234" spans="1:8" ht="14.25" customHeight="1" x14ac:dyDescent="0.35">
      <c r="A234" s="1" t="s">
        <v>481</v>
      </c>
      <c r="B234" s="4" t="str">
        <f t="shared" si="6"/>
        <v>SPA21XXX</v>
      </c>
      <c r="C234" s="1" t="s">
        <v>482</v>
      </c>
      <c r="D234" s="5" t="s">
        <v>129</v>
      </c>
      <c r="F234" s="21">
        <f>IF(AND(D234="A",E234="A"),VLOOKUP(A234,'Input data'!B:K,10,FALSE),0)</f>
        <v>0</v>
      </c>
      <c r="G234" s="19">
        <f>IF(AND(D234="A",E234="C"),'Input data'!$O$6,0)</f>
        <v>0</v>
      </c>
      <c r="H234" s="22">
        <f t="shared" si="7"/>
        <v>0</v>
      </c>
    </row>
    <row r="235" spans="1:8" ht="14.25" customHeight="1" x14ac:dyDescent="0.35">
      <c r="A235" s="1" t="s">
        <v>483</v>
      </c>
      <c r="B235" s="4" t="str">
        <f t="shared" si="6"/>
        <v>SPA21XXX</v>
      </c>
      <c r="C235" s="1" t="s">
        <v>484</v>
      </c>
      <c r="D235" s="5" t="s">
        <v>129</v>
      </c>
      <c r="F235" s="21">
        <f>IF(AND(D235="A",E235="A"),VLOOKUP(A235,'Input data'!B:K,10,FALSE),0)</f>
        <v>0</v>
      </c>
      <c r="G235" s="19">
        <f>IF(AND(D235="A",E235="C"),'Input data'!$O$6,0)</f>
        <v>0</v>
      </c>
      <c r="H235" s="22">
        <f t="shared" si="7"/>
        <v>0</v>
      </c>
    </row>
    <row r="236" spans="1:8" ht="14.25" customHeight="1" x14ac:dyDescent="0.35">
      <c r="A236" s="1" t="s">
        <v>485</v>
      </c>
      <c r="B236" s="4" t="str">
        <f t="shared" si="6"/>
        <v>SPA21XXX</v>
      </c>
      <c r="C236" s="1" t="s">
        <v>486</v>
      </c>
      <c r="D236" s="5" t="s">
        <v>129</v>
      </c>
      <c r="F236" s="21">
        <f>IF(AND(D236="A",E236="A"),VLOOKUP(A236,'Input data'!B:K,10,FALSE),0)</f>
        <v>0</v>
      </c>
      <c r="G236" s="19">
        <f>IF(AND(D236="A",E236="C"),'Input data'!$O$6,0)</f>
        <v>0</v>
      </c>
      <c r="H236" s="22">
        <f t="shared" si="7"/>
        <v>0</v>
      </c>
    </row>
    <row r="237" spans="1:8" ht="14.25" customHeight="1" x14ac:dyDescent="0.35">
      <c r="A237" s="1" t="s">
        <v>487</v>
      </c>
      <c r="B237" s="4" t="str">
        <f t="shared" si="6"/>
        <v>SPA21XXX</v>
      </c>
      <c r="C237" s="1" t="s">
        <v>488</v>
      </c>
      <c r="D237" s="5" t="s">
        <v>129</v>
      </c>
      <c r="F237" s="21">
        <f>IF(AND(D237="A",E237="A"),VLOOKUP(A237,'Input data'!B:K,10,FALSE),0)</f>
        <v>0</v>
      </c>
      <c r="G237" s="19">
        <f>IF(AND(D237="A",E237="C"),'Input data'!$O$6,0)</f>
        <v>0</v>
      </c>
      <c r="H237" s="22">
        <f t="shared" si="7"/>
        <v>0</v>
      </c>
    </row>
    <row r="238" spans="1:8" ht="14.25" customHeight="1" x14ac:dyDescent="0.35">
      <c r="A238" s="1" t="s">
        <v>489</v>
      </c>
      <c r="B238" s="4" t="str">
        <f t="shared" si="6"/>
        <v>SPA21XXX</v>
      </c>
      <c r="C238" s="1" t="s">
        <v>490</v>
      </c>
      <c r="D238" s="5" t="s">
        <v>129</v>
      </c>
      <c r="F238" s="21">
        <f>IF(AND(D238="A",E238="A"),VLOOKUP(A238,'Input data'!B:K,10,FALSE),0)</f>
        <v>0</v>
      </c>
      <c r="G238" s="19">
        <f>IF(AND(D238="A",E238="C"),'Input data'!$O$6,0)</f>
        <v>0</v>
      </c>
      <c r="H238" s="22">
        <f t="shared" si="7"/>
        <v>0</v>
      </c>
    </row>
    <row r="239" spans="1:8" ht="14.25" customHeight="1" x14ac:dyDescent="0.35">
      <c r="A239" s="1" t="s">
        <v>491</v>
      </c>
      <c r="B239" s="4" t="str">
        <f t="shared" si="6"/>
        <v>SPA21XXX</v>
      </c>
      <c r="C239" s="1" t="s">
        <v>492</v>
      </c>
      <c r="D239" s="5" t="s">
        <v>129</v>
      </c>
      <c r="F239" s="21">
        <f>IF(AND(D239="A",E239="A"),VLOOKUP(A239,'Input data'!B:K,10,FALSE),0)</f>
        <v>0</v>
      </c>
      <c r="G239" s="19">
        <f>IF(AND(D239="A",E239="C"),'Input data'!$O$6,0)</f>
        <v>0</v>
      </c>
      <c r="H239" s="22">
        <f t="shared" si="7"/>
        <v>0</v>
      </c>
    </row>
    <row r="240" spans="1:8" ht="14.25" customHeight="1" x14ac:dyDescent="0.35">
      <c r="A240" s="1" t="s">
        <v>493</v>
      </c>
      <c r="B240" s="4" t="str">
        <f t="shared" si="6"/>
        <v>SPA21XXX</v>
      </c>
      <c r="C240" s="1" t="s">
        <v>494</v>
      </c>
      <c r="D240" s="5" t="s">
        <v>129</v>
      </c>
      <c r="F240" s="21">
        <f>IF(AND(D240="A",E240="A"),VLOOKUP(A240,'Input data'!B:K,10,FALSE),0)</f>
        <v>0</v>
      </c>
      <c r="G240" s="19">
        <f>IF(AND(D240="A",E240="C"),'Input data'!$O$6,0)</f>
        <v>0</v>
      </c>
      <c r="H240" s="22">
        <f t="shared" si="7"/>
        <v>0</v>
      </c>
    </row>
    <row r="241" spans="1:8" ht="14.25" customHeight="1" x14ac:dyDescent="0.35">
      <c r="A241" s="1" t="s">
        <v>495</v>
      </c>
      <c r="B241" s="4" t="str">
        <f t="shared" si="6"/>
        <v>SPA21XXX</v>
      </c>
      <c r="C241" s="1" t="s">
        <v>496</v>
      </c>
      <c r="D241" s="5" t="s">
        <v>129</v>
      </c>
      <c r="F241" s="21">
        <f>IF(AND(D241="A",E241="A"),VLOOKUP(A241,'Input data'!B:K,10,FALSE),0)</f>
        <v>0</v>
      </c>
      <c r="G241" s="19">
        <f>IF(AND(D241="A",E241="C"),'Input data'!$O$6,0)</f>
        <v>0</v>
      </c>
      <c r="H241" s="22">
        <f t="shared" si="7"/>
        <v>0</v>
      </c>
    </row>
    <row r="242" spans="1:8" ht="14.25" customHeight="1" x14ac:dyDescent="0.35">
      <c r="A242" s="1" t="s">
        <v>497</v>
      </c>
      <c r="B242" s="4" t="str">
        <f t="shared" si="6"/>
        <v>SPA21XXX</v>
      </c>
      <c r="C242" s="1" t="s">
        <v>498</v>
      </c>
      <c r="D242" s="5" t="s">
        <v>129</v>
      </c>
      <c r="F242" s="21">
        <f>IF(AND(D242="A",E242="A"),VLOOKUP(A242,'Input data'!B:K,10,FALSE),0)</f>
        <v>0</v>
      </c>
      <c r="G242" s="19">
        <f>IF(AND(D242="A",E242="C"),'Input data'!$O$6,0)</f>
        <v>0</v>
      </c>
      <c r="H242" s="22">
        <f t="shared" si="7"/>
        <v>0</v>
      </c>
    </row>
    <row r="243" spans="1:8" ht="14.25" customHeight="1" x14ac:dyDescent="0.35">
      <c r="A243" s="1" t="s">
        <v>499</v>
      </c>
      <c r="B243" s="4" t="str">
        <f t="shared" si="6"/>
        <v>SPA21XXX</v>
      </c>
      <c r="C243" s="1" t="s">
        <v>500</v>
      </c>
      <c r="D243" s="5" t="s">
        <v>129</v>
      </c>
      <c r="F243" s="21">
        <f>IF(AND(D243="A",E243="A"),VLOOKUP(A243,'Input data'!B:K,10,FALSE),0)</f>
        <v>0</v>
      </c>
      <c r="G243" s="19">
        <f>IF(AND(D243="A",E243="C"),'Input data'!$O$6,0)</f>
        <v>0</v>
      </c>
      <c r="H243" s="22">
        <f t="shared" si="7"/>
        <v>0</v>
      </c>
    </row>
    <row r="244" spans="1:8" ht="14.25" customHeight="1" x14ac:dyDescent="0.35">
      <c r="A244" s="1" t="s">
        <v>501</v>
      </c>
      <c r="B244" s="4" t="str">
        <f t="shared" si="6"/>
        <v>SPA21XXX</v>
      </c>
      <c r="C244" s="1" t="s">
        <v>502</v>
      </c>
      <c r="D244" s="5" t="s">
        <v>129</v>
      </c>
      <c r="F244" s="21">
        <f>IF(AND(D244="A",E244="A"),VLOOKUP(A244,'Input data'!B:K,10,FALSE),0)</f>
        <v>0</v>
      </c>
      <c r="G244" s="19">
        <f>IF(AND(D244="A",E244="C"),'Input data'!$O$6,0)</f>
        <v>0</v>
      </c>
      <c r="H244" s="22">
        <f t="shared" si="7"/>
        <v>0</v>
      </c>
    </row>
    <row r="245" spans="1:8" ht="14.25" customHeight="1" x14ac:dyDescent="0.35">
      <c r="A245" s="1" t="s">
        <v>503</v>
      </c>
      <c r="B245" s="4" t="str">
        <f t="shared" si="6"/>
        <v>SPA21XXX</v>
      </c>
      <c r="C245" s="1" t="s">
        <v>504</v>
      </c>
      <c r="D245" s="5" t="s">
        <v>129</v>
      </c>
      <c r="F245" s="21">
        <f>IF(AND(D245="A",E245="A"),VLOOKUP(A245,'Input data'!B:K,10,FALSE),0)</f>
        <v>0</v>
      </c>
      <c r="G245" s="19">
        <f>IF(AND(D245="A",E245="C"),'Input data'!$O$6,0)</f>
        <v>0</v>
      </c>
      <c r="H245" s="22">
        <f t="shared" si="7"/>
        <v>0</v>
      </c>
    </row>
    <row r="246" spans="1:8" ht="14.25" customHeight="1" x14ac:dyDescent="0.35">
      <c r="A246" s="1" t="s">
        <v>505</v>
      </c>
      <c r="B246" s="4" t="str">
        <f t="shared" si="6"/>
        <v>SPA21XXX</v>
      </c>
      <c r="C246" s="1" t="s">
        <v>506</v>
      </c>
      <c r="D246" s="5" t="s">
        <v>129</v>
      </c>
      <c r="F246" s="21">
        <f>IF(AND(D246="A",E246="A"),VLOOKUP(A246,'Input data'!B:K,10,FALSE),0)</f>
        <v>0</v>
      </c>
      <c r="G246" s="19">
        <f>IF(AND(D246="A",E246="C"),'Input data'!$O$6,0)</f>
        <v>0</v>
      </c>
      <c r="H246" s="22">
        <f t="shared" si="7"/>
        <v>0</v>
      </c>
    </row>
    <row r="247" spans="1:8" ht="14.25" customHeight="1" x14ac:dyDescent="0.35">
      <c r="A247" s="1" t="s">
        <v>507</v>
      </c>
      <c r="B247" s="4" t="str">
        <f t="shared" si="6"/>
        <v>SPA21XXX</v>
      </c>
      <c r="C247" s="1" t="s">
        <v>508</v>
      </c>
      <c r="D247" s="5" t="s">
        <v>129</v>
      </c>
      <c r="F247" s="21">
        <f>IF(AND(D247="A",E247="A"),VLOOKUP(A247,'Input data'!B:K,10,FALSE),0)</f>
        <v>0</v>
      </c>
      <c r="G247" s="19">
        <f>IF(AND(D247="A",E247="C"),'Input data'!$O$6,0)</f>
        <v>0</v>
      </c>
      <c r="H247" s="22">
        <f t="shared" si="7"/>
        <v>0</v>
      </c>
    </row>
    <row r="248" spans="1:8" ht="14.25" customHeight="1" x14ac:dyDescent="0.35">
      <c r="A248" s="1" t="s">
        <v>509</v>
      </c>
      <c r="B248" s="4" t="str">
        <f t="shared" si="6"/>
        <v>SPA21XXX</v>
      </c>
      <c r="C248" s="1" t="s">
        <v>510</v>
      </c>
      <c r="D248" s="5" t="s">
        <v>129</v>
      </c>
      <c r="F248" s="21">
        <f>IF(AND(D248="A",E248="A"),VLOOKUP(A248,'Input data'!B:K,10,FALSE),0)</f>
        <v>0</v>
      </c>
      <c r="G248" s="19">
        <f>IF(AND(D248="A",E248="C"),'Input data'!$O$6,0)</f>
        <v>0</v>
      </c>
      <c r="H248" s="22">
        <f t="shared" si="7"/>
        <v>0</v>
      </c>
    </row>
    <row r="249" spans="1:8" ht="14.25" customHeight="1" x14ac:dyDescent="0.35">
      <c r="A249" s="1" t="s">
        <v>511</v>
      </c>
      <c r="B249" s="4" t="str">
        <f t="shared" si="6"/>
        <v>SPA21XXX</v>
      </c>
      <c r="C249" s="1" t="s">
        <v>512</v>
      </c>
      <c r="D249" s="5" t="s">
        <v>129</v>
      </c>
      <c r="F249" s="21">
        <f>IF(AND(D249="A",E249="A"),VLOOKUP(A249,'Input data'!B:K,10,FALSE),0)</f>
        <v>0</v>
      </c>
      <c r="G249" s="19">
        <f>IF(AND(D249="A",E249="C"),'Input data'!$O$6,0)</f>
        <v>0</v>
      </c>
      <c r="H249" s="22">
        <f t="shared" si="7"/>
        <v>0</v>
      </c>
    </row>
    <row r="250" spans="1:8" ht="14.25" customHeight="1" x14ac:dyDescent="0.35">
      <c r="A250" s="1" t="s">
        <v>513</v>
      </c>
      <c r="B250" s="4" t="str">
        <f t="shared" si="6"/>
        <v>SPA21XXX</v>
      </c>
      <c r="C250" s="1" t="s">
        <v>514</v>
      </c>
      <c r="D250" s="5" t="s">
        <v>129</v>
      </c>
      <c r="F250" s="21">
        <f>IF(AND(D250="A",E250="A"),VLOOKUP(A250,'Input data'!B:K,10,FALSE),0)</f>
        <v>0</v>
      </c>
      <c r="G250" s="19">
        <f>IF(AND(D250="A",E250="C"),'Input data'!$O$6,0)</f>
        <v>0</v>
      </c>
      <c r="H250" s="22">
        <f t="shared" si="7"/>
        <v>0</v>
      </c>
    </row>
    <row r="251" spans="1:8" ht="14.25" customHeight="1" x14ac:dyDescent="0.35">
      <c r="A251" s="1" t="s">
        <v>515</v>
      </c>
      <c r="B251" s="4" t="str">
        <f t="shared" si="6"/>
        <v>SPA21XXX</v>
      </c>
      <c r="C251" s="1" t="s">
        <v>516</v>
      </c>
      <c r="D251" s="5" t="s">
        <v>129</v>
      </c>
      <c r="F251" s="21">
        <f>IF(AND(D251="A",E251="A"),VLOOKUP(A251,'Input data'!B:K,10,FALSE),0)</f>
        <v>0</v>
      </c>
      <c r="G251" s="19">
        <f>IF(AND(D251="A",E251="C"),'Input data'!$O$6,0)</f>
        <v>0</v>
      </c>
      <c r="H251" s="22">
        <f t="shared" si="7"/>
        <v>0</v>
      </c>
    </row>
    <row r="252" spans="1:8" ht="14.25" customHeight="1" x14ac:dyDescent="0.35">
      <c r="A252" s="1" t="s">
        <v>517</v>
      </c>
      <c r="B252" s="4" t="str">
        <f t="shared" si="6"/>
        <v>SPA21XXX</v>
      </c>
      <c r="C252" s="1" t="s">
        <v>518</v>
      </c>
      <c r="D252" s="5" t="s">
        <v>129</v>
      </c>
      <c r="F252" s="21">
        <f>IF(AND(D252="A",E252="A"),VLOOKUP(A252,'Input data'!B:K,10,FALSE),0)</f>
        <v>0</v>
      </c>
      <c r="G252" s="19">
        <f>IF(AND(D252="A",E252="C"),'Input data'!$O$6,0)</f>
        <v>0</v>
      </c>
      <c r="H252" s="22">
        <f t="shared" si="7"/>
        <v>0</v>
      </c>
    </row>
    <row r="253" spans="1:8" ht="14.25" customHeight="1" x14ac:dyDescent="0.35">
      <c r="A253" s="1" t="s">
        <v>519</v>
      </c>
      <c r="B253" s="4" t="str">
        <f t="shared" si="6"/>
        <v>SPA21XXX</v>
      </c>
      <c r="C253" s="1" t="s">
        <v>520</v>
      </c>
      <c r="D253" s="5" t="s">
        <v>129</v>
      </c>
      <c r="F253" s="21">
        <f>IF(AND(D253="A",E253="A"),VLOOKUP(A253,'Input data'!B:K,10,FALSE),0)</f>
        <v>0</v>
      </c>
      <c r="G253" s="19">
        <f>IF(AND(D253="A",E253="C"),'Input data'!$O$6,0)</f>
        <v>0</v>
      </c>
      <c r="H253" s="22">
        <f t="shared" si="7"/>
        <v>0</v>
      </c>
    </row>
    <row r="254" spans="1:8" ht="14.25" customHeight="1" x14ac:dyDescent="0.35">
      <c r="A254" s="1" t="s">
        <v>521</v>
      </c>
      <c r="B254" s="4" t="str">
        <f t="shared" si="6"/>
        <v>SPA21XXX</v>
      </c>
      <c r="C254" s="1" t="s">
        <v>522</v>
      </c>
      <c r="D254" s="5" t="s">
        <v>129</v>
      </c>
      <c r="F254" s="21">
        <f>IF(AND(D254="A",E254="A"),VLOOKUP(A254,'Input data'!B:K,10,FALSE),0)</f>
        <v>0</v>
      </c>
      <c r="G254" s="19">
        <f>IF(AND(D254="A",E254="C"),'Input data'!$O$6,0)</f>
        <v>0</v>
      </c>
      <c r="H254" s="22">
        <f t="shared" si="7"/>
        <v>0</v>
      </c>
    </row>
    <row r="255" spans="1:8" ht="14.25" customHeight="1" x14ac:dyDescent="0.35">
      <c r="A255" s="1" t="s">
        <v>523</v>
      </c>
      <c r="B255" s="4" t="str">
        <f t="shared" si="6"/>
        <v>SPA21XXX</v>
      </c>
      <c r="C255" s="1" t="s">
        <v>524</v>
      </c>
      <c r="D255" s="5" t="s">
        <v>129</v>
      </c>
      <c r="F255" s="21">
        <f>IF(AND(D255="A",E255="A"),VLOOKUP(A255,'Input data'!B:K,10,FALSE),0)</f>
        <v>0</v>
      </c>
      <c r="G255" s="19">
        <f>IF(AND(D255="A",E255="C"),'Input data'!$O$6,0)</f>
        <v>0</v>
      </c>
      <c r="H255" s="22">
        <f t="shared" si="7"/>
        <v>0</v>
      </c>
    </row>
    <row r="256" spans="1:8" ht="14.25" customHeight="1" x14ac:dyDescent="0.35">
      <c r="A256" s="1" t="s">
        <v>525</v>
      </c>
      <c r="B256" s="4" t="str">
        <f t="shared" si="6"/>
        <v>SPA21XXX</v>
      </c>
      <c r="C256" s="1" t="s">
        <v>526</v>
      </c>
      <c r="D256" s="5" t="s">
        <v>129</v>
      </c>
      <c r="F256" s="21">
        <f>IF(AND(D256="A",E256="A"),VLOOKUP(A256,'Input data'!B:K,10,FALSE),0)</f>
        <v>0</v>
      </c>
      <c r="G256" s="19">
        <f>IF(AND(D256="A",E256="C"),'Input data'!$O$6,0)</f>
        <v>0</v>
      </c>
      <c r="H256" s="22">
        <f t="shared" si="7"/>
        <v>0</v>
      </c>
    </row>
    <row r="257" spans="1:8" ht="14.25" customHeight="1" x14ac:dyDescent="0.35">
      <c r="A257" s="1" t="s">
        <v>527</v>
      </c>
      <c r="B257" s="4" t="str">
        <f t="shared" si="6"/>
        <v>SPA21XXX</v>
      </c>
      <c r="C257" s="1" t="s">
        <v>528</v>
      </c>
      <c r="D257" s="5" t="s">
        <v>129</v>
      </c>
      <c r="F257" s="21">
        <f>IF(AND(D257="A",E257="A"),VLOOKUP(A257,'Input data'!B:K,10,FALSE),0)</f>
        <v>0</v>
      </c>
      <c r="G257" s="19">
        <f>IF(AND(D257="A",E257="C"),'Input data'!$O$6,0)</f>
        <v>0</v>
      </c>
      <c r="H257" s="22">
        <f t="shared" si="7"/>
        <v>0</v>
      </c>
    </row>
    <row r="258" spans="1:8" ht="14.25" customHeight="1" x14ac:dyDescent="0.35">
      <c r="A258" s="1" t="s">
        <v>529</v>
      </c>
      <c r="B258" s="4" t="str">
        <f t="shared" si="6"/>
        <v>SPA21XXX</v>
      </c>
      <c r="C258" s="1" t="s">
        <v>530</v>
      </c>
      <c r="D258" s="5" t="s">
        <v>129</v>
      </c>
      <c r="F258" s="21">
        <f>IF(AND(D258="A",E258="A"),VLOOKUP(A258,'Input data'!B:K,10,FALSE),0)</f>
        <v>0</v>
      </c>
      <c r="G258" s="19">
        <f>IF(AND(D258="A",E258="C"),'Input data'!$O$6,0)</f>
        <v>0</v>
      </c>
      <c r="H258" s="22">
        <f t="shared" si="7"/>
        <v>0</v>
      </c>
    </row>
    <row r="259" spans="1:8" ht="14.25" customHeight="1" x14ac:dyDescent="0.35">
      <c r="A259" s="1" t="s">
        <v>531</v>
      </c>
      <c r="B259" s="4" t="str">
        <f t="shared" ref="B259:B322" si="8">REPLACE(A259,6,3,"XXX")</f>
        <v>SPA21XXX</v>
      </c>
      <c r="C259" s="1" t="s">
        <v>532</v>
      </c>
      <c r="D259" s="5" t="s">
        <v>129</v>
      </c>
      <c r="F259" s="21">
        <f>IF(AND(D259="A",E259="A"),VLOOKUP(A259,'Input data'!B:K,10,FALSE),0)</f>
        <v>0</v>
      </c>
      <c r="G259" s="19">
        <f>IF(AND(D259="A",E259="C"),'Input data'!$O$6,0)</f>
        <v>0</v>
      </c>
      <c r="H259" s="22">
        <f t="shared" ref="H259:H322" si="9">F259+G259</f>
        <v>0</v>
      </c>
    </row>
    <row r="260" spans="1:8" ht="14.25" customHeight="1" x14ac:dyDescent="0.35">
      <c r="A260" s="1" t="s">
        <v>533</v>
      </c>
      <c r="B260" s="4" t="str">
        <f t="shared" si="8"/>
        <v>SPA21XXX</v>
      </c>
      <c r="C260" s="1" t="s">
        <v>534</v>
      </c>
      <c r="D260" s="5" t="s">
        <v>129</v>
      </c>
      <c r="F260" s="21">
        <f>IF(AND(D260="A",E260="A"),VLOOKUP(A260,'Input data'!B:K,10,FALSE),0)</f>
        <v>0</v>
      </c>
      <c r="G260" s="19">
        <f>IF(AND(D260="A",E260="C"),'Input data'!$O$6,0)</f>
        <v>0</v>
      </c>
      <c r="H260" s="22">
        <f t="shared" si="9"/>
        <v>0</v>
      </c>
    </row>
    <row r="261" spans="1:8" ht="14.25" customHeight="1" x14ac:dyDescent="0.35">
      <c r="A261" s="1" t="s">
        <v>535</v>
      </c>
      <c r="B261" s="4" t="str">
        <f t="shared" si="8"/>
        <v>SPA21XXX</v>
      </c>
      <c r="C261" s="1" t="s">
        <v>536</v>
      </c>
      <c r="D261" s="5" t="s">
        <v>129</v>
      </c>
      <c r="F261" s="21">
        <f>IF(AND(D261="A",E261="A"),VLOOKUP(A261,'Input data'!B:K,10,FALSE),0)</f>
        <v>0</v>
      </c>
      <c r="G261" s="19">
        <f>IF(AND(D261="A",E261="C"),'Input data'!$O$6,0)</f>
        <v>0</v>
      </c>
      <c r="H261" s="22">
        <f t="shared" si="9"/>
        <v>0</v>
      </c>
    </row>
    <row r="262" spans="1:8" ht="14.25" customHeight="1" x14ac:dyDescent="0.35">
      <c r="A262" s="1" t="s">
        <v>537</v>
      </c>
      <c r="B262" s="4" t="str">
        <f t="shared" si="8"/>
        <v>SPA21XXX</v>
      </c>
      <c r="C262" s="1" t="s">
        <v>538</v>
      </c>
      <c r="D262" s="5" t="s">
        <v>129</v>
      </c>
      <c r="F262" s="21">
        <f>IF(AND(D262="A",E262="A"),VLOOKUP(A262,'Input data'!B:K,10,FALSE),0)</f>
        <v>0</v>
      </c>
      <c r="G262" s="19">
        <f>IF(AND(D262="A",E262="C"),'Input data'!$O$6,0)</f>
        <v>0</v>
      </c>
      <c r="H262" s="22">
        <f t="shared" si="9"/>
        <v>0</v>
      </c>
    </row>
    <row r="263" spans="1:8" ht="14.25" customHeight="1" x14ac:dyDescent="0.35">
      <c r="A263" s="1" t="s">
        <v>539</v>
      </c>
      <c r="B263" s="4" t="str">
        <f t="shared" si="8"/>
        <v>SPA21XXX</v>
      </c>
      <c r="C263" s="1" t="s">
        <v>540</v>
      </c>
      <c r="D263" s="5" t="s">
        <v>129</v>
      </c>
      <c r="F263" s="21">
        <f>IF(AND(D263="A",E263="A"),VLOOKUP(A263,'Input data'!B:K,10,FALSE),0)</f>
        <v>0</v>
      </c>
      <c r="G263" s="19">
        <f>IF(AND(D263="A",E263="C"),'Input data'!$O$6,0)</f>
        <v>0</v>
      </c>
      <c r="H263" s="22">
        <f t="shared" si="9"/>
        <v>0</v>
      </c>
    </row>
    <row r="264" spans="1:8" ht="14.25" customHeight="1" x14ac:dyDescent="0.35">
      <c r="A264" s="1" t="s">
        <v>541</v>
      </c>
      <c r="B264" s="4" t="str">
        <f t="shared" si="8"/>
        <v>SPA21XXX</v>
      </c>
      <c r="C264" s="1" t="s">
        <v>542</v>
      </c>
      <c r="D264" s="5" t="s">
        <v>129</v>
      </c>
      <c r="F264" s="21">
        <f>IF(AND(D264="A",E264="A"),VLOOKUP(A264,'Input data'!B:K,10,FALSE),0)</f>
        <v>0</v>
      </c>
      <c r="G264" s="19">
        <f>IF(AND(D264="A",E264="C"),'Input data'!$O$6,0)</f>
        <v>0</v>
      </c>
      <c r="H264" s="22">
        <f t="shared" si="9"/>
        <v>0</v>
      </c>
    </row>
    <row r="265" spans="1:8" ht="14.25" customHeight="1" x14ac:dyDescent="0.35">
      <c r="A265" s="1" t="s">
        <v>543</v>
      </c>
      <c r="B265" s="4" t="str">
        <f t="shared" si="8"/>
        <v>SPA21XXX</v>
      </c>
      <c r="C265" s="1" t="s">
        <v>544</v>
      </c>
      <c r="D265" s="5" t="s">
        <v>129</v>
      </c>
      <c r="F265" s="21">
        <f>IF(AND(D265="A",E265="A"),VLOOKUP(A265,'Input data'!B:K,10,FALSE),0)</f>
        <v>0</v>
      </c>
      <c r="G265" s="19">
        <f>IF(AND(D265="A",E265="C"),'Input data'!$O$6,0)</f>
        <v>0</v>
      </c>
      <c r="H265" s="22">
        <f t="shared" si="9"/>
        <v>0</v>
      </c>
    </row>
    <row r="266" spans="1:8" ht="14.25" customHeight="1" x14ac:dyDescent="0.35">
      <c r="A266" s="1" t="s">
        <v>545</v>
      </c>
      <c r="B266" s="4" t="str">
        <f t="shared" si="8"/>
        <v>SPA21XXX</v>
      </c>
      <c r="C266" s="1" t="s">
        <v>546</v>
      </c>
      <c r="D266" s="5" t="s">
        <v>129</v>
      </c>
      <c r="F266" s="21">
        <f>IF(AND(D266="A",E266="A"),VLOOKUP(A266,'Input data'!B:K,10,FALSE),0)</f>
        <v>0</v>
      </c>
      <c r="G266" s="19">
        <f>IF(AND(D266="A",E266="C"),'Input data'!$O$6,0)</f>
        <v>0</v>
      </c>
      <c r="H266" s="22">
        <f t="shared" si="9"/>
        <v>0</v>
      </c>
    </row>
    <row r="267" spans="1:8" ht="14.25" customHeight="1" x14ac:dyDescent="0.35">
      <c r="A267" s="1" t="s">
        <v>547</v>
      </c>
      <c r="B267" s="4" t="str">
        <f t="shared" si="8"/>
        <v>SPA21XXX</v>
      </c>
      <c r="C267" s="1" t="s">
        <v>548</v>
      </c>
      <c r="D267" s="5" t="s">
        <v>129</v>
      </c>
      <c r="F267" s="21">
        <f>IF(AND(D267="A",E267="A"),VLOOKUP(A267,'Input data'!B:K,10,FALSE),0)</f>
        <v>0</v>
      </c>
      <c r="G267" s="19">
        <f>IF(AND(D267="A",E267="C"),'Input data'!$O$6,0)</f>
        <v>0</v>
      </c>
      <c r="H267" s="22">
        <f t="shared" si="9"/>
        <v>0</v>
      </c>
    </row>
    <row r="268" spans="1:8" ht="14.25" customHeight="1" x14ac:dyDescent="0.35">
      <c r="A268" s="1" t="s">
        <v>549</v>
      </c>
      <c r="B268" s="4" t="str">
        <f t="shared" si="8"/>
        <v>SPA21XXX</v>
      </c>
      <c r="C268" s="1" t="s">
        <v>550</v>
      </c>
      <c r="D268" s="5" t="s">
        <v>129</v>
      </c>
      <c r="F268" s="21">
        <f>IF(AND(D268="A",E268="A"),VLOOKUP(A268,'Input data'!B:K,10,FALSE),0)</f>
        <v>0</v>
      </c>
      <c r="G268" s="19">
        <f>IF(AND(D268="A",E268="C"),'Input data'!$O$6,0)</f>
        <v>0</v>
      </c>
      <c r="H268" s="22">
        <f t="shared" si="9"/>
        <v>0</v>
      </c>
    </row>
    <row r="269" spans="1:8" ht="14.25" customHeight="1" x14ac:dyDescent="0.35">
      <c r="A269" s="1" t="s">
        <v>551</v>
      </c>
      <c r="B269" s="4" t="str">
        <f t="shared" si="8"/>
        <v>SPA21XXX</v>
      </c>
      <c r="C269" s="1" t="s">
        <v>552</v>
      </c>
      <c r="D269" s="5" t="s">
        <v>129</v>
      </c>
      <c r="F269" s="21">
        <f>IF(AND(D269="A",E269="A"),VLOOKUP(A269,'Input data'!B:K,10,FALSE),0)</f>
        <v>0</v>
      </c>
      <c r="G269" s="19">
        <f>IF(AND(D269="A",E269="C"),'Input data'!$O$6,0)</f>
        <v>0</v>
      </c>
      <c r="H269" s="22">
        <f t="shared" si="9"/>
        <v>0</v>
      </c>
    </row>
    <row r="270" spans="1:8" ht="14.25" customHeight="1" x14ac:dyDescent="0.35">
      <c r="A270" s="1" t="s">
        <v>553</v>
      </c>
      <c r="B270" s="4" t="str">
        <f t="shared" si="8"/>
        <v>SPA21XXX</v>
      </c>
      <c r="C270" s="1" t="s">
        <v>554</v>
      </c>
      <c r="D270" s="5" t="s">
        <v>129</v>
      </c>
      <c r="F270" s="21">
        <f>IF(AND(D270="A",E270="A"),VLOOKUP(A270,'Input data'!B:K,10,FALSE),0)</f>
        <v>0</v>
      </c>
      <c r="G270" s="19">
        <f>IF(AND(D270="A",E270="C"),'Input data'!$O$6,0)</f>
        <v>0</v>
      </c>
      <c r="H270" s="22">
        <f t="shared" si="9"/>
        <v>0</v>
      </c>
    </row>
    <row r="271" spans="1:8" ht="14.25" customHeight="1" x14ac:dyDescent="0.35">
      <c r="A271" s="1" t="s">
        <v>555</v>
      </c>
      <c r="B271" s="4" t="str">
        <f t="shared" si="8"/>
        <v>SPA21XXX</v>
      </c>
      <c r="C271" s="1" t="s">
        <v>556</v>
      </c>
      <c r="D271" s="5" t="s">
        <v>129</v>
      </c>
      <c r="F271" s="21">
        <f>IF(AND(D271="A",E271="A"),VLOOKUP(A271,'Input data'!B:K,10,FALSE),0)</f>
        <v>0</v>
      </c>
      <c r="G271" s="19">
        <f>IF(AND(D271="A",E271="C"),'Input data'!$O$6,0)</f>
        <v>0</v>
      </c>
      <c r="H271" s="22">
        <f t="shared" si="9"/>
        <v>0</v>
      </c>
    </row>
    <row r="272" spans="1:8" ht="14.25" customHeight="1" x14ac:dyDescent="0.35">
      <c r="A272" s="1" t="s">
        <v>557</v>
      </c>
      <c r="B272" s="4" t="str">
        <f t="shared" si="8"/>
        <v>SPA21XXX</v>
      </c>
      <c r="C272" s="1" t="s">
        <v>558</v>
      </c>
      <c r="D272" s="5" t="s">
        <v>129</v>
      </c>
      <c r="F272" s="21">
        <f>IF(AND(D272="A",E272="A"),VLOOKUP(A272,'Input data'!B:K,10,FALSE),0)</f>
        <v>0</v>
      </c>
      <c r="G272" s="19">
        <f>IF(AND(D272="A",E272="C"),'Input data'!$O$6,0)</f>
        <v>0</v>
      </c>
      <c r="H272" s="22">
        <f t="shared" si="9"/>
        <v>0</v>
      </c>
    </row>
    <row r="273" spans="1:8" ht="14.25" customHeight="1" x14ac:dyDescent="0.35">
      <c r="A273" s="1" t="s">
        <v>559</v>
      </c>
      <c r="B273" s="4" t="str">
        <f t="shared" si="8"/>
        <v>SPA21XXX</v>
      </c>
      <c r="C273" s="1" t="s">
        <v>560</v>
      </c>
      <c r="D273" s="5" t="s">
        <v>129</v>
      </c>
      <c r="F273" s="21">
        <f>IF(AND(D273="A",E273="A"),VLOOKUP(A273,'Input data'!B:K,10,FALSE),0)</f>
        <v>0</v>
      </c>
      <c r="G273" s="19">
        <f>IF(AND(D273="A",E273="C"),'Input data'!$O$6,0)</f>
        <v>0</v>
      </c>
      <c r="H273" s="22">
        <f t="shared" si="9"/>
        <v>0</v>
      </c>
    </row>
    <row r="274" spans="1:8" ht="14.25" customHeight="1" x14ac:dyDescent="0.35">
      <c r="A274" s="1" t="s">
        <v>561</v>
      </c>
      <c r="B274" s="4" t="str">
        <f t="shared" si="8"/>
        <v>SPA21XXX</v>
      </c>
      <c r="C274" s="1" t="s">
        <v>562</v>
      </c>
      <c r="D274" s="5" t="s">
        <v>129</v>
      </c>
      <c r="F274" s="21">
        <f>IF(AND(D274="A",E274="A"),VLOOKUP(A274,'Input data'!B:K,10,FALSE),0)</f>
        <v>0</v>
      </c>
      <c r="G274" s="19">
        <f>IF(AND(D274="A",E274="C"),'Input data'!$O$6,0)</f>
        <v>0</v>
      </c>
      <c r="H274" s="22">
        <f t="shared" si="9"/>
        <v>0</v>
      </c>
    </row>
    <row r="275" spans="1:8" ht="14.25" customHeight="1" x14ac:dyDescent="0.35">
      <c r="A275" s="1" t="s">
        <v>563</v>
      </c>
      <c r="B275" s="4" t="str">
        <f t="shared" si="8"/>
        <v>SPA21XXX</v>
      </c>
      <c r="C275" s="1" t="s">
        <v>564</v>
      </c>
      <c r="D275" s="5" t="s">
        <v>129</v>
      </c>
      <c r="F275" s="21">
        <f>IF(AND(D275="A",E275="A"),VLOOKUP(A275,'Input data'!B:K,10,FALSE),0)</f>
        <v>0</v>
      </c>
      <c r="G275" s="19">
        <f>IF(AND(D275="A",E275="C"),'Input data'!$O$6,0)</f>
        <v>0</v>
      </c>
      <c r="H275" s="22">
        <f t="shared" si="9"/>
        <v>0</v>
      </c>
    </row>
    <row r="276" spans="1:8" ht="14.25" customHeight="1" x14ac:dyDescent="0.35">
      <c r="A276" s="1" t="s">
        <v>565</v>
      </c>
      <c r="B276" s="4" t="str">
        <f t="shared" si="8"/>
        <v>SPA21XXX</v>
      </c>
      <c r="C276" s="1" t="s">
        <v>566</v>
      </c>
      <c r="D276" s="5" t="s">
        <v>129</v>
      </c>
      <c r="F276" s="21">
        <f>IF(AND(D276="A",E276="A"),VLOOKUP(A276,'Input data'!B:K,10,FALSE),0)</f>
        <v>0</v>
      </c>
      <c r="G276" s="19">
        <f>IF(AND(D276="A",E276="C"),'Input data'!$O$6,0)</f>
        <v>0</v>
      </c>
      <c r="H276" s="22">
        <f t="shared" si="9"/>
        <v>0</v>
      </c>
    </row>
    <row r="277" spans="1:8" ht="14.25" customHeight="1" x14ac:dyDescent="0.35">
      <c r="A277" s="1" t="s">
        <v>567</v>
      </c>
      <c r="B277" s="4" t="str">
        <f t="shared" si="8"/>
        <v>SPA21XXX</v>
      </c>
      <c r="C277" s="1" t="s">
        <v>568</v>
      </c>
      <c r="D277" s="5" t="s">
        <v>129</v>
      </c>
      <c r="F277" s="21">
        <f>IF(AND(D277="A",E277="A"),VLOOKUP(A277,'Input data'!B:K,10,FALSE),0)</f>
        <v>0</v>
      </c>
      <c r="G277" s="19">
        <f>IF(AND(D277="A",E277="C"),'Input data'!$O$6,0)</f>
        <v>0</v>
      </c>
      <c r="H277" s="22">
        <f t="shared" si="9"/>
        <v>0</v>
      </c>
    </row>
    <row r="278" spans="1:8" ht="14.25" customHeight="1" x14ac:dyDescent="0.35">
      <c r="A278" s="1" t="s">
        <v>569</v>
      </c>
      <c r="B278" s="4" t="str">
        <f t="shared" si="8"/>
        <v>SPA21XXX</v>
      </c>
      <c r="C278" s="1" t="s">
        <v>570</v>
      </c>
      <c r="D278" s="5" t="s">
        <v>129</v>
      </c>
      <c r="F278" s="21">
        <f>IF(AND(D278="A",E278="A"),VLOOKUP(A278,'Input data'!B:K,10,FALSE),0)</f>
        <v>0</v>
      </c>
      <c r="G278" s="19">
        <f>IF(AND(D278="A",E278="C"),'Input data'!$O$6,0)</f>
        <v>0</v>
      </c>
      <c r="H278" s="22">
        <f t="shared" si="9"/>
        <v>0</v>
      </c>
    </row>
    <row r="279" spans="1:8" ht="14.25" customHeight="1" x14ac:dyDescent="0.35">
      <c r="A279" s="1" t="s">
        <v>571</v>
      </c>
      <c r="B279" s="4" t="str">
        <f t="shared" si="8"/>
        <v>SPA21XXX</v>
      </c>
      <c r="C279" s="1" t="s">
        <v>572</v>
      </c>
      <c r="D279" s="5" t="s">
        <v>129</v>
      </c>
      <c r="F279" s="21">
        <f>IF(AND(D279="A",E279="A"),VLOOKUP(A279,'Input data'!B:K,10,FALSE),0)</f>
        <v>0</v>
      </c>
      <c r="G279" s="19">
        <f>IF(AND(D279="A",E279="C"),'Input data'!$O$6,0)</f>
        <v>0</v>
      </c>
      <c r="H279" s="22">
        <f t="shared" si="9"/>
        <v>0</v>
      </c>
    </row>
    <row r="280" spans="1:8" ht="14.25" customHeight="1" x14ac:dyDescent="0.35">
      <c r="A280" s="1" t="s">
        <v>573</v>
      </c>
      <c r="B280" s="4" t="str">
        <f t="shared" si="8"/>
        <v>SPA21XXX</v>
      </c>
      <c r="C280" s="1" t="s">
        <v>574</v>
      </c>
      <c r="D280" s="5" t="s">
        <v>129</v>
      </c>
      <c r="F280" s="21">
        <f>IF(AND(D280="A",E280="A"),VLOOKUP(A280,'Input data'!B:K,10,FALSE),0)</f>
        <v>0</v>
      </c>
      <c r="G280" s="19">
        <f>IF(AND(D280="A",E280="C"),'Input data'!$O$6,0)</f>
        <v>0</v>
      </c>
      <c r="H280" s="22">
        <f t="shared" si="9"/>
        <v>0</v>
      </c>
    </row>
    <row r="281" spans="1:8" ht="14.25" customHeight="1" x14ac:dyDescent="0.35">
      <c r="A281" s="1" t="s">
        <v>575</v>
      </c>
      <c r="B281" s="4" t="str">
        <f t="shared" si="8"/>
        <v>SPA21XXX</v>
      </c>
      <c r="C281" s="1" t="s">
        <v>576</v>
      </c>
      <c r="D281" s="5" t="s">
        <v>129</v>
      </c>
      <c r="F281" s="21">
        <f>IF(AND(D281="A",E281="A"),VLOOKUP(A281,'Input data'!B:K,10,FALSE),0)</f>
        <v>0</v>
      </c>
      <c r="G281" s="19">
        <f>IF(AND(D281="A",E281="C"),'Input data'!$O$6,0)</f>
        <v>0</v>
      </c>
      <c r="H281" s="22">
        <f t="shared" si="9"/>
        <v>0</v>
      </c>
    </row>
    <row r="282" spans="1:8" ht="14.25" customHeight="1" x14ac:dyDescent="0.35">
      <c r="A282" s="1" t="s">
        <v>577</v>
      </c>
      <c r="B282" s="4" t="str">
        <f t="shared" si="8"/>
        <v>SPA21XXX</v>
      </c>
      <c r="C282" s="1" t="s">
        <v>578</v>
      </c>
      <c r="D282" s="5" t="s">
        <v>129</v>
      </c>
      <c r="F282" s="21">
        <f>IF(AND(D282="A",E282="A"),VLOOKUP(A282,'Input data'!B:K,10,FALSE),0)</f>
        <v>0</v>
      </c>
      <c r="G282" s="19">
        <f>IF(AND(D282="A",E282="C"),'Input data'!$O$6,0)</f>
        <v>0</v>
      </c>
      <c r="H282" s="22">
        <f t="shared" si="9"/>
        <v>0</v>
      </c>
    </row>
    <row r="283" spans="1:8" ht="14.25" customHeight="1" x14ac:dyDescent="0.35">
      <c r="A283" s="1" t="s">
        <v>579</v>
      </c>
      <c r="B283" s="4" t="str">
        <f t="shared" si="8"/>
        <v>SPA21XXX</v>
      </c>
      <c r="C283" s="1" t="s">
        <v>580</v>
      </c>
      <c r="D283" s="5" t="s">
        <v>129</v>
      </c>
      <c r="F283" s="21">
        <f>IF(AND(D283="A",E283="A"),VLOOKUP(A283,'Input data'!B:K,10,FALSE),0)</f>
        <v>0</v>
      </c>
      <c r="G283" s="19">
        <f>IF(AND(D283="A",E283="C"),'Input data'!$O$6,0)</f>
        <v>0</v>
      </c>
      <c r="H283" s="22">
        <f t="shared" si="9"/>
        <v>0</v>
      </c>
    </row>
    <row r="284" spans="1:8" ht="14.25" customHeight="1" x14ac:dyDescent="0.35">
      <c r="A284" s="1" t="s">
        <v>581</v>
      </c>
      <c r="B284" s="4" t="str">
        <f t="shared" si="8"/>
        <v>SPA21XXX</v>
      </c>
      <c r="C284" s="1" t="s">
        <v>582</v>
      </c>
      <c r="D284" s="5" t="s">
        <v>129</v>
      </c>
      <c r="F284" s="21">
        <f>IF(AND(D284="A",E284="A"),VLOOKUP(A284,'Input data'!B:K,10,FALSE),0)</f>
        <v>0</v>
      </c>
      <c r="G284" s="19">
        <f>IF(AND(D284="A",E284="C"),'Input data'!$O$6,0)</f>
        <v>0</v>
      </c>
      <c r="H284" s="22">
        <f t="shared" si="9"/>
        <v>0</v>
      </c>
    </row>
    <row r="285" spans="1:8" ht="14.25" customHeight="1" x14ac:dyDescent="0.35">
      <c r="A285" s="1" t="s">
        <v>583</v>
      </c>
      <c r="B285" s="4" t="str">
        <f t="shared" si="8"/>
        <v>SPA21XXX</v>
      </c>
      <c r="C285" s="1" t="s">
        <v>584</v>
      </c>
      <c r="D285" s="5" t="s">
        <v>129</v>
      </c>
      <c r="F285" s="21">
        <f>IF(AND(D285="A",E285="A"),VLOOKUP(A285,'Input data'!B:K,10,FALSE),0)</f>
        <v>0</v>
      </c>
      <c r="G285" s="19">
        <f>IF(AND(D285="A",E285="C"),'Input data'!$O$6,0)</f>
        <v>0</v>
      </c>
      <c r="H285" s="22">
        <f t="shared" si="9"/>
        <v>0</v>
      </c>
    </row>
    <row r="286" spans="1:8" ht="14.25" customHeight="1" x14ac:dyDescent="0.35">
      <c r="A286" s="1" t="s">
        <v>585</v>
      </c>
      <c r="B286" s="4" t="str">
        <f t="shared" si="8"/>
        <v>SPA21XXX</v>
      </c>
      <c r="C286" s="1" t="s">
        <v>586</v>
      </c>
      <c r="D286" s="5" t="s">
        <v>129</v>
      </c>
      <c r="F286" s="21">
        <f>IF(AND(D286="A",E286="A"),VLOOKUP(A286,'Input data'!B:K,10,FALSE),0)</f>
        <v>0</v>
      </c>
      <c r="G286" s="19">
        <f>IF(AND(D286="A",E286="C"),'Input data'!$O$6,0)</f>
        <v>0</v>
      </c>
      <c r="H286" s="22">
        <f t="shared" si="9"/>
        <v>0</v>
      </c>
    </row>
    <row r="287" spans="1:8" ht="14.25" customHeight="1" x14ac:dyDescent="0.35">
      <c r="A287" s="1" t="s">
        <v>587</v>
      </c>
      <c r="B287" s="4" t="str">
        <f t="shared" si="8"/>
        <v>SPA21XXX</v>
      </c>
      <c r="C287" s="1" t="s">
        <v>588</v>
      </c>
      <c r="D287" s="5" t="s">
        <v>129</v>
      </c>
      <c r="F287" s="21">
        <f>IF(AND(D287="A",E287="A"),VLOOKUP(A287,'Input data'!B:K,10,FALSE),0)</f>
        <v>0</v>
      </c>
      <c r="G287" s="19">
        <f>IF(AND(D287="A",E287="C"),'Input data'!$O$6,0)</f>
        <v>0</v>
      </c>
      <c r="H287" s="22">
        <f t="shared" si="9"/>
        <v>0</v>
      </c>
    </row>
    <row r="288" spans="1:8" ht="14.25" customHeight="1" x14ac:dyDescent="0.35">
      <c r="A288" s="1" t="s">
        <v>589</v>
      </c>
      <c r="B288" s="4" t="str">
        <f t="shared" si="8"/>
        <v>SPA21XXX</v>
      </c>
      <c r="C288" s="1" t="s">
        <v>590</v>
      </c>
      <c r="D288" s="5" t="s">
        <v>129</v>
      </c>
      <c r="F288" s="21">
        <f>IF(AND(D288="A",E288="A"),VLOOKUP(A288,'Input data'!B:K,10,FALSE),0)</f>
        <v>0</v>
      </c>
      <c r="G288" s="19">
        <f>IF(AND(D288="A",E288="C"),'Input data'!$O$6,0)</f>
        <v>0</v>
      </c>
      <c r="H288" s="22">
        <f t="shared" si="9"/>
        <v>0</v>
      </c>
    </row>
    <row r="289" spans="1:8" ht="14.25" customHeight="1" x14ac:dyDescent="0.35">
      <c r="A289" s="1" t="s">
        <v>591</v>
      </c>
      <c r="B289" s="4" t="str">
        <f t="shared" si="8"/>
        <v>SPA21XXX</v>
      </c>
      <c r="C289" s="1" t="s">
        <v>592</v>
      </c>
      <c r="D289" s="5" t="s">
        <v>129</v>
      </c>
      <c r="F289" s="21">
        <f>IF(AND(D289="A",E289="A"),VLOOKUP(A289,'Input data'!B:K,10,FALSE),0)</f>
        <v>0</v>
      </c>
      <c r="G289" s="19">
        <f>IF(AND(D289="A",E289="C"),'Input data'!$O$6,0)</f>
        <v>0</v>
      </c>
      <c r="H289" s="22">
        <f t="shared" si="9"/>
        <v>0</v>
      </c>
    </row>
    <row r="290" spans="1:8" ht="14.25" customHeight="1" x14ac:dyDescent="0.35">
      <c r="A290" s="1" t="s">
        <v>593</v>
      </c>
      <c r="B290" s="4" t="str">
        <f t="shared" si="8"/>
        <v>SPA21XXX</v>
      </c>
      <c r="C290" s="1" t="s">
        <v>594</v>
      </c>
      <c r="D290" s="5" t="s">
        <v>129</v>
      </c>
      <c r="F290" s="21">
        <f>IF(AND(D290="A",E290="A"),VLOOKUP(A290,'Input data'!B:K,10,FALSE),0)</f>
        <v>0</v>
      </c>
      <c r="G290" s="19">
        <f>IF(AND(D290="A",E290="C"),'Input data'!$O$6,0)</f>
        <v>0</v>
      </c>
      <c r="H290" s="22">
        <f t="shared" si="9"/>
        <v>0</v>
      </c>
    </row>
    <row r="291" spans="1:8" ht="14.25" customHeight="1" x14ac:dyDescent="0.35">
      <c r="A291" s="1" t="s">
        <v>595</v>
      </c>
      <c r="B291" s="4" t="str">
        <f t="shared" si="8"/>
        <v>SPA21XXX</v>
      </c>
      <c r="C291" s="1" t="s">
        <v>596</v>
      </c>
      <c r="D291" s="5" t="s">
        <v>129</v>
      </c>
      <c r="F291" s="21">
        <f>IF(AND(D291="A",E291="A"),VLOOKUP(A291,'Input data'!B:K,10,FALSE),0)</f>
        <v>0</v>
      </c>
      <c r="G291" s="19">
        <f>IF(AND(D291="A",E291="C"),'Input data'!$O$6,0)</f>
        <v>0</v>
      </c>
      <c r="H291" s="22">
        <f t="shared" si="9"/>
        <v>0</v>
      </c>
    </row>
    <row r="292" spans="1:8" ht="14.25" customHeight="1" x14ac:dyDescent="0.35">
      <c r="A292" s="1" t="s">
        <v>597</v>
      </c>
      <c r="B292" s="4" t="str">
        <f t="shared" si="8"/>
        <v>SPA21XXX</v>
      </c>
      <c r="C292" s="1" t="s">
        <v>598</v>
      </c>
      <c r="D292" s="5" t="s">
        <v>129</v>
      </c>
      <c r="F292" s="21">
        <f>IF(AND(D292="A",E292="A"),VLOOKUP(A292,'Input data'!B:K,10,FALSE),0)</f>
        <v>0</v>
      </c>
      <c r="G292" s="19">
        <f>IF(AND(D292="A",E292="C"),'Input data'!$O$6,0)</f>
        <v>0</v>
      </c>
      <c r="H292" s="22">
        <f t="shared" si="9"/>
        <v>0</v>
      </c>
    </row>
    <row r="293" spans="1:8" ht="14.25" customHeight="1" x14ac:dyDescent="0.35">
      <c r="A293" s="1" t="s">
        <v>599</v>
      </c>
      <c r="B293" s="4" t="str">
        <f t="shared" si="8"/>
        <v>SPA21XXX</v>
      </c>
      <c r="C293" s="1" t="s">
        <v>600</v>
      </c>
      <c r="D293" s="5" t="s">
        <v>129</v>
      </c>
      <c r="F293" s="21">
        <f>IF(AND(D293="A",E293="A"),VLOOKUP(A293,'Input data'!B:K,10,FALSE),0)</f>
        <v>0</v>
      </c>
      <c r="G293" s="19">
        <f>IF(AND(D293="A",E293="C"),'Input data'!$O$6,0)</f>
        <v>0</v>
      </c>
      <c r="H293" s="22">
        <f t="shared" si="9"/>
        <v>0</v>
      </c>
    </row>
    <row r="294" spans="1:8" ht="14.25" customHeight="1" x14ac:dyDescent="0.35">
      <c r="A294" s="1" t="s">
        <v>601</v>
      </c>
      <c r="B294" s="4" t="str">
        <f t="shared" si="8"/>
        <v>SPA21XXX</v>
      </c>
      <c r="C294" s="1" t="s">
        <v>602</v>
      </c>
      <c r="D294" s="5" t="s">
        <v>129</v>
      </c>
      <c r="F294" s="21">
        <f>IF(AND(D294="A",E294="A"),VLOOKUP(A294,'Input data'!B:K,10,FALSE),0)</f>
        <v>0</v>
      </c>
      <c r="G294" s="19">
        <f>IF(AND(D294="A",E294="C"),'Input data'!$O$6,0)</f>
        <v>0</v>
      </c>
      <c r="H294" s="22">
        <f t="shared" si="9"/>
        <v>0</v>
      </c>
    </row>
    <row r="295" spans="1:8" ht="14.25" customHeight="1" x14ac:dyDescent="0.35">
      <c r="A295" s="1" t="s">
        <v>603</v>
      </c>
      <c r="B295" s="4" t="str">
        <f t="shared" si="8"/>
        <v>SPA21XXX</v>
      </c>
      <c r="C295" s="1" t="s">
        <v>604</v>
      </c>
      <c r="D295" s="5" t="s">
        <v>129</v>
      </c>
      <c r="F295" s="21">
        <f>IF(AND(D295="A",E295="A"),VLOOKUP(A295,'Input data'!B:K,10,FALSE),0)</f>
        <v>0</v>
      </c>
      <c r="G295" s="19">
        <f>IF(AND(D295="A",E295="C"),'Input data'!$O$6,0)</f>
        <v>0</v>
      </c>
      <c r="H295" s="22">
        <f t="shared" si="9"/>
        <v>0</v>
      </c>
    </row>
    <row r="296" spans="1:8" ht="14.25" customHeight="1" x14ac:dyDescent="0.35">
      <c r="A296" s="1" t="s">
        <v>605</v>
      </c>
      <c r="B296" s="4" t="str">
        <f t="shared" si="8"/>
        <v>SPA21XXX</v>
      </c>
      <c r="C296" s="1" t="s">
        <v>606</v>
      </c>
      <c r="D296" s="5" t="s">
        <v>129</v>
      </c>
      <c r="F296" s="21">
        <f>IF(AND(D296="A",E296="A"),VLOOKUP(A296,'Input data'!B:K,10,FALSE),0)</f>
        <v>0</v>
      </c>
      <c r="G296" s="19">
        <f>IF(AND(D296="A",E296="C"),'Input data'!$O$6,0)</f>
        <v>0</v>
      </c>
      <c r="H296" s="22">
        <f t="shared" si="9"/>
        <v>0</v>
      </c>
    </row>
    <row r="297" spans="1:8" ht="14.25" customHeight="1" x14ac:dyDescent="0.35">
      <c r="A297" s="1" t="s">
        <v>607</v>
      </c>
      <c r="B297" s="4" t="str">
        <f t="shared" si="8"/>
        <v>SPA21XXX</v>
      </c>
      <c r="C297" s="1" t="s">
        <v>608</v>
      </c>
      <c r="D297" s="5" t="s">
        <v>129</v>
      </c>
      <c r="F297" s="21">
        <f>IF(AND(D297="A",E297="A"),VLOOKUP(A297,'Input data'!B:K,10,FALSE),0)</f>
        <v>0</v>
      </c>
      <c r="G297" s="19">
        <f>IF(AND(D297="A",E297="C"),'Input data'!$O$6,0)</f>
        <v>0</v>
      </c>
      <c r="H297" s="22">
        <f t="shared" si="9"/>
        <v>0</v>
      </c>
    </row>
    <row r="298" spans="1:8" ht="14.25" customHeight="1" x14ac:dyDescent="0.35">
      <c r="A298" s="1" t="s">
        <v>609</v>
      </c>
      <c r="B298" s="4" t="str">
        <f t="shared" si="8"/>
        <v>SPA21XXX</v>
      </c>
      <c r="C298" s="1" t="s">
        <v>610</v>
      </c>
      <c r="D298" s="5" t="s">
        <v>129</v>
      </c>
      <c r="F298" s="21">
        <f>IF(AND(D298="A",E298="A"),VLOOKUP(A298,'Input data'!B:K,10,FALSE),0)</f>
        <v>0</v>
      </c>
      <c r="G298" s="19">
        <f>IF(AND(D298="A",E298="C"),'Input data'!$O$6,0)</f>
        <v>0</v>
      </c>
      <c r="H298" s="22">
        <f t="shared" si="9"/>
        <v>0</v>
      </c>
    </row>
    <row r="299" spans="1:8" ht="14.25" customHeight="1" x14ac:dyDescent="0.35">
      <c r="A299" s="1" t="s">
        <v>611</v>
      </c>
      <c r="B299" s="4" t="str">
        <f t="shared" si="8"/>
        <v>SPA21XXX</v>
      </c>
      <c r="C299" s="1" t="s">
        <v>612</v>
      </c>
      <c r="D299" s="5" t="s">
        <v>129</v>
      </c>
      <c r="F299" s="21">
        <f>IF(AND(D299="A",E299="A"),VLOOKUP(A299,'Input data'!B:K,10,FALSE),0)</f>
        <v>0</v>
      </c>
      <c r="G299" s="19">
        <f>IF(AND(D299="A",E299="C"),'Input data'!$O$6,0)</f>
        <v>0</v>
      </c>
      <c r="H299" s="22">
        <f t="shared" si="9"/>
        <v>0</v>
      </c>
    </row>
    <row r="300" spans="1:8" ht="14.25" customHeight="1" x14ac:dyDescent="0.35">
      <c r="A300" s="1" t="s">
        <v>613</v>
      </c>
      <c r="B300" s="4" t="str">
        <f t="shared" si="8"/>
        <v>SPA21XXX</v>
      </c>
      <c r="C300" s="1" t="s">
        <v>614</v>
      </c>
      <c r="D300" s="5" t="s">
        <v>129</v>
      </c>
      <c r="F300" s="21">
        <f>IF(AND(D300="A",E300="A"),VLOOKUP(A300,'Input data'!B:K,10,FALSE),0)</f>
        <v>0</v>
      </c>
      <c r="G300" s="19">
        <f>IF(AND(D300="A",E300="C"),'Input data'!$O$6,0)</f>
        <v>0</v>
      </c>
      <c r="H300" s="22">
        <f t="shared" si="9"/>
        <v>0</v>
      </c>
    </row>
    <row r="301" spans="1:8" ht="14.25" customHeight="1" x14ac:dyDescent="0.35">
      <c r="A301" s="1" t="s">
        <v>615</v>
      </c>
      <c r="B301" s="4" t="str">
        <f t="shared" si="8"/>
        <v>SPA21XXX</v>
      </c>
      <c r="C301" s="1" t="s">
        <v>616</v>
      </c>
      <c r="D301" s="5" t="s">
        <v>129</v>
      </c>
      <c r="F301" s="21">
        <f>IF(AND(D301="A",E301="A"),VLOOKUP(A301,'Input data'!B:K,10,FALSE),0)</f>
        <v>0</v>
      </c>
      <c r="G301" s="19">
        <f>IF(AND(D301="A",E301="C"),'Input data'!$O$6,0)</f>
        <v>0</v>
      </c>
      <c r="H301" s="22">
        <f t="shared" si="9"/>
        <v>0</v>
      </c>
    </row>
    <row r="302" spans="1:8" ht="14.25" customHeight="1" x14ac:dyDescent="0.35">
      <c r="A302" s="1" t="s">
        <v>617</v>
      </c>
      <c r="B302" s="4" t="str">
        <f t="shared" si="8"/>
        <v>SPA21XXX</v>
      </c>
      <c r="C302" s="1" t="s">
        <v>618</v>
      </c>
      <c r="D302" s="5" t="s">
        <v>129</v>
      </c>
      <c r="F302" s="21">
        <f>IF(AND(D302="A",E302="A"),VLOOKUP(A302,'Input data'!B:K,10,FALSE),0)</f>
        <v>0</v>
      </c>
      <c r="G302" s="19">
        <f>IF(AND(D302="A",E302="C"),'Input data'!$O$6,0)</f>
        <v>0</v>
      </c>
      <c r="H302" s="22">
        <f t="shared" si="9"/>
        <v>0</v>
      </c>
    </row>
    <row r="303" spans="1:8" ht="14.25" customHeight="1" x14ac:dyDescent="0.35">
      <c r="A303" s="1" t="s">
        <v>619</v>
      </c>
      <c r="B303" s="4" t="str">
        <f t="shared" si="8"/>
        <v>SPA21XXX</v>
      </c>
      <c r="C303" s="1" t="s">
        <v>620</v>
      </c>
      <c r="D303" s="5" t="s">
        <v>129</v>
      </c>
      <c r="F303" s="21">
        <f>IF(AND(D303="A",E303="A"),VLOOKUP(A303,'Input data'!B:K,10,FALSE),0)</f>
        <v>0</v>
      </c>
      <c r="G303" s="19">
        <f>IF(AND(D303="A",E303="C"),'Input data'!$O$6,0)</f>
        <v>0</v>
      </c>
      <c r="H303" s="22">
        <f t="shared" si="9"/>
        <v>0</v>
      </c>
    </row>
    <row r="304" spans="1:8" ht="14.25" customHeight="1" x14ac:dyDescent="0.35">
      <c r="A304" s="1" t="s">
        <v>621</v>
      </c>
      <c r="B304" s="4" t="str">
        <f t="shared" si="8"/>
        <v>SPA21XXX</v>
      </c>
      <c r="C304" s="1" t="s">
        <v>622</v>
      </c>
      <c r="D304" s="5" t="s">
        <v>129</v>
      </c>
      <c r="F304" s="21">
        <f>IF(AND(D304="A",E304="A"),VLOOKUP(A304,'Input data'!B:K,10,FALSE),0)</f>
        <v>0</v>
      </c>
      <c r="G304" s="19">
        <f>IF(AND(D304="A",E304="C"),'Input data'!$O$6,0)</f>
        <v>0</v>
      </c>
      <c r="H304" s="22">
        <f t="shared" si="9"/>
        <v>0</v>
      </c>
    </row>
    <row r="305" spans="1:8" ht="14.25" customHeight="1" x14ac:dyDescent="0.35">
      <c r="A305" s="1" t="s">
        <v>623</v>
      </c>
      <c r="B305" s="4" t="str">
        <f t="shared" si="8"/>
        <v>SPA21XXX</v>
      </c>
      <c r="C305" s="1" t="s">
        <v>624</v>
      </c>
      <c r="D305" s="5" t="s">
        <v>129</v>
      </c>
      <c r="F305" s="21">
        <f>IF(AND(D305="A",E305="A"),VLOOKUP(A305,'Input data'!B:K,10,FALSE),0)</f>
        <v>0</v>
      </c>
      <c r="G305" s="19">
        <f>IF(AND(D305="A",E305="C"),'Input data'!$O$6,0)</f>
        <v>0</v>
      </c>
      <c r="H305" s="22">
        <f t="shared" si="9"/>
        <v>0</v>
      </c>
    </row>
    <row r="306" spans="1:8" ht="14.25" customHeight="1" x14ac:dyDescent="0.35">
      <c r="A306" s="1" t="s">
        <v>625</v>
      </c>
      <c r="B306" s="4" t="str">
        <f t="shared" si="8"/>
        <v>SPA21XXX</v>
      </c>
      <c r="C306" s="1" t="s">
        <v>626</v>
      </c>
      <c r="D306" s="5" t="s">
        <v>129</v>
      </c>
      <c r="F306" s="21">
        <f>IF(AND(D306="A",E306="A"),VLOOKUP(A306,'Input data'!B:K,10,FALSE),0)</f>
        <v>0</v>
      </c>
      <c r="G306" s="19">
        <f>IF(AND(D306="A",E306="C"),'Input data'!$O$6,0)</f>
        <v>0</v>
      </c>
      <c r="H306" s="22">
        <f t="shared" si="9"/>
        <v>0</v>
      </c>
    </row>
    <row r="307" spans="1:8" ht="14.25" customHeight="1" x14ac:dyDescent="0.35">
      <c r="A307" s="1" t="s">
        <v>627</v>
      </c>
      <c r="B307" s="4" t="str">
        <f t="shared" si="8"/>
        <v>SPA21XXX</v>
      </c>
      <c r="C307" s="1" t="s">
        <v>628</v>
      </c>
      <c r="D307" s="5" t="s">
        <v>129</v>
      </c>
      <c r="F307" s="21">
        <f>IF(AND(D307="A",E307="A"),VLOOKUP(A307,'Input data'!B:K,10,FALSE),0)</f>
        <v>0</v>
      </c>
      <c r="G307" s="19">
        <f>IF(AND(D307="A",E307="C"),'Input data'!$O$6,0)</f>
        <v>0</v>
      </c>
      <c r="H307" s="22">
        <f t="shared" si="9"/>
        <v>0</v>
      </c>
    </row>
    <row r="308" spans="1:8" ht="14.25" customHeight="1" x14ac:dyDescent="0.35">
      <c r="A308" s="1" t="s">
        <v>629</v>
      </c>
      <c r="B308" s="4" t="str">
        <f t="shared" si="8"/>
        <v>SPA21XXX</v>
      </c>
      <c r="C308" s="1" t="s">
        <v>630</v>
      </c>
      <c r="D308" s="5" t="s">
        <v>129</v>
      </c>
      <c r="F308" s="21">
        <f>IF(AND(D308="A",E308="A"),VLOOKUP(A308,'Input data'!B:K,10,FALSE),0)</f>
        <v>0</v>
      </c>
      <c r="G308" s="19">
        <f>IF(AND(D308="A",E308="C"),'Input data'!$O$6,0)</f>
        <v>0</v>
      </c>
      <c r="H308" s="22">
        <f t="shared" si="9"/>
        <v>0</v>
      </c>
    </row>
    <row r="309" spans="1:8" ht="14.25" customHeight="1" x14ac:dyDescent="0.35">
      <c r="A309" s="1" t="s">
        <v>631</v>
      </c>
      <c r="B309" s="4" t="str">
        <f t="shared" si="8"/>
        <v>SPA21XXX</v>
      </c>
      <c r="C309" s="1" t="s">
        <v>632</v>
      </c>
      <c r="D309" s="5" t="s">
        <v>129</v>
      </c>
      <c r="F309" s="21">
        <f>IF(AND(D309="A",E309="A"),VLOOKUP(A309,'Input data'!B:K,10,FALSE),0)</f>
        <v>0</v>
      </c>
      <c r="G309" s="19">
        <f>IF(AND(D309="A",E309="C"),'Input data'!$O$6,0)</f>
        <v>0</v>
      </c>
      <c r="H309" s="22">
        <f t="shared" si="9"/>
        <v>0</v>
      </c>
    </row>
    <row r="310" spans="1:8" ht="14.25" customHeight="1" x14ac:dyDescent="0.35">
      <c r="A310" s="1" t="s">
        <v>633</v>
      </c>
      <c r="B310" s="4" t="str">
        <f t="shared" si="8"/>
        <v>SPA21XXX</v>
      </c>
      <c r="C310" s="1" t="s">
        <v>634</v>
      </c>
      <c r="D310" s="5" t="s">
        <v>129</v>
      </c>
      <c r="F310" s="21">
        <f>IF(AND(D310="A",E310="A"),VLOOKUP(A310,'Input data'!B:K,10,FALSE),0)</f>
        <v>0</v>
      </c>
      <c r="G310" s="19">
        <f>IF(AND(D310="A",E310="C"),'Input data'!$O$6,0)</f>
        <v>0</v>
      </c>
      <c r="H310" s="22">
        <f t="shared" si="9"/>
        <v>0</v>
      </c>
    </row>
    <row r="311" spans="1:8" ht="14.25" customHeight="1" x14ac:dyDescent="0.35">
      <c r="A311" s="1" t="s">
        <v>635</v>
      </c>
      <c r="B311" s="4" t="str">
        <f t="shared" si="8"/>
        <v>SPA21XXX</v>
      </c>
      <c r="C311" s="1" t="s">
        <v>636</v>
      </c>
      <c r="D311" s="5" t="s">
        <v>129</v>
      </c>
      <c r="F311" s="21">
        <f>IF(AND(D311="A",E311="A"),VLOOKUP(A311,'Input data'!B:K,10,FALSE),0)</f>
        <v>0</v>
      </c>
      <c r="G311" s="19">
        <f>IF(AND(D311="A",E311="C"),'Input data'!$O$6,0)</f>
        <v>0</v>
      </c>
      <c r="H311" s="22">
        <f t="shared" si="9"/>
        <v>0</v>
      </c>
    </row>
    <row r="312" spans="1:8" ht="14.25" customHeight="1" x14ac:dyDescent="0.35">
      <c r="A312" s="1" t="s">
        <v>637</v>
      </c>
      <c r="B312" s="4" t="str">
        <f t="shared" si="8"/>
        <v>SPA21XXX</v>
      </c>
      <c r="C312" s="1" t="s">
        <v>638</v>
      </c>
      <c r="D312" s="5" t="s">
        <v>129</v>
      </c>
      <c r="F312" s="21">
        <f>IF(AND(D312="A",E312="A"),VLOOKUP(A312,'Input data'!B:K,10,FALSE),0)</f>
        <v>0</v>
      </c>
      <c r="G312" s="19">
        <f>IF(AND(D312="A",E312="C"),'Input data'!$O$6,0)</f>
        <v>0</v>
      </c>
      <c r="H312" s="22">
        <f t="shared" si="9"/>
        <v>0</v>
      </c>
    </row>
    <row r="313" spans="1:8" ht="14.25" customHeight="1" x14ac:dyDescent="0.35">
      <c r="A313" s="1" t="s">
        <v>639</v>
      </c>
      <c r="B313" s="4" t="str">
        <f t="shared" si="8"/>
        <v>SPA21XXX</v>
      </c>
      <c r="C313" s="1" t="s">
        <v>640</v>
      </c>
      <c r="D313" s="5" t="s">
        <v>129</v>
      </c>
      <c r="F313" s="21">
        <f>IF(AND(D313="A",E313="A"),VLOOKUP(A313,'Input data'!B:K,10,FALSE),0)</f>
        <v>0</v>
      </c>
      <c r="G313" s="19">
        <f>IF(AND(D313="A",E313="C"),'Input data'!$O$6,0)</f>
        <v>0</v>
      </c>
      <c r="H313" s="22">
        <f t="shared" si="9"/>
        <v>0</v>
      </c>
    </row>
    <row r="314" spans="1:8" ht="14.25" customHeight="1" x14ac:dyDescent="0.35">
      <c r="A314" s="1" t="s">
        <v>641</v>
      </c>
      <c r="B314" s="4" t="str">
        <f t="shared" si="8"/>
        <v>SPA21XXX</v>
      </c>
      <c r="C314" s="1" t="s">
        <v>642</v>
      </c>
      <c r="D314" s="5" t="s">
        <v>129</v>
      </c>
      <c r="F314" s="21">
        <f>IF(AND(D314="A",E314="A"),VLOOKUP(A314,'Input data'!B:K,10,FALSE),0)</f>
        <v>0</v>
      </c>
      <c r="G314" s="19">
        <f>IF(AND(D314="A",E314="C"),'Input data'!$O$6,0)</f>
        <v>0</v>
      </c>
      <c r="H314" s="22">
        <f t="shared" si="9"/>
        <v>0</v>
      </c>
    </row>
    <row r="315" spans="1:8" ht="14.25" customHeight="1" x14ac:dyDescent="0.35">
      <c r="A315" s="1" t="s">
        <v>643</v>
      </c>
      <c r="B315" s="4" t="str">
        <f t="shared" si="8"/>
        <v>SPA21XXX</v>
      </c>
      <c r="C315" s="1" t="s">
        <v>644</v>
      </c>
      <c r="D315" s="5" t="s">
        <v>129</v>
      </c>
      <c r="F315" s="21">
        <f>IF(AND(D315="A",E315="A"),VLOOKUP(A315,'Input data'!B:K,10,FALSE),0)</f>
        <v>0</v>
      </c>
      <c r="G315" s="19">
        <f>IF(AND(D315="A",E315="C"),'Input data'!$O$6,0)</f>
        <v>0</v>
      </c>
      <c r="H315" s="22">
        <f t="shared" si="9"/>
        <v>0</v>
      </c>
    </row>
    <row r="316" spans="1:8" ht="14.25" customHeight="1" x14ac:dyDescent="0.35">
      <c r="A316" s="1" t="s">
        <v>645</v>
      </c>
      <c r="B316" s="4" t="str">
        <f t="shared" si="8"/>
        <v>SPA21XXX</v>
      </c>
      <c r="C316" s="1" t="s">
        <v>646</v>
      </c>
      <c r="D316" s="5" t="s">
        <v>129</v>
      </c>
      <c r="F316" s="21">
        <f>IF(AND(D316="A",E316="A"),VLOOKUP(A316,'Input data'!B:K,10,FALSE),0)</f>
        <v>0</v>
      </c>
      <c r="G316" s="19">
        <f>IF(AND(D316="A",E316="C"),'Input data'!$O$6,0)</f>
        <v>0</v>
      </c>
      <c r="H316" s="22">
        <f t="shared" si="9"/>
        <v>0</v>
      </c>
    </row>
    <row r="317" spans="1:8" ht="14.25" customHeight="1" x14ac:dyDescent="0.35">
      <c r="A317" s="1" t="s">
        <v>647</v>
      </c>
      <c r="B317" s="4" t="str">
        <f t="shared" si="8"/>
        <v>SPA21XXX</v>
      </c>
      <c r="C317" s="1" t="s">
        <v>648</v>
      </c>
      <c r="D317" s="5" t="s">
        <v>129</v>
      </c>
      <c r="F317" s="21">
        <f>IF(AND(D317="A",E317="A"),VLOOKUP(A317,'Input data'!B:K,10,FALSE),0)</f>
        <v>0</v>
      </c>
      <c r="G317" s="19">
        <f>IF(AND(D317="A",E317="C"),'Input data'!$O$6,0)</f>
        <v>0</v>
      </c>
      <c r="H317" s="22">
        <f t="shared" si="9"/>
        <v>0</v>
      </c>
    </row>
    <row r="318" spans="1:8" ht="14.25" customHeight="1" x14ac:dyDescent="0.35">
      <c r="A318" s="1" t="s">
        <v>649</v>
      </c>
      <c r="B318" s="4" t="str">
        <f t="shared" si="8"/>
        <v>SPA21XXX</v>
      </c>
      <c r="C318" s="1" t="s">
        <v>650</v>
      </c>
      <c r="D318" s="5" t="s">
        <v>129</v>
      </c>
      <c r="F318" s="21">
        <f>IF(AND(D318="A",E318="A"),VLOOKUP(A318,'Input data'!B:K,10,FALSE),0)</f>
        <v>0</v>
      </c>
      <c r="G318" s="19">
        <f>IF(AND(D318="A",E318="C"),'Input data'!$O$6,0)</f>
        <v>0</v>
      </c>
      <c r="H318" s="22">
        <f t="shared" si="9"/>
        <v>0</v>
      </c>
    </row>
    <row r="319" spans="1:8" ht="14.25" customHeight="1" x14ac:dyDescent="0.35">
      <c r="A319" s="1" t="s">
        <v>651</v>
      </c>
      <c r="B319" s="4" t="str">
        <f t="shared" si="8"/>
        <v>SPA21XXX</v>
      </c>
      <c r="C319" s="1" t="s">
        <v>652</v>
      </c>
      <c r="D319" s="5" t="s">
        <v>129</v>
      </c>
      <c r="F319" s="21">
        <f>IF(AND(D319="A",E319="A"),VLOOKUP(A319,'Input data'!B:K,10,FALSE),0)</f>
        <v>0</v>
      </c>
      <c r="G319" s="19">
        <f>IF(AND(D319="A",E319="C"),'Input data'!$O$6,0)</f>
        <v>0</v>
      </c>
      <c r="H319" s="22">
        <f t="shared" si="9"/>
        <v>0</v>
      </c>
    </row>
    <row r="320" spans="1:8" ht="14.25" customHeight="1" x14ac:dyDescent="0.35">
      <c r="A320" s="1" t="s">
        <v>653</v>
      </c>
      <c r="B320" s="4" t="str">
        <f t="shared" si="8"/>
        <v>SPA21XXX</v>
      </c>
      <c r="C320" s="1" t="s">
        <v>654</v>
      </c>
      <c r="D320" s="5" t="s">
        <v>129</v>
      </c>
      <c r="F320" s="21">
        <f>IF(AND(D320="A",E320="A"),VLOOKUP(A320,'Input data'!B:K,10,FALSE),0)</f>
        <v>0</v>
      </c>
      <c r="G320" s="19">
        <f>IF(AND(D320="A",E320="C"),'Input data'!$O$6,0)</f>
        <v>0</v>
      </c>
      <c r="H320" s="22">
        <f t="shared" si="9"/>
        <v>0</v>
      </c>
    </row>
    <row r="321" spans="1:8" ht="14.25" customHeight="1" x14ac:dyDescent="0.35">
      <c r="A321" s="1" t="s">
        <v>655</v>
      </c>
      <c r="B321" s="4" t="str">
        <f t="shared" si="8"/>
        <v>SPA21XXX</v>
      </c>
      <c r="C321" s="1" t="s">
        <v>656</v>
      </c>
      <c r="D321" s="5" t="s">
        <v>129</v>
      </c>
      <c r="F321" s="21">
        <f>IF(AND(D321="A",E321="A"),VLOOKUP(A321,'Input data'!B:K,10,FALSE),0)</f>
        <v>0</v>
      </c>
      <c r="G321" s="19">
        <f>IF(AND(D321="A",E321="C"),'Input data'!$O$6,0)</f>
        <v>0</v>
      </c>
      <c r="H321" s="22">
        <f t="shared" si="9"/>
        <v>0</v>
      </c>
    </row>
    <row r="322" spans="1:8" ht="14.25" customHeight="1" x14ac:dyDescent="0.35">
      <c r="A322" s="1" t="s">
        <v>657</v>
      </c>
      <c r="B322" s="4" t="str">
        <f t="shared" si="8"/>
        <v>SPA21XXX</v>
      </c>
      <c r="C322" s="1" t="s">
        <v>658</v>
      </c>
      <c r="D322" s="5" t="s">
        <v>129</v>
      </c>
      <c r="F322" s="21">
        <f>IF(AND(D322="A",E322="A"),VLOOKUP(A322,'Input data'!B:K,10,FALSE),0)</f>
        <v>0</v>
      </c>
      <c r="G322" s="19">
        <f>IF(AND(D322="A",E322="C"),'Input data'!$O$6,0)</f>
        <v>0</v>
      </c>
      <c r="H322" s="22">
        <f t="shared" si="9"/>
        <v>0</v>
      </c>
    </row>
    <row r="323" spans="1:8" ht="14.25" customHeight="1" x14ac:dyDescent="0.35">
      <c r="A323" s="1" t="s">
        <v>659</v>
      </c>
      <c r="B323" s="4" t="str">
        <f t="shared" ref="B323:B348" si="10">REPLACE(A323,6,3,"XXX")</f>
        <v>SPA21XXX</v>
      </c>
      <c r="C323" s="1" t="s">
        <v>660</v>
      </c>
      <c r="D323" s="5" t="s">
        <v>129</v>
      </c>
      <c r="F323" s="21">
        <f>IF(AND(D323="A",E323="A"),VLOOKUP(A323,'Input data'!B:K,10,FALSE),0)</f>
        <v>0</v>
      </c>
      <c r="G323" s="19">
        <f>IF(AND(D323="A",E323="C"),'Input data'!$O$6,0)</f>
        <v>0</v>
      </c>
      <c r="H323" s="22">
        <f t="shared" ref="H323:H348" si="11">F323+G323</f>
        <v>0</v>
      </c>
    </row>
    <row r="324" spans="1:8" ht="14.25" customHeight="1" x14ac:dyDescent="0.35">
      <c r="A324" s="1" t="s">
        <v>661</v>
      </c>
      <c r="B324" s="4" t="str">
        <f t="shared" si="10"/>
        <v>SPA21XXX</v>
      </c>
      <c r="C324" s="1" t="s">
        <v>662</v>
      </c>
      <c r="D324" s="5" t="s">
        <v>129</v>
      </c>
      <c r="F324" s="21">
        <f>IF(AND(D324="A",E324="A"),VLOOKUP(A324,'Input data'!B:K,10,FALSE),0)</f>
        <v>0</v>
      </c>
      <c r="G324" s="19">
        <f>IF(AND(D324="A",E324="C"),'Input data'!$O$6,0)</f>
        <v>0</v>
      </c>
      <c r="H324" s="22">
        <f t="shared" si="11"/>
        <v>0</v>
      </c>
    </row>
    <row r="325" spans="1:8" ht="14.25" customHeight="1" x14ac:dyDescent="0.35">
      <c r="A325" s="1" t="s">
        <v>663</v>
      </c>
      <c r="B325" s="4" t="str">
        <f t="shared" si="10"/>
        <v>SPA21XXX</v>
      </c>
      <c r="C325" s="1" t="s">
        <v>664</v>
      </c>
      <c r="D325" s="5" t="s">
        <v>129</v>
      </c>
      <c r="F325" s="21">
        <f>IF(AND(D325="A",E325="A"),VLOOKUP(A325,'Input data'!B:K,10,FALSE),0)</f>
        <v>0</v>
      </c>
      <c r="G325" s="19">
        <f>IF(AND(D325="A",E325="C"),'Input data'!$O$6,0)</f>
        <v>0</v>
      </c>
      <c r="H325" s="22">
        <f t="shared" si="11"/>
        <v>0</v>
      </c>
    </row>
    <row r="326" spans="1:8" ht="14.25" customHeight="1" x14ac:dyDescent="0.35">
      <c r="A326" s="1" t="s">
        <v>665</v>
      </c>
      <c r="B326" s="4" t="str">
        <f t="shared" si="10"/>
        <v>SPA21XXX</v>
      </c>
      <c r="C326" s="1" t="s">
        <v>666</v>
      </c>
      <c r="D326" s="5" t="s">
        <v>129</v>
      </c>
      <c r="F326" s="21">
        <f>IF(AND(D326="A",E326="A"),VLOOKUP(A326,'Input data'!B:K,10,FALSE),0)</f>
        <v>0</v>
      </c>
      <c r="G326" s="19">
        <f>IF(AND(D326="A",E326="C"),'Input data'!$O$6,0)</f>
        <v>0</v>
      </c>
      <c r="H326" s="22">
        <f t="shared" si="11"/>
        <v>0</v>
      </c>
    </row>
    <row r="327" spans="1:8" ht="14.25" customHeight="1" x14ac:dyDescent="0.35">
      <c r="A327" s="1" t="s">
        <v>667</v>
      </c>
      <c r="B327" s="4" t="str">
        <f t="shared" si="10"/>
        <v>SPA21XXX</v>
      </c>
      <c r="C327" s="1" t="s">
        <v>668</v>
      </c>
      <c r="D327" s="5" t="s">
        <v>129</v>
      </c>
      <c r="F327" s="21">
        <f>IF(AND(D327="A",E327="A"),VLOOKUP(A327,'Input data'!B:K,10,FALSE),0)</f>
        <v>0</v>
      </c>
      <c r="G327" s="19">
        <f>IF(AND(D327="A",E327="C"),'Input data'!$O$6,0)</f>
        <v>0</v>
      </c>
      <c r="H327" s="22">
        <f t="shared" si="11"/>
        <v>0</v>
      </c>
    </row>
    <row r="328" spans="1:8" ht="14.25" customHeight="1" x14ac:dyDescent="0.35">
      <c r="A328" s="1" t="s">
        <v>669</v>
      </c>
      <c r="B328" s="4" t="str">
        <f t="shared" si="10"/>
        <v>SPA21XXX</v>
      </c>
      <c r="C328" s="1" t="s">
        <v>670</v>
      </c>
      <c r="D328" s="5" t="s">
        <v>129</v>
      </c>
      <c r="F328" s="21">
        <f>IF(AND(D328="A",E328="A"),VLOOKUP(A328,'Input data'!B:K,10,FALSE),0)</f>
        <v>0</v>
      </c>
      <c r="G328" s="19">
        <f>IF(AND(D328="A",E328="C"),'Input data'!$O$6,0)</f>
        <v>0</v>
      </c>
      <c r="H328" s="22">
        <f t="shared" si="11"/>
        <v>0</v>
      </c>
    </row>
    <row r="329" spans="1:8" ht="14.25" customHeight="1" x14ac:dyDescent="0.35">
      <c r="A329" s="1" t="s">
        <v>671</v>
      </c>
      <c r="B329" s="4" t="str">
        <f t="shared" si="10"/>
        <v>SPA21XXX</v>
      </c>
      <c r="C329" s="1" t="s">
        <v>672</v>
      </c>
      <c r="D329" s="5" t="s">
        <v>129</v>
      </c>
      <c r="F329" s="21">
        <f>IF(AND(D329="A",E329="A"),VLOOKUP(A329,'Input data'!B:K,10,FALSE),0)</f>
        <v>0</v>
      </c>
      <c r="G329" s="19">
        <f>IF(AND(D329="A",E329="C"),'Input data'!$O$6,0)</f>
        <v>0</v>
      </c>
      <c r="H329" s="22">
        <f t="shared" si="11"/>
        <v>0</v>
      </c>
    </row>
    <row r="330" spans="1:8" ht="14.25" customHeight="1" x14ac:dyDescent="0.35">
      <c r="A330" s="1" t="s">
        <v>673</v>
      </c>
      <c r="B330" s="4" t="str">
        <f t="shared" si="10"/>
        <v>SPA21XXX</v>
      </c>
      <c r="C330" s="1" t="s">
        <v>674</v>
      </c>
      <c r="D330" s="5" t="s">
        <v>129</v>
      </c>
      <c r="F330" s="21">
        <f>IF(AND(D330="A",E330="A"),VLOOKUP(A330,'Input data'!B:K,10,FALSE),0)</f>
        <v>0</v>
      </c>
      <c r="G330" s="19">
        <f>IF(AND(D330="A",E330="C"),'Input data'!$O$6,0)</f>
        <v>0</v>
      </c>
      <c r="H330" s="22">
        <f t="shared" si="11"/>
        <v>0</v>
      </c>
    </row>
    <row r="331" spans="1:8" ht="14.25" customHeight="1" x14ac:dyDescent="0.35">
      <c r="A331" s="1" t="s">
        <v>675</v>
      </c>
      <c r="B331" s="4" t="str">
        <f t="shared" si="10"/>
        <v>SPA21XXX</v>
      </c>
      <c r="C331" s="1" t="s">
        <v>676</v>
      </c>
      <c r="D331" s="5" t="s">
        <v>129</v>
      </c>
      <c r="F331" s="21">
        <f>IF(AND(D331="A",E331="A"),VLOOKUP(A331,'Input data'!B:K,10,FALSE),0)</f>
        <v>0</v>
      </c>
      <c r="G331" s="19">
        <f>IF(AND(D331="A",E331="C"),'Input data'!$O$6,0)</f>
        <v>0</v>
      </c>
      <c r="H331" s="22">
        <f t="shared" si="11"/>
        <v>0</v>
      </c>
    </row>
    <row r="332" spans="1:8" ht="14.25" customHeight="1" x14ac:dyDescent="0.35">
      <c r="A332" s="1" t="s">
        <v>677</v>
      </c>
      <c r="B332" s="4" t="str">
        <f t="shared" si="10"/>
        <v>SPA21XXX</v>
      </c>
      <c r="C332" s="1" t="s">
        <v>678</v>
      </c>
      <c r="D332" s="5" t="s">
        <v>129</v>
      </c>
      <c r="F332" s="21">
        <f>IF(AND(D332="A",E332="A"),VLOOKUP(A332,'Input data'!B:K,10,FALSE),0)</f>
        <v>0</v>
      </c>
      <c r="G332" s="19">
        <f>IF(AND(D332="A",E332="C"),'Input data'!$O$6,0)</f>
        <v>0</v>
      </c>
      <c r="H332" s="22">
        <f t="shared" si="11"/>
        <v>0</v>
      </c>
    </row>
    <row r="333" spans="1:8" ht="14.25" customHeight="1" x14ac:dyDescent="0.35">
      <c r="A333" s="1" t="s">
        <v>679</v>
      </c>
      <c r="B333" s="4" t="str">
        <f t="shared" si="10"/>
        <v>SPA21XXX</v>
      </c>
      <c r="C333" s="1" t="s">
        <v>680</v>
      </c>
      <c r="D333" s="5" t="s">
        <v>129</v>
      </c>
      <c r="F333" s="21">
        <f>IF(AND(D333="A",E333="A"),VLOOKUP(A333,'Input data'!B:K,10,FALSE),0)</f>
        <v>0</v>
      </c>
      <c r="G333" s="19">
        <f>IF(AND(D333="A",E333="C"),'Input data'!$O$6,0)</f>
        <v>0</v>
      </c>
      <c r="H333" s="22">
        <f t="shared" si="11"/>
        <v>0</v>
      </c>
    </row>
    <row r="334" spans="1:8" ht="14.25" customHeight="1" x14ac:dyDescent="0.35">
      <c r="A334" s="1" t="s">
        <v>681</v>
      </c>
      <c r="B334" s="4" t="str">
        <f t="shared" si="10"/>
        <v>SPA21XXX</v>
      </c>
      <c r="C334" s="1" t="s">
        <v>682</v>
      </c>
      <c r="D334" s="5" t="s">
        <v>129</v>
      </c>
      <c r="F334" s="21">
        <f>IF(AND(D334="A",E334="A"),VLOOKUP(A334,'Input data'!B:K,10,FALSE),0)</f>
        <v>0</v>
      </c>
      <c r="G334" s="19">
        <f>IF(AND(D334="A",E334="C"),'Input data'!$O$6,0)</f>
        <v>0</v>
      </c>
      <c r="H334" s="22">
        <f t="shared" si="11"/>
        <v>0</v>
      </c>
    </row>
    <row r="335" spans="1:8" ht="14.25" customHeight="1" x14ac:dyDescent="0.35">
      <c r="A335" s="1" t="s">
        <v>683</v>
      </c>
      <c r="B335" s="4" t="str">
        <f t="shared" si="10"/>
        <v>SPA21XXX</v>
      </c>
      <c r="C335" s="1" t="s">
        <v>684</v>
      </c>
      <c r="D335" s="5" t="s">
        <v>129</v>
      </c>
      <c r="F335" s="21">
        <f>IF(AND(D335="A",E335="A"),VLOOKUP(A335,'Input data'!B:K,10,FALSE),0)</f>
        <v>0</v>
      </c>
      <c r="G335" s="19">
        <f>IF(AND(D335="A",E335="C"),'Input data'!$O$6,0)</f>
        <v>0</v>
      </c>
      <c r="H335" s="22">
        <f t="shared" si="11"/>
        <v>0</v>
      </c>
    </row>
    <row r="336" spans="1:8" ht="14.25" customHeight="1" x14ac:dyDescent="0.35">
      <c r="A336" s="1" t="s">
        <v>685</v>
      </c>
      <c r="B336" s="4" t="str">
        <f t="shared" si="10"/>
        <v>SPA21XXX</v>
      </c>
      <c r="C336" s="1" t="s">
        <v>686</v>
      </c>
      <c r="D336" s="5" t="s">
        <v>129</v>
      </c>
      <c r="F336" s="21">
        <f>IF(AND(D336="A",E336="A"),VLOOKUP(A336,'Input data'!B:K,10,FALSE),0)</f>
        <v>0</v>
      </c>
      <c r="G336" s="19">
        <f>IF(AND(D336="A",E336="C"),'Input data'!$O$6,0)</f>
        <v>0</v>
      </c>
      <c r="H336" s="22">
        <f t="shared" si="11"/>
        <v>0</v>
      </c>
    </row>
    <row r="337" spans="1:8" ht="14.25" customHeight="1" x14ac:dyDescent="0.35">
      <c r="A337" s="1" t="s">
        <v>687</v>
      </c>
      <c r="B337" s="4" t="str">
        <f t="shared" si="10"/>
        <v>SPA21XXX</v>
      </c>
      <c r="C337" s="1" t="s">
        <v>688</v>
      </c>
      <c r="D337" s="5" t="s">
        <v>129</v>
      </c>
      <c r="F337" s="21">
        <f>IF(AND(D337="A",E337="A"),VLOOKUP(A337,'Input data'!B:K,10,FALSE),0)</f>
        <v>0</v>
      </c>
      <c r="G337" s="19">
        <f>IF(AND(D337="A",E337="C"),'Input data'!$O$6,0)</f>
        <v>0</v>
      </c>
      <c r="H337" s="22">
        <f t="shared" si="11"/>
        <v>0</v>
      </c>
    </row>
    <row r="338" spans="1:8" ht="14.25" customHeight="1" x14ac:dyDescent="0.35">
      <c r="A338" s="1" t="s">
        <v>689</v>
      </c>
      <c r="B338" s="4" t="str">
        <f t="shared" si="10"/>
        <v>SPA21XXX</v>
      </c>
      <c r="C338" s="1" t="s">
        <v>690</v>
      </c>
      <c r="D338" s="5" t="s">
        <v>129</v>
      </c>
      <c r="F338" s="21">
        <f>IF(AND(D338="A",E338="A"),VLOOKUP(A338,'Input data'!B:K,10,FALSE),0)</f>
        <v>0</v>
      </c>
      <c r="G338" s="19">
        <f>IF(AND(D338="A",E338="C"),'Input data'!$O$6,0)</f>
        <v>0</v>
      </c>
      <c r="H338" s="22">
        <f t="shared" si="11"/>
        <v>0</v>
      </c>
    </row>
    <row r="339" spans="1:8" ht="14.25" customHeight="1" x14ac:dyDescent="0.35">
      <c r="A339" s="1" t="s">
        <v>691</v>
      </c>
      <c r="B339" s="4" t="str">
        <f t="shared" si="10"/>
        <v>SPA21XXX</v>
      </c>
      <c r="C339" s="1" t="s">
        <v>692</v>
      </c>
      <c r="D339" s="5" t="s">
        <v>129</v>
      </c>
      <c r="F339" s="21">
        <f>IF(AND(D339="A",E339="A"),VLOOKUP(A339,'Input data'!B:K,10,FALSE),0)</f>
        <v>0</v>
      </c>
      <c r="G339" s="19">
        <f>IF(AND(D339="A",E339="C"),'Input data'!$O$6,0)</f>
        <v>0</v>
      </c>
      <c r="H339" s="22">
        <f t="shared" si="11"/>
        <v>0</v>
      </c>
    </row>
    <row r="340" spans="1:8" ht="14.25" customHeight="1" x14ac:dyDescent="0.35">
      <c r="A340" s="1" t="s">
        <v>693</v>
      </c>
      <c r="B340" s="4" t="str">
        <f t="shared" si="10"/>
        <v>SPA21XXX</v>
      </c>
      <c r="C340" s="1" t="s">
        <v>694</v>
      </c>
      <c r="D340" s="5" t="s">
        <v>129</v>
      </c>
      <c r="F340" s="21">
        <f>IF(AND(D340="A",E340="A"),VLOOKUP(A340,'Input data'!B:K,10,FALSE),0)</f>
        <v>0</v>
      </c>
      <c r="G340" s="19">
        <f>IF(AND(D340="A",E340="C"),'Input data'!$O$6,0)</f>
        <v>0</v>
      </c>
      <c r="H340" s="22">
        <f t="shared" si="11"/>
        <v>0</v>
      </c>
    </row>
    <row r="341" spans="1:8" ht="14.25" customHeight="1" x14ac:dyDescent="0.35">
      <c r="A341" s="1" t="s">
        <v>695</v>
      </c>
      <c r="B341" s="4" t="str">
        <f t="shared" si="10"/>
        <v>SPA21XXX</v>
      </c>
      <c r="C341" s="1" t="s">
        <v>696</v>
      </c>
      <c r="D341" s="5" t="s">
        <v>129</v>
      </c>
      <c r="F341" s="21">
        <f>IF(AND(D341="A",E341="A"),VLOOKUP(A341,'Input data'!B:K,10,FALSE),0)</f>
        <v>0</v>
      </c>
      <c r="G341" s="19">
        <f>IF(AND(D341="A",E341="C"),'Input data'!$O$6,0)</f>
        <v>0</v>
      </c>
      <c r="H341" s="22">
        <f t="shared" si="11"/>
        <v>0</v>
      </c>
    </row>
    <row r="342" spans="1:8" ht="14.25" customHeight="1" x14ac:dyDescent="0.35">
      <c r="A342" s="1" t="s">
        <v>697</v>
      </c>
      <c r="B342" s="4" t="str">
        <f t="shared" si="10"/>
        <v>SPA21XXX</v>
      </c>
      <c r="C342" s="1" t="s">
        <v>698</v>
      </c>
      <c r="D342" s="5" t="s">
        <v>129</v>
      </c>
      <c r="F342" s="21">
        <f>IF(AND(D342="A",E342="A"),VLOOKUP(A342,'Input data'!B:K,10,FALSE),0)</f>
        <v>0</v>
      </c>
      <c r="G342" s="19">
        <f>IF(AND(D342="A",E342="C"),'Input data'!$O$6,0)</f>
        <v>0</v>
      </c>
      <c r="H342" s="22">
        <f t="shared" si="11"/>
        <v>0</v>
      </c>
    </row>
    <row r="343" spans="1:8" ht="14.25" customHeight="1" x14ac:dyDescent="0.35">
      <c r="A343" s="1" t="s">
        <v>699</v>
      </c>
      <c r="B343" s="4" t="str">
        <f t="shared" si="10"/>
        <v>SPA21XXX</v>
      </c>
      <c r="C343" s="1" t="s">
        <v>700</v>
      </c>
      <c r="D343" s="5" t="s">
        <v>129</v>
      </c>
      <c r="F343" s="21">
        <f>IF(AND(D343="A",E343="A"),VLOOKUP(A343,'Input data'!B:K,10,FALSE),0)</f>
        <v>0</v>
      </c>
      <c r="G343" s="19">
        <f>IF(AND(D343="A",E343="C"),'Input data'!$O$6,0)</f>
        <v>0</v>
      </c>
      <c r="H343" s="22">
        <f t="shared" si="11"/>
        <v>0</v>
      </c>
    </row>
    <row r="344" spans="1:8" ht="14.25" customHeight="1" x14ac:dyDescent="0.35">
      <c r="A344" s="1" t="s">
        <v>701</v>
      </c>
      <c r="B344" s="4" t="str">
        <f t="shared" si="10"/>
        <v>SPA21XXX</v>
      </c>
      <c r="C344" s="1" t="s">
        <v>702</v>
      </c>
      <c r="D344" s="5" t="s">
        <v>129</v>
      </c>
      <c r="F344" s="21">
        <f>IF(AND(D344="A",E344="A"),VLOOKUP(A344,'Input data'!B:K,10,FALSE),0)</f>
        <v>0</v>
      </c>
      <c r="G344" s="19">
        <f>IF(AND(D344="A",E344="C"),'Input data'!$O$6,0)</f>
        <v>0</v>
      </c>
      <c r="H344" s="22">
        <f t="shared" si="11"/>
        <v>0</v>
      </c>
    </row>
    <row r="345" spans="1:8" ht="14.25" customHeight="1" x14ac:dyDescent="0.35">
      <c r="A345" s="1" t="s">
        <v>703</v>
      </c>
      <c r="B345" s="4" t="str">
        <f t="shared" si="10"/>
        <v>SPA21XXX</v>
      </c>
      <c r="C345" s="1" t="s">
        <v>704</v>
      </c>
      <c r="D345" s="5" t="s">
        <v>129</v>
      </c>
      <c r="F345" s="21">
        <f>IF(AND(D345="A",E345="A"),VLOOKUP(A345,'Input data'!B:K,10,FALSE),0)</f>
        <v>0</v>
      </c>
      <c r="G345" s="19">
        <f>IF(AND(D345="A",E345="C"),'Input data'!$O$6,0)</f>
        <v>0</v>
      </c>
      <c r="H345" s="22">
        <f t="shared" si="11"/>
        <v>0</v>
      </c>
    </row>
    <row r="346" spans="1:8" ht="14.25" customHeight="1" x14ac:dyDescent="0.35">
      <c r="A346" s="1" t="s">
        <v>705</v>
      </c>
      <c r="B346" s="4" t="str">
        <f t="shared" si="10"/>
        <v>SPA21XXX</v>
      </c>
      <c r="C346" s="1" t="s">
        <v>706</v>
      </c>
      <c r="D346" s="5" t="s">
        <v>129</v>
      </c>
      <c r="F346" s="21">
        <f>IF(AND(D346="A",E346="A"),VLOOKUP(A346,'Input data'!B:K,10,FALSE),0)</f>
        <v>0</v>
      </c>
      <c r="G346" s="19">
        <f>IF(AND(D346="A",E346="C"),'Input data'!$O$6,0)</f>
        <v>0</v>
      </c>
      <c r="H346" s="22">
        <f t="shared" si="11"/>
        <v>0</v>
      </c>
    </row>
    <row r="347" spans="1:8" ht="14.25" customHeight="1" x14ac:dyDescent="0.35">
      <c r="A347" s="1" t="s">
        <v>707</v>
      </c>
      <c r="B347" s="4" t="str">
        <f t="shared" si="10"/>
        <v>SPA21XXX</v>
      </c>
      <c r="C347" s="1" t="s">
        <v>708</v>
      </c>
      <c r="D347" s="5" t="s">
        <v>129</v>
      </c>
      <c r="F347" s="21">
        <f>IF(AND(D347="A",E347="A"),VLOOKUP(A347,'Input data'!B:K,10,FALSE),0)</f>
        <v>0</v>
      </c>
      <c r="G347" s="19">
        <f>IF(AND(D347="A",E347="C"),'Input data'!$O$6,0)</f>
        <v>0</v>
      </c>
      <c r="H347" s="22">
        <f t="shared" si="11"/>
        <v>0</v>
      </c>
    </row>
    <row r="348" spans="1:8" ht="14.25" customHeight="1" x14ac:dyDescent="0.35">
      <c r="A348" s="1" t="s">
        <v>709</v>
      </c>
      <c r="B348" s="4" t="str">
        <f t="shared" si="10"/>
        <v>SPA21XXX</v>
      </c>
      <c r="C348" s="23" t="s">
        <v>710</v>
      </c>
      <c r="D348" s="5" t="s">
        <v>129</v>
      </c>
      <c r="F348" s="21">
        <f>IF(AND(D348="A",E348="A"),VLOOKUP(A348,'Input data'!B:K,10,FALSE),0)</f>
        <v>0</v>
      </c>
      <c r="G348" s="19">
        <f>IF(AND(D348="A",E348="C"),'Input data'!$O$6,0)</f>
        <v>0</v>
      </c>
      <c r="H348" s="22">
        <f t="shared" si="11"/>
        <v>0</v>
      </c>
    </row>
  </sheetData>
  <sheetProtection algorithmName="SHA-512" hashValue="llx6XA+wt6fdRVqr1ku8I9cgxyXxdM7i2rwaZpneik3Rd/yHDtI3XpWnkVhLWxX2wuerMKU3+BeTCNGHwjbSNw==" saltValue="xYp5ZAUyfaMdIHUxufFaEw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 data</vt:lpstr>
      <vt:lpstr>5_3 score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Coetzee</dc:creator>
  <cp:lastModifiedBy>Marileen De Wet</cp:lastModifiedBy>
  <dcterms:created xsi:type="dcterms:W3CDTF">2022-02-07T14:06:36Z</dcterms:created>
  <dcterms:modified xsi:type="dcterms:W3CDTF">2022-05-20T07:31:10Z</dcterms:modified>
</cp:coreProperties>
</file>