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37C9BBDF-3C3F-4D53-8BCE-163A39E9CDD7}" xr6:coauthVersionLast="47" xr6:coauthVersionMax="47" xr10:uidLastSave="{00000000-0000-0000-0000-000000000000}"/>
  <bookViews>
    <workbookView xWindow="4480" yWindow="600" windowWidth="20600" windowHeight="20400" activeTab="1" xr2:uid="{00000000-000D-0000-FFFF-FFFF00000000}"/>
  </bookViews>
  <sheets>
    <sheet name="5.3 - Scores summary" sheetId="6" r:id="rId1"/>
    <sheet name="5.3 - Data &amp; Calculations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5" l="1"/>
  <c r="S31" i="5"/>
  <c r="S26" i="5"/>
  <c r="S21" i="5"/>
  <c r="S16" i="5"/>
  <c r="S11" i="5"/>
  <c r="S6" i="5"/>
  <c r="F35" i="5"/>
  <c r="E35" i="5"/>
  <c r="D35" i="5"/>
  <c r="F30" i="5"/>
  <c r="E30" i="5"/>
  <c r="D30" i="5"/>
  <c r="F25" i="5"/>
  <c r="E25" i="5"/>
  <c r="D25" i="5"/>
  <c r="F20" i="5"/>
  <c r="E20" i="5"/>
  <c r="D20" i="5"/>
  <c r="F15" i="5"/>
  <c r="E15" i="5"/>
  <c r="D15" i="5"/>
  <c r="F10" i="5"/>
  <c r="E10" i="5"/>
  <c r="D10" i="5"/>
  <c r="E5" i="5"/>
  <c r="F5" i="5"/>
  <c r="D5" i="5"/>
  <c r="S15" i="5" l="1"/>
  <c r="S30" i="5"/>
  <c r="S20" i="5"/>
  <c r="S10" i="5"/>
  <c r="T10" i="5" s="1"/>
  <c r="S5" i="5"/>
  <c r="S35" i="5"/>
  <c r="S25" i="5"/>
  <c r="T25" i="5" s="1"/>
  <c r="T30" i="5"/>
  <c r="T20" i="5"/>
  <c r="T15" i="5"/>
  <c r="T5" i="5"/>
  <c r="T35" i="5"/>
</calcChain>
</file>

<file path=xl/sharedStrings.xml><?xml version="1.0" encoding="utf-8"?>
<sst xmlns="http://schemas.openxmlformats.org/spreadsheetml/2006/main" count="198" uniqueCount="42">
  <si>
    <t>TAC</t>
  </si>
  <si>
    <t>Catch</t>
  </si>
  <si>
    <t>05/06</t>
  </si>
  <si>
    <t>06/07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</si>
  <si>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</si>
  <si>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</si>
  <si>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</si>
  <si>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</si>
  <si>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</si>
  <si>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</si>
  <si>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</si>
  <si>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</si>
  <si>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</si>
  <si>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</si>
  <si>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</si>
  <si>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18/19</t>
  </si>
  <si>
    <t>19/20</t>
  </si>
  <si>
    <t>Season</t>
  </si>
  <si>
    <t>Total</t>
  </si>
  <si>
    <t>Performance (%)</t>
  </si>
  <si>
    <t>Score</t>
  </si>
  <si>
    <t>Performance</t>
  </si>
  <si>
    <t>&lt; 11</t>
  </si>
  <si>
    <t>Excl</t>
  </si>
  <si>
    <t>11 - 20</t>
  </si>
  <si>
    <t>20 - 40</t>
  </si>
  <si>
    <t>40 - 60</t>
  </si>
  <si>
    <t>60 - 80</t>
  </si>
  <si>
    <t>80 - 100</t>
  </si>
  <si>
    <t>&gt; 100</t>
  </si>
  <si>
    <t>Previous right number</t>
  </si>
  <si>
    <t>Application number</t>
  </si>
  <si>
    <t>Worksheet 5.3 - Performance scores SCRL Category A</t>
  </si>
  <si>
    <t>Worksheet 5.3 - Performance scoring for FRAP 2020 - SCRL Category A</t>
  </si>
  <si>
    <t>Data are from Department's records, not from application forms</t>
  </si>
  <si>
    <t>APPLICANT 1</t>
  </si>
  <si>
    <t>APPLICANT 7</t>
  </si>
  <si>
    <t>APPLICANT 2</t>
  </si>
  <si>
    <t>APPLICANT 4</t>
  </si>
  <si>
    <t>APPLICANT 5</t>
  </si>
  <si>
    <t>APPLICANT 3</t>
  </si>
  <si>
    <t>APPLICANT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</si>
</sst>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  <fill>
      <patternFill patternType="solid">
        <fgColor theme="6" tint="0.59999389629810485"/>
        <bgColor indexed="64"/>
      </patternFill>
    </fill>
    <fill>
      <patternFill patternType="gray0625">
        <bgColor theme="6" tint="0.59999389629810485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0" fontId="6" fillId="5" borderId="1" xfId="0" applyFont="1" applyFill="1" applyBorder="1" applyAlignment="1">
      <alignment wrapText="1"/>
    </xf>
    <xf numFmtId="49" fontId="6" fillId="6" borderId="1" xfId="0" applyNumberFormat="1" applyFont="1" applyFill="1" applyBorder="1" applyAlignment="1">
      <alignment horizontal="center" wrapText="1"/>
    </xf>
    <xf numFmtId="49" fontId="6" fillId="5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1" fontId="3" fillId="7" borderId="0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BBDB0-82A2-4785-A50F-2F53C0543B9A}">
  <dimension ref="A1:B10"/>
  <sheetViews>
    <sheetView workbookViewId="0">
      <selection activeCell="F10" sqref="F10"/>
    </sheetView>
  </sheetViews>
  <sheetFormatPr defaultRowHeight="14.5" x14ac:dyDescent="0.35"/>
  <cols>
    <col min="1" max="1" width="10.6328125" customWidth="1"/>
  </cols>
  <sheetData>
    <row r="1" spans="1:2" x14ac:dyDescent="0.35">
      <c r="A1" s="1" t="s">
        <v>32</v>
      </c>
    </row>
    <row r="3" spans="1:2" ht="26.5" x14ac:dyDescent="0.35">
      <c r="A3" s="34" t="s">
        <v>31</v>
      </c>
      <c r="B3" s="35" t="s">
        <v>20</v>
      </c>
    </row>
    <row r="4" spans="1:2" x14ac:dyDescent="0.35">
      <c r="A4" s="36" t="s">
        <v>38</v>
      </c>
      <c r="B4" s="37">
        <v>10</v>
      </c>
    </row>
    <row r="5" spans="1:2" x14ac:dyDescent="0.35">
      <c r="A5" s="36" t="s">
        <v>37</v>
      </c>
      <c r="B5" s="37">
        <v>10</v>
      </c>
    </row>
    <row r="6" spans="1:2" x14ac:dyDescent="0.35">
      <c r="A6" s="36" t="s">
        <v>41</v>
      </c>
      <c r="B6" s="37">
        <v>10</v>
      </c>
    </row>
    <row r="7" spans="1:2" x14ac:dyDescent="0.35">
      <c r="A7" s="36" t="s">
        <v>35</v>
      </c>
      <c r="B7" s="37">
        <v>10</v>
      </c>
    </row>
    <row r="8" spans="1:2" x14ac:dyDescent="0.35">
      <c r="A8" s="36" t="s">
        <v>36</v>
      </c>
      <c r="B8" s="37">
        <v>10</v>
      </c>
    </row>
    <row r="9" spans="1:2" x14ac:dyDescent="0.35">
      <c r="A9" s="36" t="s">
        <v>40</v>
      </c>
      <c r="B9" s="37">
        <v>10</v>
      </c>
    </row>
    <row r="10" spans="1:2" x14ac:dyDescent="0.35">
      <c r="A10" s="36" t="s">
        <v>39</v>
      </c>
      <c r="B10" s="37">
        <v>10</v>
      </c>
    </row>
  </sheetData>
  <sheetProtection algorithmName="SHA-512" hashValue="vPQk59VrW+4vBg4nmYeg1XJeyOZ6SCxyz8yW020Q2S6gfSP/fd3i3dBJfAyVOKjAVHiKgZczUmJ8fN4YbLi5Tg==" saltValue="4v7xYeTKfgkVtzJppOAs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6"/>
  <sheetViews>
    <sheetView tabSelected="1" zoomScaleNormal="100" workbookViewId="0">
      <selection activeCell="L6" sqref="L6"/>
    </sheetView>
  </sheetViews>
  <sheetFormatPr defaultColWidth="8.7265625" defaultRowHeight="13" x14ac:dyDescent="0.3"/>
  <cols>
    <col min="1" max="1" width="11.54296875" style="2" customWidth="1"/>
    <col min="2" max="2" width="10.36328125" style="33" customWidth="1"/>
    <col min="3" max="3" width="7" style="2" customWidth="1"/>
    <col min="4" max="4" width="9.08984375" style="2" customWidth="1"/>
    <col min="5" max="5" width="9.453125" style="2" customWidth="1"/>
    <col min="6" max="6" width="10" style="2" customWidth="1"/>
    <col min="7" max="12" width="9.6328125" style="2" customWidth="1"/>
    <col min="13" max="18" width="7" style="2" customWidth="1"/>
    <col min="19" max="19" width="10.36328125" style="2" bestFit="1" customWidth="1"/>
    <col min="20" max="20" width="11" style="2" customWidth="1"/>
    <col min="21" max="22" width="8.7265625" style="2"/>
    <col min="23" max="23" width="10.90625" style="2" bestFit="1" customWidth="1"/>
    <col min="24" max="16384" width="8.7265625" style="2"/>
  </cols>
  <sheetData>
    <row r="1" spans="1:24" x14ac:dyDescent="0.3">
      <c r="A1" s="25" t="s">
        <v>33</v>
      </c>
      <c r="B1" s="31"/>
    </row>
    <row r="2" spans="1:24" x14ac:dyDescent="0.3">
      <c r="A2" s="25" t="s">
        <v>34</v>
      </c>
      <c r="B2" s="31"/>
    </row>
    <row r="4" spans="1:24" ht="39" x14ac:dyDescent="0.3">
      <c r="A4" s="26" t="s">
        <v>30</v>
      </c>
      <c r="B4" s="32" t="s">
        <v>31</v>
      </c>
      <c r="C4" s="27" t="s">
        <v>17</v>
      </c>
      <c r="D4" s="28" t="s">
        <v>2</v>
      </c>
      <c r="E4" s="28" t="s">
        <v>3</v>
      </c>
      <c r="F4" s="28" t="s">
        <v>4</v>
      </c>
      <c r="G4" s="29" t="s">
        <v>5</v>
      </c>
      <c r="H4" s="29" t="s">
        <v>6</v>
      </c>
      <c r="I4" s="29" t="s">
        <v>7</v>
      </c>
      <c r="J4" s="29" t="s">
        <v>8</v>
      </c>
      <c r="K4" s="29" t="s">
        <v>9</v>
      </c>
      <c r="L4" s="29" t="s">
        <v>10</v>
      </c>
      <c r="M4" s="29" t="s">
        <v>11</v>
      </c>
      <c r="N4" s="29" t="s">
        <v>12</v>
      </c>
      <c r="O4" s="29" t="s">
        <v>13</v>
      </c>
      <c r="P4" s="29" t="s">
        <v>14</v>
      </c>
      <c r="Q4" s="29" t="s">
        <v>15</v>
      </c>
      <c r="R4" s="29" t="s">
        <v>16</v>
      </c>
      <c r="S4" s="3" t="s">
        <v>18</v>
      </c>
      <c r="T4" s="4" t="s">
        <v>19</v>
      </c>
      <c r="U4" s="30" t="s">
        <v>20</v>
      </c>
      <c r="W4" s="5" t="s">
        <v>21</v>
      </c>
      <c r="X4" s="6" t="s">
        <v>20</v>
      </c>
    </row>
    <row r="5" spans="1:24" x14ac:dyDescent="0.3">
      <c r="A5" s="38" t="s">
        <v>38</v>
      </c>
      <c r="B5" s="42" t="s">
        <v>38</v>
      </c>
      <c r="C5" s="7" t="s">
        <v>0</v>
      </c>
      <c r="D5" s="8">
        <f>D6</f>
        <v>8025.8115000000016</v>
      </c>
      <c r="E5" s="8">
        <f t="shared" ref="E5:F5" si="0">E6</f>
        <v>2391.9585000000002</v>
      </c>
      <c r="F5" s="8">
        <f t="shared" si="0"/>
        <v>9025.9950000000008</v>
      </c>
      <c r="G5" s="5">
        <v>8567</v>
      </c>
      <c r="H5" s="5">
        <v>8144</v>
      </c>
      <c r="I5" s="5">
        <v>7743</v>
      </c>
      <c r="J5" s="5">
        <v>7625</v>
      </c>
      <c r="K5" s="5">
        <v>7695</v>
      </c>
      <c r="L5" s="5">
        <v>8073</v>
      </c>
      <c r="M5" s="5">
        <v>8474</v>
      </c>
      <c r="N5" s="5">
        <v>8049</v>
      </c>
      <c r="O5" s="5">
        <v>7837</v>
      </c>
      <c r="P5" s="5">
        <v>7978.1876832844555</v>
      </c>
      <c r="Q5" s="5">
        <v>7348.1503885630473</v>
      </c>
      <c r="R5" s="5">
        <v>7532.5930718475047</v>
      </c>
      <c r="S5" s="9">
        <f>SUM(D5:R5)</f>
        <v>114509.69614369501</v>
      </c>
      <c r="T5" s="39">
        <f>(S6/S5)*100</f>
        <v>98.079234145434327</v>
      </c>
      <c r="U5" s="40">
        <v>10</v>
      </c>
      <c r="W5" s="10" t="s">
        <v>22</v>
      </c>
      <c r="X5" s="11" t="s">
        <v>23</v>
      </c>
    </row>
    <row r="6" spans="1:24" x14ac:dyDescent="0.3">
      <c r="A6" s="38"/>
      <c r="B6" s="43"/>
      <c r="C6" s="7" t="s">
        <v>1</v>
      </c>
      <c r="D6" s="8">
        <v>8025.8115000000016</v>
      </c>
      <c r="E6" s="8">
        <v>2391.9585000000002</v>
      </c>
      <c r="F6" s="8">
        <v>9025.9950000000008</v>
      </c>
      <c r="G6" s="12">
        <v>8566.8974999999991</v>
      </c>
      <c r="H6" s="12">
        <v>8144.005000000001</v>
      </c>
      <c r="I6" s="12">
        <v>7743.005000000001</v>
      </c>
      <c r="J6" s="12">
        <v>7624.9889999999996</v>
      </c>
      <c r="K6" s="12">
        <v>5793.6750000000002</v>
      </c>
      <c r="L6" s="12">
        <v>8072.99</v>
      </c>
      <c r="M6" s="12">
        <v>8473.8405000000002</v>
      </c>
      <c r="N6" s="12">
        <v>8048.7605000000003</v>
      </c>
      <c r="O6" s="12">
        <v>7187.4575000000004</v>
      </c>
      <c r="P6" s="12">
        <v>8022.5124999999998</v>
      </c>
      <c r="Q6" s="12">
        <v>7635.335500000001</v>
      </c>
      <c r="R6" s="12">
        <v>7553</v>
      </c>
      <c r="S6" s="9">
        <f>SUM(D6:R6)</f>
        <v>112310.23300000001</v>
      </c>
      <c r="T6" s="39"/>
      <c r="U6" s="40"/>
      <c r="W6" s="10" t="s">
        <v>24</v>
      </c>
      <c r="X6" s="13">
        <v>2</v>
      </c>
    </row>
    <row r="7" spans="1:24" x14ac:dyDescent="0.3">
      <c r="W7" s="10" t="s">
        <v>25</v>
      </c>
      <c r="X7" s="13">
        <v>4</v>
      </c>
    </row>
    <row r="8" spans="1:24" x14ac:dyDescent="0.3">
      <c r="W8" s="10" t="s">
        <v>26</v>
      </c>
      <c r="X8" s="13">
        <v>6</v>
      </c>
    </row>
    <row r="9" spans="1:24" ht="39" x14ac:dyDescent="0.3">
      <c r="A9" s="26" t="s">
        <v>30</v>
      </c>
      <c r="B9" s="32" t="s">
        <v>31</v>
      </c>
      <c r="C9" s="27" t="s">
        <v>17</v>
      </c>
      <c r="D9" s="28" t="s">
        <v>2</v>
      </c>
      <c r="E9" s="28" t="s">
        <v>3</v>
      </c>
      <c r="F9" s="28" t="s">
        <v>4</v>
      </c>
      <c r="G9" s="29" t="s">
        <v>5</v>
      </c>
      <c r="H9" s="29" t="s">
        <v>6</v>
      </c>
      <c r="I9" s="29" t="s">
        <v>7</v>
      </c>
      <c r="J9" s="29" t="s">
        <v>8</v>
      </c>
      <c r="K9" s="29" t="s">
        <v>9</v>
      </c>
      <c r="L9" s="29" t="s">
        <v>10</v>
      </c>
      <c r="M9" s="29" t="s">
        <v>11</v>
      </c>
      <c r="N9" s="29" t="s">
        <v>12</v>
      </c>
      <c r="O9" s="29" t="s">
        <v>13</v>
      </c>
      <c r="P9" s="29" t="s">
        <v>14</v>
      </c>
      <c r="Q9" s="29" t="s">
        <v>15</v>
      </c>
      <c r="R9" s="29" t="s">
        <v>16</v>
      </c>
      <c r="S9" s="3" t="s">
        <v>18</v>
      </c>
      <c r="T9" s="4" t="s">
        <v>19</v>
      </c>
      <c r="U9" s="30" t="s">
        <v>20</v>
      </c>
      <c r="W9" s="10" t="s">
        <v>27</v>
      </c>
      <c r="X9" s="13">
        <v>8</v>
      </c>
    </row>
    <row r="10" spans="1:24" x14ac:dyDescent="0.3">
      <c r="A10" s="38" t="s">
        <v>37</v>
      </c>
      <c r="B10" s="42" t="s">
        <v>37</v>
      </c>
      <c r="C10" s="7" t="s">
        <v>0</v>
      </c>
      <c r="D10" s="8">
        <f>D11</f>
        <v>15655.734000000004</v>
      </c>
      <c r="E10" s="8">
        <f t="shared" ref="E10" si="1">E11</f>
        <v>12269.953500000001</v>
      </c>
      <c r="F10" s="8">
        <f t="shared" ref="F10" si="2">F11</f>
        <v>12055.3855</v>
      </c>
      <c r="G10" s="14">
        <v>11435</v>
      </c>
      <c r="H10" s="15">
        <v>10870</v>
      </c>
      <c r="I10" s="16">
        <v>10334</v>
      </c>
      <c r="J10" s="14">
        <v>10177</v>
      </c>
      <c r="K10" s="16">
        <v>10271</v>
      </c>
      <c r="L10" s="14">
        <v>10775</v>
      </c>
      <c r="M10" s="15">
        <v>11311</v>
      </c>
      <c r="N10" s="17">
        <v>14155</v>
      </c>
      <c r="O10" s="18">
        <v>13781</v>
      </c>
      <c r="P10" s="19">
        <v>14030.469208211141</v>
      </c>
      <c r="Q10" s="19">
        <v>13324.794721407623</v>
      </c>
      <c r="R10" s="19">
        <v>13230.253929618766</v>
      </c>
      <c r="S10" s="9">
        <f>SUM(D10:R10)</f>
        <v>183675.59085923753</v>
      </c>
      <c r="T10" s="39">
        <f>(S11/S10)*100</f>
        <v>98.609032725967651</v>
      </c>
      <c r="U10" s="40">
        <v>10</v>
      </c>
      <c r="W10" s="10" t="s">
        <v>28</v>
      </c>
      <c r="X10" s="13">
        <v>10</v>
      </c>
    </row>
    <row r="11" spans="1:24" x14ac:dyDescent="0.3">
      <c r="A11" s="38"/>
      <c r="B11" s="43"/>
      <c r="C11" s="7" t="s">
        <v>1</v>
      </c>
      <c r="D11" s="8">
        <v>15655.734000000004</v>
      </c>
      <c r="E11" s="8">
        <v>12269.953500000001</v>
      </c>
      <c r="F11" s="8">
        <v>12055.3855</v>
      </c>
      <c r="G11" s="14">
        <v>11435.09</v>
      </c>
      <c r="H11" s="20">
        <v>10870.218000000001</v>
      </c>
      <c r="I11" s="14">
        <v>10333.995000000001</v>
      </c>
      <c r="J11" s="14">
        <v>10176.995000000001</v>
      </c>
      <c r="K11" s="14">
        <v>8217.3850000000002</v>
      </c>
      <c r="L11" s="14">
        <v>10782.747499999998</v>
      </c>
      <c r="M11" s="20">
        <v>11311</v>
      </c>
      <c r="N11" s="20">
        <v>14155</v>
      </c>
      <c r="O11" s="18">
        <v>13146.579999999998</v>
      </c>
      <c r="P11" s="21">
        <v>14125.01</v>
      </c>
      <c r="Q11" s="18">
        <v>13355.63</v>
      </c>
      <c r="R11" s="18">
        <v>13230</v>
      </c>
      <c r="S11" s="9">
        <f>SUM(D11:R11)</f>
        <v>181120.72349999999</v>
      </c>
      <c r="T11" s="39"/>
      <c r="U11" s="40"/>
      <c r="W11" s="22" t="s">
        <v>29</v>
      </c>
      <c r="X11" s="23" t="s">
        <v>23</v>
      </c>
    </row>
    <row r="14" spans="1:24" ht="39" x14ac:dyDescent="0.3">
      <c r="A14" s="26" t="s">
        <v>30</v>
      </c>
      <c r="B14" s="32" t="s">
        <v>31</v>
      </c>
      <c r="C14" s="27" t="s">
        <v>17</v>
      </c>
      <c r="D14" s="28" t="s">
        <v>2</v>
      </c>
      <c r="E14" s="28" t="s">
        <v>3</v>
      </c>
      <c r="F14" s="28" t="s">
        <v>4</v>
      </c>
      <c r="G14" s="29" t="s">
        <v>5</v>
      </c>
      <c r="H14" s="29" t="s">
        <v>6</v>
      </c>
      <c r="I14" s="29" t="s">
        <v>7</v>
      </c>
      <c r="J14" s="29" t="s">
        <v>8</v>
      </c>
      <c r="K14" s="29" t="s">
        <v>9</v>
      </c>
      <c r="L14" s="29" t="s">
        <v>10</v>
      </c>
      <c r="M14" s="29" t="s">
        <v>11</v>
      </c>
      <c r="N14" s="29" t="s">
        <v>12</v>
      </c>
      <c r="O14" s="29" t="s">
        <v>13</v>
      </c>
      <c r="P14" s="29" t="s">
        <v>14</v>
      </c>
      <c r="Q14" s="29" t="s">
        <v>15</v>
      </c>
      <c r="R14" s="29" t="s">
        <v>16</v>
      </c>
      <c r="S14" s="3" t="s">
        <v>18</v>
      </c>
      <c r="T14" s="4" t="s">
        <v>19</v>
      </c>
      <c r="U14" s="30" t="s">
        <v>20</v>
      </c>
    </row>
    <row r="15" spans="1:24" x14ac:dyDescent="0.3">
      <c r="A15" s="38" t="s">
        <v>41</v>
      </c>
      <c r="B15" s="42" t="s">
        <v>41</v>
      </c>
      <c r="C15" s="7" t="s">
        <v>0</v>
      </c>
      <c r="D15" s="8">
        <f>D16</f>
        <v>5430.4625000000005</v>
      </c>
      <c r="E15" s="8">
        <f t="shared" ref="E15" si="3">E16</f>
        <v>6452.0034999999998</v>
      </c>
      <c r="F15" s="8">
        <f t="shared" ref="F15" si="4">F16</f>
        <v>7479.2640000000001</v>
      </c>
      <c r="G15" s="14">
        <v>6171</v>
      </c>
      <c r="H15" s="15">
        <v>5866</v>
      </c>
      <c r="I15" s="16">
        <v>5577</v>
      </c>
      <c r="J15" s="14">
        <v>5492</v>
      </c>
      <c r="K15" s="16">
        <v>5543</v>
      </c>
      <c r="L15" s="14">
        <v>5815</v>
      </c>
      <c r="M15" s="15">
        <v>6104</v>
      </c>
      <c r="N15" s="17">
        <v>5798</v>
      </c>
      <c r="O15" s="17">
        <v>5560</v>
      </c>
      <c r="P15" s="19">
        <v>5746.9912023460402</v>
      </c>
      <c r="Q15" s="19">
        <v>5457.9413489736062</v>
      </c>
      <c r="R15" s="19">
        <v>5457.9413489736071</v>
      </c>
      <c r="S15" s="9">
        <f>SUM(D15:R15)</f>
        <v>87950.603900293238</v>
      </c>
      <c r="T15" s="39">
        <f>(S16/S15)*100</f>
        <v>100.05253073618361</v>
      </c>
      <c r="U15" s="40">
        <v>10</v>
      </c>
    </row>
    <row r="16" spans="1:24" x14ac:dyDescent="0.3">
      <c r="A16" s="38"/>
      <c r="B16" s="43"/>
      <c r="C16" s="7" t="s">
        <v>1</v>
      </c>
      <c r="D16" s="8">
        <v>5430.4625000000005</v>
      </c>
      <c r="E16" s="8">
        <v>6452.0034999999998</v>
      </c>
      <c r="F16" s="8">
        <v>7479.2640000000001</v>
      </c>
      <c r="G16" s="14">
        <v>7986</v>
      </c>
      <c r="H16" s="20">
        <v>5865.9925000000003</v>
      </c>
      <c r="I16" s="14">
        <v>5576.9950000000008</v>
      </c>
      <c r="J16" s="14">
        <v>5491.66</v>
      </c>
      <c r="K16" s="14">
        <v>4259.7</v>
      </c>
      <c r="L16" s="14">
        <v>5814.9525000000003</v>
      </c>
      <c r="M16" s="20">
        <v>6188.9150000000009</v>
      </c>
      <c r="N16" s="20">
        <v>5798</v>
      </c>
      <c r="O16" s="18">
        <v>4824.8675000000003</v>
      </c>
      <c r="P16" s="21">
        <v>5749.9650000000001</v>
      </c>
      <c r="Q16" s="18">
        <v>5602.1574999999993</v>
      </c>
      <c r="R16" s="18">
        <v>5475.87</v>
      </c>
      <c r="S16" s="9">
        <f>SUM(D16:R16)</f>
        <v>87996.804999999993</v>
      </c>
      <c r="T16" s="39"/>
      <c r="U16" s="40"/>
    </row>
    <row r="19" spans="1:21" ht="39" x14ac:dyDescent="0.3">
      <c r="A19" s="26" t="s">
        <v>30</v>
      </c>
      <c r="B19" s="32" t="s">
        <v>31</v>
      </c>
      <c r="C19" s="27" t="s">
        <v>17</v>
      </c>
      <c r="D19" s="28" t="s">
        <v>2</v>
      </c>
      <c r="E19" s="28" t="s">
        <v>3</v>
      </c>
      <c r="F19" s="28" t="s">
        <v>4</v>
      </c>
      <c r="G19" s="29" t="s">
        <v>5</v>
      </c>
      <c r="H19" s="29" t="s">
        <v>6</v>
      </c>
      <c r="I19" s="29" t="s">
        <v>7</v>
      </c>
      <c r="J19" s="29" t="s">
        <v>8</v>
      </c>
      <c r="K19" s="29" t="s">
        <v>9</v>
      </c>
      <c r="L19" s="29" t="s">
        <v>10</v>
      </c>
      <c r="M19" s="29" t="s">
        <v>11</v>
      </c>
      <c r="N19" s="29" t="s">
        <v>12</v>
      </c>
      <c r="O19" s="29" t="s">
        <v>13</v>
      </c>
      <c r="P19" s="29" t="s">
        <v>14</v>
      </c>
      <c r="Q19" s="29" t="s">
        <v>15</v>
      </c>
      <c r="R19" s="29" t="s">
        <v>16</v>
      </c>
      <c r="S19" s="3" t="s">
        <v>18</v>
      </c>
      <c r="T19" s="4" t="s">
        <v>19</v>
      </c>
      <c r="U19" s="30" t="s">
        <v>20</v>
      </c>
    </row>
    <row r="20" spans="1:21" x14ac:dyDescent="0.3">
      <c r="A20" s="38" t="s">
        <v>35</v>
      </c>
      <c r="B20" s="42" t="s">
        <v>35</v>
      </c>
      <c r="C20" s="7" t="s">
        <v>0</v>
      </c>
      <c r="D20" s="8">
        <f>D21</f>
        <v>132538.10500000001</v>
      </c>
      <c r="E20" s="8">
        <f t="shared" ref="E20" si="5">E21</f>
        <v>174892.00999999998</v>
      </c>
      <c r="F20" s="8">
        <f t="shared" ref="F20" si="6">F21</f>
        <v>154952.24000000002</v>
      </c>
      <c r="G20" s="14">
        <v>145599</v>
      </c>
      <c r="H20" s="15">
        <v>138407</v>
      </c>
      <c r="I20" s="16">
        <v>131587</v>
      </c>
      <c r="J20" s="14">
        <v>129581</v>
      </c>
      <c r="K20" s="16">
        <v>130785</v>
      </c>
      <c r="L20" s="14">
        <v>137204</v>
      </c>
      <c r="M20" s="15">
        <v>144025</v>
      </c>
      <c r="N20" s="17">
        <v>136803</v>
      </c>
      <c r="O20" s="17">
        <v>133192</v>
      </c>
      <c r="P20" s="19">
        <v>134624.72254545454</v>
      </c>
      <c r="Q20" s="19">
        <v>128779.36363636362</v>
      </c>
      <c r="R20" s="19">
        <v>128779.36363636365</v>
      </c>
      <c r="S20" s="9">
        <f>SUM(D20:R20)</f>
        <v>2081748.8048181818</v>
      </c>
      <c r="T20" s="39">
        <f>(S21/S20)*100</f>
        <v>94.603798952199085</v>
      </c>
      <c r="U20" s="40">
        <v>10</v>
      </c>
    </row>
    <row r="21" spans="1:21" x14ac:dyDescent="0.3">
      <c r="A21" s="38"/>
      <c r="B21" s="43"/>
      <c r="C21" s="7" t="s">
        <v>1</v>
      </c>
      <c r="D21" s="8">
        <v>132538.10500000001</v>
      </c>
      <c r="E21" s="8">
        <v>174892.00999999998</v>
      </c>
      <c r="F21" s="8">
        <v>154952.24000000002</v>
      </c>
      <c r="G21" s="14">
        <v>146261.77899999998</v>
      </c>
      <c r="H21" s="24">
        <v>137494.74</v>
      </c>
      <c r="I21" s="14">
        <v>130886.56</v>
      </c>
      <c r="J21" s="14">
        <v>114665.34</v>
      </c>
      <c r="K21" s="14">
        <v>120986.59999999999</v>
      </c>
      <c r="L21" s="14">
        <v>137645.41</v>
      </c>
      <c r="M21" s="20">
        <v>117969.55</v>
      </c>
      <c r="N21" s="20">
        <v>125653.23</v>
      </c>
      <c r="O21" s="18">
        <v>98244.26999999999</v>
      </c>
      <c r="P21" s="21">
        <v>133130.06</v>
      </c>
      <c r="Q21" s="18">
        <v>126993.56</v>
      </c>
      <c r="R21" s="18">
        <v>117100</v>
      </c>
      <c r="S21" s="9">
        <f>SUM(D21:R21)</f>
        <v>1969413.4539999999</v>
      </c>
      <c r="T21" s="39"/>
      <c r="U21" s="40"/>
    </row>
    <row r="22" spans="1:21" ht="17.25" customHeight="1" x14ac:dyDescent="0.3"/>
    <row r="24" spans="1:21" ht="39" x14ac:dyDescent="0.3">
      <c r="A24" s="26" t="s">
        <v>30</v>
      </c>
      <c r="B24" s="32" t="s">
        <v>31</v>
      </c>
      <c r="C24" s="27" t="s">
        <v>17</v>
      </c>
      <c r="D24" s="28" t="s">
        <v>2</v>
      </c>
      <c r="E24" s="28" t="s">
        <v>3</v>
      </c>
      <c r="F24" s="28" t="s">
        <v>4</v>
      </c>
      <c r="G24" s="29" t="s">
        <v>5</v>
      </c>
      <c r="H24" s="29" t="s">
        <v>6</v>
      </c>
      <c r="I24" s="29" t="s">
        <v>7</v>
      </c>
      <c r="J24" s="29" t="s">
        <v>8</v>
      </c>
      <c r="K24" s="29" t="s">
        <v>9</v>
      </c>
      <c r="L24" s="29" t="s">
        <v>10</v>
      </c>
      <c r="M24" s="29" t="s">
        <v>11</v>
      </c>
      <c r="N24" s="29" t="s">
        <v>12</v>
      </c>
      <c r="O24" s="29" t="s">
        <v>13</v>
      </c>
      <c r="P24" s="29" t="s">
        <v>14</v>
      </c>
      <c r="Q24" s="29" t="s">
        <v>15</v>
      </c>
      <c r="R24" s="29" t="s">
        <v>16</v>
      </c>
      <c r="S24" s="3" t="s">
        <v>18</v>
      </c>
      <c r="T24" s="4" t="s">
        <v>19</v>
      </c>
      <c r="U24" s="30" t="s">
        <v>20</v>
      </c>
    </row>
    <row r="25" spans="1:21" x14ac:dyDescent="0.3">
      <c r="A25" s="38" t="s">
        <v>36</v>
      </c>
      <c r="B25" s="42" t="s">
        <v>36</v>
      </c>
      <c r="C25" s="7" t="s">
        <v>0</v>
      </c>
      <c r="D25" s="8">
        <f>D26</f>
        <v>12233.0735</v>
      </c>
      <c r="E25" s="8">
        <f t="shared" ref="E25" si="7">E26</f>
        <v>7018.6714999999995</v>
      </c>
      <c r="F25" s="8">
        <f t="shared" ref="F25" si="8">F26</f>
        <v>12914.979499999999</v>
      </c>
      <c r="G25" s="14">
        <v>12269</v>
      </c>
      <c r="H25" s="15">
        <v>11663</v>
      </c>
      <c r="I25" s="16">
        <v>11088</v>
      </c>
      <c r="J25" s="14">
        <v>10919</v>
      </c>
      <c r="K25" s="16">
        <v>11021</v>
      </c>
      <c r="L25" s="14">
        <v>11562</v>
      </c>
      <c r="M25" s="15">
        <v>12137</v>
      </c>
      <c r="N25" s="17">
        <v>11528</v>
      </c>
      <c r="O25" s="17">
        <v>11224</v>
      </c>
      <c r="P25" s="19">
        <v>11408.118145161285</v>
      </c>
      <c r="Q25" s="19">
        <v>10851.870967741932</v>
      </c>
      <c r="R25" s="19">
        <v>10851.870967741934</v>
      </c>
      <c r="S25" s="9">
        <f>SUM(D25:R25)</f>
        <v>168689.58458064517</v>
      </c>
      <c r="T25" s="39">
        <f>(S26/S25)*100</f>
        <v>95.49439190360232</v>
      </c>
      <c r="U25" s="40">
        <v>10</v>
      </c>
    </row>
    <row r="26" spans="1:21" x14ac:dyDescent="0.3">
      <c r="A26" s="38"/>
      <c r="B26" s="43"/>
      <c r="C26" s="7" t="s">
        <v>1</v>
      </c>
      <c r="D26" s="8">
        <v>12233.0735</v>
      </c>
      <c r="E26" s="8">
        <v>7018.6714999999995</v>
      </c>
      <c r="F26" s="8">
        <v>12914.979499999999</v>
      </c>
      <c r="G26" s="14">
        <v>12417.897499999999</v>
      </c>
      <c r="H26" s="20">
        <v>11635.32</v>
      </c>
      <c r="I26" s="14">
        <v>11088</v>
      </c>
      <c r="J26" s="14">
        <v>10919.8485</v>
      </c>
      <c r="K26" s="14">
        <v>8144.6374999999998</v>
      </c>
      <c r="L26" s="14">
        <v>11574.800000000001</v>
      </c>
      <c r="M26" s="20">
        <v>8386</v>
      </c>
      <c r="N26" s="20">
        <v>11379.86</v>
      </c>
      <c r="O26" s="18">
        <v>10173.994999999999</v>
      </c>
      <c r="P26" s="21">
        <v>11411.580000000002</v>
      </c>
      <c r="Q26" s="18">
        <v>10865.695</v>
      </c>
      <c r="R26" s="18">
        <v>10924.735000000001</v>
      </c>
      <c r="S26" s="9">
        <f>SUM(D26:R26)</f>
        <v>161089.09299999999</v>
      </c>
      <c r="T26" s="39"/>
      <c r="U26" s="40"/>
    </row>
    <row r="29" spans="1:21" ht="39" x14ac:dyDescent="0.3">
      <c r="A29" s="26" t="s">
        <v>30</v>
      </c>
      <c r="B29" s="32" t="s">
        <v>31</v>
      </c>
      <c r="C29" s="27" t="s">
        <v>17</v>
      </c>
      <c r="D29" s="28" t="s">
        <v>2</v>
      </c>
      <c r="E29" s="28" t="s">
        <v>3</v>
      </c>
      <c r="F29" s="28" t="s">
        <v>4</v>
      </c>
      <c r="G29" s="29" t="s">
        <v>5</v>
      </c>
      <c r="H29" s="29" t="s">
        <v>6</v>
      </c>
      <c r="I29" s="29" t="s">
        <v>7</v>
      </c>
      <c r="J29" s="29" t="s">
        <v>8</v>
      </c>
      <c r="K29" s="29" t="s">
        <v>9</v>
      </c>
      <c r="L29" s="29" t="s">
        <v>10</v>
      </c>
      <c r="M29" s="29" t="s">
        <v>11</v>
      </c>
      <c r="N29" s="29" t="s">
        <v>12</v>
      </c>
      <c r="O29" s="29" t="s">
        <v>13</v>
      </c>
      <c r="P29" s="29" t="s">
        <v>14</v>
      </c>
      <c r="Q29" s="29" t="s">
        <v>15</v>
      </c>
      <c r="R29" s="29" t="s">
        <v>16</v>
      </c>
      <c r="S29" s="3" t="s">
        <v>18</v>
      </c>
      <c r="T29" s="4" t="s">
        <v>19</v>
      </c>
      <c r="U29" s="30" t="s">
        <v>20</v>
      </c>
    </row>
    <row r="30" spans="1:21" x14ac:dyDescent="0.3">
      <c r="A30" s="38" t="s">
        <v>40</v>
      </c>
      <c r="B30" s="42" t="s">
        <v>40</v>
      </c>
      <c r="C30" s="7" t="s">
        <v>0</v>
      </c>
      <c r="D30" s="8">
        <f>D31</f>
        <v>18391.27</v>
      </c>
      <c r="E30" s="8">
        <f t="shared" ref="E30" si="9">E31</f>
        <v>16934.954000000002</v>
      </c>
      <c r="F30" s="8">
        <f t="shared" ref="F30" si="10">F31</f>
        <v>18571</v>
      </c>
      <c r="G30" s="14">
        <v>91476</v>
      </c>
      <c r="H30" s="15">
        <v>86957</v>
      </c>
      <c r="I30" s="16">
        <v>82672</v>
      </c>
      <c r="J30" s="14">
        <v>81412</v>
      </c>
      <c r="K30" s="16">
        <v>82168</v>
      </c>
      <c r="L30" s="14">
        <v>86201</v>
      </c>
      <c r="M30" s="15">
        <v>90486</v>
      </c>
      <c r="N30" s="17">
        <v>85949</v>
      </c>
      <c r="O30" s="17">
        <v>83197</v>
      </c>
      <c r="P30" s="19">
        <v>83612.270439882675</v>
      </c>
      <c r="Q30" s="19">
        <v>77331.522932551292</v>
      </c>
      <c r="R30" s="19">
        <v>80291.273372433992</v>
      </c>
      <c r="S30" s="9">
        <f>SUM(D30:R30)</f>
        <v>1065650.2907448679</v>
      </c>
      <c r="T30" s="39">
        <f>(S31/S30)*100</f>
        <v>100.4999284757299</v>
      </c>
      <c r="U30" s="40">
        <v>10</v>
      </c>
    </row>
    <row r="31" spans="1:21" x14ac:dyDescent="0.3">
      <c r="A31" s="38"/>
      <c r="B31" s="43"/>
      <c r="C31" s="7" t="s">
        <v>1</v>
      </c>
      <c r="D31" s="8">
        <v>18391.27</v>
      </c>
      <c r="E31" s="8">
        <v>16934.954000000002</v>
      </c>
      <c r="F31" s="8">
        <v>18571</v>
      </c>
      <c r="G31" s="14">
        <v>91253.861500000014</v>
      </c>
      <c r="H31" s="20">
        <v>87494.922500000015</v>
      </c>
      <c r="I31" s="24">
        <v>82891.05</v>
      </c>
      <c r="J31" s="14">
        <v>77491.701999999976</v>
      </c>
      <c r="K31" s="14">
        <v>80706.12</v>
      </c>
      <c r="L31" s="14">
        <v>87238.499999999985</v>
      </c>
      <c r="M31" s="20">
        <v>90969.54</v>
      </c>
      <c r="N31" s="18">
        <v>89321</v>
      </c>
      <c r="O31" s="18">
        <v>86763.66</v>
      </c>
      <c r="P31" s="21">
        <v>84229</v>
      </c>
      <c r="Q31" s="18">
        <v>78430.33</v>
      </c>
      <c r="R31" s="18">
        <v>80290.87</v>
      </c>
      <c r="S31" s="9">
        <f>SUM(D31:R31)</f>
        <v>1070977.78</v>
      </c>
      <c r="T31" s="39"/>
      <c r="U31" s="40"/>
    </row>
    <row r="34" spans="1:21" ht="39" x14ac:dyDescent="0.3">
      <c r="A34" s="26" t="s">
        <v>30</v>
      </c>
      <c r="B34" s="32" t="s">
        <v>31</v>
      </c>
      <c r="C34" s="27" t="s">
        <v>17</v>
      </c>
      <c r="D34" s="28" t="s">
        <v>2</v>
      </c>
      <c r="E34" s="28" t="s">
        <v>3</v>
      </c>
      <c r="F34" s="28" t="s">
        <v>4</v>
      </c>
      <c r="G34" s="29" t="s">
        <v>5</v>
      </c>
      <c r="H34" s="29" t="s">
        <v>6</v>
      </c>
      <c r="I34" s="29" t="s">
        <v>7</v>
      </c>
      <c r="J34" s="29" t="s">
        <v>8</v>
      </c>
      <c r="K34" s="29" t="s">
        <v>9</v>
      </c>
      <c r="L34" s="29" t="s">
        <v>10</v>
      </c>
      <c r="M34" s="29" t="s">
        <v>11</v>
      </c>
      <c r="N34" s="29" t="s">
        <v>12</v>
      </c>
      <c r="O34" s="29" t="s">
        <v>13</v>
      </c>
      <c r="P34" s="29" t="s">
        <v>14</v>
      </c>
      <c r="Q34" s="29" t="s">
        <v>15</v>
      </c>
      <c r="R34" s="29" t="s">
        <v>16</v>
      </c>
      <c r="S34" s="3" t="s">
        <v>18</v>
      </c>
      <c r="T34" s="4" t="s">
        <v>19</v>
      </c>
      <c r="U34" s="30" t="s">
        <v>20</v>
      </c>
    </row>
    <row r="35" spans="1:21" x14ac:dyDescent="0.3">
      <c r="A35" s="38" t="s">
        <v>39</v>
      </c>
      <c r="B35" s="42" t="s">
        <v>39</v>
      </c>
      <c r="C35" s="7" t="s">
        <v>0</v>
      </c>
      <c r="D35" s="8">
        <f>D36</f>
        <v>31633.155500000001</v>
      </c>
      <c r="E35" s="8">
        <f t="shared" ref="E35" si="11">E36</f>
        <v>30285.536499999998</v>
      </c>
      <c r="F35" s="8">
        <f t="shared" ref="F35" si="12">F36</f>
        <v>33112.923000000003</v>
      </c>
      <c r="G35" s="14">
        <v>31291</v>
      </c>
      <c r="H35" s="15">
        <v>29745</v>
      </c>
      <c r="I35" s="16">
        <v>28279</v>
      </c>
      <c r="J35" s="14">
        <v>27848</v>
      </c>
      <c r="K35" s="16">
        <v>28107</v>
      </c>
      <c r="L35" s="14">
        <v>29486</v>
      </c>
      <c r="M35" s="15">
        <v>30952</v>
      </c>
      <c r="N35" s="17">
        <v>29400</v>
      </c>
      <c r="O35" s="17">
        <v>28543</v>
      </c>
      <c r="P35" s="19">
        <v>29141.348973607033</v>
      </c>
      <c r="Q35" s="19">
        <v>27675.659824046914</v>
      </c>
      <c r="R35" s="19">
        <v>27602.637297653953</v>
      </c>
      <c r="S35" s="9">
        <f>SUM(D35:R35)</f>
        <v>443102.26109530788</v>
      </c>
      <c r="T35" s="41">
        <f>(S36/S35)*100</f>
        <v>98.525071824469393</v>
      </c>
      <c r="U35" s="40">
        <v>10</v>
      </c>
    </row>
    <row r="36" spans="1:21" x14ac:dyDescent="0.3">
      <c r="A36" s="38"/>
      <c r="B36" s="43"/>
      <c r="C36" s="7" t="s">
        <v>1</v>
      </c>
      <c r="D36" s="8">
        <v>31633.155500000001</v>
      </c>
      <c r="E36" s="8">
        <v>30285.536499999998</v>
      </c>
      <c r="F36" s="8">
        <v>33112.923000000003</v>
      </c>
      <c r="G36" s="14">
        <v>31334.784</v>
      </c>
      <c r="H36" s="20">
        <v>29745</v>
      </c>
      <c r="I36" s="14">
        <v>28278.982499999995</v>
      </c>
      <c r="J36" s="14">
        <v>27847.938000000009</v>
      </c>
      <c r="K36" s="14">
        <v>25856.292500000003</v>
      </c>
      <c r="L36" s="14">
        <v>29854.20250000001</v>
      </c>
      <c r="M36" s="20">
        <v>31032.812500000004</v>
      </c>
      <c r="N36" s="20">
        <v>27151.65</v>
      </c>
      <c r="O36" s="18">
        <v>25934.824999999997</v>
      </c>
      <c r="P36" s="21">
        <v>29214.371500000001</v>
      </c>
      <c r="Q36" s="18">
        <v>27726.917500000003</v>
      </c>
      <c r="R36" s="18">
        <v>27557.43</v>
      </c>
      <c r="S36" s="9">
        <f>SUM(D36:R36)</f>
        <v>436566.821</v>
      </c>
      <c r="T36" s="41"/>
      <c r="U36" s="40"/>
    </row>
  </sheetData>
  <sheetProtection algorithmName="SHA-512" hashValue="51B+y9AL+iaODTa4AFF3nEiAq2wj8vAolk+1H+L3EDg7iY077zh3+RUb7WFoCc/LHvecwqSksdEO0syZTtnsqw==" saltValue="X4FCTsr3rQOntf9JKjgWBw==" spinCount="100000" sheet="1" objects="1" scenarios="1"/>
  <mergeCells count="28">
    <mergeCell ref="A5:A6"/>
    <mergeCell ref="T5:T6"/>
    <mergeCell ref="U5:U6"/>
    <mergeCell ref="A10:A11"/>
    <mergeCell ref="T10:T11"/>
    <mergeCell ref="U10:U11"/>
    <mergeCell ref="B5:B6"/>
    <mergeCell ref="B10:B11"/>
    <mergeCell ref="A25:A26"/>
    <mergeCell ref="T25:T26"/>
    <mergeCell ref="U25:U26"/>
    <mergeCell ref="A15:A16"/>
    <mergeCell ref="T15:T16"/>
    <mergeCell ref="U15:U16"/>
    <mergeCell ref="A20:A21"/>
    <mergeCell ref="T20:T21"/>
    <mergeCell ref="U20:U21"/>
    <mergeCell ref="B15:B16"/>
    <mergeCell ref="B20:B21"/>
    <mergeCell ref="B25:B26"/>
    <mergeCell ref="A30:A31"/>
    <mergeCell ref="T30:T31"/>
    <mergeCell ref="U30:U31"/>
    <mergeCell ref="A35:A36"/>
    <mergeCell ref="T35:T36"/>
    <mergeCell ref="U35:U36"/>
    <mergeCell ref="B30:B31"/>
    <mergeCell ref="B35:B36"/>
  </mergeCells>
  <pageMargins left="0.7" right="0.7" top="0.75" bottom="0.75" header="0.3" footer="0.3"/>
  <ignoredErrors>
    <ignoredError sqref="K4 K10:K13 K15:K18 K20:K23 K25:K28 K30:K33 K35:K3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7" ma:contentTypeDescription="Create a new document." ma:contentTypeScope="" ma:versionID="fa482664b38468d08cc39ebee4627686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af3e15c0ea7cc3fb9690b3bafcde262e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F061AA-92F8-4D7C-99D5-50D1C3F524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284D94-994B-419F-A031-0952BF5AC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B760D-FAE3-4B54-9AEB-A94B86E600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5.3 - Scores summary</vt:lpstr>
      <vt:lpstr>5.3 - Data &amp; 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Marileen De Wet</cp:lastModifiedBy>
  <cp:lastPrinted>2020-10-30T07:38:59Z</cp:lastPrinted>
  <dcterms:created xsi:type="dcterms:W3CDTF">2016-05-03T06:01:48Z</dcterms:created>
  <dcterms:modified xsi:type="dcterms:W3CDTF">2022-05-17T14:01:47Z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