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24226"/>
  <xr:revisionPtr revIDLastSave="0" documentId="13_ncr:1_{134C4053-F4BF-43CF-AF97-E8C05F77C6D9}" xr6:coauthVersionLast="47" xr6:coauthVersionMax="47" xr10:uidLastSave="{00000000-0000-0000-0000-000000000000}"/>
  <bookViews>
    <workbookView xWindow="2080" yWindow="200" windowWidth="20600" windowHeight="20400" xr2:uid="{00000000-000D-0000-FFFF-FFFF00000000}"/>
  </bookViews>
  <sheets>
    <sheet name="9.1 Scores" sheetId="12" r:id="rId1"/>
    <sheet name="9.1 Data" sheetId="13" r:id="rId2"/>
    <sheet name="9.1 Original worksheet" sheetId="14" r:id="rId3"/>
  </sheets>
  <definedNames>
    <definedName name="_xlnm._FilterDatabase" localSheetId="1" hidden="1">'9.1 Data'!$A$3:$I$23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3" l="1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7" i="13"/>
  <c r="D15" i="14" l="1"/>
  <c r="D14" i="14"/>
  <c r="D13" i="14"/>
  <c r="D12" i="14"/>
  <c r="D11" i="14"/>
  <c r="D10" i="14"/>
  <c r="E10" i="14" s="1"/>
  <c r="F10" i="14" s="1"/>
  <c r="D9" i="14"/>
  <c r="D8" i="14"/>
  <c r="D7" i="14"/>
  <c r="D6" i="14"/>
  <c r="D4" i="12"/>
  <c r="I23" i="13"/>
  <c r="I19" i="13"/>
  <c r="I15" i="13"/>
  <c r="I11" i="13"/>
  <c r="I7" i="13"/>
  <c r="I22" i="13"/>
  <c r="I18" i="13"/>
  <c r="I14" i="13"/>
  <c r="I10" i="13"/>
  <c r="I6" i="13"/>
  <c r="I21" i="13"/>
  <c r="I17" i="13"/>
  <c r="I13" i="13"/>
  <c r="I9" i="13"/>
  <c r="I5" i="13"/>
  <c r="I16" i="13"/>
  <c r="I20" i="13"/>
  <c r="I12" i="13"/>
  <c r="I8" i="13"/>
  <c r="I4" i="13"/>
  <c r="E11" i="14" l="1"/>
  <c r="F11" i="14" s="1"/>
  <c r="E12" i="14"/>
  <c r="F12" i="14" s="1"/>
  <c r="E13" i="14"/>
  <c r="F13" i="14" s="1"/>
  <c r="E14" i="14"/>
  <c r="F14" i="14" s="1"/>
  <c r="E8" i="14"/>
  <c r="F8" i="14" s="1"/>
  <c r="E6" i="14"/>
  <c r="F6" i="14" s="1"/>
  <c r="E7" i="14"/>
  <c r="F7" i="14" s="1"/>
  <c r="E9" i="14"/>
  <c r="F9" i="14" s="1"/>
  <c r="E15" i="14"/>
  <c r="F15" i="14" s="1"/>
  <c r="D6" i="12"/>
  <c r="D5" i="12"/>
  <c r="E5" i="12" s="1"/>
  <c r="E6" i="12" l="1"/>
  <c r="F6" i="12" s="1"/>
  <c r="E7" i="12"/>
  <c r="F7" i="12" s="1"/>
  <c r="E4" i="12"/>
  <c r="F4" i="12" s="1"/>
  <c r="F5" i="12"/>
</calcChain>
</file>

<file path=xl/sharedStrings.xml><?xml version="1.0" encoding="utf-8"?>
<sst xmlns="http://schemas.openxmlformats.org/spreadsheetml/2006/main" count="113" uniqueCount="45">
  <si>
    <t>Year</t>
  </si>
  <si>
    <t>score</t>
  </si>
  <si>
    <t>FY2019</t>
  </si>
  <si>
    <t>FY2020</t>
  </si>
  <si>
    <t>RH</t>
  </si>
  <si>
    <t xml:space="preserve"> &lt;1</t>
  </si>
  <si>
    <t>1-3</t>
  </si>
  <si>
    <t>4-6</t>
  </si>
  <si>
    <t>7-10</t>
  </si>
  <si>
    <t>11-20</t>
  </si>
  <si>
    <t>21-30</t>
  </si>
  <si>
    <t>31-40</t>
  </si>
  <si>
    <t>41-60</t>
  </si>
  <si>
    <t>61-80</t>
  </si>
  <si>
    <t>81-100</t>
  </si>
  <si>
    <t>Total TAC allocation (over the period of the right)-5_3</t>
  </si>
  <si>
    <r>
      <t xml:space="preserve">Total rand value </t>
    </r>
    <r>
      <rPr>
        <sz val="11"/>
        <color rgb="FFFF0000"/>
        <rFont val="Calibri"/>
        <family val="2"/>
        <scheme val="minor"/>
      </rPr>
      <t>(insured value)</t>
    </r>
    <r>
      <rPr>
        <sz val="11"/>
        <color theme="1"/>
        <rFont val="Calibri"/>
        <family val="2"/>
        <scheme val="minor"/>
      </rPr>
      <t xml:space="preserve"> of total fixed assets (in sector being applied for) This includes vessels, land based and other sea based assets (column 2 of table 9_1 for year 2020 for category A)</t>
    </r>
  </si>
  <si>
    <t>Investment per tonne allocated R/t)</t>
  </si>
  <si>
    <t>normalised score</t>
  </si>
  <si>
    <t>Score achieved</t>
  </si>
  <si>
    <t>Investment per tonne allocated range</t>
  </si>
  <si>
    <t>APPLICATION_NO</t>
  </si>
  <si>
    <t>Category</t>
  </si>
  <si>
    <t>TOTAL_FIXED_ASSETS</t>
  </si>
  <si>
    <t>LAND_BASEDFIXED_ASSETS</t>
  </si>
  <si>
    <t xml:space="preserve">SEA_BASEDFIXED_ASSETS </t>
  </si>
  <si>
    <t>CAPITAL_EXPENDITURE</t>
  </si>
  <si>
    <t>OTHER_TOTAL_FIXED_ASSETS</t>
  </si>
  <si>
    <t>FY2017</t>
  </si>
  <si>
    <t>FY2018</t>
  </si>
  <si>
    <t>FY2021</t>
  </si>
  <si>
    <t>A</t>
  </si>
  <si>
    <t>Worksheet 9.1 - KZNT Category A only</t>
  </si>
  <si>
    <t>Application number</t>
  </si>
  <si>
    <t>Investment per kg landed</t>
  </si>
  <si>
    <t>Normalised score</t>
  </si>
  <si>
    <r>
      <t xml:space="preserve">Total rand value </t>
    </r>
    <r>
      <rPr>
        <b/>
        <sz val="11"/>
        <color rgb="FFFF0000"/>
        <rFont val="Calibri"/>
        <family val="2"/>
        <scheme val="minor"/>
      </rPr>
      <t>(insured value)</t>
    </r>
    <r>
      <rPr>
        <b/>
        <sz val="11"/>
        <color theme="1"/>
        <rFont val="Calibri"/>
        <family val="2"/>
        <scheme val="minor"/>
      </rPr>
      <t xml:space="preserve"> of total fixed assets (in sector being applied for) This includes vessels, land based and other sea based assets (column 2 of table 9_1 for year 2020 for category A)</t>
    </r>
  </si>
  <si>
    <t>Worksheet 9.1 - KZNT Data used from Document 10.</t>
  </si>
  <si>
    <t>For TAE related sectors we will replace the allocated TAC with the allocated effort.</t>
  </si>
  <si>
    <t>Worksheet 9.1 - Original worksheet</t>
  </si>
  <si>
    <t>Applicant 1</t>
  </si>
  <si>
    <t>Applicant 2</t>
  </si>
  <si>
    <t>Applicant 3</t>
  </si>
  <si>
    <t>Applicant 12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</si>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</sst>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R&quot;#,##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3D3D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7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3" borderId="6" xfId="0" applyFill="1" applyBorder="1"/>
    <xf numFmtId="0" fontId="0" fillId="2" borderId="2" xfId="0" applyFill="1" applyBorder="1"/>
    <xf numFmtId="16" fontId="0" fillId="3" borderId="6" xfId="0" quotePrefix="1" applyNumberFormat="1" applyFill="1" applyBorder="1"/>
    <xf numFmtId="17" fontId="0" fillId="3" borderId="6" xfId="0" quotePrefix="1" applyNumberFormat="1" applyFill="1" applyBorder="1"/>
    <xf numFmtId="0" fontId="0" fillId="3" borderId="6" xfId="0" quotePrefix="1" applyFill="1" applyBorder="1"/>
    <xf numFmtId="0" fontId="0" fillId="3" borderId="7" xfId="0" quotePrefix="1" applyFill="1" applyBorder="1"/>
    <xf numFmtId="0" fontId="0" fillId="2" borderId="3" xfId="0" applyFill="1" applyBorder="1"/>
    <xf numFmtId="0" fontId="0" fillId="3" borderId="5" xfId="0" applyFill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2" borderId="4" xfId="0" applyFill="1" applyBorder="1" applyAlignment="1">
      <alignment wrapText="1"/>
    </xf>
    <xf numFmtId="165" fontId="0" fillId="0" borderId="0" xfId="0" applyNumberFormat="1"/>
    <xf numFmtId="3" fontId="0" fillId="0" borderId="0" xfId="0" applyNumberFormat="1"/>
    <xf numFmtId="0" fontId="1" fillId="5" borderId="6" xfId="0" applyFont="1" applyFill="1" applyBorder="1"/>
    <xf numFmtId="0" fontId="0" fillId="5" borderId="0" xfId="0" applyFill="1"/>
    <xf numFmtId="0" fontId="0" fillId="5" borderId="6" xfId="0" applyFill="1" applyBorder="1"/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0" xfId="0" applyNumberFormat="1"/>
    <xf numFmtId="0" fontId="0" fillId="0" borderId="0" xfId="0"/>
    <xf numFmtId="0" fontId="2" fillId="7" borderId="0" xfId="1"/>
    <xf numFmtId="0" fontId="4" fillId="0" borderId="0" xfId="0" applyFont="1"/>
    <xf numFmtId="0" fontId="4" fillId="0" borderId="0" xfId="0" applyFont="1" applyBorder="1" applyAlignment="1">
      <alignment wrapText="1"/>
    </xf>
    <xf numFmtId="0" fontId="4" fillId="4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6" borderId="0" xfId="0" applyFont="1" applyFill="1" applyBorder="1" applyAlignment="1">
      <alignment horizontal="center" wrapText="1"/>
    </xf>
    <xf numFmtId="0" fontId="0" fillId="2" borderId="0" xfId="0" applyFill="1"/>
    <xf numFmtId="0" fontId="4" fillId="0" borderId="0" xfId="0" applyFont="1" applyFill="1"/>
    <xf numFmtId="0" fontId="0" fillId="0" borderId="0" xfId="0" applyFill="1"/>
    <xf numFmtId="0" fontId="2" fillId="0" borderId="0" xfId="1" applyFill="1"/>
  </cellXfs>
  <cellStyles count="3">
    <cellStyle name="headerStyle" xfId="1" xr:uid="{36C82EE3-11D9-4A11-965E-E308D3694332}"/>
    <cellStyle name="Normal" xfId="0" builtinId="0"/>
    <cellStyle name="Normal 2" xfId="2" xr:uid="{684722C2-791A-4773-8925-4A3721BDC80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06F-0312-4F58-8A14-B7FA13E7D5B8}">
  <dimension ref="A1:L15"/>
  <sheetViews>
    <sheetView tabSelected="1" zoomScaleNormal="100" workbookViewId="0">
      <selection activeCell="E14" sqref="E14"/>
    </sheetView>
  </sheetViews>
  <sheetFormatPr defaultRowHeight="14.5" x14ac:dyDescent="0.35"/>
  <cols>
    <col min="1" max="1" width="10.453125" customWidth="1"/>
    <col min="2" max="2" width="17.7265625" customWidth="1"/>
    <col min="3" max="3" width="27.08984375" customWidth="1"/>
    <col min="4" max="4" width="12.90625" customWidth="1"/>
    <col min="5" max="5" width="11.7265625" customWidth="1"/>
    <col min="6" max="6" width="12.90625" customWidth="1"/>
    <col min="8" max="8" width="10.453125" customWidth="1"/>
  </cols>
  <sheetData>
    <row r="1" spans="1:12" s="24" customFormat="1" x14ac:dyDescent="0.35">
      <c r="A1" s="26" t="s">
        <v>32</v>
      </c>
    </row>
    <row r="2" spans="1:12" s="24" customFormat="1" x14ac:dyDescent="0.35"/>
    <row r="3" spans="1:12" ht="101.5" x14ac:dyDescent="0.35">
      <c r="A3" s="27" t="s">
        <v>33</v>
      </c>
      <c r="B3" s="27" t="s">
        <v>15</v>
      </c>
      <c r="C3" s="28" t="s">
        <v>36</v>
      </c>
      <c r="D3" s="29" t="s">
        <v>34</v>
      </c>
      <c r="E3" s="29" t="s">
        <v>35</v>
      </c>
      <c r="F3" s="30" t="s">
        <v>19</v>
      </c>
      <c r="H3" s="10" t="s">
        <v>20</v>
      </c>
      <c r="I3" s="14" t="s">
        <v>1</v>
      </c>
    </row>
    <row r="4" spans="1:12" x14ac:dyDescent="0.35">
      <c r="A4" s="31" t="s">
        <v>40</v>
      </c>
      <c r="B4" s="16">
        <v>20459</v>
      </c>
      <c r="C4" s="15">
        <v>3249413640</v>
      </c>
      <c r="D4" s="16">
        <f>C4/B4</f>
        <v>158825.63370643728</v>
      </c>
      <c r="E4" s="2">
        <f t="shared" ref="E4:E7" si="0">D4/MAX($D$4:$D$10)*100</f>
        <v>100</v>
      </c>
      <c r="F4" s="20" t="str">
        <f>IF(E4&gt;80,"10",IF(E4&gt;60,"9",IF(E4&gt;40,"8",IF(E4&gt;30,"7",IF(E4&gt;20,"6",IF(E4&gt;10,"5",IF(E4&gt;6,"4",IF(E4&gt;3,"3",IF(E4&gt;1,"2",IF(E4&lt;1,"1"))))))))))</f>
        <v>10</v>
      </c>
      <c r="H4" s="3" t="s">
        <v>5</v>
      </c>
      <c r="I4" s="4">
        <v>1</v>
      </c>
    </row>
    <row r="5" spans="1:12" x14ac:dyDescent="0.35">
      <c r="A5" s="31" t="s">
        <v>41</v>
      </c>
      <c r="B5" s="16">
        <v>16330</v>
      </c>
      <c r="C5" s="15">
        <v>0</v>
      </c>
      <c r="D5" s="16">
        <f t="shared" ref="D5:D6" si="1">C5/B5</f>
        <v>0</v>
      </c>
      <c r="E5" s="2">
        <f t="shared" si="0"/>
        <v>0</v>
      </c>
      <c r="F5" s="20" t="str">
        <f t="shared" ref="F5:F7" si="2">IF(E5&gt;80,"10",IF(E5&gt;60,"9",IF(E5&gt;40,"8",IF(E5&gt;30,"7",IF(E5&gt;20,"6",IF(E5&gt;10,"5",IF(E5&gt;6,"4",IF(E5&gt;3,"3",IF(E5&gt;1,"2",IF(E5&lt;1,"1"))))))))))</f>
        <v>1</v>
      </c>
      <c r="H5" s="5" t="s">
        <v>6</v>
      </c>
      <c r="I5" s="4">
        <v>2</v>
      </c>
    </row>
    <row r="6" spans="1:12" x14ac:dyDescent="0.35">
      <c r="A6" s="31" t="s">
        <v>42</v>
      </c>
      <c r="B6" s="16">
        <v>9549</v>
      </c>
      <c r="C6" s="15">
        <v>0</v>
      </c>
      <c r="D6" s="16">
        <f t="shared" si="1"/>
        <v>0</v>
      </c>
      <c r="E6" s="2">
        <f t="shared" si="0"/>
        <v>0</v>
      </c>
      <c r="F6" s="20" t="str">
        <f t="shared" si="2"/>
        <v>1</v>
      </c>
      <c r="H6" s="5" t="s">
        <v>7</v>
      </c>
      <c r="I6" s="4">
        <v>3</v>
      </c>
    </row>
    <row r="7" spans="1:12" x14ac:dyDescent="0.35">
      <c r="A7" s="31" t="s">
        <v>43</v>
      </c>
      <c r="B7" s="16">
        <v>0</v>
      </c>
      <c r="C7" s="15">
        <v>124900000</v>
      </c>
      <c r="D7" s="16">
        <v>0</v>
      </c>
      <c r="E7" s="2">
        <f t="shared" si="0"/>
        <v>0</v>
      </c>
      <c r="F7" s="20" t="str">
        <f t="shared" si="2"/>
        <v>1</v>
      </c>
      <c r="H7" s="5" t="s">
        <v>8</v>
      </c>
      <c r="I7" s="4">
        <v>4</v>
      </c>
    </row>
    <row r="8" spans="1:12" x14ac:dyDescent="0.35">
      <c r="C8" s="15"/>
      <c r="D8" s="16"/>
      <c r="E8" s="2"/>
      <c r="F8" s="22"/>
      <c r="H8" s="6" t="s">
        <v>9</v>
      </c>
      <c r="I8" s="4">
        <v>5</v>
      </c>
    </row>
    <row r="9" spans="1:12" x14ac:dyDescent="0.35">
      <c r="C9" s="15"/>
      <c r="D9" s="16"/>
      <c r="E9" s="2"/>
      <c r="F9" s="22"/>
      <c r="H9" s="7" t="s">
        <v>10</v>
      </c>
      <c r="I9" s="4">
        <v>6</v>
      </c>
    </row>
    <row r="10" spans="1:12" x14ac:dyDescent="0.35">
      <c r="C10" s="15"/>
      <c r="D10" s="16"/>
      <c r="E10" s="2"/>
      <c r="F10" s="22"/>
      <c r="H10" s="7" t="s">
        <v>11</v>
      </c>
      <c r="I10" s="4">
        <v>7</v>
      </c>
    </row>
    <row r="11" spans="1:12" x14ac:dyDescent="0.35">
      <c r="C11" s="15"/>
      <c r="D11" s="16"/>
      <c r="E11" s="2"/>
      <c r="F11" s="22"/>
      <c r="H11" s="7" t="s">
        <v>12</v>
      </c>
      <c r="I11" s="4">
        <v>8</v>
      </c>
    </row>
    <row r="12" spans="1:12" x14ac:dyDescent="0.35">
      <c r="C12" s="15"/>
      <c r="D12" s="16"/>
      <c r="E12" s="2"/>
      <c r="F12" s="22"/>
      <c r="H12" s="7" t="s">
        <v>13</v>
      </c>
      <c r="I12" s="4">
        <v>9</v>
      </c>
    </row>
    <row r="13" spans="1:12" x14ac:dyDescent="0.35">
      <c r="C13" s="15"/>
      <c r="D13" s="16"/>
      <c r="E13" s="2"/>
      <c r="F13" s="22"/>
      <c r="H13" s="8" t="s">
        <v>14</v>
      </c>
      <c r="I13" s="9">
        <v>10</v>
      </c>
    </row>
    <row r="14" spans="1:12" x14ac:dyDescent="0.35">
      <c r="H14" s="17"/>
      <c r="I14" s="18"/>
      <c r="J14" s="18"/>
      <c r="K14" s="18"/>
      <c r="L14" s="18"/>
    </row>
    <row r="15" spans="1:12" x14ac:dyDescent="0.35">
      <c r="H15" s="19"/>
    </row>
  </sheetData>
  <sheetProtection algorithmName="SHA-512" hashValue="qNIEFirCHRafsVyTK2966JZPeJQXuNoBFiGA+tq21V2+tbZle0QL8ICT2ryW/j3eybNgXDNSJ+j8fxDMOBEO5A==" saltValue="OtRQ9GwGoN2M8JPS3pQ/e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FB5D8-909C-48D5-9911-ECEB3ED0E938}">
  <dimension ref="A1:J23"/>
  <sheetViews>
    <sheetView topLeftCell="B1" workbookViewId="0">
      <selection activeCell="E24" sqref="E24"/>
    </sheetView>
  </sheetViews>
  <sheetFormatPr defaultRowHeight="14.5" x14ac:dyDescent="0.35"/>
  <cols>
    <col min="1" max="1" width="17.453125" customWidth="1"/>
    <col min="4" max="4" width="22.1796875" bestFit="1" customWidth="1"/>
    <col min="5" max="5" width="27.6328125" bestFit="1" customWidth="1"/>
    <col min="6" max="6" width="26.7265625" bestFit="1" customWidth="1"/>
    <col min="7" max="7" width="23.54296875" bestFit="1" customWidth="1"/>
    <col min="8" max="8" width="29.81640625" bestFit="1" customWidth="1"/>
    <col min="9" max="9" width="10.81640625" bestFit="1" customWidth="1"/>
    <col min="10" max="10" width="13.7265625" customWidth="1"/>
  </cols>
  <sheetData>
    <row r="1" spans="1:10" s="24" customFormat="1" x14ac:dyDescent="0.35">
      <c r="A1" s="26" t="s">
        <v>37</v>
      </c>
    </row>
    <row r="2" spans="1:10" s="33" customFormat="1" x14ac:dyDescent="0.35">
      <c r="A2" s="32"/>
      <c r="D2" s="34"/>
      <c r="E2" s="34"/>
      <c r="F2" s="34"/>
      <c r="G2" s="34"/>
      <c r="H2" s="34"/>
    </row>
    <row r="3" spans="1:10" x14ac:dyDescent="0.35">
      <c r="A3" s="25" t="s">
        <v>21</v>
      </c>
      <c r="B3" s="25" t="s">
        <v>22</v>
      </c>
      <c r="C3" s="25" t="s">
        <v>0</v>
      </c>
      <c r="D3" s="25" t="s">
        <v>23</v>
      </c>
      <c r="E3" s="25" t="s">
        <v>24</v>
      </c>
      <c r="F3" s="25" t="s">
        <v>25</v>
      </c>
      <c r="G3" s="25" t="s">
        <v>26</v>
      </c>
      <c r="H3" s="25" t="s">
        <v>27</v>
      </c>
      <c r="I3" s="25" t="s">
        <v>44</v>
      </c>
    </row>
    <row r="4" spans="1:10" x14ac:dyDescent="0.35">
      <c r="A4" s="31" t="s">
        <v>40</v>
      </c>
      <c r="B4" s="24" t="s">
        <v>31</v>
      </c>
      <c r="C4" s="24" t="s">
        <v>28</v>
      </c>
      <c r="D4" s="24"/>
      <c r="E4" s="24"/>
      <c r="F4" s="24"/>
      <c r="G4" s="24"/>
      <c r="H4" s="24"/>
      <c r="I4">
        <f t="shared" ref="I4:I23" si="0">SUM(D4:H4)</f>
        <v>0</v>
      </c>
    </row>
    <row r="5" spans="1:10" x14ac:dyDescent="0.35">
      <c r="A5" s="31" t="s">
        <v>41</v>
      </c>
      <c r="B5" s="24" t="s">
        <v>31</v>
      </c>
      <c r="C5" s="24" t="s">
        <v>28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4">
        <f t="shared" si="0"/>
        <v>0</v>
      </c>
    </row>
    <row r="6" spans="1:10" x14ac:dyDescent="0.35">
      <c r="A6" s="31" t="s">
        <v>42</v>
      </c>
      <c r="B6" s="24" t="s">
        <v>31</v>
      </c>
      <c r="C6" s="24" t="s">
        <v>28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4">
        <f t="shared" si="0"/>
        <v>0</v>
      </c>
    </row>
    <row r="7" spans="1:10" x14ac:dyDescent="0.35">
      <c r="A7" s="31" t="s">
        <v>43</v>
      </c>
      <c r="B7" s="24" t="s">
        <v>31</v>
      </c>
      <c r="C7" s="24" t="s">
        <v>28</v>
      </c>
      <c r="D7" s="23">
        <v>2300000</v>
      </c>
      <c r="E7" s="23">
        <v>200000</v>
      </c>
      <c r="F7" s="23">
        <v>2100000</v>
      </c>
      <c r="G7" s="23">
        <v>11100000</v>
      </c>
      <c r="H7" s="23">
        <v>8800000</v>
      </c>
      <c r="I7" s="24">
        <f t="shared" si="0"/>
        <v>24500000</v>
      </c>
      <c r="J7">
        <f>SUM(D7:H7)</f>
        <v>24500000</v>
      </c>
    </row>
    <row r="8" spans="1:10" x14ac:dyDescent="0.35">
      <c r="A8" s="31" t="s">
        <v>40</v>
      </c>
      <c r="B8" s="24" t="s">
        <v>31</v>
      </c>
      <c r="C8" s="24" t="s">
        <v>29</v>
      </c>
      <c r="D8" s="24"/>
      <c r="E8" s="24"/>
      <c r="F8" s="24"/>
      <c r="G8" s="24"/>
      <c r="H8" s="24"/>
      <c r="I8" s="24">
        <f t="shared" si="0"/>
        <v>0</v>
      </c>
      <c r="J8" s="24">
        <f t="shared" ref="J8:J23" si="1">SUM(D8:H8)</f>
        <v>0</v>
      </c>
    </row>
    <row r="9" spans="1:10" x14ac:dyDescent="0.35">
      <c r="A9" s="31" t="s">
        <v>41</v>
      </c>
      <c r="B9" s="24" t="s">
        <v>31</v>
      </c>
      <c r="C9" s="24" t="s">
        <v>29</v>
      </c>
      <c r="D9" s="23">
        <v>25000000</v>
      </c>
      <c r="E9" s="23">
        <v>0</v>
      </c>
      <c r="F9" s="23">
        <v>25000000</v>
      </c>
      <c r="G9" s="23">
        <v>25000000</v>
      </c>
      <c r="H9" s="23">
        <v>0</v>
      </c>
      <c r="I9" s="24">
        <f t="shared" si="0"/>
        <v>75000000</v>
      </c>
      <c r="J9" s="24">
        <f t="shared" si="1"/>
        <v>75000000</v>
      </c>
    </row>
    <row r="10" spans="1:10" x14ac:dyDescent="0.35">
      <c r="A10" s="31" t="s">
        <v>42</v>
      </c>
      <c r="B10" s="24" t="s">
        <v>31</v>
      </c>
      <c r="C10" s="24" t="s">
        <v>29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4">
        <f t="shared" si="0"/>
        <v>0</v>
      </c>
      <c r="J10" s="24">
        <f t="shared" si="1"/>
        <v>0</v>
      </c>
    </row>
    <row r="11" spans="1:10" x14ac:dyDescent="0.35">
      <c r="A11" s="31" t="s">
        <v>43</v>
      </c>
      <c r="B11" s="24" t="s">
        <v>31</v>
      </c>
      <c r="C11" s="24" t="s">
        <v>29</v>
      </c>
      <c r="D11" s="23">
        <v>2300000</v>
      </c>
      <c r="E11" s="23">
        <v>150000</v>
      </c>
      <c r="F11" s="23">
        <v>2150000</v>
      </c>
      <c r="G11" s="23">
        <v>11250000</v>
      </c>
      <c r="H11" s="23">
        <v>8950000</v>
      </c>
      <c r="I11" s="24">
        <f t="shared" si="0"/>
        <v>24800000</v>
      </c>
      <c r="J11" s="24">
        <f t="shared" si="1"/>
        <v>24800000</v>
      </c>
    </row>
    <row r="12" spans="1:10" x14ac:dyDescent="0.35">
      <c r="A12" s="31" t="s">
        <v>40</v>
      </c>
      <c r="B12" s="24" t="s">
        <v>31</v>
      </c>
      <c r="C12" s="24" t="s">
        <v>2</v>
      </c>
      <c r="D12" s="23">
        <v>33017618</v>
      </c>
      <c r="E12" s="23">
        <v>15027618</v>
      </c>
      <c r="F12" s="23">
        <v>17990000</v>
      </c>
      <c r="G12" s="23">
        <v>41291911</v>
      </c>
      <c r="H12" s="23">
        <v>3012710210</v>
      </c>
      <c r="I12" s="24">
        <f t="shared" si="0"/>
        <v>3120037357</v>
      </c>
      <c r="J12" s="24">
        <f t="shared" si="1"/>
        <v>3120037357</v>
      </c>
    </row>
    <row r="13" spans="1:10" x14ac:dyDescent="0.35">
      <c r="A13" s="31" t="s">
        <v>41</v>
      </c>
      <c r="B13" s="24" t="s">
        <v>31</v>
      </c>
      <c r="C13" s="24" t="s">
        <v>2</v>
      </c>
      <c r="D13" s="23">
        <v>42000000</v>
      </c>
      <c r="E13" s="23">
        <v>0</v>
      </c>
      <c r="F13" s="23">
        <v>42000000</v>
      </c>
      <c r="G13" s="23">
        <v>42000000</v>
      </c>
      <c r="H13" s="23">
        <v>0</v>
      </c>
      <c r="I13" s="24">
        <f t="shared" si="0"/>
        <v>126000000</v>
      </c>
      <c r="J13" s="24">
        <f t="shared" si="1"/>
        <v>126000000</v>
      </c>
    </row>
    <row r="14" spans="1:10" x14ac:dyDescent="0.35">
      <c r="A14" s="31" t="s">
        <v>42</v>
      </c>
      <c r="B14" s="24" t="s">
        <v>31</v>
      </c>
      <c r="C14" s="24" t="s">
        <v>2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4">
        <f t="shared" si="0"/>
        <v>0</v>
      </c>
      <c r="J14" s="24">
        <f t="shared" si="1"/>
        <v>0</v>
      </c>
    </row>
    <row r="15" spans="1:10" x14ac:dyDescent="0.35">
      <c r="A15" s="31" t="s">
        <v>43</v>
      </c>
      <c r="B15" s="24" t="s">
        <v>31</v>
      </c>
      <c r="C15" s="24" t="s">
        <v>2</v>
      </c>
      <c r="D15" s="23">
        <v>2300000</v>
      </c>
      <c r="E15" s="23">
        <v>150000</v>
      </c>
      <c r="F15" s="23">
        <v>2150000</v>
      </c>
      <c r="G15" s="23">
        <v>111300000</v>
      </c>
      <c r="H15" s="23">
        <v>8830000</v>
      </c>
      <c r="I15" s="24">
        <f t="shared" si="0"/>
        <v>124730000</v>
      </c>
      <c r="J15" s="24">
        <f t="shared" si="1"/>
        <v>124730000</v>
      </c>
    </row>
    <row r="16" spans="1:10" x14ac:dyDescent="0.35">
      <c r="A16" s="31" t="s">
        <v>40</v>
      </c>
      <c r="B16" s="24" t="s">
        <v>31</v>
      </c>
      <c r="C16" s="24" t="s">
        <v>3</v>
      </c>
      <c r="D16" s="23">
        <v>34520380</v>
      </c>
      <c r="E16" s="23">
        <v>16530380</v>
      </c>
      <c r="F16" s="23">
        <v>17990000</v>
      </c>
      <c r="G16" s="23">
        <v>3239271</v>
      </c>
      <c r="H16" s="23">
        <v>3177133609</v>
      </c>
      <c r="I16" s="24">
        <f t="shared" si="0"/>
        <v>3249413640</v>
      </c>
      <c r="J16" s="24">
        <f t="shared" si="1"/>
        <v>3249413640</v>
      </c>
    </row>
    <row r="17" spans="1:10" x14ac:dyDescent="0.35">
      <c r="A17" s="31" t="s">
        <v>41</v>
      </c>
      <c r="B17" s="24" t="s">
        <v>31</v>
      </c>
      <c r="C17" s="24" t="s">
        <v>3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4">
        <f t="shared" si="0"/>
        <v>0</v>
      </c>
      <c r="J17" s="24">
        <f t="shared" si="1"/>
        <v>0</v>
      </c>
    </row>
    <row r="18" spans="1:10" x14ac:dyDescent="0.35">
      <c r="A18" s="31" t="s">
        <v>42</v>
      </c>
      <c r="B18" s="24" t="s">
        <v>31</v>
      </c>
      <c r="C18" s="24" t="s">
        <v>3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4">
        <f t="shared" si="0"/>
        <v>0</v>
      </c>
      <c r="J18" s="24">
        <f t="shared" si="1"/>
        <v>0</v>
      </c>
    </row>
    <row r="19" spans="1:10" x14ac:dyDescent="0.35">
      <c r="A19" s="31" t="s">
        <v>43</v>
      </c>
      <c r="B19" s="24" t="s">
        <v>31</v>
      </c>
      <c r="C19" s="24" t="s">
        <v>3</v>
      </c>
      <c r="D19" s="23">
        <v>2300000</v>
      </c>
      <c r="E19" s="23">
        <v>100000</v>
      </c>
      <c r="F19" s="23">
        <v>2200000</v>
      </c>
      <c r="G19" s="23">
        <v>111300000</v>
      </c>
      <c r="H19" s="23">
        <v>9000000</v>
      </c>
      <c r="I19" s="24">
        <f t="shared" si="0"/>
        <v>124900000</v>
      </c>
      <c r="J19" s="24">
        <f t="shared" si="1"/>
        <v>124900000</v>
      </c>
    </row>
    <row r="20" spans="1:10" x14ac:dyDescent="0.35">
      <c r="A20" s="31" t="s">
        <v>40</v>
      </c>
      <c r="B20" s="24" t="s">
        <v>31</v>
      </c>
      <c r="C20" s="24" t="s">
        <v>30</v>
      </c>
      <c r="D20" s="23">
        <v>34137481</v>
      </c>
      <c r="E20" s="23">
        <v>18183418</v>
      </c>
      <c r="F20" s="23">
        <v>15954063</v>
      </c>
      <c r="G20" s="23">
        <v>2303691</v>
      </c>
      <c r="H20" s="23">
        <v>3653808103</v>
      </c>
      <c r="I20" s="24">
        <f t="shared" si="0"/>
        <v>3724386756</v>
      </c>
      <c r="J20" s="24">
        <f t="shared" si="1"/>
        <v>3724386756</v>
      </c>
    </row>
    <row r="21" spans="1:10" x14ac:dyDescent="0.35">
      <c r="A21" s="31" t="s">
        <v>41</v>
      </c>
      <c r="B21" s="24" t="s">
        <v>31</v>
      </c>
      <c r="C21" s="24" t="s">
        <v>30</v>
      </c>
      <c r="D21" s="23">
        <v>45000000</v>
      </c>
      <c r="E21" s="23">
        <v>0</v>
      </c>
      <c r="F21" s="23">
        <v>45000000</v>
      </c>
      <c r="G21" s="23">
        <v>45000000</v>
      </c>
      <c r="H21" s="23">
        <v>0</v>
      </c>
      <c r="I21" s="24">
        <f t="shared" si="0"/>
        <v>135000000</v>
      </c>
      <c r="J21" s="24">
        <f t="shared" si="1"/>
        <v>135000000</v>
      </c>
    </row>
    <row r="22" spans="1:10" x14ac:dyDescent="0.35">
      <c r="A22" s="31" t="s">
        <v>42</v>
      </c>
      <c r="B22" s="24" t="s">
        <v>31</v>
      </c>
      <c r="C22" s="24" t="s">
        <v>30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4">
        <f t="shared" si="0"/>
        <v>0</v>
      </c>
      <c r="J22" s="24">
        <f t="shared" si="1"/>
        <v>0</v>
      </c>
    </row>
    <row r="23" spans="1:10" x14ac:dyDescent="0.35">
      <c r="A23" s="31" t="s">
        <v>43</v>
      </c>
      <c r="B23" s="24" t="s">
        <v>31</v>
      </c>
      <c r="C23" s="24" t="s">
        <v>30</v>
      </c>
      <c r="D23" s="23">
        <v>2300000</v>
      </c>
      <c r="E23" s="23">
        <v>100000</v>
      </c>
      <c r="F23" s="23">
        <v>2200000</v>
      </c>
      <c r="G23" s="23">
        <v>12500000</v>
      </c>
      <c r="H23" s="23">
        <v>10200000</v>
      </c>
      <c r="I23" s="24">
        <f t="shared" si="0"/>
        <v>27300000</v>
      </c>
      <c r="J23" s="24">
        <f t="shared" si="1"/>
        <v>27300000</v>
      </c>
    </row>
  </sheetData>
  <sheetProtection algorithmName="SHA-512" hashValue="VmUBskOS6q1cKdcT5/hRAUBEBCO6x4CM0JKRaowozQaqBF7Sb7rfdDutRoPRQJHsuv3MuQtMjyeuAPEGZOHGAA==" saltValue="p2kBhZBx9rDcCymre1jY4w==" spinCount="100000" sheet="1" objects="1" scenarios="1"/>
  <sortState xmlns:xlrd2="http://schemas.microsoft.com/office/spreadsheetml/2017/richdata2" ref="A4:I23">
    <sortCondition ref="B4:B23"/>
    <sortCondition ref="A4:A2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9B296-7D9C-4D44-B6AF-9BB64FFB80B3}">
  <dimension ref="A1:L17"/>
  <sheetViews>
    <sheetView zoomScale="80" zoomScaleNormal="80" workbookViewId="0">
      <selection activeCell="H34" sqref="H34"/>
    </sheetView>
  </sheetViews>
  <sheetFormatPr defaultColWidth="8.7265625" defaultRowHeight="14.5" x14ac:dyDescent="0.35"/>
  <cols>
    <col min="1" max="1" width="10.453125" style="24" customWidth="1"/>
    <col min="2" max="2" width="17.7265625" style="24" customWidth="1"/>
    <col min="3" max="3" width="27.08984375" style="24" customWidth="1"/>
    <col min="4" max="4" width="12.90625" style="24" customWidth="1"/>
    <col min="5" max="5" width="11.7265625" style="24" customWidth="1"/>
    <col min="6" max="6" width="12.90625" style="24" customWidth="1"/>
    <col min="7" max="7" width="8.7265625" style="24"/>
    <col min="8" max="8" width="10.453125" style="24" customWidth="1"/>
    <col min="9" max="16384" width="8.7265625" style="24"/>
  </cols>
  <sheetData>
    <row r="1" spans="1:12" x14ac:dyDescent="0.35">
      <c r="A1" s="26" t="s">
        <v>39</v>
      </c>
    </row>
    <row r="5" spans="1:12" ht="101.5" x14ac:dyDescent="0.35">
      <c r="A5" s="1" t="s">
        <v>4</v>
      </c>
      <c r="B5" s="11" t="s">
        <v>15</v>
      </c>
      <c r="C5" s="12" t="s">
        <v>16</v>
      </c>
      <c r="D5" s="13" t="s">
        <v>17</v>
      </c>
      <c r="E5" s="13" t="s">
        <v>18</v>
      </c>
      <c r="F5" s="21" t="s">
        <v>19</v>
      </c>
      <c r="H5" s="10" t="s">
        <v>20</v>
      </c>
      <c r="I5" s="14" t="s">
        <v>1</v>
      </c>
    </row>
    <row r="6" spans="1:12" x14ac:dyDescent="0.35">
      <c r="A6" s="24">
        <v>1</v>
      </c>
      <c r="B6" s="24">
        <v>10</v>
      </c>
      <c r="C6" s="15">
        <v>50000</v>
      </c>
      <c r="D6" s="16">
        <f>C6/B6</f>
        <v>5000</v>
      </c>
      <c r="E6" s="2">
        <f>D6/MAX($D$6:$D$15)*100</f>
        <v>1.1904761904761905</v>
      </c>
      <c r="F6" s="20" t="str">
        <f>IF(E6&gt;80,"10",IF(E6&gt;60,"9",IF(E6&gt;40,"8",IF(E6&gt;30,"7",IF(E6&gt;20,"6",IF(E6&gt;10,"5",IF(E6&gt;6,"4",IF(E6&gt;3,"3",IF(E6&gt;1,"2",IF(E6&lt;1,"1"))))))))))</f>
        <v>2</v>
      </c>
      <c r="H6" s="3" t="s">
        <v>5</v>
      </c>
      <c r="I6" s="4">
        <v>1</v>
      </c>
    </row>
    <row r="7" spans="1:12" x14ac:dyDescent="0.35">
      <c r="A7" s="24">
        <v>2</v>
      </c>
      <c r="B7" s="24">
        <v>25</v>
      </c>
      <c r="C7" s="15">
        <v>30000</v>
      </c>
      <c r="D7" s="16">
        <f t="shared" ref="D7:D15" si="0">C7/B7</f>
        <v>1200</v>
      </c>
      <c r="E7" s="2">
        <f t="shared" ref="E7:E15" si="1">D7/MAX($D$6:$D$15)*100</f>
        <v>0.2857142857142857</v>
      </c>
      <c r="F7" s="20" t="str">
        <f t="shared" ref="F7:F15" si="2">IF(E7&gt;80,"10",IF(E7&gt;60,"9",IF(E7&gt;40,"8",IF(E7&gt;30,"7",IF(E7&gt;20,"6",IF(E7&gt;10,"5",IF(E7&gt;6,"4",IF(E7&gt;3,"3",IF(E7&gt;1,"2",IF(E7&lt;1,"1"))))))))))</f>
        <v>1</v>
      </c>
      <c r="H7" s="5" t="s">
        <v>6</v>
      </c>
      <c r="I7" s="4">
        <v>2</v>
      </c>
    </row>
    <row r="8" spans="1:12" x14ac:dyDescent="0.35">
      <c r="A8" s="24">
        <v>3</v>
      </c>
      <c r="B8" s="24">
        <v>50</v>
      </c>
      <c r="C8" s="15">
        <v>21000000</v>
      </c>
      <c r="D8" s="16">
        <f t="shared" si="0"/>
        <v>420000</v>
      </c>
      <c r="E8" s="2">
        <f t="shared" si="1"/>
        <v>100</v>
      </c>
      <c r="F8" s="20" t="str">
        <f t="shared" si="2"/>
        <v>10</v>
      </c>
      <c r="H8" s="5" t="s">
        <v>7</v>
      </c>
      <c r="I8" s="4">
        <v>3</v>
      </c>
    </row>
    <row r="9" spans="1:12" x14ac:dyDescent="0.35">
      <c r="A9" s="24">
        <v>4</v>
      </c>
      <c r="B9" s="24">
        <v>100</v>
      </c>
      <c r="C9" s="15">
        <v>21000000</v>
      </c>
      <c r="D9" s="16">
        <f t="shared" si="0"/>
        <v>210000</v>
      </c>
      <c r="E9" s="2">
        <f t="shared" si="1"/>
        <v>50</v>
      </c>
      <c r="F9" s="20" t="str">
        <f t="shared" si="2"/>
        <v>8</v>
      </c>
      <c r="H9" s="5" t="s">
        <v>8</v>
      </c>
      <c r="I9" s="4">
        <v>4</v>
      </c>
    </row>
    <row r="10" spans="1:12" x14ac:dyDescent="0.35">
      <c r="A10" s="24">
        <v>5</v>
      </c>
      <c r="B10" s="24">
        <v>500</v>
      </c>
      <c r="C10" s="15">
        <v>10300000</v>
      </c>
      <c r="D10" s="16">
        <f t="shared" si="0"/>
        <v>20600</v>
      </c>
      <c r="E10" s="2">
        <f t="shared" si="1"/>
        <v>4.9047619047619051</v>
      </c>
      <c r="F10" s="20" t="str">
        <f t="shared" si="2"/>
        <v>3</v>
      </c>
      <c r="H10" s="6" t="s">
        <v>9</v>
      </c>
      <c r="I10" s="4">
        <v>5</v>
      </c>
    </row>
    <row r="11" spans="1:12" x14ac:dyDescent="0.35">
      <c r="A11" s="24">
        <v>6</v>
      </c>
      <c r="B11" s="24">
        <v>1000</v>
      </c>
      <c r="C11" s="15">
        <v>5600000</v>
      </c>
      <c r="D11" s="16">
        <f t="shared" si="0"/>
        <v>5600</v>
      </c>
      <c r="E11" s="2">
        <f t="shared" si="1"/>
        <v>1.3333333333333335</v>
      </c>
      <c r="F11" s="20" t="str">
        <f t="shared" si="2"/>
        <v>2</v>
      </c>
      <c r="H11" s="7" t="s">
        <v>10</v>
      </c>
      <c r="I11" s="4">
        <v>6</v>
      </c>
    </row>
    <row r="12" spans="1:12" x14ac:dyDescent="0.35">
      <c r="A12" s="24">
        <v>7</v>
      </c>
      <c r="B12" s="24">
        <v>2000</v>
      </c>
      <c r="C12" s="15">
        <v>120000</v>
      </c>
      <c r="D12" s="16">
        <f t="shared" si="0"/>
        <v>60</v>
      </c>
      <c r="E12" s="2">
        <f t="shared" si="1"/>
        <v>1.4285714285714287E-2</v>
      </c>
      <c r="F12" s="20" t="str">
        <f t="shared" si="2"/>
        <v>1</v>
      </c>
      <c r="H12" s="7" t="s">
        <v>11</v>
      </c>
      <c r="I12" s="4">
        <v>7</v>
      </c>
    </row>
    <row r="13" spans="1:12" x14ac:dyDescent="0.35">
      <c r="A13" s="24">
        <v>8</v>
      </c>
      <c r="B13" s="24">
        <v>10000</v>
      </c>
      <c r="C13" s="15">
        <v>510000000</v>
      </c>
      <c r="D13" s="16">
        <f t="shared" si="0"/>
        <v>51000</v>
      </c>
      <c r="E13" s="2">
        <f t="shared" si="1"/>
        <v>12.142857142857142</v>
      </c>
      <c r="F13" s="20" t="str">
        <f t="shared" si="2"/>
        <v>5</v>
      </c>
      <c r="H13" s="7" t="s">
        <v>12</v>
      </c>
      <c r="I13" s="4">
        <v>8</v>
      </c>
    </row>
    <row r="14" spans="1:12" x14ac:dyDescent="0.35">
      <c r="A14" s="24">
        <v>9</v>
      </c>
      <c r="B14" s="24">
        <v>100000</v>
      </c>
      <c r="C14" s="15">
        <v>110000000</v>
      </c>
      <c r="D14" s="16">
        <f t="shared" si="0"/>
        <v>1100</v>
      </c>
      <c r="E14" s="2">
        <f t="shared" si="1"/>
        <v>0.26190476190476192</v>
      </c>
      <c r="F14" s="20" t="str">
        <f t="shared" si="2"/>
        <v>1</v>
      </c>
      <c r="H14" s="7" t="s">
        <v>13</v>
      </c>
      <c r="I14" s="4">
        <v>9</v>
      </c>
    </row>
    <row r="15" spans="1:12" x14ac:dyDescent="0.35">
      <c r="A15" s="24">
        <v>10</v>
      </c>
      <c r="B15" s="24">
        <v>300000</v>
      </c>
      <c r="C15" s="15">
        <v>700000000</v>
      </c>
      <c r="D15" s="16">
        <f t="shared" si="0"/>
        <v>2333.3333333333335</v>
      </c>
      <c r="E15" s="2">
        <f t="shared" si="1"/>
        <v>0.55555555555555558</v>
      </c>
      <c r="F15" s="20" t="str">
        <f t="shared" si="2"/>
        <v>1</v>
      </c>
      <c r="H15" s="8" t="s">
        <v>14</v>
      </c>
      <c r="I15" s="9">
        <v>10</v>
      </c>
    </row>
    <row r="16" spans="1:12" x14ac:dyDescent="0.35">
      <c r="H16" s="17"/>
      <c r="I16" s="18"/>
      <c r="J16" s="18"/>
      <c r="K16" s="18"/>
      <c r="L16" s="18"/>
    </row>
    <row r="17" spans="1:8" x14ac:dyDescent="0.35">
      <c r="A17" s="24" t="s">
        <v>38</v>
      </c>
      <c r="H17" s="19"/>
    </row>
  </sheetData>
  <sheetProtection algorithmName="SHA-512" hashValue="l/FovX3ButIUbilK7UU1kVXEUVteT/+naKoIUHW6vKH5COVzt8ySBSP1+jdV7z4jhtArCGduJOsSjf4OgH+1Pw==" saltValue="EfB6hc9wp32S39QtHv8BV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4876453AAE54B9DD12AA6A16C9639" ma:contentTypeVersion="4" ma:contentTypeDescription="Create a new document." ma:contentTypeScope="" ma:versionID="022d75f3e4b35e5e0b6580267558fd5d">
  <xsd:schema xmlns:xsd="http://www.w3.org/2001/XMLSchema" xmlns:xs="http://www.w3.org/2001/XMLSchema" xmlns:p="http://schemas.microsoft.com/office/2006/metadata/properties" xmlns:ns2="3b6f061c-83da-413f-a503-a20cedfcf1ba" targetNamespace="http://schemas.microsoft.com/office/2006/metadata/properties" ma:root="true" ma:fieldsID="21b27777c0027cdc6468ebe861b0af32" ns2:_="">
    <xsd:import namespace="3b6f061c-83da-413f-a503-a20cedfcf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f061c-83da-413f-a503-a20cedfcf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84D22F-B488-4302-9F23-7090B5F30A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2CF13E-BFC0-4B1F-AF65-E611C9C350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f061c-83da-413f-a503-a20cedfcf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C9EF40-41E7-4E9B-886B-0F959103C7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9.1 Scores</vt:lpstr>
      <vt:lpstr>9.1 Data</vt:lpstr>
      <vt:lpstr>9.1 Original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2022-05-17T09:03:06Z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0x010100B894876453AAE54B9DD12AA6A16C9639</vt:lpwstr>
  </property>
</Properties>
</file>