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filterPrivacy="1" defaultThemeVersion="124226"/>
  <xr:revisionPtr revIDLastSave="0" documentId="13_ncr:1_{6BDF29F5-A0A7-4E15-8BB3-9CDFB0C8775D}" xr6:coauthVersionLast="47" xr6:coauthVersionMax="47" xr10:uidLastSave="{00000000-0000-0000-0000-000000000000}"/>
  <bookViews>
    <workbookView xWindow="1830" yWindow="600" windowWidth="20600" windowHeight="20400" firstSheet="1" activeTab="6" xr2:uid="{00000000-000D-0000-FFFF-FFFF00000000}"/>
  </bookViews>
  <sheets>
    <sheet name="6.10 Summary scores" sheetId="22" r:id="rId1"/>
    <sheet name="6.10 - Race" sheetId="18" r:id="rId2"/>
    <sheet name="6.10 - Women" sheetId="17" r:id="rId3"/>
    <sheet name="6.10 - Youth" sheetId="16" r:id="rId4"/>
    <sheet name="6.10 - Disability" sheetId="15" r:id="rId5"/>
    <sheet name="6.10 Data" sheetId="20" r:id="rId6"/>
    <sheet name="6.10 Original worksheet" sheetId="7" r:id="rId7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4" i="18" l="1"/>
  <c r="N14" i="18" s="1"/>
  <c r="M14" i="18"/>
  <c r="L15" i="18"/>
  <c r="N15" i="18" s="1"/>
  <c r="M15" i="18"/>
  <c r="L16" i="18"/>
  <c r="N16" i="18" s="1"/>
  <c r="M16" i="18"/>
  <c r="L17" i="18"/>
  <c r="N17" i="18" s="1"/>
  <c r="M17" i="18"/>
  <c r="L18" i="18"/>
  <c r="N18" i="18" s="1"/>
  <c r="M18" i="18"/>
  <c r="L19" i="18"/>
  <c r="N19" i="18" s="1"/>
  <c r="M19" i="18"/>
  <c r="L20" i="18"/>
  <c r="N20" i="18" s="1"/>
  <c r="M20" i="18"/>
  <c r="L21" i="18"/>
  <c r="N21" i="18" s="1"/>
  <c r="M21" i="18"/>
  <c r="L22" i="18"/>
  <c r="N22" i="18" s="1"/>
  <c r="M22" i="18"/>
  <c r="L23" i="18"/>
  <c r="N23" i="18" s="1"/>
  <c r="M23" i="18"/>
  <c r="L24" i="18"/>
  <c r="M24" i="18"/>
  <c r="N24" i="18"/>
  <c r="L25" i="18"/>
  <c r="M25" i="18"/>
  <c r="N25" i="18"/>
  <c r="L26" i="18"/>
  <c r="N26" i="18" s="1"/>
  <c r="M26" i="18"/>
  <c r="L27" i="18"/>
  <c r="N27" i="18" s="1"/>
  <c r="M27" i="18"/>
  <c r="L28" i="18"/>
  <c r="N28" i="18" s="1"/>
  <c r="M28" i="18"/>
  <c r="L29" i="18"/>
  <c r="N29" i="18" s="1"/>
  <c r="M29" i="18"/>
  <c r="L30" i="18"/>
  <c r="N30" i="18" s="1"/>
  <c r="M30" i="18"/>
  <c r="L31" i="18"/>
  <c r="N31" i="18" s="1"/>
  <c r="M31" i="18"/>
  <c r="L32" i="18"/>
  <c r="N32" i="18" s="1"/>
  <c r="M32" i="18"/>
  <c r="L33" i="18"/>
  <c r="M33" i="18"/>
  <c r="N33" i="18"/>
  <c r="L34" i="18"/>
  <c r="N34" i="18" s="1"/>
  <c r="M34" i="18"/>
  <c r="L35" i="18"/>
  <c r="N35" i="18" s="1"/>
  <c r="M35" i="18"/>
  <c r="L36" i="18"/>
  <c r="N36" i="18" s="1"/>
  <c r="M36" i="18"/>
  <c r="L37" i="18"/>
  <c r="N37" i="18" s="1"/>
  <c r="M37" i="18"/>
  <c r="L38" i="18"/>
  <c r="N38" i="18" s="1"/>
  <c r="M38" i="18"/>
  <c r="L39" i="18"/>
  <c r="N39" i="18" s="1"/>
  <c r="M39" i="18"/>
  <c r="L40" i="18"/>
  <c r="N40" i="18" s="1"/>
  <c r="M40" i="18"/>
  <c r="L41" i="18"/>
  <c r="N41" i="18" s="1"/>
  <c r="M41" i="18"/>
  <c r="L42" i="18"/>
  <c r="N42" i="18" s="1"/>
  <c r="M42" i="18"/>
  <c r="L43" i="18"/>
  <c r="N43" i="18" s="1"/>
  <c r="M43" i="18"/>
  <c r="L44" i="18"/>
  <c r="N44" i="18" s="1"/>
  <c r="M44" i="18"/>
  <c r="L45" i="18"/>
  <c r="N45" i="18" s="1"/>
  <c r="M45" i="18"/>
  <c r="L46" i="18"/>
  <c r="N46" i="18" s="1"/>
  <c r="M46" i="18"/>
  <c r="L47" i="18"/>
  <c r="N47" i="18" s="1"/>
  <c r="M47" i="18"/>
  <c r="L48" i="18"/>
  <c r="N48" i="18" s="1"/>
  <c r="M48" i="18"/>
  <c r="L49" i="18"/>
  <c r="N49" i="18" s="1"/>
  <c r="M49" i="18"/>
  <c r="L50" i="18"/>
  <c r="N50" i="18" s="1"/>
  <c r="M50" i="18"/>
  <c r="L51" i="18"/>
  <c r="N51" i="18" s="1"/>
  <c r="M51" i="18"/>
  <c r="L52" i="18"/>
  <c r="N52" i="18" s="1"/>
  <c r="M52" i="18"/>
  <c r="L53" i="18"/>
  <c r="N53" i="18" s="1"/>
  <c r="M53" i="18"/>
  <c r="L54" i="18"/>
  <c r="N54" i="18" s="1"/>
  <c r="M54" i="18"/>
  <c r="L55" i="18"/>
  <c r="N55" i="18" s="1"/>
  <c r="M55" i="18"/>
  <c r="L56" i="18"/>
  <c r="M56" i="18"/>
  <c r="N56" i="18"/>
  <c r="L57" i="18"/>
  <c r="N57" i="18" s="1"/>
  <c r="M57" i="18"/>
  <c r="L58" i="18"/>
  <c r="N58" i="18" s="1"/>
  <c r="M58" i="18"/>
  <c r="L59" i="18"/>
  <c r="N59" i="18" s="1"/>
  <c r="M59" i="18"/>
  <c r="L60" i="18"/>
  <c r="N60" i="18" s="1"/>
  <c r="M60" i="18"/>
  <c r="L61" i="18"/>
  <c r="N61" i="18" s="1"/>
  <c r="M61" i="18"/>
  <c r="L62" i="18"/>
  <c r="N62" i="18" s="1"/>
  <c r="M62" i="18"/>
  <c r="L63" i="18"/>
  <c r="N63" i="18" s="1"/>
  <c r="M63" i="18"/>
  <c r="L64" i="18"/>
  <c r="N64" i="18" s="1"/>
  <c r="M64" i="18"/>
  <c r="L65" i="18"/>
  <c r="N65" i="18" s="1"/>
  <c r="M65" i="18"/>
  <c r="L66" i="18"/>
  <c r="N66" i="18" s="1"/>
  <c r="M66" i="18"/>
  <c r="L67" i="18"/>
  <c r="N67" i="18" s="1"/>
  <c r="M67" i="18"/>
  <c r="L68" i="18"/>
  <c r="N68" i="18" s="1"/>
  <c r="M68" i="18"/>
  <c r="L69" i="18"/>
  <c r="N69" i="18" s="1"/>
  <c r="M69" i="18"/>
  <c r="L70" i="18"/>
  <c r="N70" i="18" s="1"/>
  <c r="M70" i="18"/>
  <c r="L71" i="18"/>
  <c r="N71" i="18" s="1"/>
  <c r="M71" i="18"/>
  <c r="L72" i="18"/>
  <c r="N72" i="18" s="1"/>
  <c r="M72" i="18"/>
  <c r="L73" i="18"/>
  <c r="N73" i="18" s="1"/>
  <c r="M73" i="18"/>
  <c r="L74" i="18"/>
  <c r="N74" i="18" s="1"/>
  <c r="M74" i="18"/>
  <c r="L75" i="18"/>
  <c r="N75" i="18" s="1"/>
  <c r="M75" i="18"/>
  <c r="L76" i="18"/>
  <c r="N76" i="18" s="1"/>
  <c r="M76" i="18"/>
  <c r="L77" i="18"/>
  <c r="N77" i="18" s="1"/>
  <c r="M77" i="18"/>
  <c r="L78" i="18"/>
  <c r="M78" i="18"/>
  <c r="N78" i="18"/>
  <c r="L79" i="18"/>
  <c r="N79" i="18" s="1"/>
  <c r="M79" i="18"/>
  <c r="L80" i="18"/>
  <c r="N80" i="18" s="1"/>
  <c r="M80" i="18"/>
  <c r="L81" i="18"/>
  <c r="N81" i="18" s="1"/>
  <c r="M81" i="18"/>
  <c r="L82" i="18"/>
  <c r="N82" i="18" s="1"/>
  <c r="M82" i="18"/>
  <c r="L83" i="18"/>
  <c r="N83" i="18" s="1"/>
  <c r="M83" i="18"/>
  <c r="L84" i="18"/>
  <c r="N84" i="18" s="1"/>
  <c r="M84" i="18"/>
  <c r="L85" i="18"/>
  <c r="N85" i="18" s="1"/>
  <c r="M85" i="18"/>
  <c r="L86" i="18"/>
  <c r="N86" i="18" s="1"/>
  <c r="M86" i="18"/>
  <c r="L87" i="18"/>
  <c r="N87" i="18" s="1"/>
  <c r="M87" i="18"/>
  <c r="L88" i="18"/>
  <c r="M88" i="18"/>
  <c r="N88" i="18"/>
  <c r="L89" i="18"/>
  <c r="N89" i="18" s="1"/>
  <c r="M89" i="18"/>
  <c r="L90" i="18"/>
  <c r="N90" i="18" s="1"/>
  <c r="M90" i="18"/>
  <c r="L91" i="18"/>
  <c r="N91" i="18" s="1"/>
  <c r="M91" i="18"/>
  <c r="L92" i="18"/>
  <c r="N92" i="18" s="1"/>
  <c r="M92" i="18"/>
  <c r="L93" i="18"/>
  <c r="M93" i="18"/>
  <c r="N93" i="18"/>
  <c r="L94" i="18"/>
  <c r="M94" i="18"/>
  <c r="N94" i="18"/>
  <c r="L95" i="18"/>
  <c r="N95" i="18" s="1"/>
  <c r="M95" i="18"/>
  <c r="L96" i="18"/>
  <c r="N96" i="18" s="1"/>
  <c r="M96" i="18"/>
  <c r="L97" i="18"/>
  <c r="N97" i="18" s="1"/>
  <c r="M97" i="18"/>
  <c r="L98" i="18"/>
  <c r="N98" i="18" s="1"/>
  <c r="M98" i="18"/>
  <c r="L99" i="18"/>
  <c r="N99" i="18" s="1"/>
  <c r="M99" i="18"/>
  <c r="L100" i="18"/>
  <c r="N100" i="18" s="1"/>
  <c r="M100" i="18"/>
  <c r="L101" i="18"/>
  <c r="N101" i="18" s="1"/>
  <c r="M101" i="18"/>
  <c r="L102" i="18"/>
  <c r="N102" i="18" s="1"/>
  <c r="M102" i="18"/>
  <c r="L103" i="18"/>
  <c r="N103" i="18" s="1"/>
  <c r="M103" i="18"/>
  <c r="L104" i="18"/>
  <c r="N104" i="18" s="1"/>
  <c r="M104" i="18"/>
  <c r="L105" i="18"/>
  <c r="M105" i="18"/>
  <c r="N105" i="18"/>
  <c r="L106" i="18"/>
  <c r="N106" i="18" s="1"/>
  <c r="M106" i="18"/>
  <c r="L107" i="18"/>
  <c r="N107" i="18" s="1"/>
  <c r="M107" i="18"/>
  <c r="L108" i="18"/>
  <c r="N108" i="18" s="1"/>
  <c r="M108" i="18"/>
  <c r="L109" i="18"/>
  <c r="N109" i="18" s="1"/>
  <c r="M109" i="18"/>
  <c r="L110" i="18"/>
  <c r="N110" i="18" s="1"/>
  <c r="M110" i="18"/>
  <c r="L111" i="18"/>
  <c r="N111" i="18" s="1"/>
  <c r="M111" i="18"/>
  <c r="L112" i="18"/>
  <c r="N112" i="18" s="1"/>
  <c r="M112" i="18"/>
  <c r="L113" i="18"/>
  <c r="M113" i="18"/>
  <c r="N113" i="18"/>
  <c r="L114" i="18"/>
  <c r="N114" i="18" s="1"/>
  <c r="M114" i="18"/>
  <c r="L115" i="18"/>
  <c r="N115" i="18" s="1"/>
  <c r="M115" i="18"/>
  <c r="L116" i="18"/>
  <c r="N116" i="18" s="1"/>
  <c r="M116" i="18"/>
  <c r="L117" i="18"/>
  <c r="N117" i="18" s="1"/>
  <c r="M117" i="18"/>
  <c r="L118" i="18"/>
  <c r="N118" i="18" s="1"/>
  <c r="M118" i="18"/>
  <c r="L119" i="18"/>
  <c r="M119" i="18"/>
  <c r="N119" i="18"/>
  <c r="L120" i="18"/>
  <c r="N120" i="18" s="1"/>
  <c r="M120" i="18"/>
  <c r="L121" i="18"/>
  <c r="N121" i="18" s="1"/>
  <c r="M121" i="18"/>
  <c r="L122" i="18"/>
  <c r="N122" i="18" s="1"/>
  <c r="M122" i="18"/>
  <c r="L123" i="18"/>
  <c r="N123" i="18" s="1"/>
  <c r="M123" i="18"/>
  <c r="L124" i="18"/>
  <c r="N124" i="18" s="1"/>
  <c r="M124" i="18"/>
  <c r="L125" i="18"/>
  <c r="N125" i="18" s="1"/>
  <c r="M125" i="18"/>
  <c r="L126" i="18"/>
  <c r="N126" i="18" s="1"/>
  <c r="M126" i="18"/>
  <c r="L127" i="18"/>
  <c r="N127" i="18" s="1"/>
  <c r="M127" i="18"/>
  <c r="L128" i="18"/>
  <c r="N128" i="18" s="1"/>
  <c r="M128" i="18"/>
  <c r="L129" i="18"/>
  <c r="N129" i="18" s="1"/>
  <c r="M129" i="18"/>
  <c r="L130" i="18"/>
  <c r="N130" i="18" s="1"/>
  <c r="M130" i="18"/>
  <c r="L131" i="18"/>
  <c r="N131" i="18" s="1"/>
  <c r="M131" i="18"/>
  <c r="L132" i="18"/>
  <c r="N132" i="18" s="1"/>
  <c r="M132" i="18"/>
  <c r="L133" i="18"/>
  <c r="N133" i="18" s="1"/>
  <c r="M133" i="18"/>
  <c r="L134" i="18"/>
  <c r="M134" i="18"/>
  <c r="N134" i="18"/>
  <c r="L135" i="18"/>
  <c r="N135" i="18" s="1"/>
  <c r="M135" i="18"/>
  <c r="L136" i="18"/>
  <c r="N136" i="18" s="1"/>
  <c r="M136" i="18"/>
  <c r="L137" i="18"/>
  <c r="N137" i="18" s="1"/>
  <c r="M137" i="18"/>
  <c r="L138" i="18"/>
  <c r="N138" i="18" s="1"/>
  <c r="M138" i="18"/>
  <c r="L139" i="18"/>
  <c r="N139" i="18" s="1"/>
  <c r="M139" i="18"/>
  <c r="L140" i="18"/>
  <c r="N140" i="18" s="1"/>
  <c r="M140" i="18"/>
  <c r="L141" i="18"/>
  <c r="M141" i="18"/>
  <c r="N141" i="18"/>
  <c r="L142" i="18"/>
  <c r="N142" i="18" s="1"/>
  <c r="M142" i="18"/>
  <c r="L143" i="18"/>
  <c r="N143" i="18" s="1"/>
  <c r="M143" i="18"/>
  <c r="L144" i="18"/>
  <c r="N144" i="18" s="1"/>
  <c r="M144" i="18"/>
  <c r="L145" i="18"/>
  <c r="N145" i="18" s="1"/>
  <c r="M145" i="18"/>
  <c r="L146" i="18"/>
  <c r="N146" i="18" s="1"/>
  <c r="M146" i="18"/>
  <c r="L147" i="18"/>
  <c r="N147" i="18" s="1"/>
  <c r="M147" i="18"/>
  <c r="L148" i="18"/>
  <c r="M148" i="18"/>
  <c r="N148" i="18"/>
  <c r="L149" i="18"/>
  <c r="N149" i="18" s="1"/>
  <c r="M149" i="18"/>
  <c r="L150" i="18"/>
  <c r="N150" i="18" s="1"/>
  <c r="M150" i="18"/>
  <c r="L151" i="18"/>
  <c r="N151" i="18" s="1"/>
  <c r="M151" i="18"/>
  <c r="L152" i="18"/>
  <c r="M152" i="18"/>
  <c r="N152" i="18"/>
  <c r="L153" i="18"/>
  <c r="N153" i="18" s="1"/>
  <c r="M153" i="18"/>
  <c r="L154" i="18"/>
  <c r="N154" i="18" s="1"/>
  <c r="M154" i="18"/>
  <c r="L155" i="18"/>
  <c r="N155" i="18" s="1"/>
  <c r="M155" i="18"/>
  <c r="L156" i="18"/>
  <c r="N156" i="18" s="1"/>
  <c r="M156" i="18"/>
  <c r="L157" i="18"/>
  <c r="N157" i="18" s="1"/>
  <c r="M157" i="18"/>
  <c r="G10" i="22"/>
  <c r="H10" i="22" s="1"/>
  <c r="G9" i="22"/>
  <c r="H9" i="22" s="1"/>
  <c r="G8" i="22"/>
  <c r="H8" i="22" s="1"/>
  <c r="G7" i="22"/>
  <c r="H7" i="22" s="1"/>
  <c r="G19" i="22"/>
  <c r="H19" i="22" s="1"/>
  <c r="G18" i="22"/>
  <c r="H18" i="22" s="1"/>
  <c r="G17" i="22"/>
  <c r="H17" i="22" s="1"/>
  <c r="G6" i="22"/>
  <c r="H6" i="22" s="1"/>
  <c r="G16" i="22"/>
  <c r="H16" i="22" s="1"/>
  <c r="G15" i="22"/>
  <c r="H15" i="22" s="1"/>
  <c r="G14" i="22"/>
  <c r="H14" i="22" s="1"/>
  <c r="C50" i="18" l="1"/>
  <c r="C68" i="18"/>
  <c r="C59" i="18"/>
  <c r="C23" i="18"/>
  <c r="C41" i="18"/>
  <c r="C122" i="18"/>
  <c r="C32" i="18"/>
  <c r="C113" i="18"/>
  <c r="C131" i="18"/>
  <c r="C140" i="18"/>
  <c r="C95" i="18"/>
  <c r="C51" i="18"/>
  <c r="C52" i="18" s="1"/>
  <c r="B50" i="18" s="1"/>
  <c r="C86" i="18"/>
  <c r="C149" i="18"/>
  <c r="C77" i="18"/>
  <c r="C104" i="18"/>
  <c r="C24" i="18"/>
  <c r="C33" i="18"/>
  <c r="C114" i="18"/>
  <c r="C96" i="18"/>
  <c r="C69" i="18"/>
  <c r="C70" i="18" s="1"/>
  <c r="B68" i="18" s="1"/>
  <c r="C105" i="18"/>
  <c r="C87" i="18"/>
  <c r="C141" i="18"/>
  <c r="C132" i="18"/>
  <c r="C133" i="18" s="1"/>
  <c r="B131" i="18" s="1"/>
  <c r="C150" i="18"/>
  <c r="C42" i="18"/>
  <c r="C43" i="18" s="1"/>
  <c r="B41" i="18" s="1"/>
  <c r="C123" i="18"/>
  <c r="C78" i="18"/>
  <c r="C60" i="18"/>
  <c r="C61" i="18" s="1"/>
  <c r="B59" i="18" s="1"/>
  <c r="C124" i="18"/>
  <c r="B122" i="18" s="1"/>
  <c r="C115" i="18"/>
  <c r="B113" i="18" s="1"/>
  <c r="G12" i="22"/>
  <c r="H12" i="22" s="1"/>
  <c r="G4" i="22"/>
  <c r="H4" i="22" s="1"/>
  <c r="G13" i="22"/>
  <c r="H13" i="22" s="1"/>
  <c r="G5" i="22"/>
  <c r="H5" i="22" s="1"/>
  <c r="G11" i="22"/>
  <c r="H11" i="22" s="1"/>
  <c r="J159" i="15"/>
  <c r="I159" i="15"/>
  <c r="J158" i="15"/>
  <c r="I158" i="15"/>
  <c r="J157" i="15"/>
  <c r="I157" i="15"/>
  <c r="J156" i="15"/>
  <c r="I156" i="15"/>
  <c r="J155" i="15"/>
  <c r="I155" i="15"/>
  <c r="J154" i="15"/>
  <c r="I154" i="15"/>
  <c r="J153" i="15"/>
  <c r="I153" i="15"/>
  <c r="J152" i="15"/>
  <c r="I152" i="15"/>
  <c r="J151" i="15"/>
  <c r="I151" i="15"/>
  <c r="J150" i="15"/>
  <c r="I150" i="15"/>
  <c r="J149" i="15"/>
  <c r="I149" i="15"/>
  <c r="J148" i="15"/>
  <c r="I148" i="15"/>
  <c r="J147" i="15"/>
  <c r="I147" i="15"/>
  <c r="J146" i="15"/>
  <c r="I146" i="15"/>
  <c r="J145" i="15"/>
  <c r="I145" i="15"/>
  <c r="J144" i="15"/>
  <c r="I144" i="15"/>
  <c r="J143" i="15"/>
  <c r="I143" i="15"/>
  <c r="J142" i="15"/>
  <c r="I142" i="15"/>
  <c r="J141" i="15"/>
  <c r="I141" i="15"/>
  <c r="J140" i="15"/>
  <c r="I140" i="15"/>
  <c r="J139" i="15"/>
  <c r="I139" i="15"/>
  <c r="J138" i="15"/>
  <c r="I138" i="15"/>
  <c r="J137" i="15"/>
  <c r="I137" i="15"/>
  <c r="J136" i="15"/>
  <c r="I136" i="15"/>
  <c r="J135" i="15"/>
  <c r="I135" i="15"/>
  <c r="J134" i="15"/>
  <c r="I134" i="15"/>
  <c r="J133" i="15"/>
  <c r="I133" i="15"/>
  <c r="J132" i="15"/>
  <c r="I132" i="15"/>
  <c r="J131" i="15"/>
  <c r="I131" i="15"/>
  <c r="J130" i="15"/>
  <c r="I130" i="15"/>
  <c r="J129" i="15"/>
  <c r="I129" i="15"/>
  <c r="J128" i="15"/>
  <c r="I128" i="15"/>
  <c r="J127" i="15"/>
  <c r="I127" i="15"/>
  <c r="J126" i="15"/>
  <c r="I126" i="15"/>
  <c r="J125" i="15"/>
  <c r="I125" i="15"/>
  <c r="J124" i="15"/>
  <c r="I124" i="15"/>
  <c r="J123" i="15"/>
  <c r="I123" i="15"/>
  <c r="J122" i="15"/>
  <c r="I122" i="15"/>
  <c r="J121" i="15"/>
  <c r="I121" i="15"/>
  <c r="J120" i="15"/>
  <c r="I120" i="15"/>
  <c r="J119" i="15"/>
  <c r="I119" i="15"/>
  <c r="J118" i="15"/>
  <c r="I118" i="15"/>
  <c r="J117" i="15"/>
  <c r="I117" i="15"/>
  <c r="J116" i="15"/>
  <c r="I116" i="15"/>
  <c r="J115" i="15"/>
  <c r="I115" i="15"/>
  <c r="J114" i="15"/>
  <c r="I114" i="15"/>
  <c r="J113" i="15"/>
  <c r="I113" i="15"/>
  <c r="J112" i="15"/>
  <c r="I112" i="15"/>
  <c r="J111" i="15"/>
  <c r="I111" i="15"/>
  <c r="J110" i="15"/>
  <c r="I110" i="15"/>
  <c r="J109" i="15"/>
  <c r="I109" i="15"/>
  <c r="J108" i="15"/>
  <c r="I108" i="15"/>
  <c r="J107" i="15"/>
  <c r="I107" i="15"/>
  <c r="J106" i="15"/>
  <c r="I106" i="15"/>
  <c r="J105" i="15"/>
  <c r="I105" i="15"/>
  <c r="J104" i="15"/>
  <c r="I104" i="15"/>
  <c r="J103" i="15"/>
  <c r="I103" i="15"/>
  <c r="J102" i="15"/>
  <c r="I102" i="15"/>
  <c r="J101" i="15"/>
  <c r="I101" i="15"/>
  <c r="J100" i="15"/>
  <c r="I100" i="15"/>
  <c r="J99" i="15"/>
  <c r="I99" i="15"/>
  <c r="J98" i="15"/>
  <c r="I98" i="15"/>
  <c r="J97" i="15"/>
  <c r="I97" i="15"/>
  <c r="J96" i="15"/>
  <c r="I96" i="15"/>
  <c r="J95" i="15"/>
  <c r="I95" i="15"/>
  <c r="J94" i="15"/>
  <c r="I94" i="15"/>
  <c r="J93" i="15"/>
  <c r="I93" i="15"/>
  <c r="J92" i="15"/>
  <c r="I92" i="15"/>
  <c r="J91" i="15"/>
  <c r="I91" i="15"/>
  <c r="J90" i="15"/>
  <c r="I90" i="15"/>
  <c r="J89" i="15"/>
  <c r="I89" i="15"/>
  <c r="J88" i="15"/>
  <c r="I88" i="15"/>
  <c r="J87" i="15"/>
  <c r="I87" i="15"/>
  <c r="J86" i="15"/>
  <c r="I86" i="15"/>
  <c r="J85" i="15"/>
  <c r="I85" i="15"/>
  <c r="J84" i="15"/>
  <c r="I84" i="15"/>
  <c r="J83" i="15"/>
  <c r="I83" i="15"/>
  <c r="J82" i="15"/>
  <c r="I82" i="15"/>
  <c r="J81" i="15"/>
  <c r="I81" i="15"/>
  <c r="J80" i="15"/>
  <c r="I80" i="15"/>
  <c r="J79" i="15"/>
  <c r="I79" i="15"/>
  <c r="J78" i="15"/>
  <c r="I78" i="15"/>
  <c r="J77" i="15"/>
  <c r="I77" i="15"/>
  <c r="J76" i="15"/>
  <c r="I76" i="15"/>
  <c r="J75" i="15"/>
  <c r="I75" i="15"/>
  <c r="J74" i="15"/>
  <c r="I74" i="15"/>
  <c r="J73" i="15"/>
  <c r="I73" i="15"/>
  <c r="J72" i="15"/>
  <c r="I72" i="15"/>
  <c r="J71" i="15"/>
  <c r="I71" i="15"/>
  <c r="J70" i="15"/>
  <c r="I70" i="15"/>
  <c r="J69" i="15"/>
  <c r="I69" i="15"/>
  <c r="J68" i="15"/>
  <c r="I68" i="15"/>
  <c r="J67" i="15"/>
  <c r="I67" i="15"/>
  <c r="J66" i="15"/>
  <c r="I66" i="15"/>
  <c r="J65" i="15"/>
  <c r="I65" i="15"/>
  <c r="J64" i="15"/>
  <c r="I64" i="15"/>
  <c r="J63" i="15"/>
  <c r="I63" i="15"/>
  <c r="J62" i="15"/>
  <c r="I62" i="15"/>
  <c r="J61" i="15"/>
  <c r="I61" i="15"/>
  <c r="J60" i="15"/>
  <c r="I60" i="15"/>
  <c r="J59" i="15"/>
  <c r="I59" i="15"/>
  <c r="J58" i="15"/>
  <c r="I58" i="15"/>
  <c r="J57" i="15"/>
  <c r="I57" i="15"/>
  <c r="J56" i="15"/>
  <c r="I56" i="15"/>
  <c r="J55" i="15"/>
  <c r="I55" i="15"/>
  <c r="J54" i="15"/>
  <c r="I54" i="15"/>
  <c r="J53" i="15"/>
  <c r="I53" i="15"/>
  <c r="J52" i="15"/>
  <c r="I52" i="15"/>
  <c r="J51" i="15"/>
  <c r="I51" i="15"/>
  <c r="J50" i="15"/>
  <c r="I50" i="15"/>
  <c r="J49" i="15"/>
  <c r="I49" i="15"/>
  <c r="J48" i="15"/>
  <c r="I48" i="15"/>
  <c r="J47" i="15"/>
  <c r="I47" i="15"/>
  <c r="J46" i="15"/>
  <c r="I46" i="15"/>
  <c r="J45" i="15"/>
  <c r="I45" i="15"/>
  <c r="J44" i="15"/>
  <c r="I44" i="15"/>
  <c r="J43" i="15"/>
  <c r="I43" i="15"/>
  <c r="J42" i="15"/>
  <c r="I42" i="15"/>
  <c r="J41" i="15"/>
  <c r="I41" i="15"/>
  <c r="J40" i="15"/>
  <c r="I40" i="15"/>
  <c r="J39" i="15"/>
  <c r="I39" i="15"/>
  <c r="J38" i="15"/>
  <c r="I38" i="15"/>
  <c r="J37" i="15"/>
  <c r="I37" i="15"/>
  <c r="J36" i="15"/>
  <c r="I36" i="15"/>
  <c r="J35" i="15"/>
  <c r="I35" i="15"/>
  <c r="J34" i="15"/>
  <c r="I34" i="15"/>
  <c r="J33" i="15"/>
  <c r="I33" i="15"/>
  <c r="J32" i="15"/>
  <c r="I32" i="15"/>
  <c r="J31" i="15"/>
  <c r="I31" i="15"/>
  <c r="J30" i="15"/>
  <c r="I30" i="15"/>
  <c r="J29" i="15"/>
  <c r="I29" i="15"/>
  <c r="J28" i="15"/>
  <c r="I28" i="15"/>
  <c r="J27" i="15"/>
  <c r="I27" i="15"/>
  <c r="J26" i="15"/>
  <c r="I26" i="15"/>
  <c r="J25" i="15"/>
  <c r="I25" i="15"/>
  <c r="J157" i="16"/>
  <c r="I157" i="16"/>
  <c r="J156" i="16"/>
  <c r="I156" i="16"/>
  <c r="J155" i="16"/>
  <c r="I155" i="16"/>
  <c r="J154" i="16"/>
  <c r="I154" i="16"/>
  <c r="J153" i="16"/>
  <c r="I153" i="16"/>
  <c r="J152" i="16"/>
  <c r="I152" i="16"/>
  <c r="J151" i="16"/>
  <c r="I151" i="16"/>
  <c r="J150" i="16"/>
  <c r="I150" i="16"/>
  <c r="J149" i="16"/>
  <c r="I149" i="16"/>
  <c r="J148" i="16"/>
  <c r="I148" i="16"/>
  <c r="J147" i="16"/>
  <c r="I147" i="16"/>
  <c r="J146" i="16"/>
  <c r="I146" i="16"/>
  <c r="J145" i="16"/>
  <c r="I145" i="16"/>
  <c r="J144" i="16"/>
  <c r="I144" i="16"/>
  <c r="J143" i="16"/>
  <c r="I143" i="16"/>
  <c r="J142" i="16"/>
  <c r="I142" i="16"/>
  <c r="J141" i="16"/>
  <c r="I141" i="16"/>
  <c r="J140" i="16"/>
  <c r="I140" i="16"/>
  <c r="J139" i="16"/>
  <c r="I139" i="16"/>
  <c r="J138" i="16"/>
  <c r="I138" i="16"/>
  <c r="J137" i="16"/>
  <c r="I137" i="16"/>
  <c r="J136" i="16"/>
  <c r="I136" i="16"/>
  <c r="J135" i="16"/>
  <c r="I135" i="16"/>
  <c r="J134" i="16"/>
  <c r="I134" i="16"/>
  <c r="J133" i="16"/>
  <c r="I133" i="16"/>
  <c r="J132" i="16"/>
  <c r="I132" i="16"/>
  <c r="J131" i="16"/>
  <c r="I131" i="16"/>
  <c r="J130" i="16"/>
  <c r="I130" i="16"/>
  <c r="J129" i="16"/>
  <c r="I129" i="16"/>
  <c r="J128" i="16"/>
  <c r="I128" i="16"/>
  <c r="J127" i="16"/>
  <c r="I127" i="16"/>
  <c r="J126" i="16"/>
  <c r="I126" i="16"/>
  <c r="J125" i="16"/>
  <c r="I125" i="16"/>
  <c r="J124" i="16"/>
  <c r="I124" i="16"/>
  <c r="J123" i="16"/>
  <c r="I123" i="16"/>
  <c r="J122" i="16"/>
  <c r="I122" i="16"/>
  <c r="J121" i="16"/>
  <c r="I121" i="16"/>
  <c r="J120" i="16"/>
  <c r="I120" i="16"/>
  <c r="J119" i="16"/>
  <c r="I119" i="16"/>
  <c r="J118" i="16"/>
  <c r="I118" i="16"/>
  <c r="J117" i="16"/>
  <c r="I117" i="16"/>
  <c r="J116" i="16"/>
  <c r="I116" i="16"/>
  <c r="J115" i="16"/>
  <c r="I115" i="16"/>
  <c r="J114" i="16"/>
  <c r="I114" i="16"/>
  <c r="J113" i="16"/>
  <c r="I113" i="16"/>
  <c r="J112" i="16"/>
  <c r="I112" i="16"/>
  <c r="J111" i="16"/>
  <c r="I111" i="16"/>
  <c r="J110" i="16"/>
  <c r="I110" i="16"/>
  <c r="J109" i="16"/>
  <c r="I109" i="16"/>
  <c r="J108" i="16"/>
  <c r="I108" i="16"/>
  <c r="J107" i="16"/>
  <c r="I107" i="16"/>
  <c r="J106" i="16"/>
  <c r="I106" i="16"/>
  <c r="J105" i="16"/>
  <c r="I105" i="16"/>
  <c r="J104" i="16"/>
  <c r="I104" i="16"/>
  <c r="J103" i="16"/>
  <c r="I103" i="16"/>
  <c r="J102" i="16"/>
  <c r="I102" i="16"/>
  <c r="J101" i="16"/>
  <c r="I101" i="16"/>
  <c r="J100" i="16"/>
  <c r="I100" i="16"/>
  <c r="J99" i="16"/>
  <c r="I99" i="16"/>
  <c r="J98" i="16"/>
  <c r="I98" i="16"/>
  <c r="J97" i="16"/>
  <c r="I97" i="16"/>
  <c r="J96" i="16"/>
  <c r="I96" i="16"/>
  <c r="J95" i="16"/>
  <c r="I95" i="16"/>
  <c r="J94" i="16"/>
  <c r="I94" i="16"/>
  <c r="J93" i="16"/>
  <c r="I93" i="16"/>
  <c r="J92" i="16"/>
  <c r="I92" i="16"/>
  <c r="J91" i="16"/>
  <c r="I91" i="16"/>
  <c r="J90" i="16"/>
  <c r="I90" i="16"/>
  <c r="J89" i="16"/>
  <c r="I89" i="16"/>
  <c r="J88" i="16"/>
  <c r="I88" i="16"/>
  <c r="J87" i="16"/>
  <c r="I87" i="16"/>
  <c r="J86" i="16"/>
  <c r="I86" i="16"/>
  <c r="J85" i="16"/>
  <c r="I85" i="16"/>
  <c r="J84" i="16"/>
  <c r="I84" i="16"/>
  <c r="J83" i="16"/>
  <c r="I83" i="16"/>
  <c r="J82" i="16"/>
  <c r="I82" i="16"/>
  <c r="J81" i="16"/>
  <c r="I81" i="16"/>
  <c r="J80" i="16"/>
  <c r="I80" i="16"/>
  <c r="J79" i="16"/>
  <c r="I79" i="16"/>
  <c r="J78" i="16"/>
  <c r="I78" i="16"/>
  <c r="J77" i="16"/>
  <c r="I77" i="16"/>
  <c r="J76" i="16"/>
  <c r="I76" i="16"/>
  <c r="J75" i="16"/>
  <c r="I75" i="16"/>
  <c r="J74" i="16"/>
  <c r="I74" i="16"/>
  <c r="J73" i="16"/>
  <c r="I73" i="16"/>
  <c r="J72" i="16"/>
  <c r="I72" i="16"/>
  <c r="J71" i="16"/>
  <c r="I71" i="16"/>
  <c r="J70" i="16"/>
  <c r="I70" i="16"/>
  <c r="J69" i="16"/>
  <c r="I69" i="16"/>
  <c r="J68" i="16"/>
  <c r="I68" i="16"/>
  <c r="J67" i="16"/>
  <c r="I67" i="16"/>
  <c r="J66" i="16"/>
  <c r="I66" i="16"/>
  <c r="J65" i="16"/>
  <c r="I65" i="16"/>
  <c r="J64" i="16"/>
  <c r="I64" i="16"/>
  <c r="J63" i="16"/>
  <c r="I63" i="16"/>
  <c r="J62" i="16"/>
  <c r="I62" i="16"/>
  <c r="J61" i="16"/>
  <c r="I61" i="16"/>
  <c r="J60" i="16"/>
  <c r="I60" i="16"/>
  <c r="J59" i="16"/>
  <c r="I59" i="16"/>
  <c r="J58" i="16"/>
  <c r="I58" i="16"/>
  <c r="J57" i="16"/>
  <c r="I57" i="16"/>
  <c r="J56" i="16"/>
  <c r="I56" i="16"/>
  <c r="J55" i="16"/>
  <c r="I55" i="16"/>
  <c r="J54" i="16"/>
  <c r="I54" i="16"/>
  <c r="J53" i="16"/>
  <c r="I53" i="16"/>
  <c r="J52" i="16"/>
  <c r="I52" i="16"/>
  <c r="J51" i="16"/>
  <c r="I51" i="16"/>
  <c r="J50" i="16"/>
  <c r="I50" i="16"/>
  <c r="J49" i="16"/>
  <c r="I49" i="16"/>
  <c r="J48" i="16"/>
  <c r="I48" i="16"/>
  <c r="J47" i="16"/>
  <c r="I47" i="16"/>
  <c r="J46" i="16"/>
  <c r="I46" i="16"/>
  <c r="J45" i="16"/>
  <c r="I45" i="16"/>
  <c r="J44" i="16"/>
  <c r="I44" i="16"/>
  <c r="J43" i="16"/>
  <c r="I43" i="16"/>
  <c r="J42" i="16"/>
  <c r="I42" i="16"/>
  <c r="J41" i="16"/>
  <c r="I41" i="16"/>
  <c r="J40" i="16"/>
  <c r="I40" i="16"/>
  <c r="J39" i="16"/>
  <c r="I39" i="16"/>
  <c r="J38" i="16"/>
  <c r="I38" i="16"/>
  <c r="J37" i="16"/>
  <c r="I37" i="16"/>
  <c r="J36" i="16"/>
  <c r="I36" i="16"/>
  <c r="J35" i="16"/>
  <c r="I35" i="16"/>
  <c r="J34" i="16"/>
  <c r="I34" i="16"/>
  <c r="J33" i="16"/>
  <c r="I33" i="16"/>
  <c r="J32" i="16"/>
  <c r="I32" i="16"/>
  <c r="J31" i="16"/>
  <c r="I31" i="16"/>
  <c r="J30" i="16"/>
  <c r="I30" i="16"/>
  <c r="J29" i="16"/>
  <c r="I29" i="16"/>
  <c r="J28" i="16"/>
  <c r="I28" i="16"/>
  <c r="J27" i="16"/>
  <c r="I27" i="16"/>
  <c r="J26" i="16"/>
  <c r="I26" i="16"/>
  <c r="J25" i="16"/>
  <c r="I25" i="16"/>
  <c r="J24" i="16"/>
  <c r="I24" i="16"/>
  <c r="J23" i="16"/>
  <c r="I23" i="16"/>
  <c r="J160" i="17"/>
  <c r="I160" i="17"/>
  <c r="J159" i="17"/>
  <c r="I159" i="17"/>
  <c r="J158" i="17"/>
  <c r="I158" i="17"/>
  <c r="J157" i="17"/>
  <c r="I157" i="17"/>
  <c r="J156" i="17"/>
  <c r="I156" i="17"/>
  <c r="J155" i="17"/>
  <c r="I155" i="17"/>
  <c r="J154" i="17"/>
  <c r="I154" i="17"/>
  <c r="J153" i="17"/>
  <c r="I153" i="17"/>
  <c r="J152" i="17"/>
  <c r="I152" i="17"/>
  <c r="J151" i="17"/>
  <c r="I151" i="17"/>
  <c r="J150" i="17"/>
  <c r="I150" i="17"/>
  <c r="J149" i="17"/>
  <c r="I149" i="17"/>
  <c r="J148" i="17"/>
  <c r="I148" i="17"/>
  <c r="J147" i="17"/>
  <c r="I147" i="17"/>
  <c r="J146" i="17"/>
  <c r="I146" i="17"/>
  <c r="J145" i="17"/>
  <c r="I145" i="17"/>
  <c r="J144" i="17"/>
  <c r="I144" i="17"/>
  <c r="J143" i="17"/>
  <c r="I143" i="17"/>
  <c r="J142" i="17"/>
  <c r="I142" i="17"/>
  <c r="J141" i="17"/>
  <c r="I141" i="17"/>
  <c r="J140" i="17"/>
  <c r="I140" i="17"/>
  <c r="J139" i="17"/>
  <c r="I139" i="17"/>
  <c r="J138" i="17"/>
  <c r="I138" i="17"/>
  <c r="J137" i="17"/>
  <c r="I137" i="17"/>
  <c r="J136" i="17"/>
  <c r="I136" i="17"/>
  <c r="J135" i="17"/>
  <c r="I135" i="17"/>
  <c r="J134" i="17"/>
  <c r="I134" i="17"/>
  <c r="J133" i="17"/>
  <c r="I133" i="17"/>
  <c r="J132" i="17"/>
  <c r="I132" i="17"/>
  <c r="J131" i="17"/>
  <c r="I131" i="17"/>
  <c r="J130" i="17"/>
  <c r="I130" i="17"/>
  <c r="J129" i="17"/>
  <c r="I129" i="17"/>
  <c r="J128" i="17"/>
  <c r="I128" i="17"/>
  <c r="J127" i="17"/>
  <c r="I127" i="17"/>
  <c r="J126" i="17"/>
  <c r="I126" i="17"/>
  <c r="J125" i="17"/>
  <c r="I125" i="17"/>
  <c r="J124" i="17"/>
  <c r="I124" i="17"/>
  <c r="J123" i="17"/>
  <c r="I123" i="17"/>
  <c r="J122" i="17"/>
  <c r="I122" i="17"/>
  <c r="J121" i="17"/>
  <c r="I121" i="17"/>
  <c r="J120" i="17"/>
  <c r="I120" i="17"/>
  <c r="J119" i="17"/>
  <c r="I119" i="17"/>
  <c r="J118" i="17"/>
  <c r="I118" i="17"/>
  <c r="J117" i="17"/>
  <c r="I117" i="17"/>
  <c r="J116" i="17"/>
  <c r="I116" i="17"/>
  <c r="J115" i="17"/>
  <c r="I115" i="17"/>
  <c r="J114" i="17"/>
  <c r="I114" i="17"/>
  <c r="J113" i="17"/>
  <c r="I113" i="17"/>
  <c r="J112" i="17"/>
  <c r="I112" i="17"/>
  <c r="J111" i="17"/>
  <c r="I111" i="17"/>
  <c r="J110" i="17"/>
  <c r="I110" i="17"/>
  <c r="J109" i="17"/>
  <c r="I109" i="17"/>
  <c r="J108" i="17"/>
  <c r="I108" i="17"/>
  <c r="J107" i="17"/>
  <c r="I107" i="17"/>
  <c r="J106" i="17"/>
  <c r="I106" i="17"/>
  <c r="J105" i="17"/>
  <c r="I105" i="17"/>
  <c r="J104" i="17"/>
  <c r="I104" i="17"/>
  <c r="J103" i="17"/>
  <c r="I103" i="17"/>
  <c r="J102" i="17"/>
  <c r="I102" i="17"/>
  <c r="J101" i="17"/>
  <c r="I101" i="17"/>
  <c r="J100" i="17"/>
  <c r="I100" i="17"/>
  <c r="J99" i="17"/>
  <c r="I99" i="17"/>
  <c r="J98" i="17"/>
  <c r="I98" i="17"/>
  <c r="J97" i="17"/>
  <c r="I97" i="17"/>
  <c r="J96" i="17"/>
  <c r="I96" i="17"/>
  <c r="J95" i="17"/>
  <c r="I95" i="17"/>
  <c r="J94" i="17"/>
  <c r="I94" i="17"/>
  <c r="J93" i="17"/>
  <c r="I93" i="17"/>
  <c r="J92" i="17"/>
  <c r="I92" i="17"/>
  <c r="J91" i="17"/>
  <c r="I91" i="17"/>
  <c r="J90" i="17"/>
  <c r="I90" i="17"/>
  <c r="J89" i="17"/>
  <c r="I89" i="17"/>
  <c r="J88" i="17"/>
  <c r="I88" i="17"/>
  <c r="J87" i="17"/>
  <c r="I87" i="17"/>
  <c r="J86" i="17"/>
  <c r="I86" i="17"/>
  <c r="J85" i="17"/>
  <c r="I85" i="17"/>
  <c r="J84" i="17"/>
  <c r="I84" i="17"/>
  <c r="J83" i="17"/>
  <c r="I83" i="17"/>
  <c r="J82" i="17"/>
  <c r="I82" i="17"/>
  <c r="J81" i="17"/>
  <c r="I81" i="17"/>
  <c r="J80" i="17"/>
  <c r="I80" i="17"/>
  <c r="J79" i="17"/>
  <c r="I79" i="17"/>
  <c r="J78" i="17"/>
  <c r="I78" i="17"/>
  <c r="J77" i="17"/>
  <c r="I77" i="17"/>
  <c r="J76" i="17"/>
  <c r="I76" i="17"/>
  <c r="J75" i="17"/>
  <c r="I75" i="17"/>
  <c r="J74" i="17"/>
  <c r="I74" i="17"/>
  <c r="J73" i="17"/>
  <c r="I73" i="17"/>
  <c r="J72" i="17"/>
  <c r="I72" i="17"/>
  <c r="J71" i="17"/>
  <c r="I71" i="17"/>
  <c r="J70" i="17"/>
  <c r="I70" i="17"/>
  <c r="J69" i="17"/>
  <c r="I69" i="17"/>
  <c r="J68" i="17"/>
  <c r="I68" i="17"/>
  <c r="J67" i="17"/>
  <c r="I67" i="17"/>
  <c r="J66" i="17"/>
  <c r="I66" i="17"/>
  <c r="J65" i="17"/>
  <c r="I65" i="17"/>
  <c r="J64" i="17"/>
  <c r="I64" i="17"/>
  <c r="J63" i="17"/>
  <c r="I63" i="17"/>
  <c r="J62" i="17"/>
  <c r="I62" i="17"/>
  <c r="J61" i="17"/>
  <c r="I61" i="17"/>
  <c r="J60" i="17"/>
  <c r="I60" i="17"/>
  <c r="J59" i="17"/>
  <c r="I59" i="17"/>
  <c r="J58" i="17"/>
  <c r="I58" i="17"/>
  <c r="J57" i="17"/>
  <c r="I57" i="17"/>
  <c r="J56" i="17"/>
  <c r="I56" i="17"/>
  <c r="J55" i="17"/>
  <c r="I55" i="17"/>
  <c r="J54" i="17"/>
  <c r="I54" i="17"/>
  <c r="J53" i="17"/>
  <c r="I53" i="17"/>
  <c r="J52" i="17"/>
  <c r="I52" i="17"/>
  <c r="J51" i="17"/>
  <c r="I51" i="17"/>
  <c r="J50" i="17"/>
  <c r="I50" i="17"/>
  <c r="J49" i="17"/>
  <c r="I49" i="17"/>
  <c r="J48" i="17"/>
  <c r="I48" i="17"/>
  <c r="J47" i="17"/>
  <c r="I47" i="17"/>
  <c r="J46" i="17"/>
  <c r="I46" i="17"/>
  <c r="J45" i="17"/>
  <c r="I45" i="17"/>
  <c r="J44" i="17"/>
  <c r="I44" i="17"/>
  <c r="J43" i="17"/>
  <c r="I43" i="17"/>
  <c r="J42" i="17"/>
  <c r="I42" i="17"/>
  <c r="J41" i="17"/>
  <c r="I41" i="17"/>
  <c r="J40" i="17"/>
  <c r="I40" i="17"/>
  <c r="J39" i="17"/>
  <c r="I39" i="17"/>
  <c r="J38" i="17"/>
  <c r="I38" i="17"/>
  <c r="J37" i="17"/>
  <c r="I37" i="17"/>
  <c r="J36" i="17"/>
  <c r="I36" i="17"/>
  <c r="J35" i="17"/>
  <c r="I35" i="17"/>
  <c r="J34" i="17"/>
  <c r="I34" i="17"/>
  <c r="J33" i="17"/>
  <c r="I33" i="17"/>
  <c r="J32" i="17"/>
  <c r="I32" i="17"/>
  <c r="J31" i="17"/>
  <c r="I31" i="17"/>
  <c r="J30" i="17"/>
  <c r="I30" i="17"/>
  <c r="J29" i="17"/>
  <c r="I29" i="17"/>
  <c r="J28" i="17"/>
  <c r="I28" i="17"/>
  <c r="J27" i="17"/>
  <c r="I27" i="17"/>
  <c r="J26" i="17"/>
  <c r="I26" i="17"/>
  <c r="C34" i="18" l="1"/>
  <c r="B32" i="18" s="1"/>
  <c r="C25" i="18"/>
  <c r="B23" i="18" s="1"/>
  <c r="C79" i="15"/>
  <c r="C23" i="16"/>
  <c r="C107" i="15"/>
  <c r="C69" i="16"/>
  <c r="C141" i="16"/>
  <c r="C149" i="16"/>
  <c r="C86" i="16"/>
  <c r="C90" i="17"/>
  <c r="C79" i="18"/>
  <c r="B77" i="18" s="1"/>
  <c r="C142" i="18"/>
  <c r="B140" i="18" s="1"/>
  <c r="C97" i="18"/>
  <c r="B95" i="18" s="1"/>
  <c r="C88" i="18"/>
  <c r="B86" i="18" s="1"/>
  <c r="C35" i="15"/>
  <c r="C43" i="15"/>
  <c r="C115" i="15"/>
  <c r="C44" i="15"/>
  <c r="C52" i="15"/>
  <c r="C124" i="15"/>
  <c r="C53" i="15"/>
  <c r="C125" i="15"/>
  <c r="C116" i="15"/>
  <c r="C61" i="15"/>
  <c r="C133" i="15"/>
  <c r="C62" i="15"/>
  <c r="C134" i="15"/>
  <c r="C70" i="15"/>
  <c r="C142" i="15"/>
  <c r="C71" i="15"/>
  <c r="C143" i="15"/>
  <c r="C151" i="15"/>
  <c r="C80" i="15"/>
  <c r="C152" i="15"/>
  <c r="C88" i="15"/>
  <c r="C89" i="15"/>
  <c r="C25" i="15"/>
  <c r="C97" i="15"/>
  <c r="C26" i="15"/>
  <c r="C98" i="15"/>
  <c r="C34" i="15"/>
  <c r="C106" i="15"/>
  <c r="C108" i="15" s="1"/>
  <c r="B106" i="15" s="1"/>
  <c r="C60" i="16"/>
  <c r="C132" i="16"/>
  <c r="C68" i="16"/>
  <c r="C140" i="16"/>
  <c r="C70" i="16"/>
  <c r="B68" i="16" s="1"/>
  <c r="C142" i="16"/>
  <c r="B140" i="16" s="1"/>
  <c r="C77" i="16"/>
  <c r="C78" i="16"/>
  <c r="C79" i="16" s="1"/>
  <c r="B77" i="16" s="1"/>
  <c r="C87" i="16"/>
  <c r="C150" i="16"/>
  <c r="C151" i="16" s="1"/>
  <c r="B149" i="16" s="1"/>
  <c r="C95" i="16"/>
  <c r="C24" i="16"/>
  <c r="C25" i="16" s="1"/>
  <c r="B23" i="16" s="1"/>
  <c r="C96" i="16"/>
  <c r="C32" i="16"/>
  <c r="C104" i="16"/>
  <c r="C33" i="16"/>
  <c r="C105" i="16"/>
  <c r="C41" i="16"/>
  <c r="C113" i="16"/>
  <c r="C42" i="16"/>
  <c r="C114" i="16"/>
  <c r="C50" i="16"/>
  <c r="C122" i="16"/>
  <c r="C123" i="16"/>
  <c r="C124" i="16" s="1"/>
  <c r="B122" i="16" s="1"/>
  <c r="C51" i="16"/>
  <c r="C59" i="16"/>
  <c r="C131" i="16"/>
  <c r="C99" i="17"/>
  <c r="C107" i="17"/>
  <c r="C108" i="17"/>
  <c r="C116" i="17"/>
  <c r="C98" i="17"/>
  <c r="C45" i="17"/>
  <c r="C117" i="17"/>
  <c r="C53" i="17"/>
  <c r="C125" i="17"/>
  <c r="C27" i="17"/>
  <c r="C44" i="17"/>
  <c r="C62" i="17"/>
  <c r="C134" i="17"/>
  <c r="C36" i="17"/>
  <c r="C126" i="17"/>
  <c r="C135" i="17"/>
  <c r="C35" i="17"/>
  <c r="C63" i="17"/>
  <c r="C71" i="17"/>
  <c r="C143" i="17"/>
  <c r="C26" i="17"/>
  <c r="C144" i="17"/>
  <c r="C145" i="17" s="1"/>
  <c r="B143" i="17" s="1"/>
  <c r="C54" i="17"/>
  <c r="C72" i="17"/>
  <c r="C80" i="17"/>
  <c r="C152" i="17"/>
  <c r="C81" i="17"/>
  <c r="C153" i="17"/>
  <c r="C89" i="17"/>
  <c r="C106" i="18"/>
  <c r="B104" i="18" s="1"/>
  <c r="C151" i="18"/>
  <c r="B149" i="18" s="1"/>
  <c r="J25" i="17"/>
  <c r="I25" i="17"/>
  <c r="J24" i="17"/>
  <c r="I24" i="17"/>
  <c r="J23" i="17"/>
  <c r="I23" i="17"/>
  <c r="J22" i="17"/>
  <c r="I22" i="17"/>
  <c r="J21" i="17"/>
  <c r="I21" i="17"/>
  <c r="J20" i="17"/>
  <c r="I20" i="17"/>
  <c r="J19" i="17"/>
  <c r="I19" i="17"/>
  <c r="J18" i="17"/>
  <c r="I18" i="17"/>
  <c r="J17" i="17"/>
  <c r="I17" i="17"/>
  <c r="J22" i="16"/>
  <c r="I22" i="16"/>
  <c r="J21" i="16"/>
  <c r="I21" i="16"/>
  <c r="J20" i="16"/>
  <c r="I20" i="16"/>
  <c r="J19" i="16"/>
  <c r="I19" i="16"/>
  <c r="J18" i="16"/>
  <c r="I18" i="16"/>
  <c r="J17" i="16"/>
  <c r="I17" i="16"/>
  <c r="J16" i="16"/>
  <c r="I16" i="16"/>
  <c r="J15" i="16"/>
  <c r="I15" i="16"/>
  <c r="J14" i="16"/>
  <c r="I14" i="16"/>
  <c r="J24" i="15"/>
  <c r="I24" i="15"/>
  <c r="J23" i="15"/>
  <c r="I23" i="15"/>
  <c r="J22" i="15"/>
  <c r="I22" i="15"/>
  <c r="J21" i="15"/>
  <c r="I21" i="15"/>
  <c r="J20" i="15"/>
  <c r="I20" i="15"/>
  <c r="J19" i="15"/>
  <c r="I19" i="15"/>
  <c r="J18" i="15"/>
  <c r="I18" i="15"/>
  <c r="J17" i="15"/>
  <c r="I17" i="15"/>
  <c r="J16" i="15"/>
  <c r="I16" i="15"/>
  <c r="C81" i="15" l="1"/>
  <c r="B79" i="15" s="1"/>
  <c r="C91" i="17"/>
  <c r="B89" i="17" s="1"/>
  <c r="C153" i="15"/>
  <c r="B151" i="15" s="1"/>
  <c r="C45" i="15"/>
  <c r="B43" i="15" s="1"/>
  <c r="C99" i="15"/>
  <c r="B97" i="15" s="1"/>
  <c r="C27" i="15"/>
  <c r="B25" i="15" s="1"/>
  <c r="C97" i="16"/>
  <c r="B95" i="16" s="1"/>
  <c r="C106" i="16"/>
  <c r="B104" i="16" s="1"/>
  <c r="C88" i="16"/>
  <c r="B86" i="16" s="1"/>
  <c r="C64" i="17"/>
  <c r="B62" i="17" s="1"/>
  <c r="C109" i="17"/>
  <c r="B107" i="17" s="1"/>
  <c r="C90" i="15"/>
  <c r="B88" i="15" s="1"/>
  <c r="C117" i="15"/>
  <c r="B115" i="15" s="1"/>
  <c r="C135" i="15"/>
  <c r="B133" i="15" s="1"/>
  <c r="C72" i="15"/>
  <c r="B70" i="15" s="1"/>
  <c r="C63" i="15"/>
  <c r="B61" i="15" s="1"/>
  <c r="C126" i="15"/>
  <c r="B124" i="15" s="1"/>
  <c r="C54" i="15"/>
  <c r="B52" i="15" s="1"/>
  <c r="C144" i="15"/>
  <c r="B142" i="15" s="1"/>
  <c r="C36" i="15"/>
  <c r="B34" i="15" s="1"/>
  <c r="C52" i="16"/>
  <c r="B50" i="16" s="1"/>
  <c r="C34" i="16"/>
  <c r="B32" i="16" s="1"/>
  <c r="C43" i="16"/>
  <c r="B41" i="16" s="1"/>
  <c r="C115" i="16"/>
  <c r="B113" i="16" s="1"/>
  <c r="C133" i="16"/>
  <c r="B131" i="16" s="1"/>
  <c r="C61" i="16"/>
  <c r="B59" i="16" s="1"/>
  <c r="C136" i="17"/>
  <c r="B134" i="17" s="1"/>
  <c r="C127" i="17"/>
  <c r="B125" i="17" s="1"/>
  <c r="C37" i="17"/>
  <c r="B35" i="17" s="1"/>
  <c r="C55" i="17"/>
  <c r="B53" i="17" s="1"/>
  <c r="C28" i="17"/>
  <c r="B26" i="17" s="1"/>
  <c r="C118" i="17"/>
  <c r="B116" i="17" s="1"/>
  <c r="C73" i="17"/>
  <c r="B71" i="17" s="1"/>
  <c r="C154" i="17"/>
  <c r="B152" i="17" s="1"/>
  <c r="C82" i="17"/>
  <c r="B80" i="17" s="1"/>
  <c r="C46" i="17"/>
  <c r="B44" i="17" s="1"/>
  <c r="C100" i="17"/>
  <c r="B98" i="17" s="1"/>
  <c r="C16" i="15"/>
  <c r="C17" i="15"/>
  <c r="C14" i="16"/>
  <c r="C15" i="16"/>
  <c r="C16" i="16" s="1"/>
  <c r="B14" i="16" s="1"/>
  <c r="C18" i="17"/>
  <c r="C17" i="17"/>
  <c r="C14" i="18"/>
  <c r="C15" i="18"/>
  <c r="I5" i="7"/>
  <c r="J5" i="7"/>
  <c r="K5" i="7"/>
  <c r="I6" i="7"/>
  <c r="K6" i="7" s="1"/>
  <c r="J6" i="7"/>
  <c r="I7" i="7"/>
  <c r="K7" i="7" s="1"/>
  <c r="J7" i="7"/>
  <c r="I8" i="7"/>
  <c r="K8" i="7" s="1"/>
  <c r="J8" i="7"/>
  <c r="I9" i="7"/>
  <c r="K9" i="7" s="1"/>
  <c r="J9" i="7"/>
  <c r="I10" i="7"/>
  <c r="K10" i="7" s="1"/>
  <c r="J10" i="7"/>
  <c r="I11" i="7"/>
  <c r="J11" i="7"/>
  <c r="K11" i="7"/>
  <c r="I12" i="7"/>
  <c r="K12" i="7" s="1"/>
  <c r="J12" i="7"/>
  <c r="G13" i="7"/>
  <c r="G14" i="7" s="1"/>
  <c r="H13" i="7"/>
  <c r="H14" i="7" s="1"/>
  <c r="J13" i="7"/>
  <c r="E59" i="7"/>
  <c r="D59" i="7"/>
  <c r="G58" i="7"/>
  <c r="F58" i="7"/>
  <c r="G57" i="7"/>
  <c r="F57" i="7"/>
  <c r="G56" i="7"/>
  <c r="F56" i="7"/>
  <c r="G55" i="7"/>
  <c r="F55" i="7"/>
  <c r="G54" i="7"/>
  <c r="F54" i="7"/>
  <c r="G53" i="7"/>
  <c r="F53" i="7"/>
  <c r="G52" i="7"/>
  <c r="F52" i="7"/>
  <c r="G51" i="7"/>
  <c r="F51" i="7"/>
  <c r="G50" i="7"/>
  <c r="F50" i="7"/>
  <c r="E44" i="7"/>
  <c r="D44" i="7"/>
  <c r="G43" i="7"/>
  <c r="F43" i="7"/>
  <c r="G42" i="7"/>
  <c r="F42" i="7"/>
  <c r="G41" i="7"/>
  <c r="F41" i="7"/>
  <c r="G40" i="7"/>
  <c r="F40" i="7"/>
  <c r="G39" i="7"/>
  <c r="F39" i="7"/>
  <c r="G38" i="7"/>
  <c r="F38" i="7"/>
  <c r="G37" i="7"/>
  <c r="F37" i="7"/>
  <c r="G36" i="7"/>
  <c r="F36" i="7"/>
  <c r="G35" i="7"/>
  <c r="F35" i="7"/>
  <c r="E29" i="7"/>
  <c r="D29" i="7"/>
  <c r="G28" i="7"/>
  <c r="F28" i="7"/>
  <c r="G27" i="7"/>
  <c r="F27" i="7"/>
  <c r="G26" i="7"/>
  <c r="F26" i="7"/>
  <c r="G25" i="7"/>
  <c r="F25" i="7"/>
  <c r="G24" i="7"/>
  <c r="F24" i="7"/>
  <c r="G23" i="7"/>
  <c r="F23" i="7"/>
  <c r="G22" i="7"/>
  <c r="F22" i="7"/>
  <c r="G21" i="7"/>
  <c r="F21" i="7"/>
  <c r="G20" i="7"/>
  <c r="F20" i="7"/>
  <c r="F14" i="7"/>
  <c r="E14" i="7"/>
  <c r="D14" i="7"/>
  <c r="J14" i="7" l="1"/>
  <c r="I13" i="7"/>
  <c r="K13" i="7" s="1"/>
  <c r="C18" i="15"/>
  <c r="B16" i="15" s="1"/>
  <c r="C19" i="17"/>
  <c r="B17" i="17" s="1"/>
  <c r="C16" i="18"/>
  <c r="B14" i="18" s="1"/>
  <c r="G29" i="7"/>
  <c r="G44" i="7"/>
  <c r="F44" i="7"/>
  <c r="F59" i="7"/>
  <c r="F29" i="7"/>
  <c r="G59" i="7"/>
  <c r="I14" i="7"/>
  <c r="K14" i="7"/>
  <c r="C16" i="7" s="1"/>
  <c r="G16" i="7" s="1"/>
  <c r="C61" i="7"/>
  <c r="G61" i="7" s="1"/>
  <c r="C46" i="7" l="1"/>
  <c r="G46" i="7" s="1"/>
  <c r="C31" i="7"/>
  <c r="G31" i="7" s="1"/>
  <c r="G63" i="7" l="1"/>
</calcChain>
</file>

<file path=xl/sharedStrings.xml><?xml version="1.0" encoding="utf-8"?>
<sst xmlns="http://schemas.openxmlformats.org/spreadsheetml/2006/main" count="1270" uniqueCount="94">
  <si>
    <t>6.10</t>
  </si>
  <si>
    <t>Number of employees</t>
  </si>
  <si>
    <t>Score</t>
  </si>
  <si>
    <t>Percentage range</t>
  </si>
  <si>
    <t>RACE</t>
  </si>
  <si>
    <t>Average salary</t>
  </si>
  <si>
    <t>Number of African employees</t>
  </si>
  <si>
    <t>Number of Coloured employees</t>
  </si>
  <si>
    <t>Number of Indian employees</t>
  </si>
  <si>
    <t>Number of Chinese employees</t>
  </si>
  <si>
    <t>Sum of ACI</t>
  </si>
  <si>
    <t>Total wage bill</t>
  </si>
  <si>
    <t>Wage bill for ACI</t>
  </si>
  <si>
    <t>&gt; R75 000</t>
  </si>
  <si>
    <t>No information provided</t>
  </si>
  <si>
    <t>Between R75 000 and R50 000</t>
  </si>
  <si>
    <t>From 0&gt;= %P &lt; 50</t>
  </si>
  <si>
    <t>Between R50 000 and R25 000</t>
  </si>
  <si>
    <t xml:space="preserve">From 50 &gt;= %P &lt;  60 </t>
  </si>
  <si>
    <t>Between R25 000 and R20 000</t>
  </si>
  <si>
    <t>From 60 &gt;= %P &lt; 70</t>
  </si>
  <si>
    <t>Between R20 000 and R15 000</t>
  </si>
  <si>
    <t>From 70 &gt;= %P &lt; 80</t>
  </si>
  <si>
    <t>Between R15 000 and R10 000</t>
  </si>
  <si>
    <t>From 80 &gt;= %P &lt; 90</t>
  </si>
  <si>
    <t>Between R10 000 and 5 000</t>
  </si>
  <si>
    <t>From 90 &gt;= %P &lt; 100</t>
  </si>
  <si>
    <t>Between R5 000 and R2 500</t>
  </si>
  <si>
    <t>Below R2 500</t>
  </si>
  <si>
    <t>TOTAL</t>
  </si>
  <si>
    <t>%Total PDI wage/Total wage bill</t>
  </si>
  <si>
    <t>Score for PDI wage bill</t>
  </si>
  <si>
    <t>WOMEN</t>
  </si>
  <si>
    <t>Number of Women employees</t>
  </si>
  <si>
    <t>Wage bill for Women</t>
  </si>
  <si>
    <t>%Total Women wage/Total wage bill</t>
  </si>
  <si>
    <t>Score for Women wage bill</t>
  </si>
  <si>
    <t>YOUTH</t>
  </si>
  <si>
    <t>Number of Youth employees</t>
  </si>
  <si>
    <t>%Total Youth wage/Total wage bill</t>
  </si>
  <si>
    <t>Score for Youth wage bill</t>
  </si>
  <si>
    <t>DISABLED</t>
  </si>
  <si>
    <t>Number of Disabled employees</t>
  </si>
  <si>
    <t>%Total Disabled wage/Total wage bill</t>
  </si>
  <si>
    <t>Score for Disabled wage bill</t>
  </si>
  <si>
    <t>Sum scores for wage bill for PDI, Women, Youth and Disabled</t>
  </si>
  <si>
    <t>APPLICATION_NO</t>
  </si>
  <si>
    <t>Category</t>
  </si>
  <si>
    <t>GROSS_MONTHLY_INCOME</t>
  </si>
  <si>
    <t>AV_MONTHLY_INCOME</t>
  </si>
  <si>
    <t>Number_Of_Employees</t>
  </si>
  <si>
    <t>PER_TOTALEMPLOYEES</t>
  </si>
  <si>
    <t>AFRICAN</t>
  </si>
  <si>
    <t>COLOURED</t>
  </si>
  <si>
    <t>INDIAN</t>
  </si>
  <si>
    <t>Chinese</t>
  </si>
  <si>
    <t>FEMALE</t>
  </si>
  <si>
    <t>B</t>
  </si>
  <si>
    <t>&gt;R75 000</t>
  </si>
  <si>
    <t>&gt;R75 000Between R20 000 and R15 000</t>
  </si>
  <si>
    <t>Between R10 000 and R5 000</t>
  </si>
  <si>
    <t>C</t>
  </si>
  <si>
    <t>A</t>
  </si>
  <si>
    <t>Application</t>
  </si>
  <si>
    <t>Wage bill for Disabled</t>
  </si>
  <si>
    <t>Race</t>
  </si>
  <si>
    <t>Women</t>
  </si>
  <si>
    <t>Youth</t>
  </si>
  <si>
    <t>Disability</t>
  </si>
  <si>
    <t>Final score</t>
  </si>
  <si>
    <t>Unscaled score</t>
  </si>
  <si>
    <t>Worksheet 6.10 - Summary of scores - KZNT</t>
  </si>
  <si>
    <t>Worksheet 6.10 - KZNT - original template provided</t>
  </si>
  <si>
    <t>Worksheet 6.10 - Data used from Document 10.</t>
  </si>
  <si>
    <t>Worksheet 6.10 - KZNT - Race</t>
  </si>
  <si>
    <t>Worksheet 6.10 - KZNT - Disability</t>
  </si>
  <si>
    <t>Worksheet 6.10 - KZNT - Youth</t>
  </si>
  <si>
    <t>Worksheet 6.10 - KZNT - Women</t>
  </si>
  <si>
    <t>Applicant 1</t>
  </si>
  <si>
    <t>Applicant 2</t>
  </si>
  <si>
    <t>Applicant 3</t>
  </si>
  <si>
    <t>Applicant 4</t>
  </si>
  <si>
    <t>Applicant 5</t>
  </si>
  <si>
    <t>Applicant 6</t>
  </si>
  <si>
    <t>Applicant 7</t>
  </si>
  <si>
    <t>Applicant 8</t>
  </si>
  <si>
    <t>Applicant 9</t>
  </si>
  <si>
    <t>Applicant 10</t>
  </si>
  <si>
    <t>Applicant 11</t>
  </si>
  <si>
    <t>Applicant 12</t>
  </si>
  <si>
    <t>Applicant 13</t>
  </si>
  <si>
    <t>Applicant 14</t>
  </si>
  <si>
    <t>Applicant 15</t>
  </si>
  <si>
    <t>Applicant 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</si>
</sst>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0"/>
      <name val="Tahoma"/>
      <family val="2"/>
    </font>
    <font>
      <b/>
      <sz val="8"/>
      <name val="Tahoma"/>
      <family val="2"/>
    </font>
    <font>
      <b/>
      <sz val="10"/>
      <name val="Tahoma"/>
      <family val="2"/>
    </font>
    <font>
      <sz val="1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D3D3D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3" borderId="0"/>
    <xf numFmtId="0" fontId="5" fillId="3" borderId="0"/>
    <xf numFmtId="0" fontId="6" fillId="0" borderId="0"/>
  </cellStyleXfs>
  <cellXfs count="33">
    <xf numFmtId="0" fontId="0" fillId="0" borderId="0" xfId="0"/>
    <xf numFmtId="0" fontId="0" fillId="0" borderId="1" xfId="0" applyBorder="1"/>
    <xf numFmtId="0" fontId="1" fillId="0" borderId="0" xfId="0" applyFont="1"/>
    <xf numFmtId="1" fontId="0" fillId="0" borderId="0" xfId="0" applyNumberFormat="1"/>
    <xf numFmtId="0" fontId="2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center" wrapText="1"/>
    </xf>
    <xf numFmtId="2" fontId="0" fillId="0" borderId="1" xfId="0" applyNumberFormat="1" applyBorder="1"/>
    <xf numFmtId="0" fontId="1" fillId="0" borderId="1" xfId="0" applyFont="1" applyBorder="1" applyAlignment="1">
      <alignment vertical="center"/>
    </xf>
    <xf numFmtId="0" fontId="0" fillId="0" borderId="0" xfId="0" applyAlignment="1">
      <alignment wrapText="1"/>
    </xf>
    <xf numFmtId="2" fontId="1" fillId="0" borderId="0" xfId="0" applyNumberFormat="1" applyFont="1"/>
    <xf numFmtId="0" fontId="2" fillId="0" borderId="4" xfId="0" applyFont="1" applyBorder="1"/>
    <xf numFmtId="0" fontId="0" fillId="2" borderId="0" xfId="0" applyFill="1"/>
    <xf numFmtId="0" fontId="1" fillId="2" borderId="0" xfId="0" applyFont="1" applyFill="1"/>
    <xf numFmtId="0" fontId="2" fillId="2" borderId="0" xfId="0" applyFont="1" applyFill="1"/>
    <xf numFmtId="0" fontId="1" fillId="2" borderId="0" xfId="0" applyFont="1" applyFill="1" applyAlignment="1">
      <alignment horizontal="right"/>
    </xf>
    <xf numFmtId="0" fontId="2" fillId="0" borderId="0" xfId="0" applyFont="1" applyAlignment="1">
      <alignment horizontal="right"/>
    </xf>
    <xf numFmtId="1" fontId="0" fillId="0" borderId="0" xfId="0" applyNumberFormat="1" applyAlignment="1">
      <alignment wrapText="1"/>
    </xf>
    <xf numFmtId="0" fontId="4" fillId="3" borderId="0" xfId="1" applyFont="1"/>
    <xf numFmtId="0" fontId="0" fillId="0" borderId="0" xfId="0" applyNumberFormat="1"/>
    <xf numFmtId="0" fontId="0" fillId="0" borderId="0" xfId="0" applyFont="1"/>
    <xf numFmtId="1" fontId="0" fillId="2" borderId="0" xfId="0" applyNumberFormat="1" applyFill="1"/>
    <xf numFmtId="0" fontId="1" fillId="0" borderId="0" xfId="0" applyFont="1" applyFill="1"/>
    <xf numFmtId="0" fontId="0" fillId="0" borderId="0" xfId="0" applyFill="1"/>
    <xf numFmtId="0" fontId="0" fillId="0" borderId="0" xfId="0"/>
    <xf numFmtId="0" fontId="0" fillId="0" borderId="0" xfId="0"/>
    <xf numFmtId="0" fontId="0" fillId="0" borderId="0" xfId="0" applyBorder="1"/>
    <xf numFmtId="2" fontId="0" fillId="0" borderId="0" xfId="0" applyNumberFormat="1" applyBorder="1"/>
    <xf numFmtId="0" fontId="0" fillId="0" borderId="5" xfId="0" applyBorder="1"/>
    <xf numFmtId="0" fontId="2" fillId="0" borderId="0" xfId="0" applyFont="1" applyBorder="1"/>
    <xf numFmtId="0" fontId="1" fillId="0" borderId="3" xfId="0" applyFont="1" applyBorder="1" applyAlignment="1">
      <alignment horizontal="left"/>
    </xf>
    <xf numFmtId="0" fontId="1" fillId="0" borderId="2" xfId="0" applyFont="1" applyBorder="1" applyAlignment="1">
      <alignment horizontal="left"/>
    </xf>
  </cellXfs>
  <cellStyles count="4">
    <cellStyle name="headerStyle" xfId="1" xr:uid="{D0B85850-614A-4274-812C-5E5764EFC5B7}"/>
    <cellStyle name="headerStyle 2" xfId="2" xr:uid="{7CF6D2F2-73B3-4AA0-9959-A9D69EE18D5B}"/>
    <cellStyle name="Normal" xfId="0" builtinId="0"/>
    <cellStyle name="Normal 2" xfId="3" xr:uid="{7B82DA00-9156-44D0-8FA4-BBED1AED1A05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FB3D72-2E5F-43C8-B55B-18501FEB2D2D}">
  <dimension ref="A1:H19"/>
  <sheetViews>
    <sheetView zoomScaleNormal="100" workbookViewId="0">
      <selection activeCell="A4" sqref="A4:A19"/>
    </sheetView>
  </sheetViews>
  <sheetFormatPr defaultRowHeight="14.5" x14ac:dyDescent="0.35"/>
  <cols>
    <col min="1" max="2" width="12.90625" customWidth="1"/>
    <col min="4" max="4" width="8.7265625" style="21"/>
  </cols>
  <sheetData>
    <row r="1" spans="1:8" x14ac:dyDescent="0.35">
      <c r="A1" s="2" t="s">
        <v>71</v>
      </c>
    </row>
    <row r="3" spans="1:8" x14ac:dyDescent="0.35">
      <c r="A3" s="2" t="s">
        <v>63</v>
      </c>
      <c r="B3" s="2" t="s">
        <v>47</v>
      </c>
      <c r="C3" s="2" t="s">
        <v>65</v>
      </c>
      <c r="D3" s="2" t="s">
        <v>66</v>
      </c>
      <c r="E3" s="2" t="s">
        <v>67</v>
      </c>
      <c r="F3" s="2" t="s">
        <v>68</v>
      </c>
      <c r="G3" s="23" t="s">
        <v>70</v>
      </c>
      <c r="H3" s="14" t="s">
        <v>69</v>
      </c>
    </row>
    <row r="4" spans="1:8" x14ac:dyDescent="0.35">
      <c r="A4" s="26" t="s">
        <v>78</v>
      </c>
      <c r="B4" t="s">
        <v>61</v>
      </c>
      <c r="C4" s="20">
        <v>6</v>
      </c>
      <c r="D4" s="20">
        <v>3</v>
      </c>
      <c r="E4" s="20">
        <v>3</v>
      </c>
      <c r="F4" s="20">
        <v>1</v>
      </c>
      <c r="G4" s="24">
        <f t="shared" ref="G4:G19" si="0">SUM(C4:F4)</f>
        <v>13</v>
      </c>
      <c r="H4" s="22">
        <f>+G4*0.25</f>
        <v>3.25</v>
      </c>
    </row>
    <row r="5" spans="1:8" x14ac:dyDescent="0.35">
      <c r="A5" s="26" t="s">
        <v>79</v>
      </c>
      <c r="B5" t="s">
        <v>62</v>
      </c>
      <c r="C5" s="20">
        <v>5</v>
      </c>
      <c r="D5" s="20">
        <v>1</v>
      </c>
      <c r="E5" s="20">
        <v>1</v>
      </c>
      <c r="F5" s="20">
        <v>1</v>
      </c>
      <c r="G5" s="24">
        <f t="shared" si="0"/>
        <v>8</v>
      </c>
      <c r="H5" s="22">
        <f t="shared" ref="H5:H19" si="1">+G5*0.25</f>
        <v>2</v>
      </c>
    </row>
    <row r="6" spans="1:8" x14ac:dyDescent="0.35">
      <c r="A6" s="26" t="s">
        <v>80</v>
      </c>
      <c r="B6" t="s">
        <v>57</v>
      </c>
      <c r="C6" s="20">
        <v>2</v>
      </c>
      <c r="D6" s="20">
        <v>1</v>
      </c>
      <c r="E6" s="20">
        <v>1</v>
      </c>
      <c r="F6" s="20">
        <v>1</v>
      </c>
      <c r="G6" s="24">
        <f t="shared" si="0"/>
        <v>5</v>
      </c>
      <c r="H6" s="22">
        <f t="shared" si="1"/>
        <v>1.25</v>
      </c>
    </row>
    <row r="7" spans="1:8" x14ac:dyDescent="0.35">
      <c r="A7" s="26" t="s">
        <v>81</v>
      </c>
      <c r="B7" t="s">
        <v>62</v>
      </c>
      <c r="C7" s="20">
        <v>3</v>
      </c>
      <c r="D7" s="20">
        <v>1</v>
      </c>
      <c r="E7" s="20">
        <v>1</v>
      </c>
      <c r="F7" s="20">
        <v>1</v>
      </c>
      <c r="G7" s="24">
        <f t="shared" si="0"/>
        <v>6</v>
      </c>
      <c r="H7" s="22">
        <f t="shared" si="1"/>
        <v>1.5</v>
      </c>
    </row>
    <row r="8" spans="1:8" x14ac:dyDescent="0.35">
      <c r="A8" s="26" t="s">
        <v>82</v>
      </c>
      <c r="B8" t="s">
        <v>61</v>
      </c>
      <c r="C8" s="26">
        <v>0</v>
      </c>
      <c r="D8" s="26">
        <v>0</v>
      </c>
      <c r="E8" s="26">
        <v>0</v>
      </c>
      <c r="F8" s="26">
        <v>0</v>
      </c>
      <c r="G8" s="24">
        <f t="shared" si="0"/>
        <v>0</v>
      </c>
      <c r="H8" s="22">
        <f t="shared" si="1"/>
        <v>0</v>
      </c>
    </row>
    <row r="9" spans="1:8" x14ac:dyDescent="0.35">
      <c r="A9" s="26" t="s">
        <v>83</v>
      </c>
      <c r="B9" t="s">
        <v>62</v>
      </c>
      <c r="C9" s="20">
        <v>6</v>
      </c>
      <c r="D9" s="20">
        <v>1</v>
      </c>
      <c r="E9" s="20">
        <v>1</v>
      </c>
      <c r="F9" s="20">
        <v>1</v>
      </c>
      <c r="G9" s="24">
        <f t="shared" si="0"/>
        <v>9</v>
      </c>
      <c r="H9" s="22">
        <f t="shared" si="1"/>
        <v>2.25</v>
      </c>
    </row>
    <row r="10" spans="1:8" x14ac:dyDescent="0.35">
      <c r="A10" s="26" t="s">
        <v>84</v>
      </c>
      <c r="B10" t="s">
        <v>57</v>
      </c>
      <c r="C10" s="20">
        <v>4</v>
      </c>
      <c r="D10" s="20">
        <v>3</v>
      </c>
      <c r="E10" s="20">
        <v>2</v>
      </c>
      <c r="F10" s="20">
        <v>1</v>
      </c>
      <c r="G10" s="24">
        <f t="shared" si="0"/>
        <v>10</v>
      </c>
      <c r="H10" s="22">
        <f t="shared" si="1"/>
        <v>2.5</v>
      </c>
    </row>
    <row r="11" spans="1:8" x14ac:dyDescent="0.35">
      <c r="A11" s="26" t="s">
        <v>85</v>
      </c>
      <c r="B11" t="s">
        <v>61</v>
      </c>
      <c r="C11" s="20">
        <v>6</v>
      </c>
      <c r="D11" s="20">
        <v>4</v>
      </c>
      <c r="E11" s="20">
        <v>3</v>
      </c>
      <c r="F11" s="20">
        <v>1</v>
      </c>
      <c r="G11" s="24">
        <f t="shared" si="0"/>
        <v>14</v>
      </c>
      <c r="H11" s="22">
        <f t="shared" si="1"/>
        <v>3.5</v>
      </c>
    </row>
    <row r="12" spans="1:8" x14ac:dyDescent="0.35">
      <c r="A12" s="26" t="s">
        <v>86</v>
      </c>
      <c r="B12" t="s">
        <v>61</v>
      </c>
      <c r="C12" s="20">
        <v>2</v>
      </c>
      <c r="D12" s="20">
        <v>1</v>
      </c>
      <c r="E12" s="20">
        <v>1</v>
      </c>
      <c r="F12" s="20">
        <v>1</v>
      </c>
      <c r="G12" s="24">
        <f t="shared" si="0"/>
        <v>5</v>
      </c>
      <c r="H12" s="22">
        <f t="shared" si="1"/>
        <v>1.25</v>
      </c>
    </row>
    <row r="13" spans="1:8" x14ac:dyDescent="0.35">
      <c r="A13" s="26" t="s">
        <v>87</v>
      </c>
      <c r="B13" t="s">
        <v>62</v>
      </c>
      <c r="C13" s="20">
        <v>6</v>
      </c>
      <c r="D13" s="20">
        <v>1</v>
      </c>
      <c r="E13" s="20">
        <v>1</v>
      </c>
      <c r="F13" s="20">
        <v>1</v>
      </c>
      <c r="G13" s="24">
        <f t="shared" si="0"/>
        <v>9</v>
      </c>
      <c r="H13" s="22">
        <f t="shared" si="1"/>
        <v>2.25</v>
      </c>
    </row>
    <row r="14" spans="1:8" x14ac:dyDescent="0.35">
      <c r="A14" s="26" t="s">
        <v>88</v>
      </c>
      <c r="B14" t="s">
        <v>57</v>
      </c>
      <c r="C14" s="20">
        <v>6</v>
      </c>
      <c r="D14" s="20">
        <v>1</v>
      </c>
      <c r="E14" s="20">
        <v>1</v>
      </c>
      <c r="F14" s="20">
        <v>1</v>
      </c>
      <c r="G14" s="24">
        <f t="shared" si="0"/>
        <v>9</v>
      </c>
      <c r="H14" s="22">
        <f t="shared" si="1"/>
        <v>2.25</v>
      </c>
    </row>
    <row r="15" spans="1:8" x14ac:dyDescent="0.35">
      <c r="A15" s="26" t="s">
        <v>89</v>
      </c>
      <c r="B15" t="s">
        <v>57</v>
      </c>
      <c r="C15" s="20">
        <v>6</v>
      </c>
      <c r="D15" s="20">
        <v>1</v>
      </c>
      <c r="E15" s="20">
        <v>2</v>
      </c>
      <c r="F15" s="20">
        <v>1</v>
      </c>
      <c r="G15" s="24">
        <f t="shared" si="0"/>
        <v>10</v>
      </c>
      <c r="H15" s="22">
        <f t="shared" si="1"/>
        <v>2.5</v>
      </c>
    </row>
    <row r="16" spans="1:8" x14ac:dyDescent="0.35">
      <c r="A16" s="26" t="s">
        <v>90</v>
      </c>
      <c r="B16" t="s">
        <v>61</v>
      </c>
      <c r="C16" s="26">
        <v>0</v>
      </c>
      <c r="D16" s="26">
        <v>0</v>
      </c>
      <c r="E16" s="26">
        <v>0</v>
      </c>
      <c r="F16" s="26">
        <v>0</v>
      </c>
      <c r="G16" s="24">
        <f t="shared" si="0"/>
        <v>0</v>
      </c>
      <c r="H16" s="22">
        <f t="shared" si="1"/>
        <v>0</v>
      </c>
    </row>
    <row r="17" spans="1:8" x14ac:dyDescent="0.35">
      <c r="A17" s="26" t="s">
        <v>91</v>
      </c>
      <c r="B17" t="s">
        <v>57</v>
      </c>
      <c r="C17" s="20">
        <v>6</v>
      </c>
      <c r="D17" s="20">
        <v>1</v>
      </c>
      <c r="E17" s="20">
        <v>1</v>
      </c>
      <c r="F17" s="20">
        <v>1</v>
      </c>
      <c r="G17" s="24">
        <f t="shared" si="0"/>
        <v>9</v>
      </c>
      <c r="H17" s="22">
        <f t="shared" si="1"/>
        <v>2.25</v>
      </c>
    </row>
    <row r="18" spans="1:8" x14ac:dyDescent="0.35">
      <c r="A18" s="26" t="s">
        <v>92</v>
      </c>
      <c r="B18" t="s">
        <v>61</v>
      </c>
      <c r="C18" s="26">
        <v>0</v>
      </c>
      <c r="D18" s="26">
        <v>0</v>
      </c>
      <c r="E18" s="26">
        <v>0</v>
      </c>
      <c r="F18" s="26">
        <v>0</v>
      </c>
      <c r="G18" s="24">
        <f t="shared" si="0"/>
        <v>0</v>
      </c>
      <c r="H18" s="22">
        <f t="shared" si="1"/>
        <v>0</v>
      </c>
    </row>
    <row r="19" spans="1:8" x14ac:dyDescent="0.35">
      <c r="A19" s="26" t="s">
        <v>93</v>
      </c>
      <c r="B19" t="s">
        <v>61</v>
      </c>
      <c r="C19" s="26">
        <v>0</v>
      </c>
      <c r="D19" s="26">
        <v>0</v>
      </c>
      <c r="E19" s="26">
        <v>0</v>
      </c>
      <c r="F19" s="26">
        <v>0</v>
      </c>
      <c r="G19" s="24">
        <f t="shared" si="0"/>
        <v>0</v>
      </c>
      <c r="H19" s="22">
        <f t="shared" si="1"/>
        <v>0</v>
      </c>
    </row>
  </sheetData>
  <sheetProtection algorithmName="SHA-512" hashValue="DKFEFUMYf30PRGOdAM3DUPhSNvQ+nNFu/FAl2SpNqSksTPzJTKM6UIaI0IbQsU0xX2KFIapu11X7d9nmsn0dpg==" saltValue="APcJs9QVWKTRoHsM0A5UDA==" spinCount="100000" sheet="1" objects="1" scenarios="1"/>
  <sortState xmlns:xlrd2="http://schemas.microsoft.com/office/spreadsheetml/2017/richdata2" ref="A4:G19">
    <sortCondition ref="B4:B19"/>
    <sortCondition ref="A4:A19"/>
  </sortState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D423F5-8448-44CF-BB82-DF432151EFD2}">
  <dimension ref="A1:S157"/>
  <sheetViews>
    <sheetView zoomScaleNormal="100" workbookViewId="0">
      <selection activeCell="H26" sqref="H26"/>
    </sheetView>
  </sheetViews>
  <sheetFormatPr defaultRowHeight="14.5" x14ac:dyDescent="0.35"/>
  <cols>
    <col min="1" max="1" width="11.36328125" customWidth="1"/>
    <col min="3" max="3" width="13.36328125" customWidth="1"/>
    <col min="5" max="5" width="28.90625" customWidth="1"/>
    <col min="6" max="7" width="11.08984375" customWidth="1"/>
    <col min="8" max="8" width="16.7265625" customWidth="1"/>
    <col min="9" max="12" width="11.08984375" customWidth="1"/>
    <col min="13" max="14" width="12.08984375" customWidth="1"/>
    <col min="16" max="16" width="21.7265625" bestFit="1" customWidth="1"/>
    <col min="17" max="17" width="9.453125" customWidth="1"/>
  </cols>
  <sheetData>
    <row r="1" spans="1:19" s="26" customFormat="1" x14ac:dyDescent="0.35">
      <c r="A1" s="2" t="s">
        <v>74</v>
      </c>
    </row>
    <row r="3" spans="1:19" x14ac:dyDescent="0.35">
      <c r="E3" s="7" t="s">
        <v>3</v>
      </c>
      <c r="F3" s="7" t="s">
        <v>2</v>
      </c>
    </row>
    <row r="4" spans="1:19" x14ac:dyDescent="0.35">
      <c r="E4" s="9" t="s">
        <v>14</v>
      </c>
      <c r="F4" s="9">
        <v>0</v>
      </c>
    </row>
    <row r="5" spans="1:19" x14ac:dyDescent="0.35">
      <c r="E5" s="9" t="s">
        <v>16</v>
      </c>
      <c r="F5" s="9">
        <v>1</v>
      </c>
    </row>
    <row r="6" spans="1:19" x14ac:dyDescent="0.35">
      <c r="E6" s="9" t="s">
        <v>18</v>
      </c>
      <c r="F6" s="9">
        <v>2</v>
      </c>
    </row>
    <row r="7" spans="1:19" x14ac:dyDescent="0.35">
      <c r="E7" s="9" t="s">
        <v>20</v>
      </c>
      <c r="F7" s="9">
        <v>3</v>
      </c>
    </row>
    <row r="8" spans="1:19" x14ac:dyDescent="0.35">
      <c r="E8" s="9" t="s">
        <v>22</v>
      </c>
      <c r="F8" s="9">
        <v>4</v>
      </c>
    </row>
    <row r="9" spans="1:19" x14ac:dyDescent="0.35">
      <c r="E9" s="9" t="s">
        <v>24</v>
      </c>
      <c r="F9" s="7">
        <v>5</v>
      </c>
    </row>
    <row r="10" spans="1:19" x14ac:dyDescent="0.35">
      <c r="E10" s="9" t="s">
        <v>26</v>
      </c>
      <c r="F10" s="7">
        <v>6</v>
      </c>
    </row>
    <row r="12" spans="1:19" x14ac:dyDescent="0.35">
      <c r="D12" s="4" t="s">
        <v>4</v>
      </c>
    </row>
    <row r="13" spans="1:19" ht="53.15" customHeight="1" x14ac:dyDescent="0.35">
      <c r="A13" s="5" t="s">
        <v>63</v>
      </c>
      <c r="B13" s="5" t="s">
        <v>2</v>
      </c>
      <c r="C13" s="1"/>
      <c r="D13" s="1" t="s">
        <v>0</v>
      </c>
      <c r="E13" s="5"/>
      <c r="F13" s="6" t="s">
        <v>5</v>
      </c>
      <c r="G13" s="6" t="s">
        <v>1</v>
      </c>
      <c r="H13" s="6" t="s">
        <v>6</v>
      </c>
      <c r="I13" s="6" t="s">
        <v>7</v>
      </c>
      <c r="J13" s="6" t="s">
        <v>8</v>
      </c>
      <c r="K13" s="6" t="s">
        <v>9</v>
      </c>
      <c r="L13" s="6" t="s">
        <v>10</v>
      </c>
      <c r="M13" s="6" t="s">
        <v>11</v>
      </c>
      <c r="N13" s="6" t="s">
        <v>12</v>
      </c>
      <c r="O13" s="3"/>
      <c r="P13" s="3"/>
      <c r="Q13" s="3"/>
      <c r="R13" s="3"/>
      <c r="S13" s="3"/>
    </row>
    <row r="14" spans="1:19" x14ac:dyDescent="0.35">
      <c r="A14" s="26" t="s">
        <v>85</v>
      </c>
      <c r="B14" s="14" t="str">
        <f>IF(C16&gt;89,"6", IF(C16&gt;79,"5", IF(C16&gt;69,"4", IF(C16&gt;59,"3", IF(C16&gt;49,"2", IF(C16&lt;50,"1",IF(C16=0,"0")))))))</f>
        <v>6</v>
      </c>
      <c r="C14" s="3">
        <f>+SUM(M14:M22)</f>
        <v>289567</v>
      </c>
      <c r="D14" s="29">
        <v>1</v>
      </c>
      <c r="E14" s="29" t="s">
        <v>13</v>
      </c>
      <c r="F14" s="20">
        <v>0</v>
      </c>
      <c r="G14" s="20">
        <v>0</v>
      </c>
      <c r="H14" s="20">
        <v>0</v>
      </c>
      <c r="I14" s="20">
        <v>0</v>
      </c>
      <c r="J14" s="20">
        <v>0</v>
      </c>
      <c r="K14" s="20">
        <v>0</v>
      </c>
      <c r="L14" s="27">
        <f>SUM(H14:K14)</f>
        <v>0</v>
      </c>
      <c r="M14" s="28">
        <f>F14*G14</f>
        <v>0</v>
      </c>
      <c r="N14" s="28">
        <f>L14*F14</f>
        <v>0</v>
      </c>
      <c r="O14" s="3"/>
      <c r="P14" s="3"/>
      <c r="Q14" s="3"/>
      <c r="R14" s="3"/>
      <c r="S14" s="3"/>
    </row>
    <row r="15" spans="1:19" x14ac:dyDescent="0.35">
      <c r="A15" s="26" t="s">
        <v>85</v>
      </c>
      <c r="C15" s="3">
        <f>+SUM(N14:N22)</f>
        <v>282883</v>
      </c>
      <c r="D15" s="1">
        <v>2</v>
      </c>
      <c r="E15" s="1" t="s">
        <v>15</v>
      </c>
      <c r="F15" s="20">
        <v>0</v>
      </c>
      <c r="G15" s="20">
        <v>0</v>
      </c>
      <c r="H15" s="20">
        <v>0</v>
      </c>
      <c r="I15" s="20">
        <v>0</v>
      </c>
      <c r="J15" s="20">
        <v>0</v>
      </c>
      <c r="K15" s="20">
        <v>0</v>
      </c>
      <c r="L15" s="27">
        <f t="shared" ref="L15:L23" si="0">SUM(H15:K15)</f>
        <v>0</v>
      </c>
      <c r="M15" s="28">
        <f>F15*G15</f>
        <v>0</v>
      </c>
      <c r="N15" s="28">
        <f t="shared" ref="N15:N23" si="1">L15*F15</f>
        <v>0</v>
      </c>
      <c r="O15" s="3"/>
      <c r="P15" s="3"/>
      <c r="Q15" s="3"/>
      <c r="R15" s="3"/>
      <c r="S15" s="3"/>
    </row>
    <row r="16" spans="1:19" x14ac:dyDescent="0.35">
      <c r="A16" s="26" t="s">
        <v>85</v>
      </c>
      <c r="C16" s="3">
        <f>+(C15/C14)*100</f>
        <v>97.691725921807389</v>
      </c>
      <c r="D16" s="1">
        <v>3</v>
      </c>
      <c r="E16" s="1" t="s">
        <v>17</v>
      </c>
      <c r="F16" s="20">
        <v>27943</v>
      </c>
      <c r="G16" s="20">
        <v>1</v>
      </c>
      <c r="H16" s="20">
        <v>0</v>
      </c>
      <c r="I16" s="20">
        <v>1</v>
      </c>
      <c r="J16" s="20">
        <v>0</v>
      </c>
      <c r="K16" s="20">
        <v>0</v>
      </c>
      <c r="L16" s="27">
        <f t="shared" si="0"/>
        <v>1</v>
      </c>
      <c r="M16" s="28">
        <f t="shared" ref="M16:M24" si="2">F16*G16</f>
        <v>27943</v>
      </c>
      <c r="N16" s="28">
        <f>L16*F16</f>
        <v>27943</v>
      </c>
      <c r="O16" s="3"/>
      <c r="P16" s="3"/>
      <c r="Q16" s="3"/>
      <c r="R16" s="3"/>
      <c r="S16" s="3"/>
    </row>
    <row r="17" spans="1:19" x14ac:dyDescent="0.35">
      <c r="A17" s="26" t="s">
        <v>85</v>
      </c>
      <c r="C17">
        <v>0</v>
      </c>
      <c r="D17" s="1">
        <v>4</v>
      </c>
      <c r="E17" s="1" t="s">
        <v>19</v>
      </c>
      <c r="F17" s="20">
        <v>0</v>
      </c>
      <c r="G17" s="20">
        <v>0</v>
      </c>
      <c r="H17" s="20">
        <v>0</v>
      </c>
      <c r="I17" s="20">
        <v>0</v>
      </c>
      <c r="J17" s="20">
        <v>0</v>
      </c>
      <c r="K17" s="20">
        <v>0</v>
      </c>
      <c r="L17" s="27">
        <f t="shared" si="0"/>
        <v>0</v>
      </c>
      <c r="M17" s="28">
        <f t="shared" si="2"/>
        <v>0</v>
      </c>
      <c r="N17" s="28">
        <f t="shared" si="1"/>
        <v>0</v>
      </c>
      <c r="O17" s="3"/>
      <c r="P17" s="3"/>
      <c r="Q17" s="3"/>
      <c r="R17" s="3"/>
      <c r="S17" s="3"/>
    </row>
    <row r="18" spans="1:19" x14ac:dyDescent="0.35">
      <c r="A18" s="26" t="s">
        <v>85</v>
      </c>
      <c r="C18">
        <v>0</v>
      </c>
      <c r="D18" s="1">
        <v>5</v>
      </c>
      <c r="E18" s="1" t="s">
        <v>21</v>
      </c>
      <c r="F18" s="20">
        <v>0</v>
      </c>
      <c r="G18" s="20">
        <v>0</v>
      </c>
      <c r="H18" s="20">
        <v>0</v>
      </c>
      <c r="I18" s="20">
        <v>0</v>
      </c>
      <c r="J18" s="20">
        <v>0</v>
      </c>
      <c r="K18" s="20">
        <v>0</v>
      </c>
      <c r="L18" s="27">
        <f t="shared" si="0"/>
        <v>0</v>
      </c>
      <c r="M18" s="28">
        <f t="shared" si="2"/>
        <v>0</v>
      </c>
      <c r="N18" s="28">
        <f t="shared" si="1"/>
        <v>0</v>
      </c>
      <c r="O18" s="3"/>
      <c r="P18" s="3"/>
      <c r="Q18" s="3"/>
      <c r="R18" s="3"/>
      <c r="S18" s="3"/>
    </row>
    <row r="19" spans="1:19" x14ac:dyDescent="0.35">
      <c r="A19" s="26" t="s">
        <v>85</v>
      </c>
      <c r="C19">
        <v>0</v>
      </c>
      <c r="D19" s="1">
        <v>6</v>
      </c>
      <c r="E19" s="1" t="s">
        <v>23</v>
      </c>
      <c r="F19" s="20">
        <v>10884</v>
      </c>
      <c r="G19" s="20">
        <v>5</v>
      </c>
      <c r="H19" s="20">
        <v>1</v>
      </c>
      <c r="I19" s="20">
        <v>4</v>
      </c>
      <c r="J19" s="20">
        <v>0</v>
      </c>
      <c r="K19" s="20">
        <v>0</v>
      </c>
      <c r="L19" s="27">
        <f t="shared" si="0"/>
        <v>5</v>
      </c>
      <c r="M19" s="28">
        <f t="shared" si="2"/>
        <v>54420</v>
      </c>
      <c r="N19" s="28">
        <f t="shared" si="1"/>
        <v>54420</v>
      </c>
      <c r="O19" s="3"/>
      <c r="P19" s="3"/>
      <c r="Q19" s="3"/>
      <c r="R19" s="3"/>
      <c r="S19" s="3"/>
    </row>
    <row r="20" spans="1:19" x14ac:dyDescent="0.35">
      <c r="A20" s="26" t="s">
        <v>85</v>
      </c>
      <c r="C20">
        <v>0</v>
      </c>
      <c r="D20" s="1">
        <v>7</v>
      </c>
      <c r="E20" s="1" t="s">
        <v>25</v>
      </c>
      <c r="F20" s="20">
        <v>0</v>
      </c>
      <c r="G20" s="20">
        <v>0</v>
      </c>
      <c r="H20" s="20">
        <v>0</v>
      </c>
      <c r="I20" s="20">
        <v>0</v>
      </c>
      <c r="J20" s="20">
        <v>0</v>
      </c>
      <c r="K20" s="20">
        <v>0</v>
      </c>
      <c r="L20" s="27">
        <f t="shared" si="0"/>
        <v>0</v>
      </c>
      <c r="M20" s="28">
        <f t="shared" si="2"/>
        <v>0</v>
      </c>
      <c r="N20" s="28">
        <f t="shared" si="1"/>
        <v>0</v>
      </c>
      <c r="O20" s="3"/>
      <c r="P20" s="3"/>
      <c r="Q20" s="3"/>
      <c r="R20" s="3"/>
      <c r="S20" s="3"/>
    </row>
    <row r="21" spans="1:19" x14ac:dyDescent="0.35">
      <c r="A21" s="26" t="s">
        <v>85</v>
      </c>
      <c r="C21">
        <v>0</v>
      </c>
      <c r="D21" s="1">
        <v>8</v>
      </c>
      <c r="E21" s="1" t="s">
        <v>27</v>
      </c>
      <c r="F21" s="20">
        <v>3342</v>
      </c>
      <c r="G21" s="20">
        <v>62</v>
      </c>
      <c r="H21" s="20">
        <v>8</v>
      </c>
      <c r="I21" s="20">
        <v>52</v>
      </c>
      <c r="J21" s="20">
        <v>0</v>
      </c>
      <c r="K21" s="20">
        <v>0</v>
      </c>
      <c r="L21" s="27">
        <f t="shared" si="0"/>
        <v>60</v>
      </c>
      <c r="M21" s="28">
        <f t="shared" si="2"/>
        <v>207204</v>
      </c>
      <c r="N21" s="28">
        <f t="shared" si="1"/>
        <v>200520</v>
      </c>
      <c r="O21" s="3"/>
      <c r="P21" s="18"/>
      <c r="Q21" s="18"/>
      <c r="R21" s="3"/>
      <c r="S21" s="3"/>
    </row>
    <row r="22" spans="1:19" x14ac:dyDescent="0.35">
      <c r="A22" s="26" t="s">
        <v>85</v>
      </c>
      <c r="C22">
        <v>0</v>
      </c>
      <c r="D22" s="1">
        <v>9</v>
      </c>
      <c r="E22" s="1" t="s">
        <v>28</v>
      </c>
      <c r="F22" s="20">
        <v>0</v>
      </c>
      <c r="G22" s="20">
        <v>0</v>
      </c>
      <c r="H22" s="20">
        <v>0</v>
      </c>
      <c r="I22" s="20">
        <v>0</v>
      </c>
      <c r="J22" s="20">
        <v>0</v>
      </c>
      <c r="K22" s="20">
        <v>0</v>
      </c>
      <c r="L22" s="27">
        <f t="shared" si="0"/>
        <v>0</v>
      </c>
      <c r="M22" s="28">
        <f t="shared" si="2"/>
        <v>0</v>
      </c>
      <c r="N22" s="28">
        <f t="shared" si="1"/>
        <v>0</v>
      </c>
      <c r="O22" s="3"/>
      <c r="P22" s="18"/>
      <c r="Q22" s="18"/>
      <c r="R22" s="3"/>
      <c r="S22" s="3"/>
    </row>
    <row r="23" spans="1:19" x14ac:dyDescent="0.35">
      <c r="A23" s="26" t="s">
        <v>78</v>
      </c>
      <c r="B23" s="14" t="str">
        <f t="shared" ref="B23" si="3">IF(C25&gt;89,"6", IF(C25&gt;79,"5", IF(C25&gt;69,"4", IF(C25&gt;59,"3", IF(C25&gt;49,"2", IF(C25&lt;50,"1",IF(C25=0,"0")))))))</f>
        <v>5</v>
      </c>
      <c r="C23" s="3">
        <f t="shared" ref="C23" si="4">+SUM(M23:M31)</f>
        <v>60376862.460000001</v>
      </c>
      <c r="F23" s="20">
        <v>117746.4</v>
      </c>
      <c r="G23" s="20">
        <v>109</v>
      </c>
      <c r="H23" s="20">
        <v>6</v>
      </c>
      <c r="I23" s="20">
        <v>53</v>
      </c>
      <c r="J23" s="20">
        <v>3</v>
      </c>
      <c r="K23" s="20">
        <v>0</v>
      </c>
      <c r="L23" s="27">
        <f t="shared" si="0"/>
        <v>62</v>
      </c>
      <c r="M23" s="28">
        <f t="shared" si="2"/>
        <v>12834357.6</v>
      </c>
      <c r="N23" s="28">
        <f t="shared" si="1"/>
        <v>7300276.7999999998</v>
      </c>
    </row>
    <row r="24" spans="1:19" x14ac:dyDescent="0.35">
      <c r="A24" s="26" t="s">
        <v>78</v>
      </c>
      <c r="C24" s="3">
        <f t="shared" ref="C24" si="5">+SUM(N23:N31)</f>
        <v>51617345.869999997</v>
      </c>
      <c r="F24" s="20">
        <v>60449.78</v>
      </c>
      <c r="G24" s="20">
        <v>100</v>
      </c>
      <c r="H24" s="20">
        <v>7</v>
      </c>
      <c r="I24" s="20">
        <v>66</v>
      </c>
      <c r="J24" s="20">
        <v>3</v>
      </c>
      <c r="K24" s="20">
        <v>0</v>
      </c>
      <c r="L24" s="27">
        <f t="shared" ref="L24:L87" si="6">SUM(H24:K24)</f>
        <v>76</v>
      </c>
      <c r="M24" s="28">
        <f t="shared" si="2"/>
        <v>6044978</v>
      </c>
      <c r="N24" s="28">
        <f t="shared" ref="N24:N87" si="7">L24*F24</f>
        <v>4594183.28</v>
      </c>
    </row>
    <row r="25" spans="1:19" x14ac:dyDescent="0.35">
      <c r="A25" s="26" t="s">
        <v>78</v>
      </c>
      <c r="C25" s="3">
        <f t="shared" ref="C25" si="8">+(C24/C23)*100</f>
        <v>85.491931456684696</v>
      </c>
      <c r="F25" s="20">
        <v>34569.14</v>
      </c>
      <c r="G25" s="20">
        <v>304</v>
      </c>
      <c r="H25" s="20">
        <v>42</v>
      </c>
      <c r="I25" s="20">
        <v>217</v>
      </c>
      <c r="J25" s="20">
        <v>6</v>
      </c>
      <c r="K25" s="20">
        <v>0</v>
      </c>
      <c r="L25" s="27">
        <f t="shared" si="6"/>
        <v>265</v>
      </c>
      <c r="M25" s="28">
        <f t="shared" ref="M25:M88" si="9">F25*G25</f>
        <v>10509018.560000001</v>
      </c>
      <c r="N25" s="28">
        <f t="shared" si="7"/>
        <v>9160822.0999999996</v>
      </c>
    </row>
    <row r="26" spans="1:19" x14ac:dyDescent="0.35">
      <c r="A26" s="26" t="s">
        <v>78</v>
      </c>
      <c r="C26">
        <v>0</v>
      </c>
      <c r="F26" s="20">
        <v>22115.759999999998</v>
      </c>
      <c r="G26" s="20">
        <v>144</v>
      </c>
      <c r="H26" s="20">
        <v>36</v>
      </c>
      <c r="I26" s="20">
        <v>101</v>
      </c>
      <c r="J26" s="20">
        <v>0</v>
      </c>
      <c r="K26" s="20">
        <v>0</v>
      </c>
      <c r="L26" s="27">
        <f t="shared" si="6"/>
        <v>137</v>
      </c>
      <c r="M26" s="28">
        <f t="shared" si="9"/>
        <v>3184669.44</v>
      </c>
      <c r="N26" s="28">
        <f t="shared" si="7"/>
        <v>3029859.1199999996</v>
      </c>
    </row>
    <row r="27" spans="1:19" x14ac:dyDescent="0.35">
      <c r="A27" s="26" t="s">
        <v>78</v>
      </c>
      <c r="C27">
        <v>0</v>
      </c>
      <c r="F27" s="20">
        <v>16949.41</v>
      </c>
      <c r="G27" s="20">
        <v>502</v>
      </c>
      <c r="H27" s="20">
        <v>211</v>
      </c>
      <c r="I27" s="20">
        <v>283</v>
      </c>
      <c r="J27" s="20">
        <v>0</v>
      </c>
      <c r="K27" s="20">
        <v>0</v>
      </c>
      <c r="L27" s="27">
        <f t="shared" si="6"/>
        <v>494</v>
      </c>
      <c r="M27" s="28">
        <f t="shared" si="9"/>
        <v>8508603.8200000003</v>
      </c>
      <c r="N27" s="28">
        <f t="shared" si="7"/>
        <v>8373008.54</v>
      </c>
    </row>
    <row r="28" spans="1:19" x14ac:dyDescent="0.35">
      <c r="A28" s="26" t="s">
        <v>78</v>
      </c>
      <c r="C28">
        <v>0</v>
      </c>
      <c r="F28" s="20">
        <v>12071.18</v>
      </c>
      <c r="G28" s="20">
        <v>1057</v>
      </c>
      <c r="H28" s="20">
        <v>470</v>
      </c>
      <c r="I28" s="20">
        <v>579</v>
      </c>
      <c r="J28" s="20">
        <v>0</v>
      </c>
      <c r="K28" s="20">
        <v>0</v>
      </c>
      <c r="L28" s="27">
        <f t="shared" si="6"/>
        <v>1049</v>
      </c>
      <c r="M28" s="28">
        <f t="shared" si="9"/>
        <v>12759237.26</v>
      </c>
      <c r="N28" s="28">
        <f t="shared" si="7"/>
        <v>12662667.82</v>
      </c>
    </row>
    <row r="29" spans="1:19" x14ac:dyDescent="0.35">
      <c r="A29" s="26" t="s">
        <v>78</v>
      </c>
      <c r="C29">
        <v>0</v>
      </c>
      <c r="F29" s="20">
        <v>7663.48</v>
      </c>
      <c r="G29" s="20">
        <v>711</v>
      </c>
      <c r="H29" s="20">
        <v>318</v>
      </c>
      <c r="I29" s="20">
        <v>389</v>
      </c>
      <c r="J29" s="20">
        <v>0</v>
      </c>
      <c r="K29" s="20">
        <v>0</v>
      </c>
      <c r="L29" s="27">
        <f t="shared" si="6"/>
        <v>707</v>
      </c>
      <c r="M29" s="28">
        <f t="shared" si="9"/>
        <v>5448734.2799999993</v>
      </c>
      <c r="N29" s="28">
        <f t="shared" si="7"/>
        <v>5418080.3599999994</v>
      </c>
    </row>
    <row r="30" spans="1:19" x14ac:dyDescent="0.35">
      <c r="A30" s="26" t="s">
        <v>78</v>
      </c>
      <c r="C30">
        <v>0</v>
      </c>
      <c r="F30" s="20">
        <v>2938.55</v>
      </c>
      <c r="G30" s="20">
        <v>370</v>
      </c>
      <c r="H30" s="20">
        <v>129</v>
      </c>
      <c r="I30" s="20">
        <v>208</v>
      </c>
      <c r="J30" s="20">
        <v>30</v>
      </c>
      <c r="K30" s="20">
        <v>0</v>
      </c>
      <c r="L30" s="27">
        <f t="shared" si="6"/>
        <v>367</v>
      </c>
      <c r="M30" s="28">
        <f t="shared" si="9"/>
        <v>1087263.5</v>
      </c>
      <c r="N30" s="28">
        <f t="shared" si="7"/>
        <v>1078447.8500000001</v>
      </c>
    </row>
    <row r="31" spans="1:19" x14ac:dyDescent="0.35">
      <c r="A31" s="26" t="s">
        <v>78</v>
      </c>
      <c r="C31">
        <v>0</v>
      </c>
      <c r="F31" s="20">
        <v>0</v>
      </c>
      <c r="G31" s="20">
        <v>0</v>
      </c>
      <c r="H31" s="20">
        <v>0</v>
      </c>
      <c r="I31" s="20">
        <v>0</v>
      </c>
      <c r="J31" s="20">
        <v>0</v>
      </c>
      <c r="K31" s="20">
        <v>0</v>
      </c>
      <c r="L31" s="27">
        <f t="shared" si="6"/>
        <v>0</v>
      </c>
      <c r="M31" s="28">
        <f t="shared" si="9"/>
        <v>0</v>
      </c>
      <c r="N31" s="28">
        <f t="shared" si="7"/>
        <v>0</v>
      </c>
    </row>
    <row r="32" spans="1:19" x14ac:dyDescent="0.35">
      <c r="A32" s="26" t="s">
        <v>81</v>
      </c>
      <c r="B32" s="14" t="str">
        <f t="shared" ref="B32" si="10">IF(C34&gt;89,"6", IF(C34&gt;79,"5", IF(C34&gt;69,"4", IF(C34&gt;59,"3", IF(C34&gt;49,"2", IF(C34&lt;50,"1",IF(C34=0,"0")))))))</f>
        <v>2</v>
      </c>
      <c r="C32" s="3">
        <f t="shared" ref="C32" si="11">+SUM(M32:M40)</f>
        <v>1603582</v>
      </c>
      <c r="F32" s="20">
        <v>0</v>
      </c>
      <c r="G32" s="20">
        <v>0</v>
      </c>
      <c r="H32" s="20">
        <v>0</v>
      </c>
      <c r="I32" s="20">
        <v>0</v>
      </c>
      <c r="J32" s="20">
        <v>0</v>
      </c>
      <c r="K32" s="20">
        <v>0</v>
      </c>
      <c r="L32" s="27">
        <f t="shared" si="6"/>
        <v>0</v>
      </c>
      <c r="M32" s="28">
        <f t="shared" si="9"/>
        <v>0</v>
      </c>
      <c r="N32" s="28">
        <f t="shared" si="7"/>
        <v>0</v>
      </c>
    </row>
    <row r="33" spans="1:14" x14ac:dyDescent="0.35">
      <c r="A33" s="26" t="s">
        <v>81</v>
      </c>
      <c r="C33" s="3">
        <f t="shared" ref="C33" si="12">+SUM(N32:N40)</f>
        <v>850029</v>
      </c>
      <c r="F33" s="20">
        <v>65078</v>
      </c>
      <c r="G33" s="20">
        <v>3</v>
      </c>
      <c r="H33" s="20">
        <v>0</v>
      </c>
      <c r="I33" s="20">
        <v>0</v>
      </c>
      <c r="J33" s="20">
        <v>0</v>
      </c>
      <c r="K33" s="20">
        <v>0</v>
      </c>
      <c r="L33" s="27">
        <f t="shared" si="6"/>
        <v>0</v>
      </c>
      <c r="M33" s="28">
        <f t="shared" si="9"/>
        <v>195234</v>
      </c>
      <c r="N33" s="28">
        <f t="shared" si="7"/>
        <v>0</v>
      </c>
    </row>
    <row r="34" spans="1:14" x14ac:dyDescent="0.35">
      <c r="A34" s="26" t="s">
        <v>81</v>
      </c>
      <c r="C34" s="3">
        <f t="shared" ref="C34" si="13">+(C33/C32)*100</f>
        <v>53.008140525398758</v>
      </c>
      <c r="F34" s="20">
        <v>32689</v>
      </c>
      <c r="G34" s="20">
        <v>12</v>
      </c>
      <c r="H34" s="20">
        <v>2</v>
      </c>
      <c r="I34" s="20">
        <v>2</v>
      </c>
      <c r="J34" s="20">
        <v>0</v>
      </c>
      <c r="K34" s="20">
        <v>0</v>
      </c>
      <c r="L34" s="27">
        <f t="shared" si="6"/>
        <v>4</v>
      </c>
      <c r="M34" s="28">
        <f t="shared" si="9"/>
        <v>392268</v>
      </c>
      <c r="N34" s="28">
        <f t="shared" si="7"/>
        <v>130756</v>
      </c>
    </row>
    <row r="35" spans="1:14" x14ac:dyDescent="0.35">
      <c r="A35" s="26" t="s">
        <v>81</v>
      </c>
      <c r="C35">
        <v>0</v>
      </c>
      <c r="F35" s="20">
        <v>22239</v>
      </c>
      <c r="G35" s="20">
        <v>9</v>
      </c>
      <c r="H35" s="20">
        <v>0</v>
      </c>
      <c r="I35" s="20">
        <v>4</v>
      </c>
      <c r="J35" s="20">
        <v>0</v>
      </c>
      <c r="K35" s="20">
        <v>0</v>
      </c>
      <c r="L35" s="27">
        <f t="shared" si="6"/>
        <v>4</v>
      </c>
      <c r="M35" s="28">
        <f t="shared" si="9"/>
        <v>200151</v>
      </c>
      <c r="N35" s="28">
        <f t="shared" si="7"/>
        <v>88956</v>
      </c>
    </row>
    <row r="36" spans="1:14" x14ac:dyDescent="0.35">
      <c r="A36" s="26" t="s">
        <v>81</v>
      </c>
      <c r="C36">
        <v>0</v>
      </c>
      <c r="F36" s="20">
        <v>16971</v>
      </c>
      <c r="G36" s="20">
        <v>29</v>
      </c>
      <c r="H36" s="20">
        <v>18</v>
      </c>
      <c r="I36" s="20">
        <v>4</v>
      </c>
      <c r="J36" s="20">
        <v>0</v>
      </c>
      <c r="K36" s="20">
        <v>0</v>
      </c>
      <c r="L36" s="27">
        <f t="shared" si="6"/>
        <v>22</v>
      </c>
      <c r="M36" s="28">
        <f t="shared" si="9"/>
        <v>492159</v>
      </c>
      <c r="N36" s="28">
        <f t="shared" si="7"/>
        <v>373362</v>
      </c>
    </row>
    <row r="37" spans="1:14" x14ac:dyDescent="0.35">
      <c r="A37" s="26" t="s">
        <v>81</v>
      </c>
      <c r="C37">
        <v>0</v>
      </c>
      <c r="F37" s="20">
        <v>12059</v>
      </c>
      <c r="G37" s="20">
        <v>4</v>
      </c>
      <c r="H37" s="20">
        <v>6</v>
      </c>
      <c r="I37" s="20">
        <v>1</v>
      </c>
      <c r="J37" s="20">
        <v>0</v>
      </c>
      <c r="K37" s="20">
        <v>0</v>
      </c>
      <c r="L37" s="27">
        <f t="shared" si="6"/>
        <v>7</v>
      </c>
      <c r="M37" s="28">
        <f t="shared" si="9"/>
        <v>48236</v>
      </c>
      <c r="N37" s="28">
        <f t="shared" si="7"/>
        <v>84413</v>
      </c>
    </row>
    <row r="38" spans="1:14" x14ac:dyDescent="0.35">
      <c r="A38" s="26" t="s">
        <v>81</v>
      </c>
      <c r="C38">
        <v>0</v>
      </c>
      <c r="F38" s="20">
        <v>7070</v>
      </c>
      <c r="G38" s="20">
        <v>35</v>
      </c>
      <c r="H38" s="20">
        <v>6</v>
      </c>
      <c r="I38" s="20">
        <v>15</v>
      </c>
      <c r="J38" s="20">
        <v>0</v>
      </c>
      <c r="K38" s="20">
        <v>0</v>
      </c>
      <c r="L38" s="27">
        <f t="shared" si="6"/>
        <v>21</v>
      </c>
      <c r="M38" s="28">
        <f t="shared" si="9"/>
        <v>247450</v>
      </c>
      <c r="N38" s="28">
        <f t="shared" si="7"/>
        <v>148470</v>
      </c>
    </row>
    <row r="39" spans="1:14" x14ac:dyDescent="0.35">
      <c r="A39" s="26" t="s">
        <v>81</v>
      </c>
      <c r="C39">
        <v>0</v>
      </c>
      <c r="F39" s="20">
        <v>4012</v>
      </c>
      <c r="G39" s="20">
        <v>7</v>
      </c>
      <c r="H39" s="20">
        <v>2</v>
      </c>
      <c r="I39" s="20">
        <v>4</v>
      </c>
      <c r="J39" s="20">
        <v>0</v>
      </c>
      <c r="K39" s="20">
        <v>0</v>
      </c>
      <c r="L39" s="27">
        <f t="shared" si="6"/>
        <v>6</v>
      </c>
      <c r="M39" s="28">
        <f t="shared" si="9"/>
        <v>28084</v>
      </c>
      <c r="N39" s="28">
        <f t="shared" si="7"/>
        <v>24072</v>
      </c>
    </row>
    <row r="40" spans="1:14" x14ac:dyDescent="0.35">
      <c r="A40" s="26" t="s">
        <v>81</v>
      </c>
      <c r="C40">
        <v>0</v>
      </c>
      <c r="F40" s="20">
        <v>0</v>
      </c>
      <c r="G40" s="20">
        <v>0</v>
      </c>
      <c r="H40" s="20">
        <v>0</v>
      </c>
      <c r="I40" s="20">
        <v>0</v>
      </c>
      <c r="J40" s="20">
        <v>0</v>
      </c>
      <c r="K40" s="20">
        <v>0</v>
      </c>
      <c r="L40" s="27">
        <f t="shared" si="6"/>
        <v>0</v>
      </c>
      <c r="M40" s="28">
        <f t="shared" si="9"/>
        <v>0</v>
      </c>
      <c r="N40" s="28">
        <f t="shared" si="7"/>
        <v>0</v>
      </c>
    </row>
    <row r="41" spans="1:14" x14ac:dyDescent="0.35">
      <c r="A41" s="26" t="s">
        <v>79</v>
      </c>
      <c r="B41" s="14" t="str">
        <f t="shared" ref="B41" si="14">IF(C43&gt;89,"6", IF(C43&gt;79,"5", IF(C43&gt;69,"4", IF(C43&gt;59,"3", IF(C43&gt;49,"2", IF(C43&lt;50,"1",IF(C43=0,"0")))))))</f>
        <v>3</v>
      </c>
      <c r="C41" s="3">
        <f t="shared" ref="C41" si="15">+SUM(M41:M49)</f>
        <v>419738.63000000006</v>
      </c>
      <c r="F41" s="20">
        <v>0</v>
      </c>
      <c r="G41" s="20">
        <v>0</v>
      </c>
      <c r="H41" s="20">
        <v>0</v>
      </c>
      <c r="I41" s="20">
        <v>0</v>
      </c>
      <c r="J41" s="20">
        <v>0</v>
      </c>
      <c r="K41" s="20">
        <v>0</v>
      </c>
      <c r="L41" s="27">
        <f t="shared" si="6"/>
        <v>0</v>
      </c>
      <c r="M41" s="28">
        <f t="shared" si="9"/>
        <v>0</v>
      </c>
      <c r="N41" s="28">
        <f t="shared" si="7"/>
        <v>0</v>
      </c>
    </row>
    <row r="42" spans="1:14" x14ac:dyDescent="0.35">
      <c r="A42" s="26" t="s">
        <v>79</v>
      </c>
      <c r="C42" s="3">
        <f t="shared" ref="C42" si="16">+SUM(N41:N49)</f>
        <v>282674.24</v>
      </c>
      <c r="F42" s="20">
        <v>0</v>
      </c>
      <c r="G42" s="20">
        <v>0</v>
      </c>
      <c r="H42" s="20">
        <v>0</v>
      </c>
      <c r="I42" s="20">
        <v>0</v>
      </c>
      <c r="J42" s="20">
        <v>0</v>
      </c>
      <c r="K42" s="20">
        <v>0</v>
      </c>
      <c r="L42" s="27">
        <f t="shared" si="6"/>
        <v>0</v>
      </c>
      <c r="M42" s="28">
        <f t="shared" si="9"/>
        <v>0</v>
      </c>
      <c r="N42" s="28">
        <f t="shared" si="7"/>
        <v>0</v>
      </c>
    </row>
    <row r="43" spans="1:14" x14ac:dyDescent="0.35">
      <c r="A43" s="26" t="s">
        <v>79</v>
      </c>
      <c r="C43" s="3">
        <f t="shared" ref="C43" si="17">+(C42/C41)*100</f>
        <v>67.345300097825159</v>
      </c>
      <c r="F43" s="20">
        <v>30731.07</v>
      </c>
      <c r="G43" s="20">
        <v>5</v>
      </c>
      <c r="H43" s="20">
        <v>1</v>
      </c>
      <c r="I43" s="20">
        <v>2</v>
      </c>
      <c r="J43" s="20">
        <v>0</v>
      </c>
      <c r="K43" s="20">
        <v>0</v>
      </c>
      <c r="L43" s="27">
        <f t="shared" si="6"/>
        <v>3</v>
      </c>
      <c r="M43" s="28">
        <f t="shared" si="9"/>
        <v>153655.35</v>
      </c>
      <c r="N43" s="28">
        <f t="shared" si="7"/>
        <v>92193.209999999992</v>
      </c>
    </row>
    <row r="44" spans="1:14" x14ac:dyDescent="0.35">
      <c r="A44" s="26" t="s">
        <v>79</v>
      </c>
      <c r="C44">
        <v>0</v>
      </c>
      <c r="F44" s="20">
        <v>23144.54</v>
      </c>
      <c r="G44" s="20">
        <v>4</v>
      </c>
      <c r="H44" s="20">
        <v>1</v>
      </c>
      <c r="I44" s="20">
        <v>1</v>
      </c>
      <c r="J44" s="20">
        <v>0</v>
      </c>
      <c r="K44" s="20">
        <v>0</v>
      </c>
      <c r="L44" s="27">
        <f t="shared" si="6"/>
        <v>2</v>
      </c>
      <c r="M44" s="28">
        <f t="shared" si="9"/>
        <v>92578.16</v>
      </c>
      <c r="N44" s="28">
        <f t="shared" si="7"/>
        <v>46289.08</v>
      </c>
    </row>
    <row r="45" spans="1:14" x14ac:dyDescent="0.35">
      <c r="A45" s="26" t="s">
        <v>79</v>
      </c>
      <c r="C45">
        <v>0</v>
      </c>
      <c r="F45" s="20">
        <v>17453</v>
      </c>
      <c r="G45" s="20">
        <v>2</v>
      </c>
      <c r="H45" s="20">
        <v>1</v>
      </c>
      <c r="I45" s="20">
        <v>0</v>
      </c>
      <c r="J45" s="20">
        <v>0</v>
      </c>
      <c r="K45" s="20">
        <v>0</v>
      </c>
      <c r="L45" s="27">
        <f t="shared" si="6"/>
        <v>1</v>
      </c>
      <c r="M45" s="28">
        <f t="shared" si="9"/>
        <v>34906</v>
      </c>
      <c r="N45" s="28">
        <f t="shared" si="7"/>
        <v>17453</v>
      </c>
    </row>
    <row r="46" spans="1:14" x14ac:dyDescent="0.35">
      <c r="A46" s="26" t="s">
        <v>79</v>
      </c>
      <c r="C46">
        <v>0</v>
      </c>
      <c r="F46" s="20">
        <v>0</v>
      </c>
      <c r="G46" s="20">
        <v>0</v>
      </c>
      <c r="H46" s="20">
        <v>0</v>
      </c>
      <c r="I46" s="20">
        <v>0</v>
      </c>
      <c r="J46" s="20">
        <v>0</v>
      </c>
      <c r="K46" s="20">
        <v>0</v>
      </c>
      <c r="L46" s="27">
        <f t="shared" si="6"/>
        <v>0</v>
      </c>
      <c r="M46" s="28">
        <f t="shared" si="9"/>
        <v>0</v>
      </c>
      <c r="N46" s="28">
        <f t="shared" si="7"/>
        <v>0</v>
      </c>
    </row>
    <row r="47" spans="1:14" x14ac:dyDescent="0.35">
      <c r="A47" s="26" t="s">
        <v>79</v>
      </c>
      <c r="C47">
        <v>0</v>
      </c>
      <c r="F47" s="20">
        <v>6723.46</v>
      </c>
      <c r="G47" s="20">
        <v>18</v>
      </c>
      <c r="H47" s="20">
        <v>15</v>
      </c>
      <c r="I47" s="20">
        <v>2</v>
      </c>
      <c r="J47" s="20">
        <v>0</v>
      </c>
      <c r="K47" s="20">
        <v>0</v>
      </c>
      <c r="L47" s="27">
        <f t="shared" si="6"/>
        <v>17</v>
      </c>
      <c r="M47" s="28">
        <f t="shared" si="9"/>
        <v>121022.28</v>
      </c>
      <c r="N47" s="28">
        <f t="shared" si="7"/>
        <v>114298.82</v>
      </c>
    </row>
    <row r="48" spans="1:14" x14ac:dyDescent="0.35">
      <c r="A48" s="26" t="s">
        <v>79</v>
      </c>
      <c r="C48">
        <v>0</v>
      </c>
      <c r="F48" s="20">
        <v>4146.71</v>
      </c>
      <c r="G48" s="20">
        <v>4</v>
      </c>
      <c r="H48" s="20">
        <v>3</v>
      </c>
      <c r="I48" s="20">
        <v>0</v>
      </c>
      <c r="J48" s="20">
        <v>0</v>
      </c>
      <c r="K48" s="20">
        <v>0</v>
      </c>
      <c r="L48" s="27">
        <f t="shared" si="6"/>
        <v>3</v>
      </c>
      <c r="M48" s="28">
        <f t="shared" si="9"/>
        <v>16586.84</v>
      </c>
      <c r="N48" s="28">
        <f t="shared" si="7"/>
        <v>12440.130000000001</v>
      </c>
    </row>
    <row r="49" spans="1:14" x14ac:dyDescent="0.35">
      <c r="A49" s="26" t="s">
        <v>79</v>
      </c>
      <c r="C49">
        <v>0</v>
      </c>
      <c r="F49" s="20">
        <v>990</v>
      </c>
      <c r="G49" s="20">
        <v>1</v>
      </c>
      <c r="H49" s="20">
        <v>0</v>
      </c>
      <c r="I49" s="20">
        <v>0</v>
      </c>
      <c r="J49" s="20">
        <v>0</v>
      </c>
      <c r="K49" s="20">
        <v>0</v>
      </c>
      <c r="L49" s="27">
        <f t="shared" si="6"/>
        <v>0</v>
      </c>
      <c r="M49" s="28">
        <f t="shared" si="9"/>
        <v>990</v>
      </c>
      <c r="N49" s="28">
        <f t="shared" si="7"/>
        <v>0</v>
      </c>
    </row>
    <row r="50" spans="1:14" x14ac:dyDescent="0.35">
      <c r="A50" s="26" t="s">
        <v>86</v>
      </c>
      <c r="B50" s="14" t="e">
        <f t="shared" ref="B50" si="18">IF(C52&gt;89,"6", IF(C52&gt;79,"5", IF(C52&gt;69,"4", IF(C52&gt;59,"3", IF(C52&gt;49,"2", IF(C52&lt;50,"1",IF(C52=0,"0")))))))</f>
        <v>#DIV/0!</v>
      </c>
      <c r="C50" s="3">
        <f t="shared" ref="C50" si="19">+SUM(M50:M58)</f>
        <v>0</v>
      </c>
      <c r="F50" s="20">
        <v>0</v>
      </c>
      <c r="G50" s="20">
        <v>0</v>
      </c>
      <c r="H50" s="20">
        <v>0</v>
      </c>
      <c r="I50" s="20">
        <v>0</v>
      </c>
      <c r="J50" s="20">
        <v>0</v>
      </c>
      <c r="K50" s="20">
        <v>0</v>
      </c>
      <c r="L50" s="27">
        <f t="shared" si="6"/>
        <v>0</v>
      </c>
      <c r="M50" s="28">
        <f t="shared" si="9"/>
        <v>0</v>
      </c>
      <c r="N50" s="28">
        <f t="shared" si="7"/>
        <v>0</v>
      </c>
    </row>
    <row r="51" spans="1:14" x14ac:dyDescent="0.35">
      <c r="A51" s="26" t="s">
        <v>86</v>
      </c>
      <c r="C51" s="3">
        <f t="shared" ref="C51" si="20">+SUM(N50:N58)</f>
        <v>0</v>
      </c>
      <c r="F51" s="20">
        <v>0</v>
      </c>
      <c r="G51" s="20">
        <v>0</v>
      </c>
      <c r="H51" s="20">
        <v>0</v>
      </c>
      <c r="I51" s="20">
        <v>0</v>
      </c>
      <c r="J51" s="20">
        <v>0</v>
      </c>
      <c r="K51" s="20">
        <v>0</v>
      </c>
      <c r="L51" s="27">
        <f t="shared" si="6"/>
        <v>0</v>
      </c>
      <c r="M51" s="28">
        <f t="shared" si="9"/>
        <v>0</v>
      </c>
      <c r="N51" s="28">
        <f t="shared" si="7"/>
        <v>0</v>
      </c>
    </row>
    <row r="52" spans="1:14" x14ac:dyDescent="0.35">
      <c r="A52" s="26" t="s">
        <v>86</v>
      </c>
      <c r="C52" s="3" t="e">
        <f t="shared" ref="C52" si="21">+(C51/C50)*100</f>
        <v>#DIV/0!</v>
      </c>
      <c r="F52" s="20">
        <v>0</v>
      </c>
      <c r="G52" s="20">
        <v>0</v>
      </c>
      <c r="H52" s="20">
        <v>0</v>
      </c>
      <c r="I52" s="20">
        <v>0</v>
      </c>
      <c r="J52" s="20">
        <v>0</v>
      </c>
      <c r="K52" s="20">
        <v>0</v>
      </c>
      <c r="L52" s="27">
        <f t="shared" si="6"/>
        <v>0</v>
      </c>
      <c r="M52" s="28">
        <f t="shared" si="9"/>
        <v>0</v>
      </c>
      <c r="N52" s="28">
        <f t="shared" si="7"/>
        <v>0</v>
      </c>
    </row>
    <row r="53" spans="1:14" x14ac:dyDescent="0.35">
      <c r="A53" s="26" t="s">
        <v>86</v>
      </c>
      <c r="C53">
        <v>0</v>
      </c>
      <c r="F53" s="20">
        <v>0</v>
      </c>
      <c r="G53" s="20">
        <v>0</v>
      </c>
      <c r="H53" s="20">
        <v>0</v>
      </c>
      <c r="I53" s="20">
        <v>0</v>
      </c>
      <c r="J53" s="20">
        <v>0</v>
      </c>
      <c r="K53" s="20">
        <v>0</v>
      </c>
      <c r="L53" s="27">
        <f t="shared" si="6"/>
        <v>0</v>
      </c>
      <c r="M53" s="28">
        <f t="shared" si="9"/>
        <v>0</v>
      </c>
      <c r="N53" s="28">
        <f t="shared" si="7"/>
        <v>0</v>
      </c>
    </row>
    <row r="54" spans="1:14" x14ac:dyDescent="0.35">
      <c r="A54" s="26" t="s">
        <v>86</v>
      </c>
      <c r="C54">
        <v>0</v>
      </c>
      <c r="F54" s="20">
        <v>0</v>
      </c>
      <c r="G54" s="20">
        <v>0</v>
      </c>
      <c r="H54" s="20">
        <v>0</v>
      </c>
      <c r="I54" s="20">
        <v>0</v>
      </c>
      <c r="J54" s="20">
        <v>0</v>
      </c>
      <c r="K54" s="20">
        <v>0</v>
      </c>
      <c r="L54" s="27">
        <f t="shared" si="6"/>
        <v>0</v>
      </c>
      <c r="M54" s="28">
        <f t="shared" si="9"/>
        <v>0</v>
      </c>
      <c r="N54" s="28">
        <f t="shared" si="7"/>
        <v>0</v>
      </c>
    </row>
    <row r="55" spans="1:14" x14ac:dyDescent="0.35">
      <c r="A55" s="26" t="s">
        <v>86</v>
      </c>
      <c r="C55">
        <v>0</v>
      </c>
      <c r="F55" s="20">
        <v>0</v>
      </c>
      <c r="G55" s="20">
        <v>0</v>
      </c>
      <c r="H55" s="20">
        <v>0</v>
      </c>
      <c r="I55" s="20">
        <v>0</v>
      </c>
      <c r="J55" s="20">
        <v>0</v>
      </c>
      <c r="K55" s="20">
        <v>0</v>
      </c>
      <c r="L55" s="27">
        <f t="shared" si="6"/>
        <v>0</v>
      </c>
      <c r="M55" s="28">
        <f t="shared" si="9"/>
        <v>0</v>
      </c>
      <c r="N55" s="28">
        <f t="shared" si="7"/>
        <v>0</v>
      </c>
    </row>
    <row r="56" spans="1:14" x14ac:dyDescent="0.35">
      <c r="A56" s="26" t="s">
        <v>86</v>
      </c>
      <c r="C56">
        <v>0</v>
      </c>
      <c r="F56" s="20">
        <v>0</v>
      </c>
      <c r="G56" s="20">
        <v>0</v>
      </c>
      <c r="H56" s="20">
        <v>0</v>
      </c>
      <c r="I56" s="20">
        <v>0</v>
      </c>
      <c r="J56" s="20">
        <v>0</v>
      </c>
      <c r="K56" s="20">
        <v>0</v>
      </c>
      <c r="L56" s="27">
        <f t="shared" si="6"/>
        <v>0</v>
      </c>
      <c r="M56" s="28">
        <f t="shared" si="9"/>
        <v>0</v>
      </c>
      <c r="N56" s="28">
        <f t="shared" si="7"/>
        <v>0</v>
      </c>
    </row>
    <row r="57" spans="1:14" x14ac:dyDescent="0.35">
      <c r="A57" s="26" t="s">
        <v>86</v>
      </c>
      <c r="C57">
        <v>0</v>
      </c>
      <c r="F57" s="20">
        <v>0</v>
      </c>
      <c r="G57" s="20">
        <v>0</v>
      </c>
      <c r="H57" s="20">
        <v>0</v>
      </c>
      <c r="I57" s="20">
        <v>0</v>
      </c>
      <c r="J57" s="20">
        <v>0</v>
      </c>
      <c r="K57" s="20">
        <v>0</v>
      </c>
      <c r="L57" s="27">
        <f t="shared" si="6"/>
        <v>0</v>
      </c>
      <c r="M57" s="28">
        <f t="shared" si="9"/>
        <v>0</v>
      </c>
      <c r="N57" s="28">
        <f t="shared" si="7"/>
        <v>0</v>
      </c>
    </row>
    <row r="58" spans="1:14" x14ac:dyDescent="0.35">
      <c r="A58" s="26" t="s">
        <v>86</v>
      </c>
      <c r="C58">
        <v>0</v>
      </c>
      <c r="F58" s="20">
        <v>0</v>
      </c>
      <c r="G58" s="20">
        <v>0</v>
      </c>
      <c r="H58" s="20">
        <v>0</v>
      </c>
      <c r="I58" s="20">
        <v>0</v>
      </c>
      <c r="J58" s="20">
        <v>0</v>
      </c>
      <c r="K58" s="20">
        <v>0</v>
      </c>
      <c r="L58" s="27">
        <f t="shared" si="6"/>
        <v>0</v>
      </c>
      <c r="M58" s="28">
        <f t="shared" si="9"/>
        <v>0</v>
      </c>
      <c r="N58" s="28">
        <f t="shared" si="7"/>
        <v>0</v>
      </c>
    </row>
    <row r="59" spans="1:14" x14ac:dyDescent="0.35">
      <c r="A59" s="26" t="s">
        <v>80</v>
      </c>
      <c r="B59" s="14" t="str">
        <f t="shared" ref="B59" si="22">IF(C61&gt;89,"6", IF(C61&gt;79,"5", IF(C61&gt;69,"4", IF(C61&gt;59,"3", IF(C61&gt;49,"2", IF(C61&lt;50,"1",IF(C61=0,"0")))))))</f>
        <v>6</v>
      </c>
      <c r="C59" s="3">
        <f t="shared" ref="C59" si="23">+SUM(M59:M67)</f>
        <v>252469.81000000006</v>
      </c>
      <c r="F59" s="20">
        <v>0</v>
      </c>
      <c r="G59" s="20">
        <v>0</v>
      </c>
      <c r="H59" s="20">
        <v>0</v>
      </c>
      <c r="I59" s="20">
        <v>0</v>
      </c>
      <c r="J59" s="20">
        <v>0</v>
      </c>
      <c r="K59" s="20">
        <v>0</v>
      </c>
      <c r="L59" s="27">
        <f t="shared" si="6"/>
        <v>0</v>
      </c>
      <c r="M59" s="28">
        <f t="shared" si="9"/>
        <v>0</v>
      </c>
      <c r="N59" s="28">
        <f t="shared" si="7"/>
        <v>0</v>
      </c>
    </row>
    <row r="60" spans="1:14" x14ac:dyDescent="0.35">
      <c r="A60" s="26" t="s">
        <v>80</v>
      </c>
      <c r="C60" s="3">
        <f t="shared" ref="C60" si="24">+SUM(N59:N67)</f>
        <v>239712.97000000003</v>
      </c>
      <c r="F60" s="20">
        <v>0</v>
      </c>
      <c r="G60" s="20">
        <v>0</v>
      </c>
      <c r="H60" s="20">
        <v>0</v>
      </c>
      <c r="I60" s="20">
        <v>0</v>
      </c>
      <c r="J60" s="20">
        <v>0</v>
      </c>
      <c r="K60" s="20">
        <v>0</v>
      </c>
      <c r="L60" s="27">
        <f t="shared" si="6"/>
        <v>0</v>
      </c>
      <c r="M60" s="28">
        <f t="shared" si="9"/>
        <v>0</v>
      </c>
      <c r="N60" s="28">
        <f t="shared" si="7"/>
        <v>0</v>
      </c>
    </row>
    <row r="61" spans="1:14" x14ac:dyDescent="0.35">
      <c r="A61" s="26" t="s">
        <v>80</v>
      </c>
      <c r="C61" s="3">
        <f t="shared" ref="C61" si="25">+(C60/C59)*100</f>
        <v>94.947182001681696</v>
      </c>
      <c r="F61" s="20">
        <v>28533.17</v>
      </c>
      <c r="G61" s="20">
        <v>2</v>
      </c>
      <c r="H61" s="20">
        <v>0</v>
      </c>
      <c r="I61" s="20">
        <v>2</v>
      </c>
      <c r="J61" s="20">
        <v>0</v>
      </c>
      <c r="K61" s="20">
        <v>0</v>
      </c>
      <c r="L61" s="27">
        <f t="shared" si="6"/>
        <v>2</v>
      </c>
      <c r="M61" s="28">
        <f t="shared" si="9"/>
        <v>57066.34</v>
      </c>
      <c r="N61" s="28">
        <f t="shared" si="7"/>
        <v>57066.34</v>
      </c>
    </row>
    <row r="62" spans="1:14" x14ac:dyDescent="0.35">
      <c r="A62" s="26" t="s">
        <v>80</v>
      </c>
      <c r="C62">
        <v>0</v>
      </c>
      <c r="F62" s="20">
        <v>20134.02</v>
      </c>
      <c r="G62" s="20">
        <v>1</v>
      </c>
      <c r="H62" s="20">
        <v>0</v>
      </c>
      <c r="I62" s="20">
        <v>1</v>
      </c>
      <c r="J62" s="20">
        <v>0</v>
      </c>
      <c r="K62" s="20">
        <v>0</v>
      </c>
      <c r="L62" s="27">
        <f t="shared" si="6"/>
        <v>1</v>
      </c>
      <c r="M62" s="28">
        <f t="shared" si="9"/>
        <v>20134.02</v>
      </c>
      <c r="N62" s="28">
        <f t="shared" si="7"/>
        <v>20134.02</v>
      </c>
    </row>
    <row r="63" spans="1:14" x14ac:dyDescent="0.35">
      <c r="A63" s="26" t="s">
        <v>80</v>
      </c>
      <c r="C63">
        <v>0</v>
      </c>
      <c r="F63" s="20">
        <v>18838.650000000001</v>
      </c>
      <c r="G63" s="20">
        <v>1</v>
      </c>
      <c r="H63" s="20">
        <v>0</v>
      </c>
      <c r="I63" s="20">
        <v>1</v>
      </c>
      <c r="J63" s="20">
        <v>0</v>
      </c>
      <c r="K63" s="20">
        <v>0</v>
      </c>
      <c r="L63" s="27">
        <f t="shared" si="6"/>
        <v>1</v>
      </c>
      <c r="M63" s="28">
        <f t="shared" si="9"/>
        <v>18838.650000000001</v>
      </c>
      <c r="N63" s="28">
        <f t="shared" si="7"/>
        <v>18838.650000000001</v>
      </c>
    </row>
    <row r="64" spans="1:14" x14ac:dyDescent="0.35">
      <c r="A64" s="26" t="s">
        <v>80</v>
      </c>
      <c r="C64">
        <v>0</v>
      </c>
      <c r="F64" s="20">
        <v>12756.84</v>
      </c>
      <c r="G64" s="20">
        <v>3</v>
      </c>
      <c r="H64" s="20">
        <v>0</v>
      </c>
      <c r="I64" s="20">
        <v>2</v>
      </c>
      <c r="J64" s="20">
        <v>0</v>
      </c>
      <c r="K64" s="20">
        <v>0</v>
      </c>
      <c r="L64" s="27">
        <f t="shared" si="6"/>
        <v>2</v>
      </c>
      <c r="M64" s="28">
        <f t="shared" si="9"/>
        <v>38270.520000000004</v>
      </c>
      <c r="N64" s="28">
        <f t="shared" si="7"/>
        <v>25513.68</v>
      </c>
    </row>
    <row r="65" spans="1:14" x14ac:dyDescent="0.35">
      <c r="A65" s="26" t="s">
        <v>80</v>
      </c>
      <c r="C65">
        <v>0</v>
      </c>
      <c r="F65" s="20">
        <v>6186.06</v>
      </c>
      <c r="G65" s="20">
        <v>18</v>
      </c>
      <c r="H65" s="20">
        <v>17</v>
      </c>
      <c r="I65" s="20">
        <v>1</v>
      </c>
      <c r="J65" s="20">
        <v>0</v>
      </c>
      <c r="K65" s="20">
        <v>0</v>
      </c>
      <c r="L65" s="27">
        <f t="shared" si="6"/>
        <v>18</v>
      </c>
      <c r="M65" s="28">
        <f t="shared" si="9"/>
        <v>111349.08</v>
      </c>
      <c r="N65" s="28">
        <f t="shared" si="7"/>
        <v>111349.08</v>
      </c>
    </row>
    <row r="66" spans="1:14" x14ac:dyDescent="0.35">
      <c r="A66" s="26" t="s">
        <v>80</v>
      </c>
      <c r="C66">
        <v>0</v>
      </c>
      <c r="F66" s="20">
        <v>3405.6</v>
      </c>
      <c r="G66" s="20">
        <v>2</v>
      </c>
      <c r="H66" s="20">
        <v>2</v>
      </c>
      <c r="I66" s="20">
        <v>0</v>
      </c>
      <c r="J66" s="20">
        <v>0</v>
      </c>
      <c r="K66" s="20">
        <v>0</v>
      </c>
      <c r="L66" s="27">
        <f t="shared" si="6"/>
        <v>2</v>
      </c>
      <c r="M66" s="28">
        <f t="shared" si="9"/>
        <v>6811.2</v>
      </c>
      <c r="N66" s="28">
        <f t="shared" si="7"/>
        <v>6811.2</v>
      </c>
    </row>
    <row r="67" spans="1:14" x14ac:dyDescent="0.35">
      <c r="A67" s="26" t="s">
        <v>80</v>
      </c>
      <c r="C67">
        <v>0</v>
      </c>
      <c r="F67" s="20">
        <v>0</v>
      </c>
      <c r="G67" s="20">
        <v>0</v>
      </c>
      <c r="H67" s="20">
        <v>0</v>
      </c>
      <c r="I67" s="20">
        <v>0</v>
      </c>
      <c r="J67" s="20">
        <v>0</v>
      </c>
      <c r="K67" s="20">
        <v>0</v>
      </c>
      <c r="L67" s="27">
        <f t="shared" si="6"/>
        <v>0</v>
      </c>
      <c r="M67" s="28">
        <f t="shared" si="9"/>
        <v>0</v>
      </c>
      <c r="N67" s="28">
        <f t="shared" si="7"/>
        <v>0</v>
      </c>
    </row>
    <row r="68" spans="1:14" x14ac:dyDescent="0.35">
      <c r="A68" s="26" t="s">
        <v>82</v>
      </c>
      <c r="B68" s="14" t="str">
        <f t="shared" ref="B68" si="26">IF(C70&gt;89,"6", IF(C70&gt;79,"5", IF(C70&gt;69,"4", IF(C70&gt;59,"3", IF(C70&gt;49,"2", IF(C70&lt;50,"1",IF(C70=0,"0")))))))</f>
        <v>4</v>
      </c>
      <c r="C68" s="3">
        <f t="shared" ref="C68" si="27">+SUM(M68:M76)</f>
        <v>1731554.6099999999</v>
      </c>
      <c r="F68" s="20">
        <v>75274.5</v>
      </c>
      <c r="G68" s="20">
        <v>1</v>
      </c>
      <c r="H68" s="20">
        <v>0</v>
      </c>
      <c r="I68" s="20">
        <v>1</v>
      </c>
      <c r="J68" s="20">
        <v>0</v>
      </c>
      <c r="K68" s="20">
        <v>0</v>
      </c>
      <c r="L68" s="27">
        <f t="shared" si="6"/>
        <v>1</v>
      </c>
      <c r="M68" s="28">
        <f t="shared" si="9"/>
        <v>75274.5</v>
      </c>
      <c r="N68" s="28">
        <f t="shared" si="7"/>
        <v>75274.5</v>
      </c>
    </row>
    <row r="69" spans="1:14" x14ac:dyDescent="0.35">
      <c r="A69" s="26" t="s">
        <v>82</v>
      </c>
      <c r="C69" s="3">
        <f t="shared" ref="C69" si="28">+SUM(N68:N76)</f>
        <v>1341558.3500000001</v>
      </c>
      <c r="F69" s="20">
        <v>57505.66</v>
      </c>
      <c r="G69" s="20">
        <v>3</v>
      </c>
      <c r="H69" s="20">
        <v>0</v>
      </c>
      <c r="I69" s="20">
        <v>1</v>
      </c>
      <c r="J69" s="20">
        <v>0</v>
      </c>
      <c r="K69" s="20">
        <v>0</v>
      </c>
      <c r="L69" s="27">
        <f t="shared" si="6"/>
        <v>1</v>
      </c>
      <c r="M69" s="28">
        <f t="shared" si="9"/>
        <v>172516.98</v>
      </c>
      <c r="N69" s="28">
        <f t="shared" si="7"/>
        <v>57505.66</v>
      </c>
    </row>
    <row r="70" spans="1:14" x14ac:dyDescent="0.35">
      <c r="A70" s="26" t="s">
        <v>82</v>
      </c>
      <c r="C70" s="3">
        <f t="shared" ref="C70" si="29">+(C69/C68)*100</f>
        <v>77.477103075599814</v>
      </c>
      <c r="F70" s="20">
        <v>35702.07</v>
      </c>
      <c r="G70" s="20">
        <v>8</v>
      </c>
      <c r="H70" s="20">
        <v>2</v>
      </c>
      <c r="I70" s="20">
        <v>1</v>
      </c>
      <c r="J70" s="20">
        <v>0</v>
      </c>
      <c r="K70" s="20">
        <v>0</v>
      </c>
      <c r="L70" s="27">
        <f t="shared" si="6"/>
        <v>3</v>
      </c>
      <c r="M70" s="28">
        <f t="shared" si="9"/>
        <v>285616.56</v>
      </c>
      <c r="N70" s="28">
        <f t="shared" si="7"/>
        <v>107106.20999999999</v>
      </c>
    </row>
    <row r="71" spans="1:14" x14ac:dyDescent="0.35">
      <c r="A71" s="26" t="s">
        <v>82</v>
      </c>
      <c r="C71">
        <v>0</v>
      </c>
      <c r="F71" s="20">
        <v>22998.75</v>
      </c>
      <c r="G71" s="20">
        <v>3</v>
      </c>
      <c r="H71" s="20">
        <v>0</v>
      </c>
      <c r="I71" s="20">
        <v>1</v>
      </c>
      <c r="J71" s="20">
        <v>0</v>
      </c>
      <c r="K71" s="20">
        <v>0</v>
      </c>
      <c r="L71" s="27">
        <f t="shared" si="6"/>
        <v>1</v>
      </c>
      <c r="M71" s="28">
        <f t="shared" si="9"/>
        <v>68996.25</v>
      </c>
      <c r="N71" s="28">
        <f t="shared" si="7"/>
        <v>22998.75</v>
      </c>
    </row>
    <row r="72" spans="1:14" x14ac:dyDescent="0.35">
      <c r="A72" s="26" t="s">
        <v>82</v>
      </c>
      <c r="C72">
        <v>0</v>
      </c>
      <c r="F72" s="20">
        <v>18105.38</v>
      </c>
      <c r="G72" s="20">
        <v>2</v>
      </c>
      <c r="H72" s="20">
        <v>0</v>
      </c>
      <c r="I72" s="20">
        <v>1</v>
      </c>
      <c r="J72" s="20">
        <v>0</v>
      </c>
      <c r="K72" s="20">
        <v>0</v>
      </c>
      <c r="L72" s="27">
        <f t="shared" si="6"/>
        <v>1</v>
      </c>
      <c r="M72" s="28">
        <f t="shared" si="9"/>
        <v>36210.76</v>
      </c>
      <c r="N72" s="28">
        <f t="shared" si="7"/>
        <v>18105.38</v>
      </c>
    </row>
    <row r="73" spans="1:14" x14ac:dyDescent="0.35">
      <c r="A73" s="26" t="s">
        <v>82</v>
      </c>
      <c r="C73">
        <v>0</v>
      </c>
      <c r="F73" s="20">
        <v>12648.58</v>
      </c>
      <c r="G73" s="20">
        <v>9</v>
      </c>
      <c r="H73" s="20">
        <v>0</v>
      </c>
      <c r="I73" s="20">
        <v>7</v>
      </c>
      <c r="J73" s="20">
        <v>0</v>
      </c>
      <c r="K73" s="20">
        <v>0</v>
      </c>
      <c r="L73" s="27">
        <f t="shared" si="6"/>
        <v>7</v>
      </c>
      <c r="M73" s="28">
        <f t="shared" si="9"/>
        <v>113837.22</v>
      </c>
      <c r="N73" s="28">
        <f t="shared" si="7"/>
        <v>88540.06</v>
      </c>
    </row>
    <row r="74" spans="1:14" x14ac:dyDescent="0.35">
      <c r="A74" s="26" t="s">
        <v>82</v>
      </c>
      <c r="C74">
        <v>0</v>
      </c>
      <c r="F74" s="20">
        <v>7074.55</v>
      </c>
      <c r="G74" s="20">
        <v>14</v>
      </c>
      <c r="H74" s="20">
        <v>5</v>
      </c>
      <c r="I74" s="20">
        <v>8</v>
      </c>
      <c r="J74" s="20">
        <v>0</v>
      </c>
      <c r="K74" s="20">
        <v>0</v>
      </c>
      <c r="L74" s="27">
        <f t="shared" si="6"/>
        <v>13</v>
      </c>
      <c r="M74" s="28">
        <f t="shared" si="9"/>
        <v>99043.7</v>
      </c>
      <c r="N74" s="28">
        <f t="shared" si="7"/>
        <v>91969.150000000009</v>
      </c>
    </row>
    <row r="75" spans="1:14" x14ac:dyDescent="0.35">
      <c r="A75" s="26" t="s">
        <v>82</v>
      </c>
      <c r="C75">
        <v>0</v>
      </c>
      <c r="F75" s="20">
        <v>4151.22</v>
      </c>
      <c r="G75" s="20">
        <v>212</v>
      </c>
      <c r="H75" s="20">
        <v>152</v>
      </c>
      <c r="I75" s="20">
        <v>60</v>
      </c>
      <c r="J75" s="20">
        <v>0</v>
      </c>
      <c r="K75" s="20">
        <v>0</v>
      </c>
      <c r="L75" s="27">
        <f t="shared" si="6"/>
        <v>212</v>
      </c>
      <c r="M75" s="28">
        <f t="shared" si="9"/>
        <v>880058.64</v>
      </c>
      <c r="N75" s="28">
        <f t="shared" si="7"/>
        <v>880058.64</v>
      </c>
    </row>
    <row r="76" spans="1:14" x14ac:dyDescent="0.35">
      <c r="A76" s="26" t="s">
        <v>82</v>
      </c>
      <c r="C76">
        <v>0</v>
      </c>
      <c r="F76" s="20">
        <v>0</v>
      </c>
      <c r="G76" s="20">
        <v>0</v>
      </c>
      <c r="H76" s="20">
        <v>0</v>
      </c>
      <c r="I76" s="20">
        <v>0</v>
      </c>
      <c r="J76" s="20">
        <v>0</v>
      </c>
      <c r="K76" s="20">
        <v>0</v>
      </c>
      <c r="L76" s="27">
        <f t="shared" si="6"/>
        <v>0</v>
      </c>
      <c r="M76" s="28">
        <f t="shared" si="9"/>
        <v>0</v>
      </c>
      <c r="N76" s="28">
        <f t="shared" si="7"/>
        <v>0</v>
      </c>
    </row>
    <row r="77" spans="1:14" x14ac:dyDescent="0.35">
      <c r="A77" s="26" t="s">
        <v>87</v>
      </c>
      <c r="B77" s="14" t="str">
        <f t="shared" ref="B77" si="30">IF(C79&gt;89,"6", IF(C79&gt;79,"5", IF(C79&gt;69,"4", IF(C79&gt;59,"3", IF(C79&gt;49,"2", IF(C79&lt;50,"1",IF(C79=0,"0")))))))</f>
        <v>6</v>
      </c>
      <c r="C77" s="3">
        <f t="shared" ref="C77" si="31">+SUM(M77:M85)</f>
        <v>361567.49</v>
      </c>
      <c r="F77" s="20">
        <v>0</v>
      </c>
      <c r="G77" s="20">
        <v>0</v>
      </c>
      <c r="H77" s="20">
        <v>0</v>
      </c>
      <c r="I77" s="20">
        <v>0</v>
      </c>
      <c r="J77" s="20">
        <v>0</v>
      </c>
      <c r="K77" s="20">
        <v>0</v>
      </c>
      <c r="L77" s="27">
        <f t="shared" si="6"/>
        <v>0</v>
      </c>
      <c r="M77" s="28">
        <f t="shared" si="9"/>
        <v>0</v>
      </c>
      <c r="N77" s="28">
        <f t="shared" si="7"/>
        <v>0</v>
      </c>
    </row>
    <row r="78" spans="1:14" x14ac:dyDescent="0.35">
      <c r="A78" s="26" t="s">
        <v>87</v>
      </c>
      <c r="C78" s="3">
        <f t="shared" ref="C78" si="32">+SUM(N77:N85)</f>
        <v>361567.49</v>
      </c>
      <c r="F78" s="20">
        <v>0</v>
      </c>
      <c r="G78" s="20">
        <v>0</v>
      </c>
      <c r="H78" s="20">
        <v>0</v>
      </c>
      <c r="I78" s="20">
        <v>0</v>
      </c>
      <c r="J78" s="20">
        <v>0</v>
      </c>
      <c r="K78" s="20">
        <v>0</v>
      </c>
      <c r="L78" s="27">
        <f t="shared" si="6"/>
        <v>0</v>
      </c>
      <c r="M78" s="28">
        <f t="shared" si="9"/>
        <v>0</v>
      </c>
      <c r="N78" s="28">
        <f t="shared" si="7"/>
        <v>0</v>
      </c>
    </row>
    <row r="79" spans="1:14" x14ac:dyDescent="0.35">
      <c r="A79" s="26" t="s">
        <v>87</v>
      </c>
      <c r="C79" s="3">
        <f t="shared" ref="C79" si="33">+(C78/C77)*100</f>
        <v>100</v>
      </c>
      <c r="F79" s="20">
        <v>0</v>
      </c>
      <c r="G79" s="20">
        <v>0</v>
      </c>
      <c r="H79" s="20">
        <v>0</v>
      </c>
      <c r="I79" s="20">
        <v>0</v>
      </c>
      <c r="J79" s="20">
        <v>0</v>
      </c>
      <c r="K79" s="20">
        <v>0</v>
      </c>
      <c r="L79" s="27">
        <f t="shared" si="6"/>
        <v>0</v>
      </c>
      <c r="M79" s="28">
        <f t="shared" si="9"/>
        <v>0</v>
      </c>
      <c r="N79" s="28">
        <f t="shared" si="7"/>
        <v>0</v>
      </c>
    </row>
    <row r="80" spans="1:14" x14ac:dyDescent="0.35">
      <c r="A80" s="26" t="s">
        <v>87</v>
      </c>
      <c r="C80">
        <v>0</v>
      </c>
      <c r="F80" s="20">
        <v>0</v>
      </c>
      <c r="G80" s="20">
        <v>0</v>
      </c>
      <c r="H80" s="20">
        <v>0</v>
      </c>
      <c r="I80" s="20">
        <v>0</v>
      </c>
      <c r="J80" s="20">
        <v>0</v>
      </c>
      <c r="K80" s="20">
        <v>0</v>
      </c>
      <c r="L80" s="27">
        <f t="shared" si="6"/>
        <v>0</v>
      </c>
      <c r="M80" s="28">
        <f t="shared" si="9"/>
        <v>0</v>
      </c>
      <c r="N80" s="28">
        <f t="shared" si="7"/>
        <v>0</v>
      </c>
    </row>
    <row r="81" spans="1:14" x14ac:dyDescent="0.35">
      <c r="A81" s="26" t="s">
        <v>87</v>
      </c>
      <c r="C81">
        <v>0</v>
      </c>
      <c r="F81" s="20">
        <v>16658</v>
      </c>
      <c r="G81" s="20">
        <v>1</v>
      </c>
      <c r="H81" s="20">
        <v>1</v>
      </c>
      <c r="I81" s="20">
        <v>0</v>
      </c>
      <c r="J81" s="20">
        <v>0</v>
      </c>
      <c r="K81" s="20">
        <v>0</v>
      </c>
      <c r="L81" s="27">
        <f t="shared" si="6"/>
        <v>1</v>
      </c>
      <c r="M81" s="28">
        <f t="shared" si="9"/>
        <v>16658</v>
      </c>
      <c r="N81" s="28">
        <f t="shared" si="7"/>
        <v>16658</v>
      </c>
    </row>
    <row r="82" spans="1:14" x14ac:dyDescent="0.35">
      <c r="A82" s="26" t="s">
        <v>87</v>
      </c>
      <c r="C82">
        <v>0</v>
      </c>
      <c r="F82" s="20">
        <v>0</v>
      </c>
      <c r="G82" s="20">
        <v>0</v>
      </c>
      <c r="H82" s="20">
        <v>0</v>
      </c>
      <c r="I82" s="20">
        <v>0</v>
      </c>
      <c r="J82" s="20">
        <v>0</v>
      </c>
      <c r="K82" s="20">
        <v>0</v>
      </c>
      <c r="L82" s="27">
        <f t="shared" si="6"/>
        <v>0</v>
      </c>
      <c r="M82" s="28">
        <f t="shared" si="9"/>
        <v>0</v>
      </c>
      <c r="N82" s="28">
        <f t="shared" si="7"/>
        <v>0</v>
      </c>
    </row>
    <row r="83" spans="1:14" x14ac:dyDescent="0.35">
      <c r="A83" s="26" t="s">
        <v>87</v>
      </c>
      <c r="C83">
        <v>0</v>
      </c>
      <c r="F83" s="20">
        <v>7529.91</v>
      </c>
      <c r="G83" s="20">
        <v>4</v>
      </c>
      <c r="H83" s="20">
        <v>2</v>
      </c>
      <c r="I83" s="20">
        <v>2</v>
      </c>
      <c r="J83" s="20">
        <v>0</v>
      </c>
      <c r="K83" s="20">
        <v>0</v>
      </c>
      <c r="L83" s="27">
        <f t="shared" si="6"/>
        <v>4</v>
      </c>
      <c r="M83" s="28">
        <f t="shared" si="9"/>
        <v>30119.64</v>
      </c>
      <c r="N83" s="28">
        <f t="shared" si="7"/>
        <v>30119.64</v>
      </c>
    </row>
    <row r="84" spans="1:14" x14ac:dyDescent="0.35">
      <c r="A84" s="26" t="s">
        <v>87</v>
      </c>
      <c r="C84">
        <v>0</v>
      </c>
      <c r="F84" s="20">
        <v>3703.41</v>
      </c>
      <c r="G84" s="20">
        <v>85</v>
      </c>
      <c r="H84" s="20">
        <v>56</v>
      </c>
      <c r="I84" s="20">
        <v>29</v>
      </c>
      <c r="J84" s="20">
        <v>0</v>
      </c>
      <c r="K84" s="20">
        <v>0</v>
      </c>
      <c r="L84" s="27">
        <f t="shared" si="6"/>
        <v>85</v>
      </c>
      <c r="M84" s="28">
        <f t="shared" si="9"/>
        <v>314789.84999999998</v>
      </c>
      <c r="N84" s="28">
        <f t="shared" si="7"/>
        <v>314789.84999999998</v>
      </c>
    </row>
    <row r="85" spans="1:14" x14ac:dyDescent="0.35">
      <c r="A85" s="26" t="s">
        <v>87</v>
      </c>
      <c r="C85">
        <v>0</v>
      </c>
      <c r="F85" s="20">
        <v>0</v>
      </c>
      <c r="G85" s="20">
        <v>0</v>
      </c>
      <c r="H85" s="20">
        <v>0</v>
      </c>
      <c r="I85" s="20">
        <v>0</v>
      </c>
      <c r="J85" s="20">
        <v>0</v>
      </c>
      <c r="K85" s="20">
        <v>0</v>
      </c>
      <c r="L85" s="27">
        <f t="shared" si="6"/>
        <v>0</v>
      </c>
      <c r="M85" s="28">
        <f t="shared" si="9"/>
        <v>0</v>
      </c>
      <c r="N85" s="28">
        <f t="shared" si="7"/>
        <v>0</v>
      </c>
    </row>
    <row r="86" spans="1:14" x14ac:dyDescent="0.35">
      <c r="A86" s="26" t="s">
        <v>88</v>
      </c>
      <c r="B86" s="14" t="str">
        <f t="shared" ref="B86" si="34">IF(C88&gt;89,"6", IF(C88&gt;79,"5", IF(C88&gt;69,"4", IF(C88&gt;59,"3", IF(C88&gt;49,"2", IF(C88&lt;50,"1",IF(C88=0,"0")))))))</f>
        <v>2</v>
      </c>
      <c r="C86" s="3">
        <f t="shared" ref="C86" si="35">+SUM(M86:M94)</f>
        <v>1143511.9200000002</v>
      </c>
      <c r="F86" s="20">
        <v>84761.24</v>
      </c>
      <c r="G86" s="20">
        <v>2</v>
      </c>
      <c r="H86" s="20">
        <v>0</v>
      </c>
      <c r="I86" s="20">
        <v>0</v>
      </c>
      <c r="J86" s="20">
        <v>0</v>
      </c>
      <c r="K86" s="20">
        <v>0</v>
      </c>
      <c r="L86" s="27">
        <f t="shared" si="6"/>
        <v>0</v>
      </c>
      <c r="M86" s="28">
        <f t="shared" si="9"/>
        <v>169522.48</v>
      </c>
      <c r="N86" s="28">
        <f t="shared" si="7"/>
        <v>0</v>
      </c>
    </row>
    <row r="87" spans="1:14" x14ac:dyDescent="0.35">
      <c r="A87" s="26" t="s">
        <v>88</v>
      </c>
      <c r="C87" s="3">
        <f t="shared" ref="C87" si="36">+SUM(N86:N94)</f>
        <v>587825.63</v>
      </c>
      <c r="F87" s="20">
        <v>61468.21</v>
      </c>
      <c r="G87" s="20">
        <v>2</v>
      </c>
      <c r="H87" s="20">
        <v>0</v>
      </c>
      <c r="I87" s="20">
        <v>0</v>
      </c>
      <c r="J87" s="20">
        <v>0</v>
      </c>
      <c r="K87" s="20">
        <v>0</v>
      </c>
      <c r="L87" s="27">
        <f t="shared" si="6"/>
        <v>0</v>
      </c>
      <c r="M87" s="28">
        <f t="shared" si="9"/>
        <v>122936.42</v>
      </c>
      <c r="N87" s="28">
        <f t="shared" si="7"/>
        <v>0</v>
      </c>
    </row>
    <row r="88" spans="1:14" x14ac:dyDescent="0.35">
      <c r="A88" s="26" t="s">
        <v>88</v>
      </c>
      <c r="C88" s="3">
        <f t="shared" ref="C88" si="37">+(C87/C86)*100</f>
        <v>51.405290991632157</v>
      </c>
      <c r="F88" s="20">
        <v>33973.279999999999</v>
      </c>
      <c r="G88" s="20">
        <v>7</v>
      </c>
      <c r="H88" s="20">
        <v>1</v>
      </c>
      <c r="I88" s="20">
        <v>1</v>
      </c>
      <c r="J88" s="20">
        <v>0</v>
      </c>
      <c r="K88" s="20">
        <v>0</v>
      </c>
      <c r="L88" s="27">
        <f t="shared" ref="L88:L151" si="38">SUM(H88:K88)</f>
        <v>2</v>
      </c>
      <c r="M88" s="28">
        <f t="shared" si="9"/>
        <v>237812.96</v>
      </c>
      <c r="N88" s="28">
        <f t="shared" ref="N88:N151" si="39">L88*F88</f>
        <v>67946.559999999998</v>
      </c>
    </row>
    <row r="89" spans="1:14" x14ac:dyDescent="0.35">
      <c r="A89" s="26" t="s">
        <v>88</v>
      </c>
      <c r="C89">
        <v>0</v>
      </c>
      <c r="F89" s="20">
        <v>21259.57</v>
      </c>
      <c r="G89" s="20">
        <v>3</v>
      </c>
      <c r="H89" s="20">
        <v>0</v>
      </c>
      <c r="I89" s="20">
        <v>1</v>
      </c>
      <c r="J89" s="20">
        <v>0</v>
      </c>
      <c r="K89" s="20">
        <v>0</v>
      </c>
      <c r="L89" s="27">
        <f t="shared" si="38"/>
        <v>1</v>
      </c>
      <c r="M89" s="28">
        <f t="shared" ref="M89:M152" si="40">F89*G89</f>
        <v>63778.71</v>
      </c>
      <c r="N89" s="28">
        <f t="shared" si="39"/>
        <v>21259.57</v>
      </c>
    </row>
    <row r="90" spans="1:14" x14ac:dyDescent="0.35">
      <c r="A90" s="26" t="s">
        <v>88</v>
      </c>
      <c r="C90">
        <v>0</v>
      </c>
      <c r="F90" s="20">
        <v>17730.95</v>
      </c>
      <c r="G90" s="20">
        <v>3</v>
      </c>
      <c r="H90" s="20">
        <v>1</v>
      </c>
      <c r="I90" s="20">
        <v>1</v>
      </c>
      <c r="J90" s="20">
        <v>0</v>
      </c>
      <c r="K90" s="20">
        <v>0</v>
      </c>
      <c r="L90" s="27">
        <f t="shared" si="38"/>
        <v>2</v>
      </c>
      <c r="M90" s="28">
        <f t="shared" si="40"/>
        <v>53192.850000000006</v>
      </c>
      <c r="N90" s="28">
        <f t="shared" si="39"/>
        <v>35461.9</v>
      </c>
    </row>
    <row r="91" spans="1:14" x14ac:dyDescent="0.35">
      <c r="A91" s="26" t="s">
        <v>88</v>
      </c>
      <c r="C91">
        <v>0</v>
      </c>
      <c r="F91" s="20">
        <v>11955.67</v>
      </c>
      <c r="G91" s="20">
        <v>6</v>
      </c>
      <c r="H91" s="20">
        <v>3</v>
      </c>
      <c r="I91" s="20">
        <v>1</v>
      </c>
      <c r="J91" s="20">
        <v>0</v>
      </c>
      <c r="K91" s="20">
        <v>0</v>
      </c>
      <c r="L91" s="27">
        <f t="shared" si="38"/>
        <v>4</v>
      </c>
      <c r="M91" s="28">
        <f t="shared" si="40"/>
        <v>71734.02</v>
      </c>
      <c r="N91" s="28">
        <f t="shared" si="39"/>
        <v>47822.68</v>
      </c>
    </row>
    <row r="92" spans="1:14" x14ac:dyDescent="0.35">
      <c r="A92" s="26" t="s">
        <v>88</v>
      </c>
      <c r="C92">
        <v>0</v>
      </c>
      <c r="F92" s="20">
        <v>7309.84</v>
      </c>
      <c r="G92" s="20">
        <v>37</v>
      </c>
      <c r="H92" s="20">
        <v>28</v>
      </c>
      <c r="I92" s="20">
        <v>8</v>
      </c>
      <c r="J92" s="20">
        <v>0</v>
      </c>
      <c r="K92" s="20">
        <v>0</v>
      </c>
      <c r="L92" s="27">
        <f t="shared" si="38"/>
        <v>36</v>
      </c>
      <c r="M92" s="28">
        <f t="shared" si="40"/>
        <v>270464.08</v>
      </c>
      <c r="N92" s="28">
        <f t="shared" si="39"/>
        <v>263154.24</v>
      </c>
    </row>
    <row r="93" spans="1:14" x14ac:dyDescent="0.35">
      <c r="A93" s="26" t="s">
        <v>88</v>
      </c>
      <c r="C93">
        <v>0</v>
      </c>
      <c r="F93" s="20">
        <v>3689.88</v>
      </c>
      <c r="G93" s="20">
        <v>31</v>
      </c>
      <c r="H93" s="20">
        <v>24</v>
      </c>
      <c r="I93" s="20">
        <v>7</v>
      </c>
      <c r="J93" s="20">
        <v>0</v>
      </c>
      <c r="K93" s="20">
        <v>0</v>
      </c>
      <c r="L93" s="27">
        <f t="shared" si="38"/>
        <v>31</v>
      </c>
      <c r="M93" s="28">
        <f t="shared" si="40"/>
        <v>114386.28</v>
      </c>
      <c r="N93" s="28">
        <f t="shared" si="39"/>
        <v>114386.28</v>
      </c>
    </row>
    <row r="94" spans="1:14" x14ac:dyDescent="0.35">
      <c r="A94" s="26" t="s">
        <v>88</v>
      </c>
      <c r="C94">
        <v>0</v>
      </c>
      <c r="F94" s="20">
        <v>1889.72</v>
      </c>
      <c r="G94" s="20">
        <v>21</v>
      </c>
      <c r="H94" s="20">
        <v>20</v>
      </c>
      <c r="I94" s="20">
        <v>0</v>
      </c>
      <c r="J94" s="20">
        <v>0</v>
      </c>
      <c r="K94" s="20">
        <v>0</v>
      </c>
      <c r="L94" s="27">
        <f t="shared" si="38"/>
        <v>20</v>
      </c>
      <c r="M94" s="28">
        <f t="shared" si="40"/>
        <v>39684.120000000003</v>
      </c>
      <c r="N94" s="28">
        <f t="shared" si="39"/>
        <v>37794.400000000001</v>
      </c>
    </row>
    <row r="95" spans="1:14" x14ac:dyDescent="0.35">
      <c r="A95" s="26" t="s">
        <v>89</v>
      </c>
      <c r="B95" s="14" t="str">
        <f t="shared" ref="B95" si="41">IF(C97&gt;89,"6", IF(C97&gt;79,"5", IF(C97&gt;69,"4", IF(C97&gt;59,"3", IF(C97&gt;49,"2", IF(C97&lt;50,"1",IF(C97=0,"0")))))))</f>
        <v>6</v>
      </c>
      <c r="C95" s="3">
        <f t="shared" ref="C95" si="42">+SUM(M95:M103)</f>
        <v>539200</v>
      </c>
      <c r="F95" s="20">
        <v>0</v>
      </c>
      <c r="G95" s="20">
        <v>0</v>
      </c>
      <c r="H95" s="20">
        <v>0</v>
      </c>
      <c r="I95" s="20">
        <v>0</v>
      </c>
      <c r="J95" s="20">
        <v>0</v>
      </c>
      <c r="K95" s="20">
        <v>0</v>
      </c>
      <c r="L95" s="27">
        <f t="shared" si="38"/>
        <v>0</v>
      </c>
      <c r="M95" s="28">
        <f t="shared" si="40"/>
        <v>0</v>
      </c>
      <c r="N95" s="28">
        <f t="shared" si="39"/>
        <v>0</v>
      </c>
    </row>
    <row r="96" spans="1:14" x14ac:dyDescent="0.35">
      <c r="A96" s="26" t="s">
        <v>89</v>
      </c>
      <c r="C96" s="3">
        <f t="shared" ref="C96" si="43">+SUM(N95:N103)</f>
        <v>487100</v>
      </c>
      <c r="F96" s="20">
        <v>0</v>
      </c>
      <c r="G96" s="20">
        <v>0</v>
      </c>
      <c r="H96" s="20">
        <v>0</v>
      </c>
      <c r="I96" s="20">
        <v>0</v>
      </c>
      <c r="J96" s="20">
        <v>0</v>
      </c>
      <c r="K96" s="20">
        <v>0</v>
      </c>
      <c r="L96" s="27">
        <f t="shared" si="38"/>
        <v>0</v>
      </c>
      <c r="M96" s="28">
        <f t="shared" si="40"/>
        <v>0</v>
      </c>
      <c r="N96" s="28">
        <f t="shared" si="39"/>
        <v>0</v>
      </c>
    </row>
    <row r="97" spans="1:14" x14ac:dyDescent="0.35">
      <c r="A97" s="26" t="s">
        <v>89</v>
      </c>
      <c r="C97" s="3">
        <f t="shared" ref="C97" si="44">+(C96/C95)*100</f>
        <v>90.337537091988125</v>
      </c>
      <c r="F97" s="20">
        <v>0</v>
      </c>
      <c r="G97" s="20">
        <v>0</v>
      </c>
      <c r="H97" s="20">
        <v>0</v>
      </c>
      <c r="I97" s="20">
        <v>0</v>
      </c>
      <c r="J97" s="20">
        <v>0</v>
      </c>
      <c r="K97" s="20">
        <v>0</v>
      </c>
      <c r="L97" s="27">
        <f t="shared" si="38"/>
        <v>0</v>
      </c>
      <c r="M97" s="28">
        <f t="shared" si="40"/>
        <v>0</v>
      </c>
      <c r="N97" s="28">
        <f t="shared" si="39"/>
        <v>0</v>
      </c>
    </row>
    <row r="98" spans="1:14" x14ac:dyDescent="0.35">
      <c r="A98" s="26" t="s">
        <v>89</v>
      </c>
      <c r="C98">
        <v>0</v>
      </c>
      <c r="F98" s="20">
        <v>20000</v>
      </c>
      <c r="G98" s="20">
        <v>2</v>
      </c>
      <c r="H98" s="20">
        <v>0</v>
      </c>
      <c r="I98" s="20">
        <v>1</v>
      </c>
      <c r="J98" s="20">
        <v>0</v>
      </c>
      <c r="K98" s="20">
        <v>0</v>
      </c>
      <c r="L98" s="27">
        <f t="shared" si="38"/>
        <v>1</v>
      </c>
      <c r="M98" s="28">
        <f t="shared" si="40"/>
        <v>40000</v>
      </c>
      <c r="N98" s="28">
        <f t="shared" si="39"/>
        <v>20000</v>
      </c>
    </row>
    <row r="99" spans="1:14" x14ac:dyDescent="0.35">
      <c r="A99" s="26" t="s">
        <v>89</v>
      </c>
      <c r="C99">
        <v>0</v>
      </c>
      <c r="F99" s="20">
        <v>16500</v>
      </c>
      <c r="G99" s="20">
        <v>6</v>
      </c>
      <c r="H99" s="20">
        <v>0</v>
      </c>
      <c r="I99" s="20">
        <v>5</v>
      </c>
      <c r="J99" s="20">
        <v>0</v>
      </c>
      <c r="K99" s="20">
        <v>0</v>
      </c>
      <c r="L99" s="27">
        <f t="shared" si="38"/>
        <v>5</v>
      </c>
      <c r="M99" s="28">
        <f t="shared" si="40"/>
        <v>99000</v>
      </c>
      <c r="N99" s="28">
        <f t="shared" si="39"/>
        <v>82500</v>
      </c>
    </row>
    <row r="100" spans="1:14" x14ac:dyDescent="0.35">
      <c r="A100" s="26" t="s">
        <v>89</v>
      </c>
      <c r="C100">
        <v>0</v>
      </c>
      <c r="F100" s="20">
        <v>11400</v>
      </c>
      <c r="G100" s="20">
        <v>4</v>
      </c>
      <c r="H100" s="20">
        <v>0</v>
      </c>
      <c r="I100" s="20">
        <v>4</v>
      </c>
      <c r="J100" s="20">
        <v>0</v>
      </c>
      <c r="K100" s="20">
        <v>0</v>
      </c>
      <c r="L100" s="27">
        <f t="shared" si="38"/>
        <v>4</v>
      </c>
      <c r="M100" s="28">
        <f t="shared" si="40"/>
        <v>45600</v>
      </c>
      <c r="N100" s="28">
        <f t="shared" si="39"/>
        <v>45600</v>
      </c>
    </row>
    <row r="101" spans="1:14" x14ac:dyDescent="0.35">
      <c r="A101" s="26" t="s">
        <v>89</v>
      </c>
      <c r="C101">
        <v>0</v>
      </c>
      <c r="F101" s="20">
        <v>7800</v>
      </c>
      <c r="G101" s="20">
        <v>42</v>
      </c>
      <c r="H101" s="20">
        <v>36</v>
      </c>
      <c r="I101" s="20">
        <v>4</v>
      </c>
      <c r="J101" s="20">
        <v>0</v>
      </c>
      <c r="K101" s="20">
        <v>0</v>
      </c>
      <c r="L101" s="27">
        <f t="shared" si="38"/>
        <v>40</v>
      </c>
      <c r="M101" s="28">
        <f t="shared" si="40"/>
        <v>327600</v>
      </c>
      <c r="N101" s="28">
        <f t="shared" si="39"/>
        <v>312000</v>
      </c>
    </row>
    <row r="102" spans="1:14" x14ac:dyDescent="0.35">
      <c r="A102" s="26" t="s">
        <v>89</v>
      </c>
      <c r="C102">
        <v>0</v>
      </c>
      <c r="F102" s="20">
        <v>4500</v>
      </c>
      <c r="G102" s="20">
        <v>6</v>
      </c>
      <c r="H102" s="20">
        <v>6</v>
      </c>
      <c r="I102" s="20">
        <v>0</v>
      </c>
      <c r="J102" s="20">
        <v>0</v>
      </c>
      <c r="K102" s="20">
        <v>0</v>
      </c>
      <c r="L102" s="27">
        <f t="shared" si="38"/>
        <v>6</v>
      </c>
      <c r="M102" s="28">
        <f t="shared" si="40"/>
        <v>27000</v>
      </c>
      <c r="N102" s="28">
        <f t="shared" si="39"/>
        <v>27000</v>
      </c>
    </row>
    <row r="103" spans="1:14" x14ac:dyDescent="0.35">
      <c r="A103" s="26" t="s">
        <v>89</v>
      </c>
      <c r="C103">
        <v>0</v>
      </c>
      <c r="F103" s="20">
        <v>0</v>
      </c>
      <c r="G103" s="20">
        <v>0</v>
      </c>
      <c r="H103" s="20">
        <v>0</v>
      </c>
      <c r="I103" s="20">
        <v>0</v>
      </c>
      <c r="J103" s="20">
        <v>0</v>
      </c>
      <c r="K103" s="20">
        <v>0</v>
      </c>
      <c r="L103" s="27">
        <f t="shared" si="38"/>
        <v>0</v>
      </c>
      <c r="M103" s="28">
        <f t="shared" si="40"/>
        <v>0</v>
      </c>
      <c r="N103" s="28">
        <f t="shared" si="39"/>
        <v>0</v>
      </c>
    </row>
    <row r="104" spans="1:14" x14ac:dyDescent="0.35">
      <c r="A104" s="26" t="s">
        <v>90</v>
      </c>
      <c r="B104" s="14" t="str">
        <f t="shared" ref="B104" si="45">IF(C106&gt;89,"6", IF(C106&gt;79,"5", IF(C106&gt;69,"4", IF(C106&gt;59,"3", IF(C106&gt;49,"2", IF(C106&lt;50,"1",IF(C106=0,"0")))))))</f>
        <v>6</v>
      </c>
      <c r="C104" s="3">
        <f t="shared" ref="C104" si="46">+SUM(M104:M112)</f>
        <v>474000</v>
      </c>
      <c r="F104" s="20">
        <v>75000</v>
      </c>
      <c r="G104" s="20">
        <v>1</v>
      </c>
      <c r="H104" s="20">
        <v>0</v>
      </c>
      <c r="I104" s="20">
        <v>0</v>
      </c>
      <c r="J104" s="20">
        <v>1</v>
      </c>
      <c r="K104" s="20">
        <v>0</v>
      </c>
      <c r="L104" s="27">
        <f t="shared" si="38"/>
        <v>1</v>
      </c>
      <c r="M104" s="28">
        <f t="shared" si="40"/>
        <v>75000</v>
      </c>
      <c r="N104" s="28">
        <f t="shared" si="39"/>
        <v>75000</v>
      </c>
    </row>
    <row r="105" spans="1:14" x14ac:dyDescent="0.35">
      <c r="A105" s="26" t="s">
        <v>90</v>
      </c>
      <c r="C105" s="3">
        <f t="shared" ref="C105" si="47">+SUM(N104:N112)</f>
        <v>439000</v>
      </c>
      <c r="F105" s="20">
        <v>50000</v>
      </c>
      <c r="G105" s="20">
        <v>1</v>
      </c>
      <c r="H105" s="20">
        <v>0</v>
      </c>
      <c r="I105" s="20">
        <v>1</v>
      </c>
      <c r="J105" s="20">
        <v>0</v>
      </c>
      <c r="K105" s="20">
        <v>0</v>
      </c>
      <c r="L105" s="27">
        <f t="shared" si="38"/>
        <v>1</v>
      </c>
      <c r="M105" s="28">
        <f t="shared" si="40"/>
        <v>50000</v>
      </c>
      <c r="N105" s="28">
        <f t="shared" si="39"/>
        <v>50000</v>
      </c>
    </row>
    <row r="106" spans="1:14" x14ac:dyDescent="0.35">
      <c r="A106" s="26" t="s">
        <v>90</v>
      </c>
      <c r="C106" s="3">
        <f t="shared" ref="C106" si="48">+(C105/C104)*100</f>
        <v>92.616033755274259</v>
      </c>
      <c r="F106" s="20">
        <v>35000</v>
      </c>
      <c r="G106" s="20">
        <v>4</v>
      </c>
      <c r="H106" s="20">
        <v>2</v>
      </c>
      <c r="I106" s="20">
        <v>0</v>
      </c>
      <c r="J106" s="20">
        <v>1</v>
      </c>
      <c r="K106" s="20">
        <v>0</v>
      </c>
      <c r="L106" s="27">
        <f t="shared" si="38"/>
        <v>3</v>
      </c>
      <c r="M106" s="28">
        <f t="shared" si="40"/>
        <v>140000</v>
      </c>
      <c r="N106" s="28">
        <f t="shared" si="39"/>
        <v>105000</v>
      </c>
    </row>
    <row r="107" spans="1:14" x14ac:dyDescent="0.35">
      <c r="A107" s="26" t="s">
        <v>90</v>
      </c>
      <c r="C107">
        <v>0</v>
      </c>
      <c r="F107" s="20">
        <v>25000</v>
      </c>
      <c r="G107" s="20">
        <v>3</v>
      </c>
      <c r="H107" s="20">
        <v>2</v>
      </c>
      <c r="I107" s="20">
        <v>0</v>
      </c>
      <c r="J107" s="20">
        <v>1</v>
      </c>
      <c r="K107" s="20">
        <v>0</v>
      </c>
      <c r="L107" s="27">
        <f t="shared" si="38"/>
        <v>3</v>
      </c>
      <c r="M107" s="28">
        <f t="shared" si="40"/>
        <v>75000</v>
      </c>
      <c r="N107" s="28">
        <f t="shared" si="39"/>
        <v>75000</v>
      </c>
    </row>
    <row r="108" spans="1:14" x14ac:dyDescent="0.35">
      <c r="A108" s="26" t="s">
        <v>90</v>
      </c>
      <c r="C108">
        <v>0</v>
      </c>
      <c r="F108" s="20">
        <v>15000</v>
      </c>
      <c r="G108" s="20">
        <v>2</v>
      </c>
      <c r="H108" s="20">
        <v>2</v>
      </c>
      <c r="I108" s="20">
        <v>0</v>
      </c>
      <c r="J108" s="20">
        <v>0</v>
      </c>
      <c r="K108" s="20">
        <v>0</v>
      </c>
      <c r="L108" s="27">
        <f t="shared" si="38"/>
        <v>2</v>
      </c>
      <c r="M108" s="28">
        <f t="shared" si="40"/>
        <v>30000</v>
      </c>
      <c r="N108" s="28">
        <f t="shared" si="39"/>
        <v>30000</v>
      </c>
    </row>
    <row r="109" spans="1:14" x14ac:dyDescent="0.35">
      <c r="A109" s="26" t="s">
        <v>90</v>
      </c>
      <c r="C109">
        <v>0</v>
      </c>
      <c r="F109" s="20">
        <v>12000</v>
      </c>
      <c r="G109" s="20">
        <v>4</v>
      </c>
      <c r="H109" s="20">
        <v>4</v>
      </c>
      <c r="I109" s="20">
        <v>0</v>
      </c>
      <c r="J109" s="20">
        <v>0</v>
      </c>
      <c r="K109" s="20">
        <v>0</v>
      </c>
      <c r="L109" s="27">
        <f t="shared" si="38"/>
        <v>4</v>
      </c>
      <c r="M109" s="28">
        <f t="shared" si="40"/>
        <v>48000</v>
      </c>
      <c r="N109" s="28">
        <f t="shared" si="39"/>
        <v>48000</v>
      </c>
    </row>
    <row r="110" spans="1:14" x14ac:dyDescent="0.35">
      <c r="A110" s="26" t="s">
        <v>90</v>
      </c>
      <c r="C110">
        <v>0</v>
      </c>
      <c r="F110" s="20">
        <v>8000</v>
      </c>
      <c r="G110" s="20">
        <v>7</v>
      </c>
      <c r="H110" s="20">
        <v>6</v>
      </c>
      <c r="I110" s="20">
        <v>0</v>
      </c>
      <c r="J110" s="20">
        <v>1</v>
      </c>
      <c r="K110" s="20">
        <v>0</v>
      </c>
      <c r="L110" s="27">
        <f t="shared" si="38"/>
        <v>7</v>
      </c>
      <c r="M110" s="28">
        <f t="shared" si="40"/>
        <v>56000</v>
      </c>
      <c r="N110" s="28">
        <f t="shared" si="39"/>
        <v>56000</v>
      </c>
    </row>
    <row r="111" spans="1:14" x14ac:dyDescent="0.35">
      <c r="A111" s="26" t="s">
        <v>90</v>
      </c>
      <c r="C111">
        <v>0</v>
      </c>
      <c r="F111" s="20">
        <v>0</v>
      </c>
      <c r="G111" s="20">
        <v>0</v>
      </c>
      <c r="H111" s="20">
        <v>0</v>
      </c>
      <c r="I111" s="20">
        <v>0</v>
      </c>
      <c r="J111" s="20">
        <v>0</v>
      </c>
      <c r="K111" s="20">
        <v>0</v>
      </c>
      <c r="L111" s="27">
        <f t="shared" si="38"/>
        <v>0</v>
      </c>
      <c r="M111" s="28">
        <f t="shared" si="40"/>
        <v>0</v>
      </c>
      <c r="N111" s="28">
        <f t="shared" si="39"/>
        <v>0</v>
      </c>
    </row>
    <row r="112" spans="1:14" x14ac:dyDescent="0.35">
      <c r="A112" s="26" t="s">
        <v>90</v>
      </c>
      <c r="C112">
        <v>0</v>
      </c>
      <c r="F112" s="20">
        <v>0</v>
      </c>
      <c r="G112" s="20">
        <v>0</v>
      </c>
      <c r="H112" s="20">
        <v>0</v>
      </c>
      <c r="I112" s="20">
        <v>0</v>
      </c>
      <c r="J112" s="20">
        <v>0</v>
      </c>
      <c r="K112" s="20">
        <v>0</v>
      </c>
      <c r="L112" s="27">
        <f t="shared" si="38"/>
        <v>0</v>
      </c>
      <c r="M112" s="28">
        <f t="shared" si="40"/>
        <v>0</v>
      </c>
      <c r="N112" s="28">
        <f t="shared" si="39"/>
        <v>0</v>
      </c>
    </row>
    <row r="113" spans="1:14" x14ac:dyDescent="0.35">
      <c r="A113" s="26" t="s">
        <v>83</v>
      </c>
      <c r="B113" s="14" t="str">
        <f t="shared" ref="B113" si="49">IF(C115&gt;89,"6", IF(C115&gt;79,"5", IF(C115&gt;69,"4", IF(C115&gt;59,"3", IF(C115&gt;49,"2", IF(C115&lt;50,"1",IF(C115=0,"0")))))))</f>
        <v>6</v>
      </c>
      <c r="C113" s="3">
        <f t="shared" ref="C113" si="50">+SUM(M113:M121)</f>
        <v>311100</v>
      </c>
      <c r="F113" s="20">
        <v>0</v>
      </c>
      <c r="G113" s="20">
        <v>0</v>
      </c>
      <c r="H113" s="20">
        <v>0</v>
      </c>
      <c r="I113" s="20">
        <v>0</v>
      </c>
      <c r="J113" s="20">
        <v>0</v>
      </c>
      <c r="K113" s="20">
        <v>0</v>
      </c>
      <c r="L113" s="27">
        <f t="shared" si="38"/>
        <v>0</v>
      </c>
      <c r="M113" s="28">
        <f t="shared" si="40"/>
        <v>0</v>
      </c>
      <c r="N113" s="28">
        <f t="shared" si="39"/>
        <v>0</v>
      </c>
    </row>
    <row r="114" spans="1:14" x14ac:dyDescent="0.35">
      <c r="A114" s="26" t="s">
        <v>83</v>
      </c>
      <c r="C114" s="3">
        <f t="shared" ref="C114" si="51">+SUM(N113:N121)</f>
        <v>311100</v>
      </c>
      <c r="F114" s="20">
        <v>0</v>
      </c>
      <c r="G114" s="20">
        <v>0</v>
      </c>
      <c r="H114" s="20">
        <v>0</v>
      </c>
      <c r="I114" s="20">
        <v>0</v>
      </c>
      <c r="J114" s="20">
        <v>0</v>
      </c>
      <c r="K114" s="20">
        <v>0</v>
      </c>
      <c r="L114" s="27">
        <f t="shared" si="38"/>
        <v>0</v>
      </c>
      <c r="M114" s="28">
        <f t="shared" si="40"/>
        <v>0</v>
      </c>
      <c r="N114" s="28">
        <f t="shared" si="39"/>
        <v>0</v>
      </c>
    </row>
    <row r="115" spans="1:14" x14ac:dyDescent="0.35">
      <c r="A115" s="26" t="s">
        <v>83</v>
      </c>
      <c r="C115" s="3">
        <f t="shared" ref="C115" si="52">+(C114/C113)*100</f>
        <v>100</v>
      </c>
      <c r="F115" s="20">
        <v>34000</v>
      </c>
      <c r="G115" s="20">
        <v>2</v>
      </c>
      <c r="H115" s="20">
        <v>0</v>
      </c>
      <c r="I115" s="20">
        <v>2</v>
      </c>
      <c r="J115" s="20">
        <v>0</v>
      </c>
      <c r="K115" s="20">
        <v>0</v>
      </c>
      <c r="L115" s="27">
        <f t="shared" si="38"/>
        <v>2</v>
      </c>
      <c r="M115" s="28">
        <f t="shared" si="40"/>
        <v>68000</v>
      </c>
      <c r="N115" s="28">
        <f t="shared" si="39"/>
        <v>68000</v>
      </c>
    </row>
    <row r="116" spans="1:14" x14ac:dyDescent="0.35">
      <c r="A116" s="26" t="s">
        <v>83</v>
      </c>
      <c r="C116">
        <v>0</v>
      </c>
      <c r="F116" s="20">
        <v>0</v>
      </c>
      <c r="G116" s="20">
        <v>0</v>
      </c>
      <c r="H116" s="20">
        <v>0</v>
      </c>
      <c r="I116" s="20">
        <v>0</v>
      </c>
      <c r="J116" s="20">
        <v>0</v>
      </c>
      <c r="K116" s="20">
        <v>0</v>
      </c>
      <c r="L116" s="27">
        <f t="shared" si="38"/>
        <v>0</v>
      </c>
      <c r="M116" s="28">
        <f t="shared" si="40"/>
        <v>0</v>
      </c>
      <c r="N116" s="28">
        <f t="shared" si="39"/>
        <v>0</v>
      </c>
    </row>
    <row r="117" spans="1:14" x14ac:dyDescent="0.35">
      <c r="A117" s="26" t="s">
        <v>83</v>
      </c>
      <c r="C117">
        <v>0</v>
      </c>
      <c r="F117" s="20">
        <v>0</v>
      </c>
      <c r="G117" s="20">
        <v>0</v>
      </c>
      <c r="H117" s="20">
        <v>0</v>
      </c>
      <c r="I117" s="20">
        <v>0</v>
      </c>
      <c r="J117" s="20">
        <v>0</v>
      </c>
      <c r="K117" s="20">
        <v>0</v>
      </c>
      <c r="L117" s="27">
        <f t="shared" si="38"/>
        <v>0</v>
      </c>
      <c r="M117" s="28">
        <f t="shared" si="40"/>
        <v>0</v>
      </c>
      <c r="N117" s="28">
        <f t="shared" si="39"/>
        <v>0</v>
      </c>
    </row>
    <row r="118" spans="1:14" x14ac:dyDescent="0.35">
      <c r="A118" s="26" t="s">
        <v>83</v>
      </c>
      <c r="C118">
        <v>0</v>
      </c>
      <c r="F118" s="20">
        <v>14000</v>
      </c>
      <c r="G118" s="20">
        <v>3</v>
      </c>
      <c r="H118" s="20">
        <v>2</v>
      </c>
      <c r="I118" s="20">
        <v>1</v>
      </c>
      <c r="J118" s="20">
        <v>0</v>
      </c>
      <c r="K118" s="20">
        <v>0</v>
      </c>
      <c r="L118" s="27">
        <f t="shared" si="38"/>
        <v>3</v>
      </c>
      <c r="M118" s="28">
        <f t="shared" si="40"/>
        <v>42000</v>
      </c>
      <c r="N118" s="28">
        <f t="shared" si="39"/>
        <v>42000</v>
      </c>
    </row>
    <row r="119" spans="1:14" x14ac:dyDescent="0.35">
      <c r="A119" s="26" t="s">
        <v>83</v>
      </c>
      <c r="C119">
        <v>0</v>
      </c>
      <c r="F119" s="20">
        <v>9500</v>
      </c>
      <c r="G119" s="20">
        <v>8</v>
      </c>
      <c r="H119" s="20">
        <v>1</v>
      </c>
      <c r="I119" s="20">
        <v>7</v>
      </c>
      <c r="J119" s="20">
        <v>0</v>
      </c>
      <c r="K119" s="20">
        <v>0</v>
      </c>
      <c r="L119" s="27">
        <f t="shared" si="38"/>
        <v>8</v>
      </c>
      <c r="M119" s="28">
        <f t="shared" si="40"/>
        <v>76000</v>
      </c>
      <c r="N119" s="28">
        <f t="shared" si="39"/>
        <v>76000</v>
      </c>
    </row>
    <row r="120" spans="1:14" x14ac:dyDescent="0.35">
      <c r="A120" s="26" t="s">
        <v>83</v>
      </c>
      <c r="C120">
        <v>0</v>
      </c>
      <c r="F120" s="20">
        <v>4500</v>
      </c>
      <c r="G120" s="20">
        <v>15</v>
      </c>
      <c r="H120" s="20">
        <v>2</v>
      </c>
      <c r="I120" s="20">
        <v>13</v>
      </c>
      <c r="J120" s="20">
        <v>0</v>
      </c>
      <c r="K120" s="20">
        <v>0</v>
      </c>
      <c r="L120" s="27">
        <f t="shared" si="38"/>
        <v>15</v>
      </c>
      <c r="M120" s="28">
        <f t="shared" si="40"/>
        <v>67500</v>
      </c>
      <c r="N120" s="28">
        <f t="shared" si="39"/>
        <v>67500</v>
      </c>
    </row>
    <row r="121" spans="1:14" x14ac:dyDescent="0.35">
      <c r="A121" s="26" t="s">
        <v>83</v>
      </c>
      <c r="C121">
        <v>0</v>
      </c>
      <c r="F121" s="20">
        <v>2400</v>
      </c>
      <c r="G121" s="20">
        <v>24</v>
      </c>
      <c r="H121" s="20">
        <v>7</v>
      </c>
      <c r="I121" s="20">
        <v>17</v>
      </c>
      <c r="J121" s="20">
        <v>0</v>
      </c>
      <c r="K121" s="20">
        <v>0</v>
      </c>
      <c r="L121" s="27">
        <f t="shared" si="38"/>
        <v>24</v>
      </c>
      <c r="M121" s="28">
        <f t="shared" si="40"/>
        <v>57600</v>
      </c>
      <c r="N121" s="28">
        <f t="shared" si="39"/>
        <v>57600</v>
      </c>
    </row>
    <row r="122" spans="1:14" x14ac:dyDescent="0.35">
      <c r="A122" s="26" t="s">
        <v>91</v>
      </c>
      <c r="B122" s="14" t="e">
        <f t="shared" ref="B122" si="53">IF(C124&gt;89,"6", IF(C124&gt;79,"5", IF(C124&gt;69,"4", IF(C124&gt;59,"3", IF(C124&gt;49,"2", IF(C124&lt;50,"1",IF(C124=0,"0")))))))</f>
        <v>#DIV/0!</v>
      </c>
      <c r="C122" s="3">
        <f t="shared" ref="C122" si="54">+SUM(M122:M130)</f>
        <v>0</v>
      </c>
      <c r="F122" s="20">
        <v>0</v>
      </c>
      <c r="G122" s="20">
        <v>0</v>
      </c>
      <c r="H122" s="20">
        <v>0</v>
      </c>
      <c r="I122" s="20">
        <v>0</v>
      </c>
      <c r="J122" s="20">
        <v>0</v>
      </c>
      <c r="K122" s="20">
        <v>0</v>
      </c>
      <c r="L122" s="27">
        <f t="shared" si="38"/>
        <v>0</v>
      </c>
      <c r="M122" s="28">
        <f t="shared" si="40"/>
        <v>0</v>
      </c>
      <c r="N122" s="28">
        <f t="shared" si="39"/>
        <v>0</v>
      </c>
    </row>
    <row r="123" spans="1:14" x14ac:dyDescent="0.35">
      <c r="A123" s="26" t="s">
        <v>91</v>
      </c>
      <c r="C123" s="3">
        <f t="shared" ref="C123" si="55">+SUM(N122:N130)</f>
        <v>0</v>
      </c>
      <c r="F123" s="20">
        <v>0</v>
      </c>
      <c r="G123" s="20">
        <v>0</v>
      </c>
      <c r="H123" s="20">
        <v>0</v>
      </c>
      <c r="I123" s="20">
        <v>0</v>
      </c>
      <c r="J123" s="20">
        <v>0</v>
      </c>
      <c r="K123" s="20">
        <v>0</v>
      </c>
      <c r="L123" s="27">
        <f t="shared" si="38"/>
        <v>0</v>
      </c>
      <c r="M123" s="28">
        <f t="shared" si="40"/>
        <v>0</v>
      </c>
      <c r="N123" s="28">
        <f t="shared" si="39"/>
        <v>0</v>
      </c>
    </row>
    <row r="124" spans="1:14" x14ac:dyDescent="0.35">
      <c r="A124" s="26" t="s">
        <v>91</v>
      </c>
      <c r="C124" s="3" t="e">
        <f t="shared" ref="C124" si="56">+(C123/C122)*100</f>
        <v>#DIV/0!</v>
      </c>
      <c r="F124" s="20">
        <v>0</v>
      </c>
      <c r="G124" s="20">
        <v>0</v>
      </c>
      <c r="H124" s="20">
        <v>0</v>
      </c>
      <c r="I124" s="20">
        <v>0</v>
      </c>
      <c r="J124" s="20">
        <v>0</v>
      </c>
      <c r="K124" s="20">
        <v>0</v>
      </c>
      <c r="L124" s="27">
        <f t="shared" si="38"/>
        <v>0</v>
      </c>
      <c r="M124" s="28">
        <f t="shared" si="40"/>
        <v>0</v>
      </c>
      <c r="N124" s="28">
        <f t="shared" si="39"/>
        <v>0</v>
      </c>
    </row>
    <row r="125" spans="1:14" x14ac:dyDescent="0.35">
      <c r="A125" s="26" t="s">
        <v>91</v>
      </c>
      <c r="C125">
        <v>0</v>
      </c>
      <c r="F125" s="20">
        <v>0</v>
      </c>
      <c r="G125" s="20">
        <v>0</v>
      </c>
      <c r="H125" s="20">
        <v>0</v>
      </c>
      <c r="I125" s="20">
        <v>0</v>
      </c>
      <c r="J125" s="20">
        <v>0</v>
      </c>
      <c r="K125" s="20">
        <v>0</v>
      </c>
      <c r="L125" s="27">
        <f t="shared" si="38"/>
        <v>0</v>
      </c>
      <c r="M125" s="28">
        <f t="shared" si="40"/>
        <v>0</v>
      </c>
      <c r="N125" s="28">
        <f t="shared" si="39"/>
        <v>0</v>
      </c>
    </row>
    <row r="126" spans="1:14" x14ac:dyDescent="0.35">
      <c r="A126" s="26" t="s">
        <v>91</v>
      </c>
      <c r="C126">
        <v>0</v>
      </c>
      <c r="F126" s="20">
        <v>0</v>
      </c>
      <c r="G126" s="20">
        <v>0</v>
      </c>
      <c r="H126" s="20">
        <v>0</v>
      </c>
      <c r="I126" s="20">
        <v>0</v>
      </c>
      <c r="J126" s="20">
        <v>0</v>
      </c>
      <c r="K126" s="20">
        <v>0</v>
      </c>
      <c r="L126" s="27">
        <f t="shared" si="38"/>
        <v>0</v>
      </c>
      <c r="M126" s="28">
        <f t="shared" si="40"/>
        <v>0</v>
      </c>
      <c r="N126" s="28">
        <f t="shared" si="39"/>
        <v>0</v>
      </c>
    </row>
    <row r="127" spans="1:14" x14ac:dyDescent="0.35">
      <c r="A127" s="26" t="s">
        <v>91</v>
      </c>
      <c r="C127">
        <v>0</v>
      </c>
      <c r="F127" s="20">
        <v>0</v>
      </c>
      <c r="G127" s="20">
        <v>0</v>
      </c>
      <c r="H127" s="20">
        <v>0</v>
      </c>
      <c r="I127" s="20">
        <v>0</v>
      </c>
      <c r="J127" s="20">
        <v>0</v>
      </c>
      <c r="K127" s="20">
        <v>0</v>
      </c>
      <c r="L127" s="27">
        <f t="shared" si="38"/>
        <v>0</v>
      </c>
      <c r="M127" s="28">
        <f t="shared" si="40"/>
        <v>0</v>
      </c>
      <c r="N127" s="28">
        <f t="shared" si="39"/>
        <v>0</v>
      </c>
    </row>
    <row r="128" spans="1:14" x14ac:dyDescent="0.35">
      <c r="A128" s="26" t="s">
        <v>91</v>
      </c>
      <c r="C128">
        <v>0</v>
      </c>
      <c r="F128" s="20">
        <v>0</v>
      </c>
      <c r="G128" s="20">
        <v>0</v>
      </c>
      <c r="H128" s="20">
        <v>0</v>
      </c>
      <c r="I128" s="20">
        <v>0</v>
      </c>
      <c r="J128" s="20">
        <v>0</v>
      </c>
      <c r="K128" s="20">
        <v>0</v>
      </c>
      <c r="L128" s="27">
        <f t="shared" si="38"/>
        <v>0</v>
      </c>
      <c r="M128" s="28">
        <f t="shared" si="40"/>
        <v>0</v>
      </c>
      <c r="N128" s="28">
        <f t="shared" si="39"/>
        <v>0</v>
      </c>
    </row>
    <row r="129" spans="1:14" x14ac:dyDescent="0.35">
      <c r="A129" s="26" t="s">
        <v>91</v>
      </c>
      <c r="C129">
        <v>0</v>
      </c>
      <c r="F129" s="20">
        <v>0</v>
      </c>
      <c r="G129" s="20">
        <v>0</v>
      </c>
      <c r="H129" s="20">
        <v>0</v>
      </c>
      <c r="I129" s="20">
        <v>0</v>
      </c>
      <c r="J129" s="20">
        <v>0</v>
      </c>
      <c r="K129" s="20">
        <v>0</v>
      </c>
      <c r="L129" s="27">
        <f t="shared" si="38"/>
        <v>0</v>
      </c>
      <c r="M129" s="28">
        <f t="shared" si="40"/>
        <v>0</v>
      </c>
      <c r="N129" s="28">
        <f t="shared" si="39"/>
        <v>0</v>
      </c>
    </row>
    <row r="130" spans="1:14" x14ac:dyDescent="0.35">
      <c r="A130" s="26" t="s">
        <v>91</v>
      </c>
      <c r="C130">
        <v>0</v>
      </c>
      <c r="F130" s="20">
        <v>0</v>
      </c>
      <c r="G130" s="20">
        <v>0</v>
      </c>
      <c r="H130" s="20">
        <v>0</v>
      </c>
      <c r="I130" s="20">
        <v>0</v>
      </c>
      <c r="J130" s="20">
        <v>0</v>
      </c>
      <c r="K130" s="20">
        <v>0</v>
      </c>
      <c r="L130" s="27">
        <f t="shared" si="38"/>
        <v>0</v>
      </c>
      <c r="M130" s="28">
        <f t="shared" si="40"/>
        <v>0</v>
      </c>
      <c r="N130" s="28">
        <f t="shared" si="39"/>
        <v>0</v>
      </c>
    </row>
    <row r="131" spans="1:14" x14ac:dyDescent="0.35">
      <c r="A131" s="26" t="s">
        <v>84</v>
      </c>
      <c r="B131" s="14" t="str">
        <f t="shared" ref="B131" si="57">IF(C133&gt;89,"6", IF(C133&gt;79,"5", IF(C133&gt;69,"4", IF(C133&gt;59,"3", IF(C133&gt;49,"2", IF(C133&lt;50,"1",IF(C133=0,"0")))))))</f>
        <v>6</v>
      </c>
      <c r="C131" s="3">
        <f t="shared" ref="C131" si="58">+SUM(M131:M139)</f>
        <v>26920</v>
      </c>
      <c r="F131" s="20">
        <v>0</v>
      </c>
      <c r="G131" s="20">
        <v>0</v>
      </c>
      <c r="H131" s="20">
        <v>0</v>
      </c>
      <c r="I131" s="20">
        <v>0</v>
      </c>
      <c r="J131" s="20">
        <v>0</v>
      </c>
      <c r="K131" s="20">
        <v>0</v>
      </c>
      <c r="L131" s="27">
        <f t="shared" si="38"/>
        <v>0</v>
      </c>
      <c r="M131" s="28">
        <f t="shared" si="40"/>
        <v>0</v>
      </c>
      <c r="N131" s="28">
        <f t="shared" si="39"/>
        <v>0</v>
      </c>
    </row>
    <row r="132" spans="1:14" x14ac:dyDescent="0.35">
      <c r="A132" s="26" t="s">
        <v>84</v>
      </c>
      <c r="C132" s="3">
        <f t="shared" ref="C132" si="59">+SUM(N131:N139)</f>
        <v>26920</v>
      </c>
      <c r="F132" s="20">
        <v>0</v>
      </c>
      <c r="G132" s="20">
        <v>0</v>
      </c>
      <c r="H132" s="20">
        <v>0</v>
      </c>
      <c r="I132" s="20">
        <v>0</v>
      </c>
      <c r="J132" s="20">
        <v>0</v>
      </c>
      <c r="K132" s="20">
        <v>0</v>
      </c>
      <c r="L132" s="27">
        <f t="shared" si="38"/>
        <v>0</v>
      </c>
      <c r="M132" s="28">
        <f t="shared" si="40"/>
        <v>0</v>
      </c>
      <c r="N132" s="28">
        <f t="shared" si="39"/>
        <v>0</v>
      </c>
    </row>
    <row r="133" spans="1:14" x14ac:dyDescent="0.35">
      <c r="A133" s="26" t="s">
        <v>84</v>
      </c>
      <c r="C133" s="3">
        <f t="shared" ref="C133" si="60">+(C132/C131)*100</f>
        <v>100</v>
      </c>
      <c r="F133" s="20">
        <v>0</v>
      </c>
      <c r="G133" s="20">
        <v>0</v>
      </c>
      <c r="H133" s="20">
        <v>0</v>
      </c>
      <c r="I133" s="20">
        <v>0</v>
      </c>
      <c r="J133" s="20">
        <v>0</v>
      </c>
      <c r="K133" s="20">
        <v>0</v>
      </c>
      <c r="L133" s="27">
        <f t="shared" si="38"/>
        <v>0</v>
      </c>
      <c r="M133" s="28">
        <f t="shared" si="40"/>
        <v>0</v>
      </c>
      <c r="N133" s="28">
        <f t="shared" si="39"/>
        <v>0</v>
      </c>
    </row>
    <row r="134" spans="1:14" x14ac:dyDescent="0.35">
      <c r="A134" s="26" t="s">
        <v>84</v>
      </c>
      <c r="C134">
        <v>0</v>
      </c>
      <c r="F134" s="20">
        <v>0</v>
      </c>
      <c r="G134" s="20">
        <v>0</v>
      </c>
      <c r="H134" s="20">
        <v>0</v>
      </c>
      <c r="I134" s="20">
        <v>0</v>
      </c>
      <c r="J134" s="20">
        <v>0</v>
      </c>
      <c r="K134" s="20">
        <v>0</v>
      </c>
      <c r="L134" s="27">
        <f t="shared" si="38"/>
        <v>0</v>
      </c>
      <c r="M134" s="28">
        <f t="shared" si="40"/>
        <v>0</v>
      </c>
      <c r="N134" s="28">
        <f t="shared" si="39"/>
        <v>0</v>
      </c>
    </row>
    <row r="135" spans="1:14" x14ac:dyDescent="0.35">
      <c r="A135" s="26" t="s">
        <v>84</v>
      </c>
      <c r="C135">
        <v>0</v>
      </c>
      <c r="F135" s="20">
        <v>0</v>
      </c>
      <c r="G135" s="20">
        <v>0</v>
      </c>
      <c r="H135" s="20">
        <v>0</v>
      </c>
      <c r="I135" s="20">
        <v>0</v>
      </c>
      <c r="J135" s="20">
        <v>0</v>
      </c>
      <c r="K135" s="20">
        <v>0</v>
      </c>
      <c r="L135" s="27">
        <f t="shared" si="38"/>
        <v>0</v>
      </c>
      <c r="M135" s="28">
        <f t="shared" si="40"/>
        <v>0</v>
      </c>
      <c r="N135" s="28">
        <f t="shared" si="39"/>
        <v>0</v>
      </c>
    </row>
    <row r="136" spans="1:14" x14ac:dyDescent="0.35">
      <c r="A136" s="26" t="s">
        <v>84</v>
      </c>
      <c r="C136">
        <v>0</v>
      </c>
      <c r="F136" s="20">
        <v>0</v>
      </c>
      <c r="G136" s="20">
        <v>0</v>
      </c>
      <c r="H136" s="20">
        <v>0</v>
      </c>
      <c r="I136" s="20">
        <v>0</v>
      </c>
      <c r="J136" s="20">
        <v>0</v>
      </c>
      <c r="K136" s="20">
        <v>0</v>
      </c>
      <c r="L136" s="27">
        <f t="shared" si="38"/>
        <v>0</v>
      </c>
      <c r="M136" s="28">
        <f t="shared" si="40"/>
        <v>0</v>
      </c>
      <c r="N136" s="28">
        <f t="shared" si="39"/>
        <v>0</v>
      </c>
    </row>
    <row r="137" spans="1:14" x14ac:dyDescent="0.35">
      <c r="A137" s="26" t="s">
        <v>84</v>
      </c>
      <c r="C137">
        <v>0</v>
      </c>
      <c r="F137" s="20">
        <v>8014</v>
      </c>
      <c r="G137" s="20">
        <v>1</v>
      </c>
      <c r="H137" s="20">
        <v>1</v>
      </c>
      <c r="I137" s="20">
        <v>0</v>
      </c>
      <c r="J137" s="20">
        <v>0</v>
      </c>
      <c r="K137" s="20">
        <v>0</v>
      </c>
      <c r="L137" s="27">
        <f t="shared" si="38"/>
        <v>1</v>
      </c>
      <c r="M137" s="28">
        <f t="shared" si="40"/>
        <v>8014</v>
      </c>
      <c r="N137" s="28">
        <f t="shared" si="39"/>
        <v>8014</v>
      </c>
    </row>
    <row r="138" spans="1:14" x14ac:dyDescent="0.35">
      <c r="A138" s="26" t="s">
        <v>84</v>
      </c>
      <c r="C138">
        <v>0</v>
      </c>
      <c r="F138" s="20">
        <v>4928</v>
      </c>
      <c r="G138" s="20">
        <v>2</v>
      </c>
      <c r="H138" s="20">
        <v>1</v>
      </c>
      <c r="I138" s="20">
        <v>1</v>
      </c>
      <c r="J138" s="20">
        <v>0</v>
      </c>
      <c r="K138" s="20">
        <v>0</v>
      </c>
      <c r="L138" s="27">
        <f t="shared" si="38"/>
        <v>2</v>
      </c>
      <c r="M138" s="28">
        <f t="shared" si="40"/>
        <v>9856</v>
      </c>
      <c r="N138" s="28">
        <f t="shared" si="39"/>
        <v>9856</v>
      </c>
    </row>
    <row r="139" spans="1:14" x14ac:dyDescent="0.35">
      <c r="A139" s="26" t="s">
        <v>84</v>
      </c>
      <c r="C139">
        <v>0</v>
      </c>
      <c r="F139" s="20">
        <v>1810</v>
      </c>
      <c r="G139" s="20">
        <v>5</v>
      </c>
      <c r="H139" s="20">
        <v>1</v>
      </c>
      <c r="I139" s="20">
        <v>4</v>
      </c>
      <c r="J139" s="20">
        <v>0</v>
      </c>
      <c r="K139" s="20">
        <v>0</v>
      </c>
      <c r="L139" s="27">
        <f t="shared" si="38"/>
        <v>5</v>
      </c>
      <c r="M139" s="28">
        <f t="shared" si="40"/>
        <v>9050</v>
      </c>
      <c r="N139" s="28">
        <f t="shared" si="39"/>
        <v>9050</v>
      </c>
    </row>
    <row r="140" spans="1:14" x14ac:dyDescent="0.35">
      <c r="A140" s="26" t="s">
        <v>92</v>
      </c>
      <c r="B140" s="14" t="e">
        <f t="shared" ref="B140" si="61">IF(C142&gt;89,"6", IF(C142&gt;79,"5", IF(C142&gt;69,"4", IF(C142&gt;59,"3", IF(C142&gt;49,"2", IF(C142&lt;50,"1",IF(C142=0,"0")))))))</f>
        <v>#DIV/0!</v>
      </c>
      <c r="C140" s="3">
        <f t="shared" ref="C140" si="62">+SUM(M140:M148)</f>
        <v>0</v>
      </c>
      <c r="F140" s="26"/>
      <c r="G140" s="26"/>
      <c r="H140" s="26"/>
      <c r="I140" s="26"/>
      <c r="J140" s="26"/>
      <c r="K140" s="26"/>
      <c r="L140" s="27">
        <f t="shared" si="38"/>
        <v>0</v>
      </c>
      <c r="M140" s="28">
        <f t="shared" si="40"/>
        <v>0</v>
      </c>
      <c r="N140" s="28">
        <f t="shared" si="39"/>
        <v>0</v>
      </c>
    </row>
    <row r="141" spans="1:14" x14ac:dyDescent="0.35">
      <c r="A141" s="26" t="s">
        <v>92</v>
      </c>
      <c r="C141" s="3">
        <f t="shared" ref="C141" si="63">+SUM(N140:N148)</f>
        <v>0</v>
      </c>
      <c r="F141" s="26"/>
      <c r="G141" s="26"/>
      <c r="H141" s="26"/>
      <c r="I141" s="26"/>
      <c r="J141" s="26"/>
      <c r="K141" s="26"/>
      <c r="L141" s="27">
        <f t="shared" si="38"/>
        <v>0</v>
      </c>
      <c r="M141" s="28">
        <f t="shared" si="40"/>
        <v>0</v>
      </c>
      <c r="N141" s="28">
        <f t="shared" si="39"/>
        <v>0</v>
      </c>
    </row>
    <row r="142" spans="1:14" x14ac:dyDescent="0.35">
      <c r="A142" s="26" t="s">
        <v>92</v>
      </c>
      <c r="C142" s="3" t="e">
        <f t="shared" ref="C142" si="64">+(C141/C140)*100</f>
        <v>#DIV/0!</v>
      </c>
      <c r="F142" s="26"/>
      <c r="G142" s="26"/>
      <c r="H142" s="26"/>
      <c r="I142" s="26"/>
      <c r="J142" s="26"/>
      <c r="K142" s="26"/>
      <c r="L142" s="27">
        <f t="shared" si="38"/>
        <v>0</v>
      </c>
      <c r="M142" s="28">
        <f t="shared" si="40"/>
        <v>0</v>
      </c>
      <c r="N142" s="28">
        <f t="shared" si="39"/>
        <v>0</v>
      </c>
    </row>
    <row r="143" spans="1:14" x14ac:dyDescent="0.35">
      <c r="A143" s="26" t="s">
        <v>92</v>
      </c>
      <c r="C143">
        <v>0</v>
      </c>
      <c r="F143" s="26"/>
      <c r="G143" s="26"/>
      <c r="H143" s="26"/>
      <c r="I143" s="26"/>
      <c r="J143" s="26"/>
      <c r="K143" s="26"/>
      <c r="L143" s="27">
        <f t="shared" si="38"/>
        <v>0</v>
      </c>
      <c r="M143" s="28">
        <f t="shared" si="40"/>
        <v>0</v>
      </c>
      <c r="N143" s="28">
        <f t="shared" si="39"/>
        <v>0</v>
      </c>
    </row>
    <row r="144" spans="1:14" x14ac:dyDescent="0.35">
      <c r="A144" s="26" t="s">
        <v>92</v>
      </c>
      <c r="C144">
        <v>0</v>
      </c>
      <c r="F144" s="26"/>
      <c r="G144" s="26"/>
      <c r="H144" s="26"/>
      <c r="I144" s="26"/>
      <c r="J144" s="26"/>
      <c r="K144" s="26"/>
      <c r="L144" s="27">
        <f t="shared" si="38"/>
        <v>0</v>
      </c>
      <c r="M144" s="28">
        <f t="shared" si="40"/>
        <v>0</v>
      </c>
      <c r="N144" s="28">
        <f t="shared" si="39"/>
        <v>0</v>
      </c>
    </row>
    <row r="145" spans="1:14" x14ac:dyDescent="0.35">
      <c r="A145" s="26" t="s">
        <v>92</v>
      </c>
      <c r="C145">
        <v>0</v>
      </c>
      <c r="F145" s="26"/>
      <c r="G145" s="26"/>
      <c r="H145" s="26"/>
      <c r="I145" s="26"/>
      <c r="J145" s="26"/>
      <c r="K145" s="26"/>
      <c r="L145" s="27">
        <f t="shared" si="38"/>
        <v>0</v>
      </c>
      <c r="M145" s="28">
        <f t="shared" si="40"/>
        <v>0</v>
      </c>
      <c r="N145" s="28">
        <f t="shared" si="39"/>
        <v>0</v>
      </c>
    </row>
    <row r="146" spans="1:14" x14ac:dyDescent="0.35">
      <c r="A146" s="26" t="s">
        <v>92</v>
      </c>
      <c r="C146">
        <v>0</v>
      </c>
      <c r="F146" s="26"/>
      <c r="G146" s="26"/>
      <c r="H146" s="26"/>
      <c r="I146" s="26"/>
      <c r="J146" s="26"/>
      <c r="K146" s="26"/>
      <c r="L146" s="27">
        <f t="shared" si="38"/>
        <v>0</v>
      </c>
      <c r="M146" s="28">
        <f t="shared" si="40"/>
        <v>0</v>
      </c>
      <c r="N146" s="28">
        <f t="shared" si="39"/>
        <v>0</v>
      </c>
    </row>
    <row r="147" spans="1:14" x14ac:dyDescent="0.35">
      <c r="A147" s="26" t="s">
        <v>92</v>
      </c>
      <c r="C147">
        <v>0</v>
      </c>
      <c r="F147" s="26"/>
      <c r="G147" s="26"/>
      <c r="H147" s="26"/>
      <c r="I147" s="26"/>
      <c r="J147" s="26"/>
      <c r="K147" s="26"/>
      <c r="L147" s="27">
        <f t="shared" si="38"/>
        <v>0</v>
      </c>
      <c r="M147" s="28">
        <f t="shared" si="40"/>
        <v>0</v>
      </c>
      <c r="N147" s="28">
        <f t="shared" si="39"/>
        <v>0</v>
      </c>
    </row>
    <row r="148" spans="1:14" x14ac:dyDescent="0.35">
      <c r="A148" s="26" t="s">
        <v>92</v>
      </c>
      <c r="C148">
        <v>0</v>
      </c>
      <c r="F148" s="26"/>
      <c r="G148" s="26"/>
      <c r="H148" s="26"/>
      <c r="I148" s="26"/>
      <c r="J148" s="26"/>
      <c r="K148" s="26"/>
      <c r="L148" s="27">
        <f t="shared" si="38"/>
        <v>0</v>
      </c>
      <c r="M148" s="28">
        <f t="shared" si="40"/>
        <v>0</v>
      </c>
      <c r="N148" s="28">
        <f t="shared" si="39"/>
        <v>0</v>
      </c>
    </row>
    <row r="149" spans="1:14" x14ac:dyDescent="0.35">
      <c r="A149" s="26" t="s">
        <v>93</v>
      </c>
      <c r="B149" s="14" t="e">
        <f t="shared" ref="B149" si="65">IF(C151&gt;89,"6", IF(C151&gt;79,"5", IF(C151&gt;69,"4", IF(C151&gt;59,"3", IF(C151&gt;49,"2", IF(C151&lt;50,"1",IF(C151=0,"0")))))))</f>
        <v>#DIV/0!</v>
      </c>
      <c r="C149" s="3">
        <f t="shared" ref="C149" si="66">+SUM(M149:M157)</f>
        <v>0</v>
      </c>
      <c r="F149" s="26"/>
      <c r="G149" s="26"/>
      <c r="H149" s="26"/>
      <c r="I149" s="26"/>
      <c r="J149" s="26"/>
      <c r="K149" s="26"/>
      <c r="L149" s="27">
        <f t="shared" si="38"/>
        <v>0</v>
      </c>
      <c r="M149" s="28">
        <f t="shared" si="40"/>
        <v>0</v>
      </c>
      <c r="N149" s="28">
        <f t="shared" si="39"/>
        <v>0</v>
      </c>
    </row>
    <row r="150" spans="1:14" x14ac:dyDescent="0.35">
      <c r="A150" s="26" t="s">
        <v>93</v>
      </c>
      <c r="C150" s="3">
        <f t="shared" ref="C150" si="67">+SUM(N149:N157)</f>
        <v>0</v>
      </c>
      <c r="F150" s="26"/>
      <c r="G150" s="26"/>
      <c r="H150" s="26"/>
      <c r="I150" s="26"/>
      <c r="J150" s="26"/>
      <c r="K150" s="26"/>
      <c r="L150" s="27">
        <f t="shared" si="38"/>
        <v>0</v>
      </c>
      <c r="M150" s="28">
        <f t="shared" si="40"/>
        <v>0</v>
      </c>
      <c r="N150" s="28">
        <f t="shared" si="39"/>
        <v>0</v>
      </c>
    </row>
    <row r="151" spans="1:14" x14ac:dyDescent="0.35">
      <c r="A151" s="26" t="s">
        <v>93</v>
      </c>
      <c r="C151" s="3" t="e">
        <f t="shared" ref="C151" si="68">+(C150/C149)*100</f>
        <v>#DIV/0!</v>
      </c>
      <c r="F151" s="26"/>
      <c r="G151" s="26"/>
      <c r="H151" s="26"/>
      <c r="I151" s="26"/>
      <c r="J151" s="26"/>
      <c r="K151" s="26"/>
      <c r="L151" s="27">
        <f t="shared" si="38"/>
        <v>0</v>
      </c>
      <c r="M151" s="28">
        <f t="shared" si="40"/>
        <v>0</v>
      </c>
      <c r="N151" s="28">
        <f t="shared" si="39"/>
        <v>0</v>
      </c>
    </row>
    <row r="152" spans="1:14" x14ac:dyDescent="0.35">
      <c r="A152" s="26" t="s">
        <v>93</v>
      </c>
      <c r="C152">
        <v>0</v>
      </c>
      <c r="F152" s="26"/>
      <c r="G152" s="26"/>
      <c r="H152" s="26"/>
      <c r="I152" s="26"/>
      <c r="J152" s="26"/>
      <c r="K152" s="26"/>
      <c r="L152" s="27">
        <f t="shared" ref="L152:L157" si="69">SUM(H152:K152)</f>
        <v>0</v>
      </c>
      <c r="M152" s="28">
        <f t="shared" si="40"/>
        <v>0</v>
      </c>
      <c r="N152" s="28">
        <f t="shared" ref="N152:N157" si="70">L152*F152</f>
        <v>0</v>
      </c>
    </row>
    <row r="153" spans="1:14" x14ac:dyDescent="0.35">
      <c r="A153" s="26" t="s">
        <v>93</v>
      </c>
      <c r="C153">
        <v>0</v>
      </c>
      <c r="F153" s="26"/>
      <c r="G153" s="26"/>
      <c r="H153" s="26"/>
      <c r="I153" s="26"/>
      <c r="J153" s="26"/>
      <c r="K153" s="26"/>
      <c r="L153" s="27">
        <f t="shared" si="69"/>
        <v>0</v>
      </c>
      <c r="M153" s="28">
        <f t="shared" ref="M153:M157" si="71">F153*G153</f>
        <v>0</v>
      </c>
      <c r="N153" s="28">
        <f t="shared" si="70"/>
        <v>0</v>
      </c>
    </row>
    <row r="154" spans="1:14" x14ac:dyDescent="0.35">
      <c r="A154" s="26" t="s">
        <v>93</v>
      </c>
      <c r="C154">
        <v>0</v>
      </c>
      <c r="F154" s="26"/>
      <c r="G154" s="26"/>
      <c r="H154" s="26"/>
      <c r="I154" s="26"/>
      <c r="J154" s="26"/>
      <c r="K154" s="26"/>
      <c r="L154" s="27">
        <f t="shared" si="69"/>
        <v>0</v>
      </c>
      <c r="M154" s="28">
        <f t="shared" si="71"/>
        <v>0</v>
      </c>
      <c r="N154" s="28">
        <f t="shared" si="70"/>
        <v>0</v>
      </c>
    </row>
    <row r="155" spans="1:14" x14ac:dyDescent="0.35">
      <c r="A155" s="26" t="s">
        <v>93</v>
      </c>
      <c r="C155">
        <v>0</v>
      </c>
      <c r="F155" s="26"/>
      <c r="G155" s="26"/>
      <c r="H155" s="26"/>
      <c r="I155" s="26"/>
      <c r="J155" s="26"/>
      <c r="K155" s="26"/>
      <c r="L155" s="27">
        <f t="shared" si="69"/>
        <v>0</v>
      </c>
      <c r="M155" s="28">
        <f t="shared" si="71"/>
        <v>0</v>
      </c>
      <c r="N155" s="28">
        <f t="shared" si="70"/>
        <v>0</v>
      </c>
    </row>
    <row r="156" spans="1:14" x14ac:dyDescent="0.35">
      <c r="A156" s="26" t="s">
        <v>93</v>
      </c>
      <c r="C156">
        <v>0</v>
      </c>
      <c r="F156" s="26"/>
      <c r="G156" s="26"/>
      <c r="H156" s="26"/>
      <c r="I156" s="26"/>
      <c r="J156" s="26"/>
      <c r="K156" s="26"/>
      <c r="L156" s="27">
        <f t="shared" si="69"/>
        <v>0</v>
      </c>
      <c r="M156" s="28">
        <f t="shared" si="71"/>
        <v>0</v>
      </c>
      <c r="N156" s="28">
        <f t="shared" si="70"/>
        <v>0</v>
      </c>
    </row>
    <row r="157" spans="1:14" x14ac:dyDescent="0.35">
      <c r="A157" s="26" t="s">
        <v>93</v>
      </c>
      <c r="C157">
        <v>0</v>
      </c>
      <c r="F157" s="26"/>
      <c r="G157" s="26"/>
      <c r="H157" s="26"/>
      <c r="I157" s="26"/>
      <c r="J157" s="26"/>
      <c r="K157" s="26"/>
      <c r="L157" s="27">
        <f t="shared" si="69"/>
        <v>0</v>
      </c>
      <c r="M157" s="28">
        <f t="shared" si="71"/>
        <v>0</v>
      </c>
      <c r="N157" s="28">
        <f t="shared" si="70"/>
        <v>0</v>
      </c>
    </row>
  </sheetData>
  <sheetProtection algorithmName="SHA-512" hashValue="zP2WScIZ6Hv5UerRmS3A+iw3pCO72qYCIUcWfAwldVqAGOayYDUvlL7wI+Yyx1+izMwgOnqFG0XFp+qTzulbiQ==" saltValue="i5s+ghmqvsMJNItGTcwJaA==" spinCount="100000" sheet="1" objects="1" scenarios="1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B3D0AA-4DAB-46E1-A2E8-8B31E7ECCBDD}">
  <dimension ref="A1:J160"/>
  <sheetViews>
    <sheetView zoomScaleNormal="100" workbookViewId="0">
      <selection activeCell="G20" sqref="G20"/>
    </sheetView>
  </sheetViews>
  <sheetFormatPr defaultRowHeight="14.5" x14ac:dyDescent="0.35"/>
  <cols>
    <col min="1" max="1" width="10.08984375" customWidth="1"/>
    <col min="3" max="3" width="9.7265625" customWidth="1"/>
    <col min="5" max="5" width="28.90625" customWidth="1"/>
    <col min="6" max="7" width="11.08984375" customWidth="1"/>
    <col min="8" max="8" width="16.7265625" customWidth="1"/>
    <col min="9" max="9" width="11.7265625" bestFit="1" customWidth="1"/>
    <col min="10" max="14" width="11.08984375" customWidth="1"/>
    <col min="16" max="16" width="21.7265625" bestFit="1" customWidth="1"/>
    <col min="17" max="17" width="9.453125" customWidth="1"/>
  </cols>
  <sheetData>
    <row r="1" spans="1:10" s="26" customFormat="1" x14ac:dyDescent="0.35">
      <c r="A1" s="2" t="s">
        <v>77</v>
      </c>
    </row>
    <row r="3" spans="1:10" x14ac:dyDescent="0.35">
      <c r="E3" s="7" t="s">
        <v>3</v>
      </c>
      <c r="F3" s="7" t="s">
        <v>2</v>
      </c>
    </row>
    <row r="4" spans="1:10" x14ac:dyDescent="0.35">
      <c r="E4" s="9" t="s">
        <v>14</v>
      </c>
      <c r="F4" s="9">
        <v>0</v>
      </c>
    </row>
    <row r="5" spans="1:10" x14ac:dyDescent="0.35">
      <c r="E5" s="9" t="s">
        <v>16</v>
      </c>
      <c r="F5" s="9">
        <v>1</v>
      </c>
    </row>
    <row r="6" spans="1:10" x14ac:dyDescent="0.35">
      <c r="E6" s="9" t="s">
        <v>18</v>
      </c>
      <c r="F6" s="9">
        <v>2</v>
      </c>
    </row>
    <row r="7" spans="1:10" x14ac:dyDescent="0.35">
      <c r="E7" s="9" t="s">
        <v>20</v>
      </c>
      <c r="F7" s="9">
        <v>3</v>
      </c>
    </row>
    <row r="8" spans="1:10" x14ac:dyDescent="0.35">
      <c r="E8" s="9" t="s">
        <v>22</v>
      </c>
      <c r="F8" s="9">
        <v>4</v>
      </c>
    </row>
    <row r="9" spans="1:10" x14ac:dyDescent="0.35">
      <c r="E9" s="9" t="s">
        <v>24</v>
      </c>
      <c r="F9" s="7">
        <v>5</v>
      </c>
    </row>
    <row r="10" spans="1:10" x14ac:dyDescent="0.35">
      <c r="E10" s="9" t="s">
        <v>26</v>
      </c>
      <c r="F10" s="7">
        <v>6</v>
      </c>
    </row>
    <row r="15" spans="1:10" x14ac:dyDescent="0.35">
      <c r="D15" s="30" t="s">
        <v>32</v>
      </c>
    </row>
    <row r="16" spans="1:10" ht="43.5" x14ac:dyDescent="0.35">
      <c r="A16" s="1" t="s">
        <v>63</v>
      </c>
      <c r="B16" s="1" t="s">
        <v>2</v>
      </c>
      <c r="C16" s="1"/>
      <c r="D16" s="1" t="s">
        <v>0</v>
      </c>
      <c r="E16" s="5"/>
      <c r="F16" s="6" t="s">
        <v>5</v>
      </c>
      <c r="G16" s="6" t="s">
        <v>1</v>
      </c>
      <c r="H16" s="6" t="s">
        <v>33</v>
      </c>
      <c r="I16" s="6" t="s">
        <v>11</v>
      </c>
      <c r="J16" s="6" t="s">
        <v>34</v>
      </c>
    </row>
    <row r="17" spans="1:10" x14ac:dyDescent="0.35">
      <c r="A17" s="26" t="s">
        <v>85</v>
      </c>
      <c r="B17" s="14" t="str">
        <f>IF(C19&gt;89,"6", IF(C19&gt;79,"5", IF(C19&gt;69,"4", IF(C19&gt;59,"3", IF(C19&gt;49,"2", IF(C19&lt;50,"1",IF(C19=0,"0")))))))</f>
        <v>3</v>
      </c>
      <c r="C17" s="3">
        <f>+SUM(I17:I25)</f>
        <v>289567</v>
      </c>
      <c r="D17" s="29">
        <v>1</v>
      </c>
      <c r="E17" s="29" t="s">
        <v>13</v>
      </c>
      <c r="F17" s="20">
        <v>0</v>
      </c>
      <c r="G17" s="20">
        <v>0</v>
      </c>
      <c r="H17" s="20">
        <v>0</v>
      </c>
      <c r="I17" s="28">
        <f t="shared" ref="I17:I25" si="0">F17*G17</f>
        <v>0</v>
      </c>
      <c r="J17" s="28">
        <f>H17*F17</f>
        <v>0</v>
      </c>
    </row>
    <row r="18" spans="1:10" x14ac:dyDescent="0.35">
      <c r="A18" s="26" t="s">
        <v>85</v>
      </c>
      <c r="C18" s="3">
        <f>+SUM(J17:J25)</f>
        <v>172507</v>
      </c>
      <c r="D18" s="1">
        <v>2</v>
      </c>
      <c r="E18" s="1" t="s">
        <v>15</v>
      </c>
      <c r="F18" s="20">
        <v>0</v>
      </c>
      <c r="G18" s="20">
        <v>0</v>
      </c>
      <c r="H18" s="20">
        <v>0</v>
      </c>
      <c r="I18" s="28">
        <f t="shared" si="0"/>
        <v>0</v>
      </c>
      <c r="J18" s="28">
        <f t="shared" ref="J18:J25" si="1">H18*F18</f>
        <v>0</v>
      </c>
    </row>
    <row r="19" spans="1:10" x14ac:dyDescent="0.35">
      <c r="A19" s="26" t="s">
        <v>85</v>
      </c>
      <c r="C19" s="3">
        <f>+(C18/C17)*100</f>
        <v>59.574122741887024</v>
      </c>
      <c r="D19" s="1">
        <v>3</v>
      </c>
      <c r="E19" s="1" t="s">
        <v>17</v>
      </c>
      <c r="F19" s="20">
        <v>27943</v>
      </c>
      <c r="G19" s="20">
        <v>1</v>
      </c>
      <c r="H19" s="20">
        <v>1</v>
      </c>
      <c r="I19" s="28">
        <f t="shared" si="0"/>
        <v>27943</v>
      </c>
      <c r="J19" s="28">
        <f t="shared" si="1"/>
        <v>27943</v>
      </c>
    </row>
    <row r="20" spans="1:10" x14ac:dyDescent="0.35">
      <c r="A20" s="26" t="s">
        <v>85</v>
      </c>
      <c r="C20">
        <v>0</v>
      </c>
      <c r="D20" s="1">
        <v>4</v>
      </c>
      <c r="E20" s="1" t="s">
        <v>19</v>
      </c>
      <c r="F20" s="20">
        <v>0</v>
      </c>
      <c r="G20" s="20">
        <v>0</v>
      </c>
      <c r="H20" s="20">
        <v>0</v>
      </c>
      <c r="I20" s="28">
        <f t="shared" si="0"/>
        <v>0</v>
      </c>
      <c r="J20" s="28">
        <f t="shared" si="1"/>
        <v>0</v>
      </c>
    </row>
    <row r="21" spans="1:10" x14ac:dyDescent="0.35">
      <c r="A21" s="26" t="s">
        <v>85</v>
      </c>
      <c r="C21">
        <v>0</v>
      </c>
      <c r="D21" s="1">
        <v>5</v>
      </c>
      <c r="E21" s="1" t="s">
        <v>21</v>
      </c>
      <c r="F21" s="20">
        <v>0</v>
      </c>
      <c r="G21" s="20">
        <v>0</v>
      </c>
      <c r="H21" s="20">
        <v>0</v>
      </c>
      <c r="I21" s="28">
        <f t="shared" si="0"/>
        <v>0</v>
      </c>
      <c r="J21" s="28">
        <f t="shared" si="1"/>
        <v>0</v>
      </c>
    </row>
    <row r="22" spans="1:10" x14ac:dyDescent="0.35">
      <c r="A22" s="26" t="s">
        <v>85</v>
      </c>
      <c r="C22">
        <v>0</v>
      </c>
      <c r="D22" s="1">
        <v>6</v>
      </c>
      <c r="E22" s="1" t="s">
        <v>23</v>
      </c>
      <c r="F22" s="20">
        <v>10884</v>
      </c>
      <c r="G22" s="20">
        <v>5</v>
      </c>
      <c r="H22" s="20">
        <v>1</v>
      </c>
      <c r="I22" s="28">
        <f t="shared" si="0"/>
        <v>54420</v>
      </c>
      <c r="J22" s="28">
        <f t="shared" si="1"/>
        <v>10884</v>
      </c>
    </row>
    <row r="23" spans="1:10" x14ac:dyDescent="0.35">
      <c r="A23" s="26" t="s">
        <v>85</v>
      </c>
      <c r="C23">
        <v>0</v>
      </c>
      <c r="D23" s="1">
        <v>7</v>
      </c>
      <c r="E23" s="1" t="s">
        <v>25</v>
      </c>
      <c r="F23" s="20">
        <v>0</v>
      </c>
      <c r="G23" s="20">
        <v>0</v>
      </c>
      <c r="H23" s="20">
        <v>0</v>
      </c>
      <c r="I23" s="28">
        <f t="shared" si="0"/>
        <v>0</v>
      </c>
      <c r="J23" s="28">
        <f t="shared" si="1"/>
        <v>0</v>
      </c>
    </row>
    <row r="24" spans="1:10" x14ac:dyDescent="0.35">
      <c r="A24" s="26" t="s">
        <v>85</v>
      </c>
      <c r="C24">
        <v>0</v>
      </c>
      <c r="D24" s="1">
        <v>8</v>
      </c>
      <c r="E24" s="1" t="s">
        <v>27</v>
      </c>
      <c r="F24" s="20">
        <v>3342</v>
      </c>
      <c r="G24" s="20">
        <v>62</v>
      </c>
      <c r="H24" s="20">
        <v>40</v>
      </c>
      <c r="I24" s="28">
        <f t="shared" si="0"/>
        <v>207204</v>
      </c>
      <c r="J24" s="28">
        <f t="shared" si="1"/>
        <v>133680</v>
      </c>
    </row>
    <row r="25" spans="1:10" x14ac:dyDescent="0.35">
      <c r="A25" s="26" t="s">
        <v>85</v>
      </c>
      <c r="C25">
        <v>0</v>
      </c>
      <c r="D25" s="1">
        <v>9</v>
      </c>
      <c r="E25" s="1" t="s">
        <v>28</v>
      </c>
      <c r="F25" s="20">
        <v>0</v>
      </c>
      <c r="G25" s="20">
        <v>0</v>
      </c>
      <c r="H25" s="20">
        <v>0</v>
      </c>
      <c r="I25" s="28">
        <f t="shared" si="0"/>
        <v>0</v>
      </c>
      <c r="J25" s="28">
        <f t="shared" si="1"/>
        <v>0</v>
      </c>
    </row>
    <row r="26" spans="1:10" x14ac:dyDescent="0.35">
      <c r="A26" s="26" t="s">
        <v>78</v>
      </c>
      <c r="B26" s="14" t="str">
        <f t="shared" ref="B26" si="2">IF(C28&gt;89,"6", IF(C28&gt;79,"5", IF(C28&gt;69,"4", IF(C28&gt;59,"3", IF(C28&gt;49,"2", IF(C28&lt;50,"1",IF(C28=0,"0")))))))</f>
        <v>1</v>
      </c>
      <c r="C26" s="3">
        <f t="shared" ref="C26" si="3">+SUM(I26:I34)</f>
        <v>60376862.460000001</v>
      </c>
      <c r="F26" s="20">
        <v>117746.4</v>
      </c>
      <c r="G26" s="20">
        <v>109</v>
      </c>
      <c r="H26" s="20">
        <v>9</v>
      </c>
      <c r="I26" s="28">
        <f t="shared" ref="I26:I89" si="4">F26*G26</f>
        <v>12834357.6</v>
      </c>
      <c r="J26" s="28">
        <f t="shared" ref="J26:J89" si="5">H26*F26</f>
        <v>1059717.5999999999</v>
      </c>
    </row>
    <row r="27" spans="1:10" x14ac:dyDescent="0.35">
      <c r="A27" s="26" t="s">
        <v>78</v>
      </c>
      <c r="C27" s="3">
        <f t="shared" ref="C27" si="6">+SUM(J26:J34)</f>
        <v>15227093.489999998</v>
      </c>
      <c r="F27" s="20">
        <v>60449.78</v>
      </c>
      <c r="G27" s="20">
        <v>100</v>
      </c>
      <c r="H27" s="20">
        <v>14</v>
      </c>
      <c r="I27" s="28">
        <f t="shared" si="4"/>
        <v>6044978</v>
      </c>
      <c r="J27" s="28">
        <f t="shared" si="5"/>
        <v>846296.91999999993</v>
      </c>
    </row>
    <row r="28" spans="1:10" x14ac:dyDescent="0.35">
      <c r="A28" s="26" t="s">
        <v>78</v>
      </c>
      <c r="C28" s="3">
        <f t="shared" ref="C28" si="7">+(C27/C26)*100</f>
        <v>25.220080788543843</v>
      </c>
      <c r="F28" s="20">
        <v>34569.14</v>
      </c>
      <c r="G28" s="20">
        <v>304</v>
      </c>
      <c r="H28" s="20">
        <v>58</v>
      </c>
      <c r="I28" s="28">
        <f t="shared" si="4"/>
        <v>10509018.560000001</v>
      </c>
      <c r="J28" s="28">
        <f t="shared" si="5"/>
        <v>2005010.1199999999</v>
      </c>
    </row>
    <row r="29" spans="1:10" x14ac:dyDescent="0.35">
      <c r="A29" s="26" t="s">
        <v>78</v>
      </c>
      <c r="C29">
        <v>0</v>
      </c>
      <c r="F29" s="20">
        <v>22115.759999999998</v>
      </c>
      <c r="G29" s="20">
        <v>144</v>
      </c>
      <c r="H29" s="20">
        <v>27</v>
      </c>
      <c r="I29" s="28">
        <f t="shared" si="4"/>
        <v>3184669.44</v>
      </c>
      <c r="J29" s="28">
        <f t="shared" si="5"/>
        <v>597125.5199999999</v>
      </c>
    </row>
    <row r="30" spans="1:10" x14ac:dyDescent="0.35">
      <c r="A30" s="26" t="s">
        <v>78</v>
      </c>
      <c r="C30">
        <v>0</v>
      </c>
      <c r="F30" s="20">
        <v>16949.41</v>
      </c>
      <c r="G30" s="20">
        <v>502</v>
      </c>
      <c r="H30" s="20">
        <v>71</v>
      </c>
      <c r="I30" s="28">
        <f t="shared" si="4"/>
        <v>8508603.8200000003</v>
      </c>
      <c r="J30" s="28">
        <f t="shared" si="5"/>
        <v>1203408.1100000001</v>
      </c>
    </row>
    <row r="31" spans="1:10" x14ac:dyDescent="0.35">
      <c r="A31" s="26" t="s">
        <v>78</v>
      </c>
      <c r="C31">
        <v>0</v>
      </c>
      <c r="F31" s="20">
        <v>12071.18</v>
      </c>
      <c r="G31" s="20">
        <v>1057</v>
      </c>
      <c r="H31" s="20">
        <v>536</v>
      </c>
      <c r="I31" s="28">
        <f t="shared" si="4"/>
        <v>12759237.26</v>
      </c>
      <c r="J31" s="28">
        <f t="shared" si="5"/>
        <v>6470152.4800000004</v>
      </c>
    </row>
    <row r="32" spans="1:10" x14ac:dyDescent="0.35">
      <c r="A32" s="26" t="s">
        <v>78</v>
      </c>
      <c r="C32">
        <v>0</v>
      </c>
      <c r="F32" s="20">
        <v>7663.48</v>
      </c>
      <c r="G32" s="20">
        <v>711</v>
      </c>
      <c r="H32" s="20">
        <v>323</v>
      </c>
      <c r="I32" s="28">
        <f t="shared" si="4"/>
        <v>5448734.2799999993</v>
      </c>
      <c r="J32" s="28">
        <f t="shared" si="5"/>
        <v>2475304.04</v>
      </c>
    </row>
    <row r="33" spans="1:10" x14ac:dyDescent="0.35">
      <c r="A33" s="26" t="s">
        <v>78</v>
      </c>
      <c r="C33">
        <v>0</v>
      </c>
      <c r="F33" s="20">
        <v>2938.55</v>
      </c>
      <c r="G33" s="20">
        <v>370</v>
      </c>
      <c r="H33" s="20">
        <v>194</v>
      </c>
      <c r="I33" s="28">
        <f t="shared" si="4"/>
        <v>1087263.5</v>
      </c>
      <c r="J33" s="28">
        <f t="shared" si="5"/>
        <v>570078.70000000007</v>
      </c>
    </row>
    <row r="34" spans="1:10" x14ac:dyDescent="0.35">
      <c r="A34" s="26" t="s">
        <v>78</v>
      </c>
      <c r="C34">
        <v>0</v>
      </c>
      <c r="F34" s="20">
        <v>0</v>
      </c>
      <c r="G34" s="20">
        <v>0</v>
      </c>
      <c r="H34" s="20">
        <v>0</v>
      </c>
      <c r="I34" s="28">
        <f t="shared" si="4"/>
        <v>0</v>
      </c>
      <c r="J34" s="28">
        <f t="shared" si="5"/>
        <v>0</v>
      </c>
    </row>
    <row r="35" spans="1:10" x14ac:dyDescent="0.35">
      <c r="A35" s="26" t="s">
        <v>81</v>
      </c>
      <c r="B35" s="14" t="str">
        <f t="shared" ref="B35" si="8">IF(C37&gt;89,"6", IF(C37&gt;79,"5", IF(C37&gt;69,"4", IF(C37&gt;59,"3", IF(C37&gt;49,"2", IF(C37&lt;50,"1",IF(C37=0,"0")))))))</f>
        <v>1</v>
      </c>
      <c r="C35" s="3">
        <f t="shared" ref="C35" si="9">+SUM(I35:I43)</f>
        <v>1603582</v>
      </c>
      <c r="F35" s="20">
        <v>0</v>
      </c>
      <c r="G35" s="20">
        <v>0</v>
      </c>
      <c r="H35" s="20">
        <v>0</v>
      </c>
      <c r="I35" s="28">
        <f t="shared" si="4"/>
        <v>0</v>
      </c>
      <c r="J35" s="28">
        <f t="shared" si="5"/>
        <v>0</v>
      </c>
    </row>
    <row r="36" spans="1:10" x14ac:dyDescent="0.35">
      <c r="A36" s="26" t="s">
        <v>81</v>
      </c>
      <c r="C36" s="3">
        <f t="shared" ref="C36" si="10">+SUM(J35:J43)</f>
        <v>139636</v>
      </c>
      <c r="F36" s="20">
        <v>65078</v>
      </c>
      <c r="G36" s="20">
        <v>3</v>
      </c>
      <c r="H36" s="20">
        <v>0</v>
      </c>
      <c r="I36" s="28">
        <f t="shared" si="4"/>
        <v>195234</v>
      </c>
      <c r="J36" s="28">
        <f t="shared" si="5"/>
        <v>0</v>
      </c>
    </row>
    <row r="37" spans="1:10" x14ac:dyDescent="0.35">
      <c r="A37" s="26" t="s">
        <v>81</v>
      </c>
      <c r="C37" s="3">
        <f t="shared" ref="C37" si="11">+(C36/C35)*100</f>
        <v>8.7077555123467327</v>
      </c>
      <c r="F37" s="20">
        <v>32689</v>
      </c>
      <c r="G37" s="20">
        <v>12</v>
      </c>
      <c r="H37" s="20">
        <v>2</v>
      </c>
      <c r="I37" s="28">
        <f t="shared" si="4"/>
        <v>392268</v>
      </c>
      <c r="J37" s="28">
        <f t="shared" si="5"/>
        <v>65378</v>
      </c>
    </row>
    <row r="38" spans="1:10" x14ac:dyDescent="0.35">
      <c r="A38" s="26" t="s">
        <v>81</v>
      </c>
      <c r="C38">
        <v>0</v>
      </c>
      <c r="F38" s="20">
        <v>22239</v>
      </c>
      <c r="G38" s="20">
        <v>9</v>
      </c>
      <c r="H38" s="20">
        <v>0</v>
      </c>
      <c r="I38" s="28">
        <f t="shared" si="4"/>
        <v>200151</v>
      </c>
      <c r="J38" s="28">
        <f t="shared" si="5"/>
        <v>0</v>
      </c>
    </row>
    <row r="39" spans="1:10" x14ac:dyDescent="0.35">
      <c r="A39" s="26" t="s">
        <v>81</v>
      </c>
      <c r="C39">
        <v>0</v>
      </c>
      <c r="F39" s="20">
        <v>16971</v>
      </c>
      <c r="G39" s="20">
        <v>29</v>
      </c>
      <c r="H39" s="20">
        <v>2</v>
      </c>
      <c r="I39" s="28">
        <f t="shared" si="4"/>
        <v>492159</v>
      </c>
      <c r="J39" s="28">
        <f t="shared" si="5"/>
        <v>33942</v>
      </c>
    </row>
    <row r="40" spans="1:10" x14ac:dyDescent="0.35">
      <c r="A40" s="26" t="s">
        <v>81</v>
      </c>
      <c r="C40">
        <v>0</v>
      </c>
      <c r="F40" s="20">
        <v>12059</v>
      </c>
      <c r="G40" s="20">
        <v>4</v>
      </c>
      <c r="H40" s="20">
        <v>0</v>
      </c>
      <c r="I40" s="28">
        <f t="shared" si="4"/>
        <v>48236</v>
      </c>
      <c r="J40" s="28">
        <f t="shared" si="5"/>
        <v>0</v>
      </c>
    </row>
    <row r="41" spans="1:10" x14ac:dyDescent="0.35">
      <c r="A41" s="26" t="s">
        <v>81</v>
      </c>
      <c r="C41">
        <v>0</v>
      </c>
      <c r="F41" s="20">
        <v>7070</v>
      </c>
      <c r="G41" s="20">
        <v>35</v>
      </c>
      <c r="H41" s="20">
        <v>4</v>
      </c>
      <c r="I41" s="28">
        <f t="shared" si="4"/>
        <v>247450</v>
      </c>
      <c r="J41" s="28">
        <f t="shared" si="5"/>
        <v>28280</v>
      </c>
    </row>
    <row r="42" spans="1:10" x14ac:dyDescent="0.35">
      <c r="A42" s="26" t="s">
        <v>81</v>
      </c>
      <c r="C42">
        <v>0</v>
      </c>
      <c r="F42" s="20">
        <v>4012</v>
      </c>
      <c r="G42" s="20">
        <v>7</v>
      </c>
      <c r="H42" s="20">
        <v>3</v>
      </c>
      <c r="I42" s="28">
        <f t="shared" si="4"/>
        <v>28084</v>
      </c>
      <c r="J42" s="28">
        <f t="shared" si="5"/>
        <v>12036</v>
      </c>
    </row>
    <row r="43" spans="1:10" x14ac:dyDescent="0.35">
      <c r="A43" s="26" t="s">
        <v>81</v>
      </c>
      <c r="C43">
        <v>0</v>
      </c>
      <c r="F43" s="20">
        <v>0</v>
      </c>
      <c r="G43" s="20">
        <v>0</v>
      </c>
      <c r="H43" s="20">
        <v>0</v>
      </c>
      <c r="I43" s="28">
        <f t="shared" si="4"/>
        <v>0</v>
      </c>
      <c r="J43" s="28">
        <f t="shared" si="5"/>
        <v>0</v>
      </c>
    </row>
    <row r="44" spans="1:10" x14ac:dyDescent="0.35">
      <c r="A44" s="26" t="s">
        <v>79</v>
      </c>
      <c r="B44" s="14" t="str">
        <f t="shared" ref="B44" si="12">IF(C46&gt;89,"6", IF(C46&gt;79,"5", IF(C46&gt;69,"4", IF(C46&gt;59,"3", IF(C46&gt;49,"2", IF(C46&lt;50,"1",IF(C46=0,"0")))))))</f>
        <v>1</v>
      </c>
      <c r="C44" s="3">
        <f t="shared" ref="C44" si="13">+SUM(I44:I52)</f>
        <v>419738.63000000006</v>
      </c>
      <c r="F44" s="20">
        <v>0</v>
      </c>
      <c r="G44" s="20">
        <v>0</v>
      </c>
      <c r="H44" s="20">
        <v>0</v>
      </c>
      <c r="I44" s="28">
        <f t="shared" si="4"/>
        <v>0</v>
      </c>
      <c r="J44" s="28">
        <f t="shared" si="5"/>
        <v>0</v>
      </c>
    </row>
    <row r="45" spans="1:10" x14ac:dyDescent="0.35">
      <c r="A45" s="26" t="s">
        <v>79</v>
      </c>
      <c r="C45" s="3">
        <f t="shared" ref="C45" si="14">+SUM(J44:J52)</f>
        <v>11860.17</v>
      </c>
      <c r="F45" s="20">
        <v>0</v>
      </c>
      <c r="G45" s="20">
        <v>0</v>
      </c>
      <c r="H45" s="20">
        <v>0</v>
      </c>
      <c r="I45" s="28">
        <f t="shared" si="4"/>
        <v>0</v>
      </c>
      <c r="J45" s="28">
        <f t="shared" si="5"/>
        <v>0</v>
      </c>
    </row>
    <row r="46" spans="1:10" x14ac:dyDescent="0.35">
      <c r="A46" s="26" t="s">
        <v>79</v>
      </c>
      <c r="C46" s="3">
        <f t="shared" ref="C46" si="15">+(C45/C44)*100</f>
        <v>2.8256084030197548</v>
      </c>
      <c r="F46" s="20">
        <v>30731.07</v>
      </c>
      <c r="G46" s="20">
        <v>5</v>
      </c>
      <c r="H46" s="20">
        <v>0</v>
      </c>
      <c r="I46" s="28">
        <f t="shared" si="4"/>
        <v>153655.35</v>
      </c>
      <c r="J46" s="28">
        <f t="shared" si="5"/>
        <v>0</v>
      </c>
    </row>
    <row r="47" spans="1:10" x14ac:dyDescent="0.35">
      <c r="A47" s="26" t="s">
        <v>79</v>
      </c>
      <c r="C47">
        <v>0</v>
      </c>
      <c r="F47" s="20">
        <v>23144.54</v>
      </c>
      <c r="G47" s="20">
        <v>4</v>
      </c>
      <c r="H47" s="20">
        <v>0</v>
      </c>
      <c r="I47" s="28">
        <f t="shared" si="4"/>
        <v>92578.16</v>
      </c>
      <c r="J47" s="28">
        <f t="shared" si="5"/>
        <v>0</v>
      </c>
    </row>
    <row r="48" spans="1:10" x14ac:dyDescent="0.35">
      <c r="A48" s="26" t="s">
        <v>79</v>
      </c>
      <c r="C48">
        <v>0</v>
      </c>
      <c r="F48" s="20">
        <v>17453</v>
      </c>
      <c r="G48" s="20">
        <v>2</v>
      </c>
      <c r="H48" s="20">
        <v>0</v>
      </c>
      <c r="I48" s="28">
        <f t="shared" si="4"/>
        <v>34906</v>
      </c>
      <c r="J48" s="28">
        <f t="shared" si="5"/>
        <v>0</v>
      </c>
    </row>
    <row r="49" spans="1:10" x14ac:dyDescent="0.35">
      <c r="A49" s="26" t="s">
        <v>79</v>
      </c>
      <c r="C49">
        <v>0</v>
      </c>
      <c r="F49" s="20">
        <v>0</v>
      </c>
      <c r="G49" s="20">
        <v>0</v>
      </c>
      <c r="H49" s="20">
        <v>0</v>
      </c>
      <c r="I49" s="28">
        <f t="shared" si="4"/>
        <v>0</v>
      </c>
      <c r="J49" s="28">
        <f t="shared" si="5"/>
        <v>0</v>
      </c>
    </row>
    <row r="50" spans="1:10" x14ac:dyDescent="0.35">
      <c r="A50" s="26" t="s">
        <v>79</v>
      </c>
      <c r="C50">
        <v>0</v>
      </c>
      <c r="F50" s="20">
        <v>6723.46</v>
      </c>
      <c r="G50" s="20">
        <v>18</v>
      </c>
      <c r="H50" s="20">
        <v>1</v>
      </c>
      <c r="I50" s="28">
        <f t="shared" si="4"/>
        <v>121022.28</v>
      </c>
      <c r="J50" s="28">
        <f t="shared" si="5"/>
        <v>6723.46</v>
      </c>
    </row>
    <row r="51" spans="1:10" x14ac:dyDescent="0.35">
      <c r="A51" s="26" t="s">
        <v>79</v>
      </c>
      <c r="C51">
        <v>0</v>
      </c>
      <c r="F51" s="20">
        <v>4146.71</v>
      </c>
      <c r="G51" s="20">
        <v>4</v>
      </c>
      <c r="H51" s="20">
        <v>1</v>
      </c>
      <c r="I51" s="28">
        <f t="shared" si="4"/>
        <v>16586.84</v>
      </c>
      <c r="J51" s="28">
        <f t="shared" si="5"/>
        <v>4146.71</v>
      </c>
    </row>
    <row r="52" spans="1:10" x14ac:dyDescent="0.35">
      <c r="A52" s="26" t="s">
        <v>79</v>
      </c>
      <c r="C52">
        <v>0</v>
      </c>
      <c r="F52" s="20">
        <v>990</v>
      </c>
      <c r="G52" s="20">
        <v>1</v>
      </c>
      <c r="H52" s="20">
        <v>1</v>
      </c>
      <c r="I52" s="28">
        <f t="shared" si="4"/>
        <v>990</v>
      </c>
      <c r="J52" s="28">
        <f t="shared" si="5"/>
        <v>990</v>
      </c>
    </row>
    <row r="53" spans="1:10" x14ac:dyDescent="0.35">
      <c r="A53" s="26" t="s">
        <v>86</v>
      </c>
      <c r="B53" s="14" t="e">
        <f t="shared" ref="B53" si="16">IF(C55&gt;89,"6", IF(C55&gt;79,"5", IF(C55&gt;69,"4", IF(C55&gt;59,"3", IF(C55&gt;49,"2", IF(C55&lt;50,"1",IF(C55=0,"0")))))))</f>
        <v>#DIV/0!</v>
      </c>
      <c r="C53" s="3">
        <f t="shared" ref="C53" si="17">+SUM(I53:I61)</f>
        <v>0</v>
      </c>
      <c r="F53" s="20">
        <v>0</v>
      </c>
      <c r="G53" s="20">
        <v>0</v>
      </c>
      <c r="H53" s="20">
        <v>0</v>
      </c>
      <c r="I53" s="28">
        <f t="shared" si="4"/>
        <v>0</v>
      </c>
      <c r="J53" s="28">
        <f t="shared" si="5"/>
        <v>0</v>
      </c>
    </row>
    <row r="54" spans="1:10" x14ac:dyDescent="0.35">
      <c r="A54" s="26" t="s">
        <v>86</v>
      </c>
      <c r="C54" s="3">
        <f t="shared" ref="C54" si="18">+SUM(J53:J61)</f>
        <v>0</v>
      </c>
      <c r="F54" s="20">
        <v>0</v>
      </c>
      <c r="G54" s="20">
        <v>0</v>
      </c>
      <c r="H54" s="20">
        <v>0</v>
      </c>
      <c r="I54" s="28">
        <f t="shared" si="4"/>
        <v>0</v>
      </c>
      <c r="J54" s="28">
        <f t="shared" si="5"/>
        <v>0</v>
      </c>
    </row>
    <row r="55" spans="1:10" x14ac:dyDescent="0.35">
      <c r="A55" s="26" t="s">
        <v>86</v>
      </c>
      <c r="C55" s="3" t="e">
        <f t="shared" ref="C55" si="19">+(C54/C53)*100</f>
        <v>#DIV/0!</v>
      </c>
      <c r="F55" s="20">
        <v>0</v>
      </c>
      <c r="G55" s="20">
        <v>0</v>
      </c>
      <c r="H55" s="20">
        <v>0</v>
      </c>
      <c r="I55" s="28">
        <f t="shared" si="4"/>
        <v>0</v>
      </c>
      <c r="J55" s="28">
        <f t="shared" si="5"/>
        <v>0</v>
      </c>
    </row>
    <row r="56" spans="1:10" x14ac:dyDescent="0.35">
      <c r="A56" s="26" t="s">
        <v>86</v>
      </c>
      <c r="C56">
        <v>0</v>
      </c>
      <c r="F56" s="20">
        <v>0</v>
      </c>
      <c r="G56" s="20">
        <v>0</v>
      </c>
      <c r="H56" s="20">
        <v>0</v>
      </c>
      <c r="I56" s="28">
        <f t="shared" si="4"/>
        <v>0</v>
      </c>
      <c r="J56" s="28">
        <f t="shared" si="5"/>
        <v>0</v>
      </c>
    </row>
    <row r="57" spans="1:10" x14ac:dyDescent="0.35">
      <c r="A57" s="26" t="s">
        <v>86</v>
      </c>
      <c r="C57">
        <v>0</v>
      </c>
      <c r="F57" s="20">
        <v>0</v>
      </c>
      <c r="G57" s="20">
        <v>0</v>
      </c>
      <c r="H57" s="20">
        <v>0</v>
      </c>
      <c r="I57" s="28">
        <f t="shared" si="4"/>
        <v>0</v>
      </c>
      <c r="J57" s="28">
        <f t="shared" si="5"/>
        <v>0</v>
      </c>
    </row>
    <row r="58" spans="1:10" x14ac:dyDescent="0.35">
      <c r="A58" s="26" t="s">
        <v>86</v>
      </c>
      <c r="C58">
        <v>0</v>
      </c>
      <c r="F58" s="20">
        <v>0</v>
      </c>
      <c r="G58" s="20">
        <v>0</v>
      </c>
      <c r="H58" s="20">
        <v>0</v>
      </c>
      <c r="I58" s="28">
        <f t="shared" si="4"/>
        <v>0</v>
      </c>
      <c r="J58" s="28">
        <f t="shared" si="5"/>
        <v>0</v>
      </c>
    </row>
    <row r="59" spans="1:10" x14ac:dyDescent="0.35">
      <c r="A59" s="26" t="s">
        <v>86</v>
      </c>
      <c r="C59">
        <v>0</v>
      </c>
      <c r="F59" s="20">
        <v>0</v>
      </c>
      <c r="G59" s="20">
        <v>0</v>
      </c>
      <c r="H59" s="20">
        <v>0</v>
      </c>
      <c r="I59" s="28">
        <f t="shared" si="4"/>
        <v>0</v>
      </c>
      <c r="J59" s="28">
        <f t="shared" si="5"/>
        <v>0</v>
      </c>
    </row>
    <row r="60" spans="1:10" x14ac:dyDescent="0.35">
      <c r="A60" s="26" t="s">
        <v>86</v>
      </c>
      <c r="C60">
        <v>0</v>
      </c>
      <c r="F60" s="20">
        <v>0</v>
      </c>
      <c r="G60" s="20">
        <v>0</v>
      </c>
      <c r="H60" s="20">
        <v>0</v>
      </c>
      <c r="I60" s="28">
        <f t="shared" si="4"/>
        <v>0</v>
      </c>
      <c r="J60" s="28">
        <f t="shared" si="5"/>
        <v>0</v>
      </c>
    </row>
    <row r="61" spans="1:10" x14ac:dyDescent="0.35">
      <c r="A61" s="26" t="s">
        <v>86</v>
      </c>
      <c r="C61">
        <v>0</v>
      </c>
      <c r="F61" s="20">
        <v>0</v>
      </c>
      <c r="G61" s="20">
        <v>0</v>
      </c>
      <c r="H61" s="20">
        <v>0</v>
      </c>
      <c r="I61" s="28">
        <f t="shared" si="4"/>
        <v>0</v>
      </c>
      <c r="J61" s="28">
        <f t="shared" si="5"/>
        <v>0</v>
      </c>
    </row>
    <row r="62" spans="1:10" x14ac:dyDescent="0.35">
      <c r="A62" s="26" t="s">
        <v>80</v>
      </c>
      <c r="B62" s="14" t="str">
        <f t="shared" ref="B62" si="20">IF(C64&gt;89,"6", IF(C64&gt;79,"5", IF(C64&gt;69,"4", IF(C64&gt;59,"3", IF(C64&gt;49,"2", IF(C64&lt;50,"1",IF(C64=0,"0")))))))</f>
        <v>1</v>
      </c>
      <c r="C62" s="3">
        <f t="shared" ref="C62" si="21">+SUM(I62:I70)</f>
        <v>252469.81000000006</v>
      </c>
      <c r="F62" s="20">
        <v>0</v>
      </c>
      <c r="G62" s="20">
        <v>0</v>
      </c>
      <c r="H62" s="20">
        <v>0</v>
      </c>
      <c r="I62" s="28">
        <f t="shared" si="4"/>
        <v>0</v>
      </c>
      <c r="J62" s="28">
        <f t="shared" si="5"/>
        <v>0</v>
      </c>
    </row>
    <row r="63" spans="1:10" x14ac:dyDescent="0.35">
      <c r="A63" s="26" t="s">
        <v>80</v>
      </c>
      <c r="C63" s="3">
        <f t="shared" ref="C63" si="22">+SUM(J62:J70)</f>
        <v>0</v>
      </c>
      <c r="F63" s="20">
        <v>0</v>
      </c>
      <c r="G63" s="20">
        <v>0</v>
      </c>
      <c r="H63" s="20">
        <v>0</v>
      </c>
      <c r="I63" s="28">
        <f t="shared" si="4"/>
        <v>0</v>
      </c>
      <c r="J63" s="28">
        <f t="shared" si="5"/>
        <v>0</v>
      </c>
    </row>
    <row r="64" spans="1:10" x14ac:dyDescent="0.35">
      <c r="A64" s="26" t="s">
        <v>80</v>
      </c>
      <c r="C64" s="3">
        <f t="shared" ref="C64" si="23">+(C63/C62)*100</f>
        <v>0</v>
      </c>
      <c r="F64" s="20">
        <v>28533.17</v>
      </c>
      <c r="G64" s="20">
        <v>2</v>
      </c>
      <c r="H64" s="20">
        <v>0</v>
      </c>
      <c r="I64" s="28">
        <f t="shared" si="4"/>
        <v>57066.34</v>
      </c>
      <c r="J64" s="28">
        <f t="shared" si="5"/>
        <v>0</v>
      </c>
    </row>
    <row r="65" spans="1:10" x14ac:dyDescent="0.35">
      <c r="A65" s="26" t="s">
        <v>80</v>
      </c>
      <c r="C65">
        <v>0</v>
      </c>
      <c r="F65" s="20">
        <v>20134.02</v>
      </c>
      <c r="G65" s="20">
        <v>1</v>
      </c>
      <c r="H65" s="20">
        <v>0</v>
      </c>
      <c r="I65" s="28">
        <f t="shared" si="4"/>
        <v>20134.02</v>
      </c>
      <c r="J65" s="28">
        <f t="shared" si="5"/>
        <v>0</v>
      </c>
    </row>
    <row r="66" spans="1:10" x14ac:dyDescent="0.35">
      <c r="A66" s="26" t="s">
        <v>80</v>
      </c>
      <c r="C66">
        <v>0</v>
      </c>
      <c r="F66" s="20">
        <v>18838.650000000001</v>
      </c>
      <c r="G66" s="20">
        <v>1</v>
      </c>
      <c r="H66" s="20">
        <v>0</v>
      </c>
      <c r="I66" s="28">
        <f t="shared" si="4"/>
        <v>18838.650000000001</v>
      </c>
      <c r="J66" s="28">
        <f t="shared" si="5"/>
        <v>0</v>
      </c>
    </row>
    <row r="67" spans="1:10" x14ac:dyDescent="0.35">
      <c r="A67" s="26" t="s">
        <v>80</v>
      </c>
      <c r="C67">
        <v>0</v>
      </c>
      <c r="F67" s="20">
        <v>12756.84</v>
      </c>
      <c r="G67" s="20">
        <v>3</v>
      </c>
      <c r="H67" s="20">
        <v>0</v>
      </c>
      <c r="I67" s="28">
        <f t="shared" si="4"/>
        <v>38270.520000000004</v>
      </c>
      <c r="J67" s="28">
        <f t="shared" si="5"/>
        <v>0</v>
      </c>
    </row>
    <row r="68" spans="1:10" x14ac:dyDescent="0.35">
      <c r="A68" s="26" t="s">
        <v>80</v>
      </c>
      <c r="C68">
        <v>0</v>
      </c>
      <c r="F68" s="20">
        <v>6186.06</v>
      </c>
      <c r="G68" s="20">
        <v>18</v>
      </c>
      <c r="H68" s="20">
        <v>0</v>
      </c>
      <c r="I68" s="28">
        <f t="shared" si="4"/>
        <v>111349.08</v>
      </c>
      <c r="J68" s="28">
        <f t="shared" si="5"/>
        <v>0</v>
      </c>
    </row>
    <row r="69" spans="1:10" x14ac:dyDescent="0.35">
      <c r="A69" s="26" t="s">
        <v>80</v>
      </c>
      <c r="C69">
        <v>0</v>
      </c>
      <c r="F69" s="20">
        <v>3405.6</v>
      </c>
      <c r="G69" s="20">
        <v>2</v>
      </c>
      <c r="H69" s="20">
        <v>0</v>
      </c>
      <c r="I69" s="28">
        <f t="shared" si="4"/>
        <v>6811.2</v>
      </c>
      <c r="J69" s="28">
        <f t="shared" si="5"/>
        <v>0</v>
      </c>
    </row>
    <row r="70" spans="1:10" x14ac:dyDescent="0.35">
      <c r="A70" s="26" t="s">
        <v>80</v>
      </c>
      <c r="C70">
        <v>0</v>
      </c>
      <c r="F70" s="20">
        <v>0</v>
      </c>
      <c r="G70" s="20">
        <v>0</v>
      </c>
      <c r="H70" s="20">
        <v>0</v>
      </c>
      <c r="I70" s="28">
        <f t="shared" si="4"/>
        <v>0</v>
      </c>
      <c r="J70" s="28">
        <f t="shared" si="5"/>
        <v>0</v>
      </c>
    </row>
    <row r="71" spans="1:10" x14ac:dyDescent="0.35">
      <c r="A71" s="26" t="s">
        <v>82</v>
      </c>
      <c r="B71" s="14" t="str">
        <f t="shared" ref="B71" si="24">IF(C73&gt;89,"6", IF(C73&gt;79,"5", IF(C73&gt;69,"4", IF(C73&gt;59,"3", IF(C73&gt;49,"2", IF(C73&lt;50,"1",IF(C73=0,"0")))))))</f>
        <v>3</v>
      </c>
      <c r="C71" s="3">
        <f t="shared" ref="C71" si="25">+SUM(I71:I79)</f>
        <v>1731554.6099999999</v>
      </c>
      <c r="F71" s="20">
        <v>75274.5</v>
      </c>
      <c r="G71" s="20">
        <v>1</v>
      </c>
      <c r="H71" s="20">
        <v>0</v>
      </c>
      <c r="I71" s="28">
        <f t="shared" si="4"/>
        <v>75274.5</v>
      </c>
      <c r="J71" s="28">
        <f t="shared" si="5"/>
        <v>0</v>
      </c>
    </row>
    <row r="72" spans="1:10" x14ac:dyDescent="0.35">
      <c r="A72" s="26" t="s">
        <v>82</v>
      </c>
      <c r="C72" s="3">
        <f t="shared" ref="C72" si="26">+SUM(J71:J79)</f>
        <v>1049785.6200000001</v>
      </c>
      <c r="F72" s="20">
        <v>57505.66</v>
      </c>
      <c r="G72" s="20">
        <v>3</v>
      </c>
      <c r="H72" s="20">
        <v>0</v>
      </c>
      <c r="I72" s="28">
        <f t="shared" si="4"/>
        <v>172516.98</v>
      </c>
      <c r="J72" s="28">
        <f t="shared" si="5"/>
        <v>0</v>
      </c>
    </row>
    <row r="73" spans="1:10" x14ac:dyDescent="0.35">
      <c r="A73" s="26" t="s">
        <v>82</v>
      </c>
      <c r="C73" s="3">
        <f t="shared" ref="C73" si="27">+(C72/C71)*100</f>
        <v>60.626769374602638</v>
      </c>
      <c r="F73" s="20">
        <v>35702.07</v>
      </c>
      <c r="G73" s="20">
        <v>8</v>
      </c>
      <c r="H73" s="20">
        <v>2</v>
      </c>
      <c r="I73" s="28">
        <f t="shared" si="4"/>
        <v>285616.56</v>
      </c>
      <c r="J73" s="28">
        <f t="shared" si="5"/>
        <v>71404.14</v>
      </c>
    </row>
    <row r="74" spans="1:10" x14ac:dyDescent="0.35">
      <c r="A74" s="26" t="s">
        <v>82</v>
      </c>
      <c r="C74">
        <v>0</v>
      </c>
      <c r="F74" s="20">
        <v>22998.75</v>
      </c>
      <c r="G74" s="20">
        <v>3</v>
      </c>
      <c r="H74" s="20">
        <v>0</v>
      </c>
      <c r="I74" s="28">
        <f t="shared" si="4"/>
        <v>68996.25</v>
      </c>
      <c r="J74" s="28">
        <f t="shared" si="5"/>
        <v>0</v>
      </c>
    </row>
    <row r="75" spans="1:10" x14ac:dyDescent="0.35">
      <c r="A75" s="26" t="s">
        <v>82</v>
      </c>
      <c r="C75">
        <v>0</v>
      </c>
      <c r="F75" s="20">
        <v>18105.38</v>
      </c>
      <c r="G75" s="20">
        <v>2</v>
      </c>
      <c r="H75" s="20">
        <v>1</v>
      </c>
      <c r="I75" s="28">
        <f t="shared" si="4"/>
        <v>36210.76</v>
      </c>
      <c r="J75" s="28">
        <f t="shared" si="5"/>
        <v>18105.38</v>
      </c>
    </row>
    <row r="76" spans="1:10" x14ac:dyDescent="0.35">
      <c r="A76" s="26" t="s">
        <v>82</v>
      </c>
      <c r="C76">
        <v>0</v>
      </c>
      <c r="F76" s="20">
        <v>12648.58</v>
      </c>
      <c r="G76" s="20">
        <v>9</v>
      </c>
      <c r="H76" s="20">
        <v>6</v>
      </c>
      <c r="I76" s="28">
        <f t="shared" si="4"/>
        <v>113837.22</v>
      </c>
      <c r="J76" s="28">
        <f t="shared" si="5"/>
        <v>75891.48</v>
      </c>
    </row>
    <row r="77" spans="1:10" x14ac:dyDescent="0.35">
      <c r="A77" s="26" t="s">
        <v>82</v>
      </c>
      <c r="C77">
        <v>0</v>
      </c>
      <c r="F77" s="20">
        <v>7074.55</v>
      </c>
      <c r="G77" s="20">
        <v>14</v>
      </c>
      <c r="H77" s="20">
        <v>10</v>
      </c>
      <c r="I77" s="28">
        <f t="shared" si="4"/>
        <v>99043.7</v>
      </c>
      <c r="J77" s="28">
        <f t="shared" si="5"/>
        <v>70745.5</v>
      </c>
    </row>
    <row r="78" spans="1:10" x14ac:dyDescent="0.35">
      <c r="A78" s="26" t="s">
        <v>82</v>
      </c>
      <c r="C78">
        <v>0</v>
      </c>
      <c r="F78" s="20">
        <v>4151.22</v>
      </c>
      <c r="G78" s="20">
        <v>212</v>
      </c>
      <c r="H78" s="20">
        <v>196</v>
      </c>
      <c r="I78" s="28">
        <f t="shared" si="4"/>
        <v>880058.64</v>
      </c>
      <c r="J78" s="28">
        <f t="shared" si="5"/>
        <v>813639.12</v>
      </c>
    </row>
    <row r="79" spans="1:10" x14ac:dyDescent="0.35">
      <c r="A79" s="26" t="s">
        <v>82</v>
      </c>
      <c r="C79">
        <v>0</v>
      </c>
      <c r="F79" s="20">
        <v>0</v>
      </c>
      <c r="G79" s="20">
        <v>0</v>
      </c>
      <c r="H79" s="20">
        <v>0</v>
      </c>
      <c r="I79" s="28">
        <f t="shared" si="4"/>
        <v>0</v>
      </c>
      <c r="J79" s="28">
        <f t="shared" si="5"/>
        <v>0</v>
      </c>
    </row>
    <row r="80" spans="1:10" x14ac:dyDescent="0.35">
      <c r="A80" s="26" t="s">
        <v>87</v>
      </c>
      <c r="B80" s="14" t="str">
        <f t="shared" ref="B80" si="28">IF(C82&gt;89,"6", IF(C82&gt;79,"5", IF(C82&gt;69,"4", IF(C82&gt;59,"3", IF(C82&gt;49,"2", IF(C82&lt;50,"1",IF(C82=0,"0")))))))</f>
        <v>4</v>
      </c>
      <c r="C80" s="3">
        <f t="shared" ref="C80" si="29">+SUM(I80:I88)</f>
        <v>361567.49</v>
      </c>
      <c r="F80" s="20">
        <v>0</v>
      </c>
      <c r="G80" s="20">
        <v>0</v>
      </c>
      <c r="H80" s="20">
        <v>0</v>
      </c>
      <c r="I80" s="28">
        <f t="shared" si="4"/>
        <v>0</v>
      </c>
      <c r="J80" s="28">
        <f t="shared" si="5"/>
        <v>0</v>
      </c>
    </row>
    <row r="81" spans="1:10" x14ac:dyDescent="0.35">
      <c r="A81" s="26" t="s">
        <v>87</v>
      </c>
      <c r="C81" s="3">
        <f t="shared" ref="C81" si="30">+SUM(J80:J88)</f>
        <v>274175.43</v>
      </c>
      <c r="F81" s="20">
        <v>0</v>
      </c>
      <c r="G81" s="20">
        <v>0</v>
      </c>
      <c r="H81" s="20">
        <v>0</v>
      </c>
      <c r="I81" s="28">
        <f t="shared" si="4"/>
        <v>0</v>
      </c>
      <c r="J81" s="28">
        <f t="shared" si="5"/>
        <v>0</v>
      </c>
    </row>
    <row r="82" spans="1:10" x14ac:dyDescent="0.35">
      <c r="A82" s="26" t="s">
        <v>87</v>
      </c>
      <c r="C82" s="3">
        <f t="shared" ref="C82" si="31">+(C81/C80)*100</f>
        <v>75.829668757000249</v>
      </c>
      <c r="F82" s="20">
        <v>0</v>
      </c>
      <c r="G82" s="20">
        <v>0</v>
      </c>
      <c r="H82" s="20">
        <v>0</v>
      </c>
      <c r="I82" s="28">
        <f t="shared" si="4"/>
        <v>0</v>
      </c>
      <c r="J82" s="28">
        <f t="shared" si="5"/>
        <v>0</v>
      </c>
    </row>
    <row r="83" spans="1:10" x14ac:dyDescent="0.35">
      <c r="A83" s="26" t="s">
        <v>87</v>
      </c>
      <c r="C83">
        <v>0</v>
      </c>
      <c r="F83" s="20">
        <v>0</v>
      </c>
      <c r="G83" s="20">
        <v>0</v>
      </c>
      <c r="H83" s="20">
        <v>0</v>
      </c>
      <c r="I83" s="28">
        <f t="shared" si="4"/>
        <v>0</v>
      </c>
      <c r="J83" s="28">
        <f t="shared" si="5"/>
        <v>0</v>
      </c>
    </row>
    <row r="84" spans="1:10" x14ac:dyDescent="0.35">
      <c r="A84" s="26" t="s">
        <v>87</v>
      </c>
      <c r="C84">
        <v>0</v>
      </c>
      <c r="F84" s="20">
        <v>16658</v>
      </c>
      <c r="G84" s="20">
        <v>1</v>
      </c>
      <c r="H84" s="20">
        <v>0</v>
      </c>
      <c r="I84" s="28">
        <f t="shared" si="4"/>
        <v>16658</v>
      </c>
      <c r="J84" s="28">
        <f t="shared" si="5"/>
        <v>0</v>
      </c>
    </row>
    <row r="85" spans="1:10" x14ac:dyDescent="0.35">
      <c r="A85" s="26" t="s">
        <v>87</v>
      </c>
      <c r="C85">
        <v>0</v>
      </c>
      <c r="F85" s="20">
        <v>0</v>
      </c>
      <c r="G85" s="20">
        <v>0</v>
      </c>
      <c r="H85" s="20">
        <v>0</v>
      </c>
      <c r="I85" s="28">
        <f t="shared" si="4"/>
        <v>0</v>
      </c>
      <c r="J85" s="28">
        <f t="shared" si="5"/>
        <v>0</v>
      </c>
    </row>
    <row r="86" spans="1:10" x14ac:dyDescent="0.35">
      <c r="A86" s="26" t="s">
        <v>87</v>
      </c>
      <c r="C86">
        <v>0</v>
      </c>
      <c r="F86" s="20">
        <v>7529.91</v>
      </c>
      <c r="G86" s="20">
        <v>4</v>
      </c>
      <c r="H86" s="20">
        <v>1</v>
      </c>
      <c r="I86" s="28">
        <f t="shared" si="4"/>
        <v>30119.64</v>
      </c>
      <c r="J86" s="28">
        <f t="shared" si="5"/>
        <v>7529.91</v>
      </c>
    </row>
    <row r="87" spans="1:10" x14ac:dyDescent="0.35">
      <c r="A87" s="26" t="s">
        <v>87</v>
      </c>
      <c r="C87">
        <v>0</v>
      </c>
      <c r="F87" s="20">
        <v>3703.41</v>
      </c>
      <c r="G87" s="20">
        <v>85</v>
      </c>
      <c r="H87" s="20">
        <v>72</v>
      </c>
      <c r="I87" s="28">
        <f t="shared" si="4"/>
        <v>314789.84999999998</v>
      </c>
      <c r="J87" s="28">
        <f t="shared" si="5"/>
        <v>266645.52</v>
      </c>
    </row>
    <row r="88" spans="1:10" x14ac:dyDescent="0.35">
      <c r="A88" s="26" t="s">
        <v>87</v>
      </c>
      <c r="C88">
        <v>0</v>
      </c>
      <c r="F88" s="20">
        <v>0</v>
      </c>
      <c r="G88" s="20">
        <v>0</v>
      </c>
      <c r="H88" s="20">
        <v>0</v>
      </c>
      <c r="I88" s="28">
        <f t="shared" si="4"/>
        <v>0</v>
      </c>
      <c r="J88" s="28">
        <f t="shared" si="5"/>
        <v>0</v>
      </c>
    </row>
    <row r="89" spans="1:10" x14ac:dyDescent="0.35">
      <c r="A89" s="26" t="s">
        <v>88</v>
      </c>
      <c r="B89" s="14" t="str">
        <f t="shared" ref="B89" si="32">IF(C91&gt;89,"6", IF(C91&gt;79,"5", IF(C91&gt;69,"4", IF(C91&gt;59,"3", IF(C91&gt;49,"2", IF(C91&lt;50,"1",IF(C91=0,"0")))))))</f>
        <v>1</v>
      </c>
      <c r="C89" s="3">
        <f t="shared" ref="C89" si="33">+SUM(I89:I97)</f>
        <v>1143511.9200000002</v>
      </c>
      <c r="F89" s="20">
        <v>84761.24</v>
      </c>
      <c r="G89" s="20">
        <v>2</v>
      </c>
      <c r="H89" s="20">
        <v>0</v>
      </c>
      <c r="I89" s="28">
        <f t="shared" si="4"/>
        <v>169522.48</v>
      </c>
      <c r="J89" s="28">
        <f t="shared" si="5"/>
        <v>0</v>
      </c>
    </row>
    <row r="90" spans="1:10" x14ac:dyDescent="0.35">
      <c r="A90" s="26" t="s">
        <v>88</v>
      </c>
      <c r="C90" s="3">
        <f t="shared" ref="C90" si="34">+SUM(J89:J97)</f>
        <v>341339.85</v>
      </c>
      <c r="F90" s="20">
        <v>61468.21</v>
      </c>
      <c r="G90" s="20">
        <v>2</v>
      </c>
      <c r="H90" s="20">
        <v>1</v>
      </c>
      <c r="I90" s="28">
        <f t="shared" ref="I90:I153" si="35">F90*G90</f>
        <v>122936.42</v>
      </c>
      <c r="J90" s="28">
        <f t="shared" ref="J90:J153" si="36">H90*F90</f>
        <v>61468.21</v>
      </c>
    </row>
    <row r="91" spans="1:10" x14ac:dyDescent="0.35">
      <c r="A91" s="26" t="s">
        <v>88</v>
      </c>
      <c r="C91" s="3">
        <f t="shared" ref="C91" si="37">+(C90/C89)*100</f>
        <v>29.850134837247687</v>
      </c>
      <c r="F91" s="20">
        <v>33973.279999999999</v>
      </c>
      <c r="G91" s="20">
        <v>7</v>
      </c>
      <c r="H91" s="20">
        <v>2</v>
      </c>
      <c r="I91" s="28">
        <f t="shared" si="35"/>
        <v>237812.96</v>
      </c>
      <c r="J91" s="28">
        <f t="shared" si="36"/>
        <v>67946.559999999998</v>
      </c>
    </row>
    <row r="92" spans="1:10" x14ac:dyDescent="0.35">
      <c r="A92" s="26" t="s">
        <v>88</v>
      </c>
      <c r="C92">
        <v>0</v>
      </c>
      <c r="F92" s="20">
        <v>21259.57</v>
      </c>
      <c r="G92" s="20">
        <v>3</v>
      </c>
      <c r="H92" s="20">
        <v>1</v>
      </c>
      <c r="I92" s="28">
        <f t="shared" si="35"/>
        <v>63778.71</v>
      </c>
      <c r="J92" s="28">
        <f t="shared" si="36"/>
        <v>21259.57</v>
      </c>
    </row>
    <row r="93" spans="1:10" x14ac:dyDescent="0.35">
      <c r="A93" s="26" t="s">
        <v>88</v>
      </c>
      <c r="C93">
        <v>0</v>
      </c>
      <c r="F93" s="20">
        <v>17730.95</v>
      </c>
      <c r="G93" s="20">
        <v>3</v>
      </c>
      <c r="H93" s="20">
        <v>2</v>
      </c>
      <c r="I93" s="28">
        <f t="shared" si="35"/>
        <v>53192.850000000006</v>
      </c>
      <c r="J93" s="28">
        <f t="shared" si="36"/>
        <v>35461.9</v>
      </c>
    </row>
    <row r="94" spans="1:10" x14ac:dyDescent="0.35">
      <c r="A94" s="26" t="s">
        <v>88</v>
      </c>
      <c r="C94">
        <v>0</v>
      </c>
      <c r="F94" s="20">
        <v>11955.67</v>
      </c>
      <c r="G94" s="20">
        <v>6</v>
      </c>
      <c r="H94" s="20">
        <v>3</v>
      </c>
      <c r="I94" s="28">
        <f t="shared" si="35"/>
        <v>71734.02</v>
      </c>
      <c r="J94" s="28">
        <f t="shared" si="36"/>
        <v>35867.01</v>
      </c>
    </row>
    <row r="95" spans="1:10" x14ac:dyDescent="0.35">
      <c r="A95" s="26" t="s">
        <v>88</v>
      </c>
      <c r="C95">
        <v>0</v>
      </c>
      <c r="F95" s="20">
        <v>7309.84</v>
      </c>
      <c r="G95" s="20">
        <v>37</v>
      </c>
      <c r="H95" s="20">
        <v>9</v>
      </c>
      <c r="I95" s="28">
        <f t="shared" si="35"/>
        <v>270464.08</v>
      </c>
      <c r="J95" s="28">
        <f t="shared" si="36"/>
        <v>65788.56</v>
      </c>
    </row>
    <row r="96" spans="1:10" x14ac:dyDescent="0.35">
      <c r="A96" s="26" t="s">
        <v>88</v>
      </c>
      <c r="C96">
        <v>0</v>
      </c>
      <c r="F96" s="20">
        <v>3689.88</v>
      </c>
      <c r="G96" s="20">
        <v>31</v>
      </c>
      <c r="H96" s="20">
        <v>14</v>
      </c>
      <c r="I96" s="28">
        <f t="shared" si="35"/>
        <v>114386.28</v>
      </c>
      <c r="J96" s="28">
        <f t="shared" si="36"/>
        <v>51658.32</v>
      </c>
    </row>
    <row r="97" spans="1:10" x14ac:dyDescent="0.35">
      <c r="A97" s="26" t="s">
        <v>88</v>
      </c>
      <c r="C97">
        <v>0</v>
      </c>
      <c r="F97" s="20">
        <v>1889.72</v>
      </c>
      <c r="G97" s="20">
        <v>21</v>
      </c>
      <c r="H97" s="20">
        <v>1</v>
      </c>
      <c r="I97" s="28">
        <f t="shared" si="35"/>
        <v>39684.120000000003</v>
      </c>
      <c r="J97" s="28">
        <f t="shared" si="36"/>
        <v>1889.72</v>
      </c>
    </row>
    <row r="98" spans="1:10" x14ac:dyDescent="0.35">
      <c r="A98" s="26" t="s">
        <v>89</v>
      </c>
      <c r="B98" s="14" t="str">
        <f t="shared" ref="B98" si="38">IF(C100&gt;89,"6", IF(C100&gt;79,"5", IF(C100&gt;69,"4", IF(C100&gt;59,"3", IF(C100&gt;49,"2", IF(C100&lt;50,"1",IF(C100=0,"0")))))))</f>
        <v>1</v>
      </c>
      <c r="C98" s="3">
        <f t="shared" ref="C98" si="39">+SUM(I98:I106)</f>
        <v>539200</v>
      </c>
      <c r="F98" s="20">
        <v>0</v>
      </c>
      <c r="G98" s="20">
        <v>0</v>
      </c>
      <c r="H98" s="20">
        <v>0</v>
      </c>
      <c r="I98" s="28">
        <f t="shared" si="35"/>
        <v>0</v>
      </c>
      <c r="J98" s="28">
        <f t="shared" si="36"/>
        <v>0</v>
      </c>
    </row>
    <row r="99" spans="1:10" x14ac:dyDescent="0.35">
      <c r="A99" s="26" t="s">
        <v>89</v>
      </c>
      <c r="C99" s="3">
        <f t="shared" ref="C99" si="40">+SUM(J98:J106)</f>
        <v>21000</v>
      </c>
      <c r="F99" s="20">
        <v>0</v>
      </c>
      <c r="G99" s="20">
        <v>0</v>
      </c>
      <c r="H99" s="20">
        <v>0</v>
      </c>
      <c r="I99" s="28">
        <f t="shared" si="35"/>
        <v>0</v>
      </c>
      <c r="J99" s="28">
        <f t="shared" si="36"/>
        <v>0</v>
      </c>
    </row>
    <row r="100" spans="1:10" x14ac:dyDescent="0.35">
      <c r="A100" s="26" t="s">
        <v>89</v>
      </c>
      <c r="C100" s="3">
        <f t="shared" ref="C100" si="41">+(C99/C98)*100</f>
        <v>3.8946587537091988</v>
      </c>
      <c r="F100" s="20">
        <v>0</v>
      </c>
      <c r="G100" s="20">
        <v>0</v>
      </c>
      <c r="H100" s="20">
        <v>0</v>
      </c>
      <c r="I100" s="28">
        <f t="shared" si="35"/>
        <v>0</v>
      </c>
      <c r="J100" s="28">
        <f t="shared" si="36"/>
        <v>0</v>
      </c>
    </row>
    <row r="101" spans="1:10" x14ac:dyDescent="0.35">
      <c r="A101" s="26" t="s">
        <v>89</v>
      </c>
      <c r="C101">
        <v>0</v>
      </c>
      <c r="F101" s="20">
        <v>20000</v>
      </c>
      <c r="G101" s="20">
        <v>2</v>
      </c>
      <c r="H101" s="20">
        <v>0</v>
      </c>
      <c r="I101" s="28">
        <f t="shared" si="35"/>
        <v>40000</v>
      </c>
      <c r="J101" s="28">
        <f t="shared" si="36"/>
        <v>0</v>
      </c>
    </row>
    <row r="102" spans="1:10" x14ac:dyDescent="0.35">
      <c r="A102" s="26" t="s">
        <v>89</v>
      </c>
      <c r="C102">
        <v>0</v>
      </c>
      <c r="F102" s="20">
        <v>16500</v>
      </c>
      <c r="G102" s="20">
        <v>6</v>
      </c>
      <c r="H102" s="20">
        <v>1</v>
      </c>
      <c r="I102" s="28">
        <f t="shared" si="35"/>
        <v>99000</v>
      </c>
      <c r="J102" s="28">
        <f t="shared" si="36"/>
        <v>16500</v>
      </c>
    </row>
    <row r="103" spans="1:10" x14ac:dyDescent="0.35">
      <c r="A103" s="26" t="s">
        <v>89</v>
      </c>
      <c r="C103">
        <v>0</v>
      </c>
      <c r="F103" s="20">
        <v>11400</v>
      </c>
      <c r="G103" s="20">
        <v>4</v>
      </c>
      <c r="H103" s="20">
        <v>0</v>
      </c>
      <c r="I103" s="28">
        <f t="shared" si="35"/>
        <v>45600</v>
      </c>
      <c r="J103" s="28">
        <f t="shared" si="36"/>
        <v>0</v>
      </c>
    </row>
    <row r="104" spans="1:10" x14ac:dyDescent="0.35">
      <c r="A104" s="26" t="s">
        <v>89</v>
      </c>
      <c r="C104">
        <v>0</v>
      </c>
      <c r="F104" s="20">
        <v>7800</v>
      </c>
      <c r="G104" s="20">
        <v>42</v>
      </c>
      <c r="H104" s="20">
        <v>0</v>
      </c>
      <c r="I104" s="28">
        <f t="shared" si="35"/>
        <v>327600</v>
      </c>
      <c r="J104" s="28">
        <f t="shared" si="36"/>
        <v>0</v>
      </c>
    </row>
    <row r="105" spans="1:10" x14ac:dyDescent="0.35">
      <c r="A105" s="26" t="s">
        <v>89</v>
      </c>
      <c r="C105">
        <v>0</v>
      </c>
      <c r="F105" s="20">
        <v>4500</v>
      </c>
      <c r="G105" s="20">
        <v>6</v>
      </c>
      <c r="H105" s="20">
        <v>1</v>
      </c>
      <c r="I105" s="28">
        <f t="shared" si="35"/>
        <v>27000</v>
      </c>
      <c r="J105" s="28">
        <f t="shared" si="36"/>
        <v>4500</v>
      </c>
    </row>
    <row r="106" spans="1:10" x14ac:dyDescent="0.35">
      <c r="A106" s="26" t="s">
        <v>89</v>
      </c>
      <c r="C106">
        <v>0</v>
      </c>
      <c r="F106" s="20">
        <v>0</v>
      </c>
      <c r="G106" s="20">
        <v>0</v>
      </c>
      <c r="H106" s="20">
        <v>0</v>
      </c>
      <c r="I106" s="28">
        <f t="shared" si="35"/>
        <v>0</v>
      </c>
      <c r="J106" s="28">
        <f t="shared" si="36"/>
        <v>0</v>
      </c>
    </row>
    <row r="107" spans="1:10" x14ac:dyDescent="0.35">
      <c r="A107" s="26" t="s">
        <v>90</v>
      </c>
      <c r="B107" s="14" t="str">
        <f t="shared" ref="B107" si="42">IF(C109&gt;89,"6", IF(C109&gt;79,"5", IF(C109&gt;69,"4", IF(C109&gt;59,"3", IF(C109&gt;49,"2", IF(C109&lt;50,"1",IF(C109=0,"0")))))))</f>
        <v>1</v>
      </c>
      <c r="C107" s="3">
        <f t="shared" ref="C107" si="43">+SUM(I107:I115)</f>
        <v>474000</v>
      </c>
      <c r="F107" s="20">
        <v>75000</v>
      </c>
      <c r="G107" s="20">
        <v>1</v>
      </c>
      <c r="H107" s="20">
        <v>1</v>
      </c>
      <c r="I107" s="28">
        <f t="shared" si="35"/>
        <v>75000</v>
      </c>
      <c r="J107" s="28">
        <f t="shared" si="36"/>
        <v>75000</v>
      </c>
    </row>
    <row r="108" spans="1:10" x14ac:dyDescent="0.35">
      <c r="A108" s="26" t="s">
        <v>90</v>
      </c>
      <c r="C108" s="3">
        <f t="shared" ref="C108" si="44">+SUM(J107:J115)</f>
        <v>134000</v>
      </c>
      <c r="F108" s="20">
        <v>50000</v>
      </c>
      <c r="G108" s="20">
        <v>1</v>
      </c>
      <c r="H108" s="20">
        <v>0</v>
      </c>
      <c r="I108" s="28">
        <f t="shared" si="35"/>
        <v>50000</v>
      </c>
      <c r="J108" s="28">
        <f t="shared" si="36"/>
        <v>0</v>
      </c>
    </row>
    <row r="109" spans="1:10" x14ac:dyDescent="0.35">
      <c r="A109" s="26" t="s">
        <v>90</v>
      </c>
      <c r="C109" s="3">
        <f t="shared" ref="C109" si="45">+(C108/C107)*100</f>
        <v>28.270042194092827</v>
      </c>
      <c r="F109" s="20">
        <v>35000</v>
      </c>
      <c r="G109" s="20">
        <v>4</v>
      </c>
      <c r="H109" s="20">
        <v>1</v>
      </c>
      <c r="I109" s="28">
        <f t="shared" si="35"/>
        <v>140000</v>
      </c>
      <c r="J109" s="28">
        <f t="shared" si="36"/>
        <v>35000</v>
      </c>
    </row>
    <row r="110" spans="1:10" x14ac:dyDescent="0.35">
      <c r="A110" s="26" t="s">
        <v>90</v>
      </c>
      <c r="C110">
        <v>0</v>
      </c>
      <c r="F110" s="20">
        <v>25000</v>
      </c>
      <c r="G110" s="20">
        <v>3</v>
      </c>
      <c r="H110" s="20">
        <v>0</v>
      </c>
      <c r="I110" s="28">
        <f t="shared" si="35"/>
        <v>75000</v>
      </c>
      <c r="J110" s="28">
        <f t="shared" si="36"/>
        <v>0</v>
      </c>
    </row>
    <row r="111" spans="1:10" x14ac:dyDescent="0.35">
      <c r="A111" s="26" t="s">
        <v>90</v>
      </c>
      <c r="C111">
        <v>0</v>
      </c>
      <c r="F111" s="20">
        <v>15000</v>
      </c>
      <c r="G111" s="20">
        <v>2</v>
      </c>
      <c r="H111" s="20">
        <v>0</v>
      </c>
      <c r="I111" s="28">
        <f t="shared" si="35"/>
        <v>30000</v>
      </c>
      <c r="J111" s="28">
        <f t="shared" si="36"/>
        <v>0</v>
      </c>
    </row>
    <row r="112" spans="1:10" x14ac:dyDescent="0.35">
      <c r="A112" s="26" t="s">
        <v>90</v>
      </c>
      <c r="C112">
        <v>0</v>
      </c>
      <c r="F112" s="20">
        <v>12000</v>
      </c>
      <c r="G112" s="20">
        <v>4</v>
      </c>
      <c r="H112" s="20">
        <v>0</v>
      </c>
      <c r="I112" s="28">
        <f t="shared" si="35"/>
        <v>48000</v>
      </c>
      <c r="J112" s="28">
        <f t="shared" si="36"/>
        <v>0</v>
      </c>
    </row>
    <row r="113" spans="1:10" x14ac:dyDescent="0.35">
      <c r="A113" s="26" t="s">
        <v>90</v>
      </c>
      <c r="C113">
        <v>0</v>
      </c>
      <c r="F113" s="20">
        <v>8000</v>
      </c>
      <c r="G113" s="20">
        <v>7</v>
      </c>
      <c r="H113" s="20">
        <v>3</v>
      </c>
      <c r="I113" s="28">
        <f t="shared" si="35"/>
        <v>56000</v>
      </c>
      <c r="J113" s="28">
        <f t="shared" si="36"/>
        <v>24000</v>
      </c>
    </row>
    <row r="114" spans="1:10" x14ac:dyDescent="0.35">
      <c r="A114" s="26" t="s">
        <v>90</v>
      </c>
      <c r="C114">
        <v>0</v>
      </c>
      <c r="F114" s="20">
        <v>0</v>
      </c>
      <c r="G114" s="20">
        <v>0</v>
      </c>
      <c r="H114" s="20">
        <v>0</v>
      </c>
      <c r="I114" s="28">
        <f t="shared" si="35"/>
        <v>0</v>
      </c>
      <c r="J114" s="28">
        <f t="shared" si="36"/>
        <v>0</v>
      </c>
    </row>
    <row r="115" spans="1:10" x14ac:dyDescent="0.35">
      <c r="A115" s="26" t="s">
        <v>90</v>
      </c>
      <c r="C115">
        <v>0</v>
      </c>
      <c r="F115" s="20">
        <v>0</v>
      </c>
      <c r="G115" s="20">
        <v>0</v>
      </c>
      <c r="H115" s="20">
        <v>0</v>
      </c>
      <c r="I115" s="28">
        <f t="shared" si="35"/>
        <v>0</v>
      </c>
      <c r="J115" s="28">
        <f t="shared" si="36"/>
        <v>0</v>
      </c>
    </row>
    <row r="116" spans="1:10" x14ac:dyDescent="0.35">
      <c r="A116" s="26" t="s">
        <v>83</v>
      </c>
      <c r="B116" s="14" t="str">
        <f t="shared" ref="B116" si="46">IF(C118&gt;89,"6", IF(C118&gt;79,"5", IF(C118&gt;69,"4", IF(C118&gt;59,"3", IF(C118&gt;49,"2", IF(C118&lt;50,"1",IF(C118=0,"0")))))))</f>
        <v>1</v>
      </c>
      <c r="C116" s="3">
        <f t="shared" ref="C116" si="47">+SUM(I116:I124)</f>
        <v>311100</v>
      </c>
      <c r="F116" s="20">
        <v>0</v>
      </c>
      <c r="G116" s="20">
        <v>0</v>
      </c>
      <c r="H116" s="20">
        <v>0</v>
      </c>
      <c r="I116" s="28">
        <f t="shared" si="35"/>
        <v>0</v>
      </c>
      <c r="J116" s="28">
        <f t="shared" si="36"/>
        <v>0</v>
      </c>
    </row>
    <row r="117" spans="1:10" x14ac:dyDescent="0.35">
      <c r="A117" s="26" t="s">
        <v>83</v>
      </c>
      <c r="C117" s="3">
        <f t="shared" ref="C117" si="48">+SUM(J116:J124)</f>
        <v>28000</v>
      </c>
      <c r="F117" s="20">
        <v>0</v>
      </c>
      <c r="G117" s="20">
        <v>0</v>
      </c>
      <c r="H117" s="20">
        <v>0</v>
      </c>
      <c r="I117" s="28">
        <f t="shared" si="35"/>
        <v>0</v>
      </c>
      <c r="J117" s="28">
        <f t="shared" si="36"/>
        <v>0</v>
      </c>
    </row>
    <row r="118" spans="1:10" x14ac:dyDescent="0.35">
      <c r="A118" s="26" t="s">
        <v>83</v>
      </c>
      <c r="C118" s="3">
        <f t="shared" ref="C118" si="49">+(C117/C116)*100</f>
        <v>9.0003214400514295</v>
      </c>
      <c r="F118" s="20">
        <v>34000</v>
      </c>
      <c r="G118" s="20">
        <v>2</v>
      </c>
      <c r="H118" s="20">
        <v>0</v>
      </c>
      <c r="I118" s="28">
        <f t="shared" si="35"/>
        <v>68000</v>
      </c>
      <c r="J118" s="28">
        <f t="shared" si="36"/>
        <v>0</v>
      </c>
    </row>
    <row r="119" spans="1:10" x14ac:dyDescent="0.35">
      <c r="A119" s="26" t="s">
        <v>83</v>
      </c>
      <c r="C119">
        <v>0</v>
      </c>
      <c r="F119" s="20">
        <v>0</v>
      </c>
      <c r="G119" s="20">
        <v>0</v>
      </c>
      <c r="H119" s="20">
        <v>0</v>
      </c>
      <c r="I119" s="28">
        <f t="shared" si="35"/>
        <v>0</v>
      </c>
      <c r="J119" s="28">
        <f t="shared" si="36"/>
        <v>0</v>
      </c>
    </row>
    <row r="120" spans="1:10" x14ac:dyDescent="0.35">
      <c r="A120" s="26" t="s">
        <v>83</v>
      </c>
      <c r="C120">
        <v>0</v>
      </c>
      <c r="F120" s="20">
        <v>0</v>
      </c>
      <c r="G120" s="20">
        <v>0</v>
      </c>
      <c r="H120" s="20">
        <v>0</v>
      </c>
      <c r="I120" s="28">
        <f t="shared" si="35"/>
        <v>0</v>
      </c>
      <c r="J120" s="28">
        <f t="shared" si="36"/>
        <v>0</v>
      </c>
    </row>
    <row r="121" spans="1:10" x14ac:dyDescent="0.35">
      <c r="A121" s="26" t="s">
        <v>83</v>
      </c>
      <c r="C121">
        <v>0</v>
      </c>
      <c r="F121" s="20">
        <v>14000</v>
      </c>
      <c r="G121" s="20">
        <v>3</v>
      </c>
      <c r="H121" s="20">
        <v>2</v>
      </c>
      <c r="I121" s="28">
        <f t="shared" si="35"/>
        <v>42000</v>
      </c>
      <c r="J121" s="28">
        <f t="shared" si="36"/>
        <v>28000</v>
      </c>
    </row>
    <row r="122" spans="1:10" x14ac:dyDescent="0.35">
      <c r="A122" s="26" t="s">
        <v>83</v>
      </c>
      <c r="C122">
        <v>0</v>
      </c>
      <c r="F122" s="20">
        <v>9500</v>
      </c>
      <c r="G122" s="20">
        <v>8</v>
      </c>
      <c r="H122" s="20">
        <v>0</v>
      </c>
      <c r="I122" s="28">
        <f t="shared" si="35"/>
        <v>76000</v>
      </c>
      <c r="J122" s="28">
        <f t="shared" si="36"/>
        <v>0</v>
      </c>
    </row>
    <row r="123" spans="1:10" x14ac:dyDescent="0.35">
      <c r="A123" s="26" t="s">
        <v>83</v>
      </c>
      <c r="C123">
        <v>0</v>
      </c>
      <c r="F123" s="20">
        <v>4500</v>
      </c>
      <c r="G123" s="20">
        <v>15</v>
      </c>
      <c r="H123" s="20">
        <v>0</v>
      </c>
      <c r="I123" s="28">
        <f t="shared" si="35"/>
        <v>67500</v>
      </c>
      <c r="J123" s="28">
        <f t="shared" si="36"/>
        <v>0</v>
      </c>
    </row>
    <row r="124" spans="1:10" x14ac:dyDescent="0.35">
      <c r="A124" s="26" t="s">
        <v>83</v>
      </c>
      <c r="C124">
        <v>0</v>
      </c>
      <c r="F124" s="20">
        <v>2400</v>
      </c>
      <c r="G124" s="20">
        <v>24</v>
      </c>
      <c r="H124" s="20">
        <v>0</v>
      </c>
      <c r="I124" s="28">
        <f t="shared" si="35"/>
        <v>57600</v>
      </c>
      <c r="J124" s="28">
        <f t="shared" si="36"/>
        <v>0</v>
      </c>
    </row>
    <row r="125" spans="1:10" x14ac:dyDescent="0.35">
      <c r="A125" s="26" t="s">
        <v>91</v>
      </c>
      <c r="B125" s="14" t="e">
        <f t="shared" ref="B125" si="50">IF(C127&gt;89,"6", IF(C127&gt;79,"5", IF(C127&gt;69,"4", IF(C127&gt;59,"3", IF(C127&gt;49,"2", IF(C127&lt;50,"1",IF(C127=0,"0")))))))</f>
        <v>#DIV/0!</v>
      </c>
      <c r="C125" s="3">
        <f t="shared" ref="C125" si="51">+SUM(I125:I133)</f>
        <v>0</v>
      </c>
      <c r="F125" s="20">
        <v>0</v>
      </c>
      <c r="G125" s="20">
        <v>0</v>
      </c>
      <c r="H125" s="20">
        <v>0</v>
      </c>
      <c r="I125" s="28">
        <f t="shared" si="35"/>
        <v>0</v>
      </c>
      <c r="J125" s="28">
        <f t="shared" si="36"/>
        <v>0</v>
      </c>
    </row>
    <row r="126" spans="1:10" x14ac:dyDescent="0.35">
      <c r="A126" s="26" t="s">
        <v>91</v>
      </c>
      <c r="C126" s="3">
        <f t="shared" ref="C126" si="52">+SUM(J125:J133)</f>
        <v>0</v>
      </c>
      <c r="F126" s="20">
        <v>0</v>
      </c>
      <c r="G126" s="20">
        <v>0</v>
      </c>
      <c r="H126" s="20">
        <v>0</v>
      </c>
      <c r="I126" s="28">
        <f t="shared" si="35"/>
        <v>0</v>
      </c>
      <c r="J126" s="28">
        <f t="shared" si="36"/>
        <v>0</v>
      </c>
    </row>
    <row r="127" spans="1:10" x14ac:dyDescent="0.35">
      <c r="A127" s="26" t="s">
        <v>91</v>
      </c>
      <c r="C127" s="3" t="e">
        <f t="shared" ref="C127" si="53">+(C126/C125)*100</f>
        <v>#DIV/0!</v>
      </c>
      <c r="F127" s="20">
        <v>0</v>
      </c>
      <c r="G127" s="20">
        <v>0</v>
      </c>
      <c r="H127" s="20">
        <v>0</v>
      </c>
      <c r="I127" s="28">
        <f t="shared" si="35"/>
        <v>0</v>
      </c>
      <c r="J127" s="28">
        <f t="shared" si="36"/>
        <v>0</v>
      </c>
    </row>
    <row r="128" spans="1:10" x14ac:dyDescent="0.35">
      <c r="A128" s="26" t="s">
        <v>91</v>
      </c>
      <c r="C128">
        <v>0</v>
      </c>
      <c r="F128" s="20">
        <v>0</v>
      </c>
      <c r="G128" s="20">
        <v>0</v>
      </c>
      <c r="H128" s="20">
        <v>0</v>
      </c>
      <c r="I128" s="28">
        <f t="shared" si="35"/>
        <v>0</v>
      </c>
      <c r="J128" s="28">
        <f t="shared" si="36"/>
        <v>0</v>
      </c>
    </row>
    <row r="129" spans="1:10" x14ac:dyDescent="0.35">
      <c r="A129" s="26" t="s">
        <v>91</v>
      </c>
      <c r="C129">
        <v>0</v>
      </c>
      <c r="F129" s="20">
        <v>0</v>
      </c>
      <c r="G129" s="20">
        <v>0</v>
      </c>
      <c r="H129" s="20">
        <v>0</v>
      </c>
      <c r="I129" s="28">
        <f t="shared" si="35"/>
        <v>0</v>
      </c>
      <c r="J129" s="28">
        <f t="shared" si="36"/>
        <v>0</v>
      </c>
    </row>
    <row r="130" spans="1:10" x14ac:dyDescent="0.35">
      <c r="A130" s="26" t="s">
        <v>91</v>
      </c>
      <c r="C130">
        <v>0</v>
      </c>
      <c r="F130" s="20">
        <v>0</v>
      </c>
      <c r="G130" s="20">
        <v>0</v>
      </c>
      <c r="H130" s="20">
        <v>0</v>
      </c>
      <c r="I130" s="28">
        <f t="shared" si="35"/>
        <v>0</v>
      </c>
      <c r="J130" s="28">
        <f t="shared" si="36"/>
        <v>0</v>
      </c>
    </row>
    <row r="131" spans="1:10" x14ac:dyDescent="0.35">
      <c r="A131" s="26" t="s">
        <v>91</v>
      </c>
      <c r="C131">
        <v>0</v>
      </c>
      <c r="F131" s="20">
        <v>0</v>
      </c>
      <c r="G131" s="20">
        <v>0</v>
      </c>
      <c r="H131" s="20">
        <v>0</v>
      </c>
      <c r="I131" s="28">
        <f t="shared" si="35"/>
        <v>0</v>
      </c>
      <c r="J131" s="28">
        <f t="shared" si="36"/>
        <v>0</v>
      </c>
    </row>
    <row r="132" spans="1:10" x14ac:dyDescent="0.35">
      <c r="A132" s="26" t="s">
        <v>91</v>
      </c>
      <c r="C132">
        <v>0</v>
      </c>
      <c r="F132" s="20">
        <v>0</v>
      </c>
      <c r="G132" s="20">
        <v>0</v>
      </c>
      <c r="H132" s="20">
        <v>0</v>
      </c>
      <c r="I132" s="28">
        <f t="shared" si="35"/>
        <v>0</v>
      </c>
      <c r="J132" s="28">
        <f t="shared" si="36"/>
        <v>0</v>
      </c>
    </row>
    <row r="133" spans="1:10" x14ac:dyDescent="0.35">
      <c r="A133" s="26" t="s">
        <v>91</v>
      </c>
      <c r="C133">
        <v>0</v>
      </c>
      <c r="F133" s="20">
        <v>0</v>
      </c>
      <c r="G133" s="20">
        <v>0</v>
      </c>
      <c r="H133" s="20">
        <v>0</v>
      </c>
      <c r="I133" s="28">
        <f t="shared" si="35"/>
        <v>0</v>
      </c>
      <c r="J133" s="28">
        <f t="shared" si="36"/>
        <v>0</v>
      </c>
    </row>
    <row r="134" spans="1:10" x14ac:dyDescent="0.35">
      <c r="A134" s="26" t="s">
        <v>84</v>
      </c>
      <c r="B134" s="14" t="str">
        <f t="shared" ref="B134" si="54">IF(C136&gt;89,"6", IF(C136&gt;79,"5", IF(C136&gt;69,"4", IF(C136&gt;59,"3", IF(C136&gt;49,"2", IF(C136&lt;50,"1",IF(C136=0,"0")))))))</f>
        <v>1</v>
      </c>
      <c r="C134" s="3">
        <f t="shared" ref="C134" si="55">+SUM(I134:I142)</f>
        <v>26920</v>
      </c>
      <c r="F134" s="20">
        <v>0</v>
      </c>
      <c r="G134" s="20">
        <v>0</v>
      </c>
      <c r="H134" s="20">
        <v>0</v>
      </c>
      <c r="I134" s="28">
        <f t="shared" si="35"/>
        <v>0</v>
      </c>
      <c r="J134" s="28">
        <f t="shared" si="36"/>
        <v>0</v>
      </c>
    </row>
    <row r="135" spans="1:10" x14ac:dyDescent="0.35">
      <c r="A135" s="26" t="s">
        <v>84</v>
      </c>
      <c r="C135" s="3">
        <f t="shared" ref="C135" si="56">+SUM(J134:J142)</f>
        <v>10358</v>
      </c>
      <c r="F135" s="20">
        <v>0</v>
      </c>
      <c r="G135" s="20">
        <v>0</v>
      </c>
      <c r="H135" s="20">
        <v>0</v>
      </c>
      <c r="I135" s="28">
        <f t="shared" si="35"/>
        <v>0</v>
      </c>
      <c r="J135" s="28">
        <f t="shared" si="36"/>
        <v>0</v>
      </c>
    </row>
    <row r="136" spans="1:10" x14ac:dyDescent="0.35">
      <c r="A136" s="26" t="s">
        <v>84</v>
      </c>
      <c r="C136" s="3">
        <f t="shared" ref="C136" si="57">+(C135/C134)*100</f>
        <v>38.47696879643388</v>
      </c>
      <c r="F136" s="20">
        <v>0</v>
      </c>
      <c r="G136" s="20">
        <v>0</v>
      </c>
      <c r="H136" s="20">
        <v>0</v>
      </c>
      <c r="I136" s="28">
        <f t="shared" si="35"/>
        <v>0</v>
      </c>
      <c r="J136" s="28">
        <f t="shared" si="36"/>
        <v>0</v>
      </c>
    </row>
    <row r="137" spans="1:10" x14ac:dyDescent="0.35">
      <c r="A137" s="26" t="s">
        <v>84</v>
      </c>
      <c r="C137">
        <v>0</v>
      </c>
      <c r="F137" s="20">
        <v>0</v>
      </c>
      <c r="G137" s="20">
        <v>0</v>
      </c>
      <c r="H137" s="20">
        <v>0</v>
      </c>
      <c r="I137" s="28">
        <f t="shared" si="35"/>
        <v>0</v>
      </c>
      <c r="J137" s="28">
        <f t="shared" si="36"/>
        <v>0</v>
      </c>
    </row>
    <row r="138" spans="1:10" x14ac:dyDescent="0.35">
      <c r="A138" s="26" t="s">
        <v>84</v>
      </c>
      <c r="C138">
        <v>0</v>
      </c>
      <c r="F138" s="20">
        <v>0</v>
      </c>
      <c r="G138" s="20">
        <v>0</v>
      </c>
      <c r="H138" s="20">
        <v>0</v>
      </c>
      <c r="I138" s="28">
        <f t="shared" si="35"/>
        <v>0</v>
      </c>
      <c r="J138" s="28">
        <f t="shared" si="36"/>
        <v>0</v>
      </c>
    </row>
    <row r="139" spans="1:10" x14ac:dyDescent="0.35">
      <c r="A139" s="26" t="s">
        <v>84</v>
      </c>
      <c r="C139">
        <v>0</v>
      </c>
      <c r="F139" s="20">
        <v>0</v>
      </c>
      <c r="G139" s="20">
        <v>0</v>
      </c>
      <c r="H139" s="20">
        <v>0</v>
      </c>
      <c r="I139" s="28">
        <f t="shared" si="35"/>
        <v>0</v>
      </c>
      <c r="J139" s="28">
        <f t="shared" si="36"/>
        <v>0</v>
      </c>
    </row>
    <row r="140" spans="1:10" x14ac:dyDescent="0.35">
      <c r="A140" s="26" t="s">
        <v>84</v>
      </c>
      <c r="C140">
        <v>0</v>
      </c>
      <c r="F140" s="20">
        <v>8014</v>
      </c>
      <c r="G140" s="20">
        <v>1</v>
      </c>
      <c r="H140" s="20">
        <v>0</v>
      </c>
      <c r="I140" s="28">
        <f t="shared" si="35"/>
        <v>8014</v>
      </c>
      <c r="J140" s="28">
        <f t="shared" si="36"/>
        <v>0</v>
      </c>
    </row>
    <row r="141" spans="1:10" x14ac:dyDescent="0.35">
      <c r="A141" s="26" t="s">
        <v>84</v>
      </c>
      <c r="C141">
        <v>0</v>
      </c>
      <c r="F141" s="20">
        <v>4928</v>
      </c>
      <c r="G141" s="20">
        <v>2</v>
      </c>
      <c r="H141" s="20">
        <v>1</v>
      </c>
      <c r="I141" s="28">
        <f t="shared" si="35"/>
        <v>9856</v>
      </c>
      <c r="J141" s="28">
        <f t="shared" si="36"/>
        <v>4928</v>
      </c>
    </row>
    <row r="142" spans="1:10" x14ac:dyDescent="0.35">
      <c r="A142" s="26" t="s">
        <v>84</v>
      </c>
      <c r="C142">
        <v>0</v>
      </c>
      <c r="F142" s="20">
        <v>1810</v>
      </c>
      <c r="G142" s="20">
        <v>5</v>
      </c>
      <c r="H142" s="20">
        <v>3</v>
      </c>
      <c r="I142" s="28">
        <f t="shared" si="35"/>
        <v>9050</v>
      </c>
      <c r="J142" s="28">
        <f t="shared" si="36"/>
        <v>5430</v>
      </c>
    </row>
    <row r="143" spans="1:10" x14ac:dyDescent="0.35">
      <c r="A143" s="26" t="s">
        <v>92</v>
      </c>
      <c r="B143" s="14" t="e">
        <f t="shared" ref="B143" si="58">IF(C145&gt;89,"6", IF(C145&gt;79,"5", IF(C145&gt;69,"4", IF(C145&gt;59,"3", IF(C145&gt;49,"2", IF(C145&lt;50,"1",IF(C145=0,"0")))))))</f>
        <v>#DIV/0!</v>
      </c>
      <c r="C143" s="3">
        <f t="shared" ref="C143" si="59">+SUM(I143:I151)</f>
        <v>0</v>
      </c>
      <c r="F143" s="26"/>
      <c r="G143" s="26"/>
      <c r="H143" s="26"/>
      <c r="I143" s="28">
        <f t="shared" si="35"/>
        <v>0</v>
      </c>
      <c r="J143" s="28">
        <f t="shared" si="36"/>
        <v>0</v>
      </c>
    </row>
    <row r="144" spans="1:10" x14ac:dyDescent="0.35">
      <c r="A144" s="26" t="s">
        <v>92</v>
      </c>
      <c r="C144" s="3">
        <f t="shared" ref="C144" si="60">+SUM(J143:J151)</f>
        <v>0</v>
      </c>
      <c r="F144" s="26"/>
      <c r="G144" s="26"/>
      <c r="H144" s="26"/>
      <c r="I144" s="28">
        <f t="shared" si="35"/>
        <v>0</v>
      </c>
      <c r="J144" s="28">
        <f t="shared" si="36"/>
        <v>0</v>
      </c>
    </row>
    <row r="145" spans="1:10" x14ac:dyDescent="0.35">
      <c r="A145" s="26" t="s">
        <v>92</v>
      </c>
      <c r="C145" s="3" t="e">
        <f t="shared" ref="C145" si="61">+(C144/C143)*100</f>
        <v>#DIV/0!</v>
      </c>
      <c r="F145" s="26"/>
      <c r="G145" s="26"/>
      <c r="H145" s="26"/>
      <c r="I145" s="28">
        <f t="shared" si="35"/>
        <v>0</v>
      </c>
      <c r="J145" s="28">
        <f t="shared" si="36"/>
        <v>0</v>
      </c>
    </row>
    <row r="146" spans="1:10" x14ac:dyDescent="0.35">
      <c r="A146" s="26" t="s">
        <v>92</v>
      </c>
      <c r="C146">
        <v>0</v>
      </c>
      <c r="F146" s="26"/>
      <c r="G146" s="26"/>
      <c r="H146" s="26"/>
      <c r="I146" s="28">
        <f t="shared" si="35"/>
        <v>0</v>
      </c>
      <c r="J146" s="28">
        <f t="shared" si="36"/>
        <v>0</v>
      </c>
    </row>
    <row r="147" spans="1:10" x14ac:dyDescent="0.35">
      <c r="A147" s="26" t="s">
        <v>92</v>
      </c>
      <c r="C147">
        <v>0</v>
      </c>
      <c r="F147" s="26"/>
      <c r="G147" s="26"/>
      <c r="H147" s="26"/>
      <c r="I147" s="28">
        <f t="shared" si="35"/>
        <v>0</v>
      </c>
      <c r="J147" s="28">
        <f t="shared" si="36"/>
        <v>0</v>
      </c>
    </row>
    <row r="148" spans="1:10" x14ac:dyDescent="0.35">
      <c r="A148" s="26" t="s">
        <v>92</v>
      </c>
      <c r="C148">
        <v>0</v>
      </c>
      <c r="F148" s="26"/>
      <c r="G148" s="26"/>
      <c r="H148" s="26"/>
      <c r="I148" s="28">
        <f t="shared" si="35"/>
        <v>0</v>
      </c>
      <c r="J148" s="28">
        <f t="shared" si="36"/>
        <v>0</v>
      </c>
    </row>
    <row r="149" spans="1:10" x14ac:dyDescent="0.35">
      <c r="A149" s="26" t="s">
        <v>92</v>
      </c>
      <c r="C149">
        <v>0</v>
      </c>
      <c r="F149" s="26"/>
      <c r="G149" s="26"/>
      <c r="H149" s="26"/>
      <c r="I149" s="28">
        <f t="shared" si="35"/>
        <v>0</v>
      </c>
      <c r="J149" s="28">
        <f t="shared" si="36"/>
        <v>0</v>
      </c>
    </row>
    <row r="150" spans="1:10" x14ac:dyDescent="0.35">
      <c r="A150" s="26" t="s">
        <v>92</v>
      </c>
      <c r="C150">
        <v>0</v>
      </c>
      <c r="F150" s="26"/>
      <c r="G150" s="26"/>
      <c r="H150" s="26"/>
      <c r="I150" s="28">
        <f t="shared" si="35"/>
        <v>0</v>
      </c>
      <c r="J150" s="28">
        <f t="shared" si="36"/>
        <v>0</v>
      </c>
    </row>
    <row r="151" spans="1:10" x14ac:dyDescent="0.35">
      <c r="A151" s="26" t="s">
        <v>92</v>
      </c>
      <c r="C151">
        <v>0</v>
      </c>
      <c r="F151" s="26"/>
      <c r="G151" s="26"/>
      <c r="H151" s="26"/>
      <c r="I151" s="28">
        <f t="shared" si="35"/>
        <v>0</v>
      </c>
      <c r="J151" s="28">
        <f t="shared" si="36"/>
        <v>0</v>
      </c>
    </row>
    <row r="152" spans="1:10" x14ac:dyDescent="0.35">
      <c r="A152" s="26" t="s">
        <v>93</v>
      </c>
      <c r="B152" s="14" t="e">
        <f t="shared" ref="B152" si="62">IF(C154&gt;89,"6", IF(C154&gt;79,"5", IF(C154&gt;69,"4", IF(C154&gt;59,"3", IF(C154&gt;49,"2", IF(C154&lt;50,"1",IF(C154=0,"0")))))))</f>
        <v>#DIV/0!</v>
      </c>
      <c r="C152" s="3">
        <f t="shared" ref="C152" si="63">+SUM(I152:I160)</f>
        <v>0</v>
      </c>
      <c r="F152" s="26"/>
      <c r="G152" s="26"/>
      <c r="H152" s="26"/>
      <c r="I152" s="28">
        <f t="shared" si="35"/>
        <v>0</v>
      </c>
      <c r="J152" s="28">
        <f t="shared" si="36"/>
        <v>0</v>
      </c>
    </row>
    <row r="153" spans="1:10" x14ac:dyDescent="0.35">
      <c r="A153" s="26" t="s">
        <v>93</v>
      </c>
      <c r="C153" s="3">
        <f t="shared" ref="C153" si="64">+SUM(J152:J160)</f>
        <v>0</v>
      </c>
      <c r="F153" s="26"/>
      <c r="G153" s="26"/>
      <c r="H153" s="26"/>
      <c r="I153" s="28">
        <f t="shared" si="35"/>
        <v>0</v>
      </c>
      <c r="J153" s="28">
        <f t="shared" si="36"/>
        <v>0</v>
      </c>
    </row>
    <row r="154" spans="1:10" x14ac:dyDescent="0.35">
      <c r="A154" s="26" t="s">
        <v>93</v>
      </c>
      <c r="C154" s="3" t="e">
        <f t="shared" ref="C154" si="65">+(C153/C152)*100</f>
        <v>#DIV/0!</v>
      </c>
      <c r="F154" s="26"/>
      <c r="G154" s="26"/>
      <c r="H154" s="26"/>
      <c r="I154" s="28">
        <f t="shared" ref="I154:I160" si="66">F154*G154</f>
        <v>0</v>
      </c>
      <c r="J154" s="28">
        <f t="shared" ref="J154:J160" si="67">H154*F154</f>
        <v>0</v>
      </c>
    </row>
    <row r="155" spans="1:10" x14ac:dyDescent="0.35">
      <c r="A155" s="26" t="s">
        <v>93</v>
      </c>
      <c r="C155">
        <v>0</v>
      </c>
      <c r="F155" s="26"/>
      <c r="G155" s="26"/>
      <c r="H155" s="26"/>
      <c r="I155" s="28">
        <f t="shared" si="66"/>
        <v>0</v>
      </c>
      <c r="J155" s="28">
        <f t="shared" si="67"/>
        <v>0</v>
      </c>
    </row>
    <row r="156" spans="1:10" x14ac:dyDescent="0.35">
      <c r="A156" s="26" t="s">
        <v>93</v>
      </c>
      <c r="C156">
        <v>0</v>
      </c>
      <c r="F156" s="26"/>
      <c r="G156" s="26"/>
      <c r="H156" s="26"/>
      <c r="I156" s="28">
        <f t="shared" si="66"/>
        <v>0</v>
      </c>
      <c r="J156" s="28">
        <f t="shared" si="67"/>
        <v>0</v>
      </c>
    </row>
    <row r="157" spans="1:10" x14ac:dyDescent="0.35">
      <c r="A157" s="26" t="s">
        <v>93</v>
      </c>
      <c r="C157">
        <v>0</v>
      </c>
      <c r="F157" s="26"/>
      <c r="G157" s="26"/>
      <c r="H157" s="26"/>
      <c r="I157" s="28">
        <f t="shared" si="66"/>
        <v>0</v>
      </c>
      <c r="J157" s="28">
        <f t="shared" si="67"/>
        <v>0</v>
      </c>
    </row>
    <row r="158" spans="1:10" x14ac:dyDescent="0.35">
      <c r="A158" s="26" t="s">
        <v>93</v>
      </c>
      <c r="C158">
        <v>0</v>
      </c>
      <c r="F158" s="26"/>
      <c r="G158" s="26"/>
      <c r="H158" s="26"/>
      <c r="I158" s="28">
        <f t="shared" si="66"/>
        <v>0</v>
      </c>
      <c r="J158" s="28">
        <f t="shared" si="67"/>
        <v>0</v>
      </c>
    </row>
    <row r="159" spans="1:10" x14ac:dyDescent="0.35">
      <c r="A159" s="26" t="s">
        <v>93</v>
      </c>
      <c r="C159">
        <v>0</v>
      </c>
      <c r="F159" s="26"/>
      <c r="G159" s="26"/>
      <c r="H159" s="26"/>
      <c r="I159" s="28">
        <f t="shared" si="66"/>
        <v>0</v>
      </c>
      <c r="J159" s="28">
        <f t="shared" si="67"/>
        <v>0</v>
      </c>
    </row>
    <row r="160" spans="1:10" x14ac:dyDescent="0.35">
      <c r="A160" s="26" t="s">
        <v>93</v>
      </c>
      <c r="C160">
        <v>0</v>
      </c>
      <c r="F160" s="26"/>
      <c r="G160" s="26"/>
      <c r="H160" s="26"/>
      <c r="I160" s="28">
        <f t="shared" si="66"/>
        <v>0</v>
      </c>
      <c r="J160" s="28">
        <f t="shared" si="67"/>
        <v>0</v>
      </c>
    </row>
  </sheetData>
  <sheetProtection algorithmName="SHA-512" hashValue="KhmBlsC48qVff3sXOv7gSoWT6do48Uz1uLQGG9KwDcxiMTJtfmuZwWRgJtbe8IWhR/PmF2Td3kP3pMljFK/YgQ==" saltValue="NNZOMnx3R9DEPD/+siJ/pQ==" spinCount="100000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EFBCD6-498E-4193-9E26-1542E8A6BA0B}">
  <dimension ref="A1:J161"/>
  <sheetViews>
    <sheetView zoomScaleNormal="100" workbookViewId="0">
      <selection activeCell="J13" sqref="A13:J13"/>
    </sheetView>
  </sheetViews>
  <sheetFormatPr defaultRowHeight="14.5" x14ac:dyDescent="0.35"/>
  <cols>
    <col min="1" max="1" width="12.453125" customWidth="1"/>
    <col min="3" max="3" width="11.90625" customWidth="1"/>
    <col min="5" max="5" width="28.90625" customWidth="1"/>
    <col min="6" max="7" width="11.08984375" customWidth="1"/>
    <col min="8" max="8" width="16.7265625" customWidth="1"/>
    <col min="9" max="9" width="12.7265625" customWidth="1"/>
    <col min="10" max="14" width="11.08984375" customWidth="1"/>
    <col min="16" max="16" width="21.7265625" bestFit="1" customWidth="1"/>
    <col min="17" max="17" width="9.453125" customWidth="1"/>
  </cols>
  <sheetData>
    <row r="1" spans="1:10" x14ac:dyDescent="0.35">
      <c r="A1" s="2" t="s">
        <v>76</v>
      </c>
    </row>
    <row r="3" spans="1:10" x14ac:dyDescent="0.35">
      <c r="E3" s="7" t="s">
        <v>3</v>
      </c>
      <c r="F3" s="7" t="s">
        <v>2</v>
      </c>
    </row>
    <row r="4" spans="1:10" x14ac:dyDescent="0.35">
      <c r="E4" s="9" t="s">
        <v>14</v>
      </c>
      <c r="F4" s="9">
        <v>0</v>
      </c>
    </row>
    <row r="5" spans="1:10" x14ac:dyDescent="0.35">
      <c r="E5" s="9" t="s">
        <v>16</v>
      </c>
      <c r="F5" s="9">
        <v>1</v>
      </c>
    </row>
    <row r="6" spans="1:10" x14ac:dyDescent="0.35">
      <c r="E6" s="9" t="s">
        <v>18</v>
      </c>
      <c r="F6" s="9">
        <v>2</v>
      </c>
    </row>
    <row r="7" spans="1:10" x14ac:dyDescent="0.35">
      <c r="E7" s="9" t="s">
        <v>20</v>
      </c>
      <c r="F7" s="9">
        <v>3</v>
      </c>
    </row>
    <row r="8" spans="1:10" x14ac:dyDescent="0.35">
      <c r="E8" s="9" t="s">
        <v>22</v>
      </c>
      <c r="F8" s="9">
        <v>4</v>
      </c>
    </row>
    <row r="9" spans="1:10" x14ac:dyDescent="0.35">
      <c r="E9" s="9" t="s">
        <v>24</v>
      </c>
      <c r="F9" s="7">
        <v>5</v>
      </c>
    </row>
    <row r="10" spans="1:10" x14ac:dyDescent="0.35">
      <c r="E10" s="9" t="s">
        <v>26</v>
      </c>
      <c r="F10" s="7">
        <v>6</v>
      </c>
    </row>
    <row r="12" spans="1:10" x14ac:dyDescent="0.35">
      <c r="D12" s="30" t="s">
        <v>37</v>
      </c>
    </row>
    <row r="13" spans="1:10" ht="29" x14ac:dyDescent="0.35">
      <c r="A13" s="5" t="s">
        <v>63</v>
      </c>
      <c r="B13" s="5" t="s">
        <v>2</v>
      </c>
      <c r="C13" s="1"/>
      <c r="D13" s="1" t="s">
        <v>0</v>
      </c>
      <c r="E13" s="5"/>
      <c r="F13" s="6" t="s">
        <v>5</v>
      </c>
      <c r="G13" s="6" t="s">
        <v>1</v>
      </c>
      <c r="H13" s="6" t="s">
        <v>38</v>
      </c>
      <c r="I13" s="6" t="s">
        <v>11</v>
      </c>
      <c r="J13" s="6" t="s">
        <v>34</v>
      </c>
    </row>
    <row r="14" spans="1:10" x14ac:dyDescent="0.35">
      <c r="A14" s="26" t="s">
        <v>85</v>
      </c>
      <c r="B14" s="14" t="str">
        <f>IF(C16&gt;89,"6", IF(C16&gt;79,"5", IF(C16&gt;69,"4", IF(C16&gt;59,"3", IF(C16&gt;49,"2", IF(C16&lt;50,"1",IF(C16=0,"0")))))))</f>
        <v>3</v>
      </c>
      <c r="C14" s="3">
        <f>+SUM(I14:I22)</f>
        <v>289567</v>
      </c>
      <c r="D14" s="29">
        <v>1</v>
      </c>
      <c r="E14" s="29" t="s">
        <v>13</v>
      </c>
      <c r="F14" s="20">
        <v>0</v>
      </c>
      <c r="G14" s="20">
        <v>0</v>
      </c>
      <c r="H14" s="20">
        <v>0</v>
      </c>
      <c r="I14" s="28">
        <f t="shared" ref="I14:I22" si="0">F14*G14</f>
        <v>0</v>
      </c>
      <c r="J14" s="28">
        <f>H14*F14</f>
        <v>0</v>
      </c>
    </row>
    <row r="15" spans="1:10" x14ac:dyDescent="0.35">
      <c r="A15" s="26" t="s">
        <v>85</v>
      </c>
      <c r="C15" s="3">
        <f>+SUM(J14:J22)</f>
        <v>185875</v>
      </c>
      <c r="D15" s="1">
        <v>2</v>
      </c>
      <c r="E15" s="1" t="s">
        <v>15</v>
      </c>
      <c r="F15" s="20">
        <v>0</v>
      </c>
      <c r="G15" s="20">
        <v>0</v>
      </c>
      <c r="H15" s="20">
        <v>0</v>
      </c>
      <c r="I15" s="28">
        <f t="shared" si="0"/>
        <v>0</v>
      </c>
      <c r="J15" s="28">
        <f t="shared" ref="J15:J22" si="1">H15*F15</f>
        <v>0</v>
      </c>
    </row>
    <row r="16" spans="1:10" x14ac:dyDescent="0.35">
      <c r="A16" s="26" t="s">
        <v>85</v>
      </c>
      <c r="C16" s="3">
        <f>+(C15/C14)*100</f>
        <v>64.190670898272245</v>
      </c>
      <c r="D16" s="1">
        <v>3</v>
      </c>
      <c r="E16" s="1" t="s">
        <v>17</v>
      </c>
      <c r="F16" s="20">
        <v>27943</v>
      </c>
      <c r="G16" s="20">
        <v>1</v>
      </c>
      <c r="H16" s="20">
        <v>1</v>
      </c>
      <c r="I16" s="28">
        <f t="shared" si="0"/>
        <v>27943</v>
      </c>
      <c r="J16" s="28">
        <f t="shared" si="1"/>
        <v>27943</v>
      </c>
    </row>
    <row r="17" spans="1:10" x14ac:dyDescent="0.35">
      <c r="A17" s="26" t="s">
        <v>85</v>
      </c>
      <c r="C17">
        <v>0</v>
      </c>
      <c r="D17" s="1">
        <v>4</v>
      </c>
      <c r="E17" s="1" t="s">
        <v>19</v>
      </c>
      <c r="F17" s="20">
        <v>0</v>
      </c>
      <c r="G17" s="20">
        <v>0</v>
      </c>
      <c r="H17" s="20">
        <v>0</v>
      </c>
      <c r="I17" s="28">
        <f t="shared" si="0"/>
        <v>0</v>
      </c>
      <c r="J17" s="28">
        <f t="shared" si="1"/>
        <v>0</v>
      </c>
    </row>
    <row r="18" spans="1:10" x14ac:dyDescent="0.35">
      <c r="A18" s="26" t="s">
        <v>85</v>
      </c>
      <c r="C18">
        <v>0</v>
      </c>
      <c r="D18" s="1">
        <v>5</v>
      </c>
      <c r="E18" s="1" t="s">
        <v>21</v>
      </c>
      <c r="F18" s="20">
        <v>0</v>
      </c>
      <c r="G18" s="20">
        <v>0</v>
      </c>
      <c r="H18" s="20">
        <v>0</v>
      </c>
      <c r="I18" s="28">
        <f t="shared" si="0"/>
        <v>0</v>
      </c>
      <c r="J18" s="28">
        <f t="shared" si="1"/>
        <v>0</v>
      </c>
    </row>
    <row r="19" spans="1:10" x14ac:dyDescent="0.35">
      <c r="A19" s="26" t="s">
        <v>85</v>
      </c>
      <c r="C19">
        <v>0</v>
      </c>
      <c r="D19" s="1">
        <v>6</v>
      </c>
      <c r="E19" s="1" t="s">
        <v>23</v>
      </c>
      <c r="F19" s="20">
        <v>10884</v>
      </c>
      <c r="G19" s="20">
        <v>5</v>
      </c>
      <c r="H19" s="20">
        <v>1</v>
      </c>
      <c r="I19" s="28">
        <f t="shared" si="0"/>
        <v>54420</v>
      </c>
      <c r="J19" s="28">
        <f t="shared" si="1"/>
        <v>10884</v>
      </c>
    </row>
    <row r="20" spans="1:10" x14ac:dyDescent="0.35">
      <c r="A20" s="26" t="s">
        <v>85</v>
      </c>
      <c r="C20">
        <v>0</v>
      </c>
      <c r="D20" s="1">
        <v>7</v>
      </c>
      <c r="E20" s="1" t="s">
        <v>25</v>
      </c>
      <c r="F20" s="20">
        <v>0</v>
      </c>
      <c r="G20" s="20">
        <v>0</v>
      </c>
      <c r="H20" s="20">
        <v>0</v>
      </c>
      <c r="I20" s="28">
        <f t="shared" si="0"/>
        <v>0</v>
      </c>
      <c r="J20" s="28">
        <f t="shared" si="1"/>
        <v>0</v>
      </c>
    </row>
    <row r="21" spans="1:10" x14ac:dyDescent="0.35">
      <c r="A21" s="26" t="s">
        <v>85</v>
      </c>
      <c r="C21">
        <v>0</v>
      </c>
      <c r="D21" s="1">
        <v>8</v>
      </c>
      <c r="E21" s="1" t="s">
        <v>27</v>
      </c>
      <c r="F21" s="20">
        <v>3342</v>
      </c>
      <c r="G21" s="20">
        <v>62</v>
      </c>
      <c r="H21" s="20">
        <v>44</v>
      </c>
      <c r="I21" s="28">
        <f t="shared" si="0"/>
        <v>207204</v>
      </c>
      <c r="J21" s="28">
        <f t="shared" si="1"/>
        <v>147048</v>
      </c>
    </row>
    <row r="22" spans="1:10" x14ac:dyDescent="0.35">
      <c r="A22" s="26" t="s">
        <v>85</v>
      </c>
      <c r="C22">
        <v>0</v>
      </c>
      <c r="D22" s="1">
        <v>9</v>
      </c>
      <c r="E22" s="1" t="s">
        <v>28</v>
      </c>
      <c r="F22" s="20">
        <v>0</v>
      </c>
      <c r="G22" s="20">
        <v>0</v>
      </c>
      <c r="H22" s="20">
        <v>0</v>
      </c>
      <c r="I22" s="28">
        <f t="shared" si="0"/>
        <v>0</v>
      </c>
      <c r="J22" s="28">
        <f t="shared" si="1"/>
        <v>0</v>
      </c>
    </row>
    <row r="23" spans="1:10" x14ac:dyDescent="0.35">
      <c r="A23" s="26" t="s">
        <v>78</v>
      </c>
      <c r="B23" s="14" t="str">
        <f t="shared" ref="B23" si="2">IF(C25&gt;89,"6", IF(C25&gt;79,"5", IF(C25&gt;69,"4", IF(C25&gt;59,"3", IF(C25&gt;49,"2", IF(C25&lt;50,"1",IF(C25=0,"0")))))))</f>
        <v>1</v>
      </c>
      <c r="C23" s="3">
        <f t="shared" ref="C23" si="3">+SUM(I23:I31)</f>
        <v>60376862.460000001</v>
      </c>
      <c r="F23" s="20">
        <v>117746.4</v>
      </c>
      <c r="G23" s="20">
        <v>109</v>
      </c>
      <c r="H23" s="20">
        <v>6</v>
      </c>
      <c r="I23" s="28">
        <f t="shared" ref="I23:I86" si="4">F23*G23</f>
        <v>12834357.6</v>
      </c>
      <c r="J23" s="28">
        <f t="shared" ref="J23:J86" si="5">H23*F23</f>
        <v>706478.39999999991</v>
      </c>
    </row>
    <row r="24" spans="1:10" x14ac:dyDescent="0.35">
      <c r="A24" s="26" t="s">
        <v>78</v>
      </c>
      <c r="C24" s="3">
        <f t="shared" ref="C24" si="6">+SUM(J23:J31)</f>
        <v>17385210.550000001</v>
      </c>
      <c r="F24" s="20">
        <v>60449.78</v>
      </c>
      <c r="G24" s="20">
        <v>100</v>
      </c>
      <c r="H24" s="20">
        <v>9</v>
      </c>
      <c r="I24" s="28">
        <f t="shared" si="4"/>
        <v>6044978</v>
      </c>
      <c r="J24" s="28">
        <f t="shared" si="5"/>
        <v>544048.02</v>
      </c>
    </row>
    <row r="25" spans="1:10" x14ac:dyDescent="0.35">
      <c r="A25" s="26" t="s">
        <v>78</v>
      </c>
      <c r="C25" s="3">
        <f t="shared" ref="C25" si="7">+(C24/C23)*100</f>
        <v>28.794491534762674</v>
      </c>
      <c r="F25" s="20">
        <v>34569.14</v>
      </c>
      <c r="G25" s="20">
        <v>304</v>
      </c>
      <c r="H25" s="20">
        <v>61</v>
      </c>
      <c r="I25" s="28">
        <f t="shared" si="4"/>
        <v>10509018.560000001</v>
      </c>
      <c r="J25" s="28">
        <f t="shared" si="5"/>
        <v>2108717.54</v>
      </c>
    </row>
    <row r="26" spans="1:10" x14ac:dyDescent="0.35">
      <c r="A26" s="26" t="s">
        <v>78</v>
      </c>
      <c r="C26">
        <v>0</v>
      </c>
      <c r="F26" s="20">
        <v>22115.759999999998</v>
      </c>
      <c r="G26" s="20">
        <v>144</v>
      </c>
      <c r="H26" s="20">
        <v>36</v>
      </c>
      <c r="I26" s="28">
        <f t="shared" si="4"/>
        <v>3184669.44</v>
      </c>
      <c r="J26" s="28">
        <f t="shared" si="5"/>
        <v>796167.36</v>
      </c>
    </row>
    <row r="27" spans="1:10" x14ac:dyDescent="0.35">
      <c r="A27" s="26" t="s">
        <v>78</v>
      </c>
      <c r="C27">
        <v>0</v>
      </c>
      <c r="F27" s="20">
        <v>16949.41</v>
      </c>
      <c r="G27" s="20">
        <v>502</v>
      </c>
      <c r="H27" s="20">
        <v>201</v>
      </c>
      <c r="I27" s="28">
        <f t="shared" si="4"/>
        <v>8508603.8200000003</v>
      </c>
      <c r="J27" s="28">
        <f t="shared" si="5"/>
        <v>3406831.41</v>
      </c>
    </row>
    <row r="28" spans="1:10" x14ac:dyDescent="0.35">
      <c r="A28" s="26" t="s">
        <v>78</v>
      </c>
      <c r="C28">
        <v>0</v>
      </c>
      <c r="F28" s="20">
        <v>12071.18</v>
      </c>
      <c r="G28" s="20">
        <v>1057</v>
      </c>
      <c r="H28" s="20">
        <v>493</v>
      </c>
      <c r="I28" s="28">
        <f t="shared" si="4"/>
        <v>12759237.26</v>
      </c>
      <c r="J28" s="28">
        <f t="shared" si="5"/>
        <v>5951091.7400000002</v>
      </c>
    </row>
    <row r="29" spans="1:10" x14ac:dyDescent="0.35">
      <c r="A29" s="26" t="s">
        <v>78</v>
      </c>
      <c r="C29">
        <v>0</v>
      </c>
      <c r="F29" s="20">
        <v>7663.48</v>
      </c>
      <c r="G29" s="20">
        <v>711</v>
      </c>
      <c r="H29" s="20">
        <v>381</v>
      </c>
      <c r="I29" s="28">
        <f t="shared" si="4"/>
        <v>5448734.2799999993</v>
      </c>
      <c r="J29" s="28">
        <f t="shared" si="5"/>
        <v>2919785.88</v>
      </c>
    </row>
    <row r="30" spans="1:10" x14ac:dyDescent="0.35">
      <c r="A30" s="26" t="s">
        <v>78</v>
      </c>
      <c r="C30">
        <v>0</v>
      </c>
      <c r="F30" s="20">
        <v>2938.55</v>
      </c>
      <c r="G30" s="20">
        <v>370</v>
      </c>
      <c r="H30" s="20">
        <v>324</v>
      </c>
      <c r="I30" s="28">
        <f t="shared" si="4"/>
        <v>1087263.5</v>
      </c>
      <c r="J30" s="28">
        <f t="shared" si="5"/>
        <v>952090.20000000007</v>
      </c>
    </row>
    <row r="31" spans="1:10" x14ac:dyDescent="0.35">
      <c r="A31" s="26" t="s">
        <v>78</v>
      </c>
      <c r="C31">
        <v>0</v>
      </c>
      <c r="F31" s="20">
        <v>0</v>
      </c>
      <c r="G31" s="20">
        <v>0</v>
      </c>
      <c r="H31" s="20">
        <v>0</v>
      </c>
      <c r="I31" s="28">
        <f t="shared" si="4"/>
        <v>0</v>
      </c>
      <c r="J31" s="28">
        <f t="shared" si="5"/>
        <v>0</v>
      </c>
    </row>
    <row r="32" spans="1:10" x14ac:dyDescent="0.35">
      <c r="A32" s="26" t="s">
        <v>81</v>
      </c>
      <c r="B32" s="14" t="str">
        <f t="shared" ref="B32" si="8">IF(C34&gt;89,"6", IF(C34&gt;79,"5", IF(C34&gt;69,"4", IF(C34&gt;59,"3", IF(C34&gt;49,"2", IF(C34&lt;50,"1",IF(C34=0,"0")))))))</f>
        <v>1</v>
      </c>
      <c r="C32" s="3">
        <f t="shared" ref="C32" si="9">+SUM(I32:I40)</f>
        <v>1603582</v>
      </c>
      <c r="F32" s="20">
        <v>0</v>
      </c>
      <c r="G32" s="20">
        <v>0</v>
      </c>
      <c r="H32" s="20">
        <v>0</v>
      </c>
      <c r="I32" s="28">
        <f t="shared" si="4"/>
        <v>0</v>
      </c>
      <c r="J32" s="28">
        <f t="shared" si="5"/>
        <v>0</v>
      </c>
    </row>
    <row r="33" spans="1:10" x14ac:dyDescent="0.35">
      <c r="A33" s="26" t="s">
        <v>81</v>
      </c>
      <c r="C33" s="3">
        <f t="shared" ref="C33" si="10">+SUM(J32:J40)</f>
        <v>0</v>
      </c>
      <c r="F33" s="20">
        <v>65078</v>
      </c>
      <c r="G33" s="20">
        <v>3</v>
      </c>
      <c r="H33" s="20">
        <v>0</v>
      </c>
      <c r="I33" s="28">
        <f t="shared" si="4"/>
        <v>195234</v>
      </c>
      <c r="J33" s="28">
        <f t="shared" si="5"/>
        <v>0</v>
      </c>
    </row>
    <row r="34" spans="1:10" x14ac:dyDescent="0.35">
      <c r="A34" s="26" t="s">
        <v>81</v>
      </c>
      <c r="C34" s="3">
        <f t="shared" ref="C34" si="11">+(C33/C32)*100</f>
        <v>0</v>
      </c>
      <c r="F34" s="20">
        <v>32689</v>
      </c>
      <c r="G34" s="20">
        <v>12</v>
      </c>
      <c r="H34" s="20">
        <v>0</v>
      </c>
      <c r="I34" s="28">
        <f t="shared" si="4"/>
        <v>392268</v>
      </c>
      <c r="J34" s="28">
        <f t="shared" si="5"/>
        <v>0</v>
      </c>
    </row>
    <row r="35" spans="1:10" x14ac:dyDescent="0.35">
      <c r="A35" s="26" t="s">
        <v>81</v>
      </c>
      <c r="C35">
        <v>0</v>
      </c>
      <c r="F35" s="20">
        <v>22239</v>
      </c>
      <c r="G35" s="20">
        <v>9</v>
      </c>
      <c r="H35" s="20">
        <v>0</v>
      </c>
      <c r="I35" s="28">
        <f t="shared" si="4"/>
        <v>200151</v>
      </c>
      <c r="J35" s="28">
        <f t="shared" si="5"/>
        <v>0</v>
      </c>
    </row>
    <row r="36" spans="1:10" x14ac:dyDescent="0.35">
      <c r="A36" s="26" t="s">
        <v>81</v>
      </c>
      <c r="C36">
        <v>0</v>
      </c>
      <c r="F36" s="20">
        <v>16971</v>
      </c>
      <c r="G36" s="20">
        <v>29</v>
      </c>
      <c r="H36" s="20">
        <v>0</v>
      </c>
      <c r="I36" s="28">
        <f t="shared" si="4"/>
        <v>492159</v>
      </c>
      <c r="J36" s="28">
        <f t="shared" si="5"/>
        <v>0</v>
      </c>
    </row>
    <row r="37" spans="1:10" x14ac:dyDescent="0.35">
      <c r="A37" s="26" t="s">
        <v>81</v>
      </c>
      <c r="C37">
        <v>0</v>
      </c>
      <c r="F37" s="20">
        <v>12059</v>
      </c>
      <c r="G37" s="20">
        <v>4</v>
      </c>
      <c r="H37" s="20">
        <v>0</v>
      </c>
      <c r="I37" s="28">
        <f t="shared" si="4"/>
        <v>48236</v>
      </c>
      <c r="J37" s="28">
        <f t="shared" si="5"/>
        <v>0</v>
      </c>
    </row>
    <row r="38" spans="1:10" x14ac:dyDescent="0.35">
      <c r="A38" s="26" t="s">
        <v>81</v>
      </c>
      <c r="C38">
        <v>0</v>
      </c>
      <c r="F38" s="20">
        <v>7070</v>
      </c>
      <c r="G38" s="20">
        <v>35</v>
      </c>
      <c r="H38" s="20">
        <v>0</v>
      </c>
      <c r="I38" s="28">
        <f t="shared" si="4"/>
        <v>247450</v>
      </c>
      <c r="J38" s="28">
        <f t="shared" si="5"/>
        <v>0</v>
      </c>
    </row>
    <row r="39" spans="1:10" x14ac:dyDescent="0.35">
      <c r="A39" s="26" t="s">
        <v>81</v>
      </c>
      <c r="C39">
        <v>0</v>
      </c>
      <c r="F39" s="20">
        <v>4012</v>
      </c>
      <c r="G39" s="20">
        <v>7</v>
      </c>
      <c r="H39" s="20">
        <v>0</v>
      </c>
      <c r="I39" s="28">
        <f t="shared" si="4"/>
        <v>28084</v>
      </c>
      <c r="J39" s="28">
        <f t="shared" si="5"/>
        <v>0</v>
      </c>
    </row>
    <row r="40" spans="1:10" x14ac:dyDescent="0.35">
      <c r="A40" s="26" t="s">
        <v>81</v>
      </c>
      <c r="C40">
        <v>0</v>
      </c>
      <c r="F40" s="20">
        <v>0</v>
      </c>
      <c r="G40" s="20">
        <v>0</v>
      </c>
      <c r="H40" s="20">
        <v>0</v>
      </c>
      <c r="I40" s="28">
        <f t="shared" si="4"/>
        <v>0</v>
      </c>
      <c r="J40" s="28">
        <f t="shared" si="5"/>
        <v>0</v>
      </c>
    </row>
    <row r="41" spans="1:10" x14ac:dyDescent="0.35">
      <c r="A41" s="26" t="s">
        <v>79</v>
      </c>
      <c r="B41" s="14" t="str">
        <f t="shared" ref="B41" si="12">IF(C43&gt;89,"6", IF(C43&gt;79,"5", IF(C43&gt;69,"4", IF(C43&gt;59,"3", IF(C43&gt;49,"2", IF(C43&lt;50,"1",IF(C43=0,"0")))))))</f>
        <v>1</v>
      </c>
      <c r="C41" s="3">
        <f t="shared" ref="C41" si="13">+SUM(I41:I49)</f>
        <v>419738.63000000006</v>
      </c>
      <c r="F41" s="20">
        <v>0</v>
      </c>
      <c r="G41" s="20">
        <v>0</v>
      </c>
      <c r="H41" s="20">
        <v>0</v>
      </c>
      <c r="I41" s="28">
        <f t="shared" si="4"/>
        <v>0</v>
      </c>
      <c r="J41" s="28">
        <f t="shared" si="5"/>
        <v>0</v>
      </c>
    </row>
    <row r="42" spans="1:10" x14ac:dyDescent="0.35">
      <c r="A42" s="26" t="s">
        <v>79</v>
      </c>
      <c r="C42" s="3">
        <f t="shared" ref="C42" si="14">+SUM(J41:J49)</f>
        <v>60767.92</v>
      </c>
      <c r="F42" s="20">
        <v>0</v>
      </c>
      <c r="G42" s="20">
        <v>0</v>
      </c>
      <c r="H42" s="20">
        <v>0</v>
      </c>
      <c r="I42" s="28">
        <f t="shared" si="4"/>
        <v>0</v>
      </c>
      <c r="J42" s="28">
        <f t="shared" si="5"/>
        <v>0</v>
      </c>
    </row>
    <row r="43" spans="1:10" x14ac:dyDescent="0.35">
      <c r="A43" s="26" t="s">
        <v>79</v>
      </c>
      <c r="C43" s="3">
        <f t="shared" ref="C43" si="15">+(C42/C41)*100</f>
        <v>14.47756190560778</v>
      </c>
      <c r="F43" s="20">
        <v>30731.07</v>
      </c>
      <c r="G43" s="20">
        <v>5</v>
      </c>
      <c r="H43" s="20">
        <v>0</v>
      </c>
      <c r="I43" s="28">
        <f t="shared" si="4"/>
        <v>153655.35</v>
      </c>
      <c r="J43" s="28">
        <f t="shared" si="5"/>
        <v>0</v>
      </c>
    </row>
    <row r="44" spans="1:10" x14ac:dyDescent="0.35">
      <c r="A44" s="26" t="s">
        <v>79</v>
      </c>
      <c r="C44">
        <v>0</v>
      </c>
      <c r="F44" s="20">
        <v>23144.54</v>
      </c>
      <c r="G44" s="20">
        <v>4</v>
      </c>
      <c r="H44" s="20">
        <v>1</v>
      </c>
      <c r="I44" s="28">
        <f t="shared" si="4"/>
        <v>92578.16</v>
      </c>
      <c r="J44" s="28">
        <f t="shared" si="5"/>
        <v>23144.54</v>
      </c>
    </row>
    <row r="45" spans="1:10" x14ac:dyDescent="0.35">
      <c r="A45" s="26" t="s">
        <v>79</v>
      </c>
      <c r="C45">
        <v>0</v>
      </c>
      <c r="F45" s="20">
        <v>17453</v>
      </c>
      <c r="G45" s="20">
        <v>2</v>
      </c>
      <c r="H45" s="20">
        <v>1</v>
      </c>
      <c r="I45" s="28">
        <f t="shared" si="4"/>
        <v>34906</v>
      </c>
      <c r="J45" s="28">
        <f t="shared" si="5"/>
        <v>17453</v>
      </c>
    </row>
    <row r="46" spans="1:10" x14ac:dyDescent="0.35">
      <c r="A46" s="26" t="s">
        <v>79</v>
      </c>
      <c r="C46">
        <v>0</v>
      </c>
      <c r="F46" s="20">
        <v>0</v>
      </c>
      <c r="G46" s="20">
        <v>0</v>
      </c>
      <c r="H46" s="20">
        <v>0</v>
      </c>
      <c r="I46" s="28">
        <f t="shared" si="4"/>
        <v>0</v>
      </c>
      <c r="J46" s="28">
        <f t="shared" si="5"/>
        <v>0</v>
      </c>
    </row>
    <row r="47" spans="1:10" x14ac:dyDescent="0.35">
      <c r="A47" s="26" t="s">
        <v>79</v>
      </c>
      <c r="C47">
        <v>0</v>
      </c>
      <c r="F47" s="20">
        <v>6723.46</v>
      </c>
      <c r="G47" s="20">
        <v>18</v>
      </c>
      <c r="H47" s="20">
        <v>3</v>
      </c>
      <c r="I47" s="28">
        <f t="shared" si="4"/>
        <v>121022.28</v>
      </c>
      <c r="J47" s="28">
        <f t="shared" si="5"/>
        <v>20170.38</v>
      </c>
    </row>
    <row r="48" spans="1:10" x14ac:dyDescent="0.35">
      <c r="A48" s="26" t="s">
        <v>79</v>
      </c>
      <c r="C48">
        <v>0</v>
      </c>
      <c r="F48" s="20">
        <v>4146.71</v>
      </c>
      <c r="G48" s="20">
        <v>4</v>
      </c>
      <c r="H48" s="20">
        <v>0</v>
      </c>
      <c r="I48" s="28">
        <f t="shared" si="4"/>
        <v>16586.84</v>
      </c>
      <c r="J48" s="28">
        <f t="shared" si="5"/>
        <v>0</v>
      </c>
    </row>
    <row r="49" spans="1:10" x14ac:dyDescent="0.35">
      <c r="A49" s="26" t="s">
        <v>79</v>
      </c>
      <c r="C49">
        <v>0</v>
      </c>
      <c r="F49" s="20">
        <v>990</v>
      </c>
      <c r="G49" s="20">
        <v>1</v>
      </c>
      <c r="H49" s="20">
        <v>0</v>
      </c>
      <c r="I49" s="28">
        <f t="shared" si="4"/>
        <v>990</v>
      </c>
      <c r="J49" s="28">
        <f t="shared" si="5"/>
        <v>0</v>
      </c>
    </row>
    <row r="50" spans="1:10" x14ac:dyDescent="0.35">
      <c r="A50" s="26" t="s">
        <v>86</v>
      </c>
      <c r="B50" s="14" t="e">
        <f t="shared" ref="B50" si="16">IF(C52&gt;89,"6", IF(C52&gt;79,"5", IF(C52&gt;69,"4", IF(C52&gt;59,"3", IF(C52&gt;49,"2", IF(C52&lt;50,"1",IF(C52=0,"0")))))))</f>
        <v>#DIV/0!</v>
      </c>
      <c r="C50" s="3">
        <f t="shared" ref="C50" si="17">+SUM(I50:I58)</f>
        <v>0</v>
      </c>
      <c r="F50" s="20">
        <v>0</v>
      </c>
      <c r="G50" s="20">
        <v>0</v>
      </c>
      <c r="H50" s="20">
        <v>0</v>
      </c>
      <c r="I50" s="28">
        <f t="shared" si="4"/>
        <v>0</v>
      </c>
      <c r="J50" s="28">
        <f t="shared" si="5"/>
        <v>0</v>
      </c>
    </row>
    <row r="51" spans="1:10" x14ac:dyDescent="0.35">
      <c r="A51" s="26" t="s">
        <v>86</v>
      </c>
      <c r="C51" s="3">
        <f t="shared" ref="C51" si="18">+SUM(J50:J58)</f>
        <v>0</v>
      </c>
      <c r="F51" s="20">
        <v>0</v>
      </c>
      <c r="G51" s="20">
        <v>0</v>
      </c>
      <c r="H51" s="20">
        <v>0</v>
      </c>
      <c r="I51" s="28">
        <f t="shared" si="4"/>
        <v>0</v>
      </c>
      <c r="J51" s="28">
        <f t="shared" si="5"/>
        <v>0</v>
      </c>
    </row>
    <row r="52" spans="1:10" x14ac:dyDescent="0.35">
      <c r="A52" s="26" t="s">
        <v>86</v>
      </c>
      <c r="C52" s="3" t="e">
        <f t="shared" ref="C52" si="19">+(C51/C50)*100</f>
        <v>#DIV/0!</v>
      </c>
      <c r="F52" s="20">
        <v>0</v>
      </c>
      <c r="G52" s="20">
        <v>0</v>
      </c>
      <c r="H52" s="20">
        <v>0</v>
      </c>
      <c r="I52" s="28">
        <f t="shared" si="4"/>
        <v>0</v>
      </c>
      <c r="J52" s="28">
        <f t="shared" si="5"/>
        <v>0</v>
      </c>
    </row>
    <row r="53" spans="1:10" x14ac:dyDescent="0.35">
      <c r="A53" s="26" t="s">
        <v>86</v>
      </c>
      <c r="C53">
        <v>0</v>
      </c>
      <c r="F53" s="20">
        <v>0</v>
      </c>
      <c r="G53" s="20">
        <v>0</v>
      </c>
      <c r="H53" s="20">
        <v>0</v>
      </c>
      <c r="I53" s="28">
        <f t="shared" si="4"/>
        <v>0</v>
      </c>
      <c r="J53" s="28">
        <f t="shared" si="5"/>
        <v>0</v>
      </c>
    </row>
    <row r="54" spans="1:10" x14ac:dyDescent="0.35">
      <c r="A54" s="26" t="s">
        <v>86</v>
      </c>
      <c r="C54">
        <v>0</v>
      </c>
      <c r="F54" s="20">
        <v>0</v>
      </c>
      <c r="G54" s="20">
        <v>0</v>
      </c>
      <c r="H54" s="20">
        <v>0</v>
      </c>
      <c r="I54" s="28">
        <f t="shared" si="4"/>
        <v>0</v>
      </c>
      <c r="J54" s="28">
        <f t="shared" si="5"/>
        <v>0</v>
      </c>
    </row>
    <row r="55" spans="1:10" x14ac:dyDescent="0.35">
      <c r="A55" s="26" t="s">
        <v>86</v>
      </c>
      <c r="C55">
        <v>0</v>
      </c>
      <c r="F55" s="20">
        <v>0</v>
      </c>
      <c r="G55" s="20">
        <v>0</v>
      </c>
      <c r="H55" s="20">
        <v>0</v>
      </c>
      <c r="I55" s="28">
        <f t="shared" si="4"/>
        <v>0</v>
      </c>
      <c r="J55" s="28">
        <f t="shared" si="5"/>
        <v>0</v>
      </c>
    </row>
    <row r="56" spans="1:10" x14ac:dyDescent="0.35">
      <c r="A56" s="26" t="s">
        <v>86</v>
      </c>
      <c r="C56">
        <v>0</v>
      </c>
      <c r="F56" s="20">
        <v>0</v>
      </c>
      <c r="G56" s="20">
        <v>0</v>
      </c>
      <c r="H56" s="20">
        <v>0</v>
      </c>
      <c r="I56" s="28">
        <f t="shared" si="4"/>
        <v>0</v>
      </c>
      <c r="J56" s="28">
        <f t="shared" si="5"/>
        <v>0</v>
      </c>
    </row>
    <row r="57" spans="1:10" x14ac:dyDescent="0.35">
      <c r="A57" s="26" t="s">
        <v>86</v>
      </c>
      <c r="C57">
        <v>0</v>
      </c>
      <c r="F57" s="20">
        <v>0</v>
      </c>
      <c r="G57" s="20">
        <v>0</v>
      </c>
      <c r="H57" s="20">
        <v>0</v>
      </c>
      <c r="I57" s="28">
        <f t="shared" si="4"/>
        <v>0</v>
      </c>
      <c r="J57" s="28">
        <f t="shared" si="5"/>
        <v>0</v>
      </c>
    </row>
    <row r="58" spans="1:10" x14ac:dyDescent="0.35">
      <c r="A58" s="26" t="s">
        <v>86</v>
      </c>
      <c r="C58">
        <v>0</v>
      </c>
      <c r="F58" s="20">
        <v>0</v>
      </c>
      <c r="G58" s="20">
        <v>0</v>
      </c>
      <c r="H58" s="20">
        <v>0</v>
      </c>
      <c r="I58" s="28">
        <f t="shared" si="4"/>
        <v>0</v>
      </c>
      <c r="J58" s="28">
        <f t="shared" si="5"/>
        <v>0</v>
      </c>
    </row>
    <row r="59" spans="1:10" x14ac:dyDescent="0.35">
      <c r="A59" s="26" t="s">
        <v>80</v>
      </c>
      <c r="B59" s="14" t="str">
        <f t="shared" ref="B59" si="20">IF(C61&gt;89,"6", IF(C61&gt;79,"5", IF(C61&gt;69,"4", IF(C61&gt;59,"3", IF(C61&gt;49,"2", IF(C61&lt;50,"1",IF(C61=0,"0")))))))</f>
        <v>1</v>
      </c>
      <c r="C59" s="3">
        <f t="shared" ref="C59" si="21">+SUM(I59:I67)</f>
        <v>252469.81000000006</v>
      </c>
      <c r="F59" s="20">
        <v>0</v>
      </c>
      <c r="G59" s="20">
        <v>0</v>
      </c>
      <c r="H59" s="20">
        <v>0</v>
      </c>
      <c r="I59" s="28">
        <f t="shared" si="4"/>
        <v>0</v>
      </c>
      <c r="J59" s="28">
        <f t="shared" si="5"/>
        <v>0</v>
      </c>
    </row>
    <row r="60" spans="1:10" x14ac:dyDescent="0.35">
      <c r="A60" s="26" t="s">
        <v>80</v>
      </c>
      <c r="C60" s="3">
        <f t="shared" ref="C60" si="22">+SUM(J59:J67)</f>
        <v>18558.18</v>
      </c>
      <c r="F60" s="20">
        <v>0</v>
      </c>
      <c r="G60" s="20">
        <v>0</v>
      </c>
      <c r="H60" s="20">
        <v>0</v>
      </c>
      <c r="I60" s="28">
        <f t="shared" si="4"/>
        <v>0</v>
      </c>
      <c r="J60" s="28">
        <f t="shared" si="5"/>
        <v>0</v>
      </c>
    </row>
    <row r="61" spans="1:10" x14ac:dyDescent="0.35">
      <c r="A61" s="26" t="s">
        <v>80</v>
      </c>
      <c r="C61" s="3">
        <f t="shared" ref="C61" si="23">+(C60/C59)*100</f>
        <v>7.3506531335370342</v>
      </c>
      <c r="F61" s="20">
        <v>28533.17</v>
      </c>
      <c r="G61" s="20">
        <v>2</v>
      </c>
      <c r="H61" s="20">
        <v>0</v>
      </c>
      <c r="I61" s="28">
        <f t="shared" si="4"/>
        <v>57066.34</v>
      </c>
      <c r="J61" s="28">
        <f t="shared" si="5"/>
        <v>0</v>
      </c>
    </row>
    <row r="62" spans="1:10" x14ac:dyDescent="0.35">
      <c r="A62" s="26" t="s">
        <v>80</v>
      </c>
      <c r="C62">
        <v>0</v>
      </c>
      <c r="F62" s="20">
        <v>20134.02</v>
      </c>
      <c r="G62" s="20">
        <v>1</v>
      </c>
      <c r="H62" s="20">
        <v>0</v>
      </c>
      <c r="I62" s="28">
        <f t="shared" si="4"/>
        <v>20134.02</v>
      </c>
      <c r="J62" s="28">
        <f t="shared" si="5"/>
        <v>0</v>
      </c>
    </row>
    <row r="63" spans="1:10" x14ac:dyDescent="0.35">
      <c r="A63" s="26" t="s">
        <v>80</v>
      </c>
      <c r="C63">
        <v>0</v>
      </c>
      <c r="F63" s="20">
        <v>18838.650000000001</v>
      </c>
      <c r="G63" s="20">
        <v>1</v>
      </c>
      <c r="H63" s="20">
        <v>0</v>
      </c>
      <c r="I63" s="28">
        <f t="shared" si="4"/>
        <v>18838.650000000001</v>
      </c>
      <c r="J63" s="28">
        <f t="shared" si="5"/>
        <v>0</v>
      </c>
    </row>
    <row r="64" spans="1:10" x14ac:dyDescent="0.35">
      <c r="A64" s="26" t="s">
        <v>80</v>
      </c>
      <c r="C64">
        <v>0</v>
      </c>
      <c r="F64" s="20">
        <v>12756.84</v>
      </c>
      <c r="G64" s="20">
        <v>3</v>
      </c>
      <c r="H64" s="20">
        <v>0</v>
      </c>
      <c r="I64" s="28">
        <f t="shared" si="4"/>
        <v>38270.520000000004</v>
      </c>
      <c r="J64" s="28">
        <f t="shared" si="5"/>
        <v>0</v>
      </c>
    </row>
    <row r="65" spans="1:10" x14ac:dyDescent="0.35">
      <c r="A65" s="26" t="s">
        <v>80</v>
      </c>
      <c r="C65">
        <v>0</v>
      </c>
      <c r="F65" s="20">
        <v>6186.06</v>
      </c>
      <c r="G65" s="20">
        <v>18</v>
      </c>
      <c r="H65" s="20">
        <v>3</v>
      </c>
      <c r="I65" s="28">
        <f t="shared" si="4"/>
        <v>111349.08</v>
      </c>
      <c r="J65" s="28">
        <f t="shared" si="5"/>
        <v>18558.18</v>
      </c>
    </row>
    <row r="66" spans="1:10" x14ac:dyDescent="0.35">
      <c r="A66" s="26" t="s">
        <v>80</v>
      </c>
      <c r="C66">
        <v>0</v>
      </c>
      <c r="F66" s="20">
        <v>3405.6</v>
      </c>
      <c r="G66" s="20">
        <v>2</v>
      </c>
      <c r="H66" s="20">
        <v>0</v>
      </c>
      <c r="I66" s="28">
        <f t="shared" si="4"/>
        <v>6811.2</v>
      </c>
      <c r="J66" s="28">
        <f t="shared" si="5"/>
        <v>0</v>
      </c>
    </row>
    <row r="67" spans="1:10" x14ac:dyDescent="0.35">
      <c r="A67" s="26" t="s">
        <v>80</v>
      </c>
      <c r="C67">
        <v>0</v>
      </c>
      <c r="F67" s="20">
        <v>0</v>
      </c>
      <c r="G67" s="20">
        <v>0</v>
      </c>
      <c r="H67" s="20">
        <v>0</v>
      </c>
      <c r="I67" s="28">
        <f t="shared" si="4"/>
        <v>0</v>
      </c>
      <c r="J67" s="28">
        <f t="shared" si="5"/>
        <v>0</v>
      </c>
    </row>
    <row r="68" spans="1:10" x14ac:dyDescent="0.35">
      <c r="A68" s="26" t="s">
        <v>82</v>
      </c>
      <c r="B68" s="14" t="str">
        <f t="shared" ref="B68" si="24">IF(C70&gt;89,"6", IF(C70&gt;79,"5", IF(C70&gt;69,"4", IF(C70&gt;59,"3", IF(C70&gt;49,"2", IF(C70&lt;50,"1",IF(C70=0,"0")))))))</f>
        <v>2</v>
      </c>
      <c r="C68" s="3">
        <f t="shared" ref="C68" si="25">+SUM(I68:I76)</f>
        <v>1731554.6099999999</v>
      </c>
      <c r="F68" s="20">
        <v>75274.5</v>
      </c>
      <c r="G68" s="20">
        <v>1</v>
      </c>
      <c r="H68" s="20">
        <v>0</v>
      </c>
      <c r="I68" s="28">
        <f t="shared" si="4"/>
        <v>75274.5</v>
      </c>
      <c r="J68" s="28">
        <f t="shared" si="5"/>
        <v>0</v>
      </c>
    </row>
    <row r="69" spans="1:10" x14ac:dyDescent="0.35">
      <c r="A69" s="26" t="s">
        <v>82</v>
      </c>
      <c r="C69" s="3">
        <f t="shared" ref="C69" si="26">+SUM(J68:J76)</f>
        <v>924698.1100000001</v>
      </c>
      <c r="F69" s="20">
        <v>57505.66</v>
      </c>
      <c r="G69" s="20">
        <v>3</v>
      </c>
      <c r="H69" s="20">
        <v>0</v>
      </c>
      <c r="I69" s="28">
        <f t="shared" si="4"/>
        <v>172516.98</v>
      </c>
      <c r="J69" s="28">
        <f t="shared" si="5"/>
        <v>0</v>
      </c>
    </row>
    <row r="70" spans="1:10" x14ac:dyDescent="0.35">
      <c r="A70" s="26" t="s">
        <v>82</v>
      </c>
      <c r="C70" s="3">
        <f t="shared" ref="C70" si="27">+(C69/C68)*100</f>
        <v>53.402769087369428</v>
      </c>
      <c r="F70" s="20">
        <v>35702.07</v>
      </c>
      <c r="G70" s="20">
        <v>8</v>
      </c>
      <c r="H70" s="20">
        <v>5</v>
      </c>
      <c r="I70" s="28">
        <f t="shared" si="4"/>
        <v>285616.56</v>
      </c>
      <c r="J70" s="28">
        <f t="shared" si="5"/>
        <v>178510.35</v>
      </c>
    </row>
    <row r="71" spans="1:10" x14ac:dyDescent="0.35">
      <c r="A71" s="26" t="s">
        <v>82</v>
      </c>
      <c r="C71">
        <v>0</v>
      </c>
      <c r="F71" s="20">
        <v>22998.75</v>
      </c>
      <c r="G71" s="20">
        <v>3</v>
      </c>
      <c r="H71" s="20">
        <v>1</v>
      </c>
      <c r="I71" s="28">
        <f t="shared" si="4"/>
        <v>68996.25</v>
      </c>
      <c r="J71" s="28">
        <f t="shared" si="5"/>
        <v>22998.75</v>
      </c>
    </row>
    <row r="72" spans="1:10" x14ac:dyDescent="0.35">
      <c r="A72" s="26" t="s">
        <v>82</v>
      </c>
      <c r="C72">
        <v>0</v>
      </c>
      <c r="F72" s="20">
        <v>18105.38</v>
      </c>
      <c r="G72" s="20">
        <v>2</v>
      </c>
      <c r="H72" s="20">
        <v>0</v>
      </c>
      <c r="I72" s="28">
        <f t="shared" si="4"/>
        <v>36210.76</v>
      </c>
      <c r="J72" s="28">
        <f t="shared" si="5"/>
        <v>0</v>
      </c>
    </row>
    <row r="73" spans="1:10" x14ac:dyDescent="0.35">
      <c r="A73" s="26" t="s">
        <v>82</v>
      </c>
      <c r="C73">
        <v>0</v>
      </c>
      <c r="F73" s="20">
        <v>12648.58</v>
      </c>
      <c r="G73" s="20">
        <v>9</v>
      </c>
      <c r="H73" s="20">
        <v>6</v>
      </c>
      <c r="I73" s="28">
        <f t="shared" si="4"/>
        <v>113837.22</v>
      </c>
      <c r="J73" s="28">
        <f t="shared" si="5"/>
        <v>75891.48</v>
      </c>
    </row>
    <row r="74" spans="1:10" x14ac:dyDescent="0.35">
      <c r="A74" s="26" t="s">
        <v>82</v>
      </c>
      <c r="C74">
        <v>0</v>
      </c>
      <c r="F74" s="20">
        <v>7074.55</v>
      </c>
      <c r="G74" s="20">
        <v>14</v>
      </c>
      <c r="H74" s="20">
        <v>7</v>
      </c>
      <c r="I74" s="28">
        <f t="shared" si="4"/>
        <v>99043.7</v>
      </c>
      <c r="J74" s="28">
        <f t="shared" si="5"/>
        <v>49521.85</v>
      </c>
    </row>
    <row r="75" spans="1:10" x14ac:dyDescent="0.35">
      <c r="A75" s="26" t="s">
        <v>82</v>
      </c>
      <c r="C75">
        <v>0</v>
      </c>
      <c r="F75" s="20">
        <v>4151.22</v>
      </c>
      <c r="G75" s="20">
        <v>212</v>
      </c>
      <c r="H75" s="20">
        <v>144</v>
      </c>
      <c r="I75" s="28">
        <f t="shared" si="4"/>
        <v>880058.64</v>
      </c>
      <c r="J75" s="28">
        <f t="shared" si="5"/>
        <v>597775.68000000005</v>
      </c>
    </row>
    <row r="76" spans="1:10" x14ac:dyDescent="0.35">
      <c r="A76" s="26" t="s">
        <v>82</v>
      </c>
      <c r="C76">
        <v>0</v>
      </c>
      <c r="F76" s="20">
        <v>0</v>
      </c>
      <c r="G76" s="20">
        <v>0</v>
      </c>
      <c r="H76" s="20">
        <v>0</v>
      </c>
      <c r="I76" s="28">
        <f t="shared" si="4"/>
        <v>0</v>
      </c>
      <c r="J76" s="28">
        <f t="shared" si="5"/>
        <v>0</v>
      </c>
    </row>
    <row r="77" spans="1:10" x14ac:dyDescent="0.35">
      <c r="A77" s="26" t="s">
        <v>87</v>
      </c>
      <c r="B77" s="14" t="str">
        <f t="shared" ref="B77" si="28">IF(C79&gt;89,"6", IF(C79&gt;79,"5", IF(C79&gt;69,"4", IF(C79&gt;59,"3", IF(C79&gt;49,"2", IF(C79&lt;50,"1",IF(C79=0,"0")))))))</f>
        <v>3</v>
      </c>
      <c r="C77" s="3">
        <f t="shared" ref="C77" si="29">+SUM(I77:I85)</f>
        <v>361567.49</v>
      </c>
      <c r="F77" s="20">
        <v>0</v>
      </c>
      <c r="G77" s="20">
        <v>0</v>
      </c>
      <c r="H77" s="20">
        <v>0</v>
      </c>
      <c r="I77" s="28">
        <f t="shared" si="4"/>
        <v>0</v>
      </c>
      <c r="J77" s="28">
        <f t="shared" si="5"/>
        <v>0</v>
      </c>
    </row>
    <row r="78" spans="1:10" x14ac:dyDescent="0.35">
      <c r="A78" s="26" t="s">
        <v>87</v>
      </c>
      <c r="C78" s="3">
        <f t="shared" ref="C78" si="30">+SUM(J77:J85)</f>
        <v>218624.28</v>
      </c>
      <c r="F78" s="20">
        <v>0</v>
      </c>
      <c r="G78" s="20">
        <v>0</v>
      </c>
      <c r="H78" s="20">
        <v>0</v>
      </c>
      <c r="I78" s="28">
        <f t="shared" si="4"/>
        <v>0</v>
      </c>
      <c r="J78" s="28">
        <f t="shared" si="5"/>
        <v>0</v>
      </c>
    </row>
    <row r="79" spans="1:10" x14ac:dyDescent="0.35">
      <c r="A79" s="26" t="s">
        <v>87</v>
      </c>
      <c r="C79" s="3">
        <f t="shared" ref="C79" si="31">+(C78/C77)*100</f>
        <v>60.465690651557203</v>
      </c>
      <c r="F79" s="20">
        <v>0</v>
      </c>
      <c r="G79" s="20">
        <v>0</v>
      </c>
      <c r="H79" s="20">
        <v>0</v>
      </c>
      <c r="I79" s="28">
        <f t="shared" si="4"/>
        <v>0</v>
      </c>
      <c r="J79" s="28">
        <f t="shared" si="5"/>
        <v>0</v>
      </c>
    </row>
    <row r="80" spans="1:10" x14ac:dyDescent="0.35">
      <c r="A80" s="26" t="s">
        <v>87</v>
      </c>
      <c r="C80">
        <v>0</v>
      </c>
      <c r="F80" s="20">
        <v>0</v>
      </c>
      <c r="G80" s="20">
        <v>0</v>
      </c>
      <c r="H80" s="20">
        <v>0</v>
      </c>
      <c r="I80" s="28">
        <f t="shared" si="4"/>
        <v>0</v>
      </c>
      <c r="J80" s="28">
        <f t="shared" si="5"/>
        <v>0</v>
      </c>
    </row>
    <row r="81" spans="1:10" x14ac:dyDescent="0.35">
      <c r="A81" s="26" t="s">
        <v>87</v>
      </c>
      <c r="C81">
        <v>0</v>
      </c>
      <c r="F81" s="20">
        <v>16658</v>
      </c>
      <c r="G81" s="20">
        <v>1</v>
      </c>
      <c r="H81" s="20">
        <v>0</v>
      </c>
      <c r="I81" s="28">
        <f t="shared" si="4"/>
        <v>16658</v>
      </c>
      <c r="J81" s="28">
        <f t="shared" si="5"/>
        <v>0</v>
      </c>
    </row>
    <row r="82" spans="1:10" x14ac:dyDescent="0.35">
      <c r="A82" s="26" t="s">
        <v>87</v>
      </c>
      <c r="C82">
        <v>0</v>
      </c>
      <c r="F82" s="20">
        <v>0</v>
      </c>
      <c r="G82" s="20">
        <v>0</v>
      </c>
      <c r="H82" s="20">
        <v>0</v>
      </c>
      <c r="I82" s="28">
        <f t="shared" si="4"/>
        <v>0</v>
      </c>
      <c r="J82" s="28">
        <f t="shared" si="5"/>
        <v>0</v>
      </c>
    </row>
    <row r="83" spans="1:10" x14ac:dyDescent="0.35">
      <c r="A83" s="26" t="s">
        <v>87</v>
      </c>
      <c r="C83">
        <v>0</v>
      </c>
      <c r="F83" s="20">
        <v>7529.91</v>
      </c>
      <c r="G83" s="20">
        <v>4</v>
      </c>
      <c r="H83" s="20">
        <v>1</v>
      </c>
      <c r="I83" s="28">
        <f t="shared" si="4"/>
        <v>30119.64</v>
      </c>
      <c r="J83" s="28">
        <f t="shared" si="5"/>
        <v>7529.91</v>
      </c>
    </row>
    <row r="84" spans="1:10" x14ac:dyDescent="0.35">
      <c r="A84" s="26" t="s">
        <v>87</v>
      </c>
      <c r="C84">
        <v>0</v>
      </c>
      <c r="F84" s="20">
        <v>3703.41</v>
      </c>
      <c r="G84" s="20">
        <v>85</v>
      </c>
      <c r="H84" s="20">
        <v>57</v>
      </c>
      <c r="I84" s="28">
        <f t="shared" si="4"/>
        <v>314789.84999999998</v>
      </c>
      <c r="J84" s="28">
        <f t="shared" si="5"/>
        <v>211094.37</v>
      </c>
    </row>
    <row r="85" spans="1:10" x14ac:dyDescent="0.35">
      <c r="A85" s="26" t="s">
        <v>87</v>
      </c>
      <c r="C85">
        <v>0</v>
      </c>
      <c r="F85" s="20">
        <v>0</v>
      </c>
      <c r="G85" s="20">
        <v>0</v>
      </c>
      <c r="H85" s="20">
        <v>0</v>
      </c>
      <c r="I85" s="28">
        <f t="shared" si="4"/>
        <v>0</v>
      </c>
      <c r="J85" s="28">
        <f t="shared" si="5"/>
        <v>0</v>
      </c>
    </row>
    <row r="86" spans="1:10" x14ac:dyDescent="0.35">
      <c r="A86" s="26" t="s">
        <v>88</v>
      </c>
      <c r="B86" s="14" t="str">
        <f t="shared" ref="B86" si="32">IF(C88&gt;89,"6", IF(C88&gt;79,"5", IF(C88&gt;69,"4", IF(C88&gt;59,"3", IF(C88&gt;49,"2", IF(C88&lt;50,"1",IF(C88=0,"0")))))))</f>
        <v>1</v>
      </c>
      <c r="C86" s="3">
        <f t="shared" ref="C86" si="33">+SUM(I86:I94)</f>
        <v>1143511.9200000002</v>
      </c>
      <c r="F86" s="20">
        <v>84761.24</v>
      </c>
      <c r="G86" s="20">
        <v>2</v>
      </c>
      <c r="H86" s="20">
        <v>0</v>
      </c>
      <c r="I86" s="28">
        <f t="shared" si="4"/>
        <v>169522.48</v>
      </c>
      <c r="J86" s="28">
        <f t="shared" si="5"/>
        <v>0</v>
      </c>
    </row>
    <row r="87" spans="1:10" x14ac:dyDescent="0.35">
      <c r="A87" s="26" t="s">
        <v>88</v>
      </c>
      <c r="C87" s="3">
        <f t="shared" ref="C87" si="34">+SUM(J86:J94)</f>
        <v>257895.67999999996</v>
      </c>
      <c r="F87" s="20">
        <v>61468.21</v>
      </c>
      <c r="G87" s="20">
        <v>2</v>
      </c>
      <c r="H87" s="20">
        <v>0</v>
      </c>
      <c r="I87" s="28">
        <f t="shared" ref="I87:I150" si="35">F87*G87</f>
        <v>122936.42</v>
      </c>
      <c r="J87" s="28">
        <f t="shared" ref="J87:J150" si="36">H87*F87</f>
        <v>0</v>
      </c>
    </row>
    <row r="88" spans="1:10" x14ac:dyDescent="0.35">
      <c r="A88" s="26" t="s">
        <v>88</v>
      </c>
      <c r="C88" s="3">
        <f t="shared" ref="C88" si="37">+(C87/C86)*100</f>
        <v>22.55295073793371</v>
      </c>
      <c r="F88" s="20">
        <v>33973.279999999999</v>
      </c>
      <c r="G88" s="20">
        <v>7</v>
      </c>
      <c r="H88" s="20">
        <v>0</v>
      </c>
      <c r="I88" s="28">
        <f t="shared" si="35"/>
        <v>237812.96</v>
      </c>
      <c r="J88" s="28">
        <f t="shared" si="36"/>
        <v>0</v>
      </c>
    </row>
    <row r="89" spans="1:10" x14ac:dyDescent="0.35">
      <c r="A89" s="26" t="s">
        <v>88</v>
      </c>
      <c r="C89">
        <v>0</v>
      </c>
      <c r="F89" s="20">
        <v>21259.57</v>
      </c>
      <c r="G89" s="20">
        <v>3</v>
      </c>
      <c r="H89" s="20">
        <v>1</v>
      </c>
      <c r="I89" s="28">
        <f t="shared" si="35"/>
        <v>63778.71</v>
      </c>
      <c r="J89" s="28">
        <f t="shared" si="36"/>
        <v>21259.57</v>
      </c>
    </row>
    <row r="90" spans="1:10" x14ac:dyDescent="0.35">
      <c r="A90" s="26" t="s">
        <v>88</v>
      </c>
      <c r="C90">
        <v>0</v>
      </c>
      <c r="F90" s="20">
        <v>17730.95</v>
      </c>
      <c r="G90" s="20">
        <v>3</v>
      </c>
      <c r="H90" s="20">
        <v>0</v>
      </c>
      <c r="I90" s="28">
        <f t="shared" si="35"/>
        <v>53192.850000000006</v>
      </c>
      <c r="J90" s="28">
        <f t="shared" si="36"/>
        <v>0</v>
      </c>
    </row>
    <row r="91" spans="1:10" x14ac:dyDescent="0.35">
      <c r="A91" s="26" t="s">
        <v>88</v>
      </c>
      <c r="C91">
        <v>0</v>
      </c>
      <c r="F91" s="20">
        <v>11955.67</v>
      </c>
      <c r="G91" s="20">
        <v>6</v>
      </c>
      <c r="H91" s="20">
        <v>1</v>
      </c>
      <c r="I91" s="28">
        <f t="shared" si="35"/>
        <v>71734.02</v>
      </c>
      <c r="J91" s="28">
        <f t="shared" si="36"/>
        <v>11955.67</v>
      </c>
    </row>
    <row r="92" spans="1:10" x14ac:dyDescent="0.35">
      <c r="A92" s="26" t="s">
        <v>88</v>
      </c>
      <c r="C92">
        <v>0</v>
      </c>
      <c r="F92" s="20">
        <v>7309.84</v>
      </c>
      <c r="G92" s="20">
        <v>37</v>
      </c>
      <c r="H92" s="20">
        <v>16</v>
      </c>
      <c r="I92" s="28">
        <f t="shared" si="35"/>
        <v>270464.08</v>
      </c>
      <c r="J92" s="28">
        <f t="shared" si="36"/>
        <v>116957.44</v>
      </c>
    </row>
    <row r="93" spans="1:10" x14ac:dyDescent="0.35">
      <c r="A93" s="26" t="s">
        <v>88</v>
      </c>
      <c r="C93">
        <v>0</v>
      </c>
      <c r="F93" s="20">
        <v>3689.88</v>
      </c>
      <c r="G93" s="20">
        <v>31</v>
      </c>
      <c r="H93" s="20">
        <v>21</v>
      </c>
      <c r="I93" s="28">
        <f t="shared" si="35"/>
        <v>114386.28</v>
      </c>
      <c r="J93" s="28">
        <f t="shared" si="36"/>
        <v>77487.48</v>
      </c>
    </row>
    <row r="94" spans="1:10" x14ac:dyDescent="0.35">
      <c r="A94" s="26" t="s">
        <v>88</v>
      </c>
      <c r="C94">
        <v>0</v>
      </c>
      <c r="F94" s="20">
        <v>1889.72</v>
      </c>
      <c r="G94" s="20">
        <v>21</v>
      </c>
      <c r="H94" s="20">
        <v>16</v>
      </c>
      <c r="I94" s="28">
        <f t="shared" si="35"/>
        <v>39684.120000000003</v>
      </c>
      <c r="J94" s="28">
        <f t="shared" si="36"/>
        <v>30235.52</v>
      </c>
    </row>
    <row r="95" spans="1:10" x14ac:dyDescent="0.35">
      <c r="A95" s="26" t="s">
        <v>89</v>
      </c>
      <c r="B95" s="14" t="str">
        <f t="shared" ref="B95" si="38">IF(C97&gt;89,"6", IF(C97&gt;79,"5", IF(C97&gt;69,"4", IF(C97&gt;59,"3", IF(C97&gt;49,"2", IF(C97&lt;50,"1",IF(C97=0,"0")))))))</f>
        <v>1</v>
      </c>
      <c r="C95" s="3">
        <f t="shared" ref="C95" si="39">+SUM(I95:I103)</f>
        <v>539200</v>
      </c>
      <c r="F95" s="20">
        <v>0</v>
      </c>
      <c r="G95" s="20">
        <v>0</v>
      </c>
      <c r="H95" s="20">
        <v>0</v>
      </c>
      <c r="I95" s="28">
        <f t="shared" si="35"/>
        <v>0</v>
      </c>
      <c r="J95" s="28">
        <f t="shared" si="36"/>
        <v>0</v>
      </c>
    </row>
    <row r="96" spans="1:10" x14ac:dyDescent="0.35">
      <c r="A96" s="26" t="s">
        <v>89</v>
      </c>
      <c r="C96" s="3">
        <f t="shared" ref="C96" si="40">+SUM(J95:J103)</f>
        <v>0</v>
      </c>
      <c r="F96" s="20">
        <v>0</v>
      </c>
      <c r="G96" s="20">
        <v>0</v>
      </c>
      <c r="H96" s="20">
        <v>0</v>
      </c>
      <c r="I96" s="28">
        <f t="shared" si="35"/>
        <v>0</v>
      </c>
      <c r="J96" s="28">
        <f t="shared" si="36"/>
        <v>0</v>
      </c>
    </row>
    <row r="97" spans="1:10" x14ac:dyDescent="0.35">
      <c r="A97" s="26" t="s">
        <v>89</v>
      </c>
      <c r="C97" s="3">
        <f t="shared" ref="C97" si="41">+(C96/C95)*100</f>
        <v>0</v>
      </c>
      <c r="F97" s="20">
        <v>0</v>
      </c>
      <c r="G97" s="20">
        <v>0</v>
      </c>
      <c r="H97" s="20">
        <v>0</v>
      </c>
      <c r="I97" s="28">
        <f t="shared" si="35"/>
        <v>0</v>
      </c>
      <c r="J97" s="28">
        <f t="shared" si="36"/>
        <v>0</v>
      </c>
    </row>
    <row r="98" spans="1:10" x14ac:dyDescent="0.35">
      <c r="A98" s="26" t="s">
        <v>89</v>
      </c>
      <c r="C98">
        <v>0</v>
      </c>
      <c r="F98" s="20">
        <v>20000</v>
      </c>
      <c r="G98" s="20">
        <v>2</v>
      </c>
      <c r="H98" s="20">
        <v>0</v>
      </c>
      <c r="I98" s="28">
        <f t="shared" si="35"/>
        <v>40000</v>
      </c>
      <c r="J98" s="28">
        <f t="shared" si="36"/>
        <v>0</v>
      </c>
    </row>
    <row r="99" spans="1:10" x14ac:dyDescent="0.35">
      <c r="A99" s="26" t="s">
        <v>89</v>
      </c>
      <c r="C99">
        <v>0</v>
      </c>
      <c r="F99" s="20">
        <v>16500</v>
      </c>
      <c r="G99" s="20">
        <v>6</v>
      </c>
      <c r="H99" s="20">
        <v>0</v>
      </c>
      <c r="I99" s="28">
        <f t="shared" si="35"/>
        <v>99000</v>
      </c>
      <c r="J99" s="28">
        <f t="shared" si="36"/>
        <v>0</v>
      </c>
    </row>
    <row r="100" spans="1:10" x14ac:dyDescent="0.35">
      <c r="A100" s="26" t="s">
        <v>89</v>
      </c>
      <c r="C100">
        <v>0</v>
      </c>
      <c r="F100" s="20">
        <v>11400</v>
      </c>
      <c r="G100" s="20">
        <v>4</v>
      </c>
      <c r="H100" s="20">
        <v>0</v>
      </c>
      <c r="I100" s="28">
        <f t="shared" si="35"/>
        <v>45600</v>
      </c>
      <c r="J100" s="28">
        <f t="shared" si="36"/>
        <v>0</v>
      </c>
    </row>
    <row r="101" spans="1:10" x14ac:dyDescent="0.35">
      <c r="A101" s="26" t="s">
        <v>89</v>
      </c>
      <c r="C101">
        <v>0</v>
      </c>
      <c r="F101" s="20">
        <v>7800</v>
      </c>
      <c r="G101" s="20">
        <v>42</v>
      </c>
      <c r="H101" s="20">
        <v>0</v>
      </c>
      <c r="I101" s="28">
        <f t="shared" si="35"/>
        <v>327600</v>
      </c>
      <c r="J101" s="28">
        <f t="shared" si="36"/>
        <v>0</v>
      </c>
    </row>
    <row r="102" spans="1:10" x14ac:dyDescent="0.35">
      <c r="A102" s="26" t="s">
        <v>89</v>
      </c>
      <c r="C102">
        <v>0</v>
      </c>
      <c r="F102" s="20">
        <v>4500</v>
      </c>
      <c r="G102" s="20">
        <v>6</v>
      </c>
      <c r="H102" s="20">
        <v>0</v>
      </c>
      <c r="I102" s="28">
        <f t="shared" si="35"/>
        <v>27000</v>
      </c>
      <c r="J102" s="28">
        <f t="shared" si="36"/>
        <v>0</v>
      </c>
    </row>
    <row r="103" spans="1:10" x14ac:dyDescent="0.35">
      <c r="A103" s="26" t="s">
        <v>89</v>
      </c>
      <c r="C103">
        <v>0</v>
      </c>
      <c r="F103" s="20">
        <v>0</v>
      </c>
      <c r="G103" s="20">
        <v>0</v>
      </c>
      <c r="H103" s="20">
        <v>1</v>
      </c>
      <c r="I103" s="28">
        <f t="shared" si="35"/>
        <v>0</v>
      </c>
      <c r="J103" s="28">
        <f t="shared" si="36"/>
        <v>0</v>
      </c>
    </row>
    <row r="104" spans="1:10" x14ac:dyDescent="0.35">
      <c r="A104" s="26" t="s">
        <v>90</v>
      </c>
      <c r="B104" s="14" t="str">
        <f t="shared" ref="B104" si="42">IF(C106&gt;89,"6", IF(C106&gt;79,"5", IF(C106&gt;69,"4", IF(C106&gt;59,"3", IF(C106&gt;49,"2", IF(C106&lt;50,"1",IF(C106=0,"0")))))))</f>
        <v>1</v>
      </c>
      <c r="C104" s="3">
        <f t="shared" ref="C104" si="43">+SUM(I104:I112)</f>
        <v>474000</v>
      </c>
      <c r="F104" s="20">
        <v>75000</v>
      </c>
      <c r="G104" s="20">
        <v>1</v>
      </c>
      <c r="H104" s="20">
        <v>0</v>
      </c>
      <c r="I104" s="28">
        <f t="shared" si="35"/>
        <v>75000</v>
      </c>
      <c r="J104" s="28">
        <f t="shared" si="36"/>
        <v>0</v>
      </c>
    </row>
    <row r="105" spans="1:10" x14ac:dyDescent="0.35">
      <c r="A105" s="26" t="s">
        <v>90</v>
      </c>
      <c r="C105" s="3">
        <f t="shared" ref="C105" si="44">+SUM(J104:J112)</f>
        <v>111000</v>
      </c>
      <c r="F105" s="20">
        <v>50000</v>
      </c>
      <c r="G105" s="20">
        <v>1</v>
      </c>
      <c r="H105" s="20">
        <v>0</v>
      </c>
      <c r="I105" s="28">
        <f t="shared" si="35"/>
        <v>50000</v>
      </c>
      <c r="J105" s="28">
        <f t="shared" si="36"/>
        <v>0</v>
      </c>
    </row>
    <row r="106" spans="1:10" x14ac:dyDescent="0.35">
      <c r="A106" s="26" t="s">
        <v>90</v>
      </c>
      <c r="C106" s="3">
        <f t="shared" ref="C106" si="45">+(C105/C104)*100</f>
        <v>23.417721518987342</v>
      </c>
      <c r="F106" s="20">
        <v>35000</v>
      </c>
      <c r="G106" s="20">
        <v>4</v>
      </c>
      <c r="H106" s="20">
        <v>0</v>
      </c>
      <c r="I106" s="28">
        <f t="shared" si="35"/>
        <v>140000</v>
      </c>
      <c r="J106" s="28">
        <f t="shared" si="36"/>
        <v>0</v>
      </c>
    </row>
    <row r="107" spans="1:10" x14ac:dyDescent="0.35">
      <c r="A107" s="26" t="s">
        <v>90</v>
      </c>
      <c r="C107">
        <v>0</v>
      </c>
      <c r="F107" s="20">
        <v>25000</v>
      </c>
      <c r="G107" s="20">
        <v>3</v>
      </c>
      <c r="H107" s="20">
        <v>1</v>
      </c>
      <c r="I107" s="28">
        <f t="shared" si="35"/>
        <v>75000</v>
      </c>
      <c r="J107" s="28">
        <f t="shared" si="36"/>
        <v>25000</v>
      </c>
    </row>
    <row r="108" spans="1:10" x14ac:dyDescent="0.35">
      <c r="A108" s="26" t="s">
        <v>90</v>
      </c>
      <c r="C108">
        <v>0</v>
      </c>
      <c r="F108" s="20">
        <v>15000</v>
      </c>
      <c r="G108" s="20">
        <v>2</v>
      </c>
      <c r="H108" s="20">
        <v>2</v>
      </c>
      <c r="I108" s="28">
        <f t="shared" si="35"/>
        <v>30000</v>
      </c>
      <c r="J108" s="28">
        <f t="shared" si="36"/>
        <v>30000</v>
      </c>
    </row>
    <row r="109" spans="1:10" x14ac:dyDescent="0.35">
      <c r="A109" s="26" t="s">
        <v>90</v>
      </c>
      <c r="C109">
        <v>0</v>
      </c>
      <c r="F109" s="20">
        <v>12000</v>
      </c>
      <c r="G109" s="20">
        <v>4</v>
      </c>
      <c r="H109" s="20">
        <v>2</v>
      </c>
      <c r="I109" s="28">
        <f t="shared" si="35"/>
        <v>48000</v>
      </c>
      <c r="J109" s="28">
        <f t="shared" si="36"/>
        <v>24000</v>
      </c>
    </row>
    <row r="110" spans="1:10" x14ac:dyDescent="0.35">
      <c r="A110" s="26" t="s">
        <v>90</v>
      </c>
      <c r="C110">
        <v>0</v>
      </c>
      <c r="F110" s="20">
        <v>8000</v>
      </c>
      <c r="G110" s="20">
        <v>7</v>
      </c>
      <c r="H110" s="20">
        <v>4</v>
      </c>
      <c r="I110" s="28">
        <f t="shared" si="35"/>
        <v>56000</v>
      </c>
      <c r="J110" s="28">
        <f t="shared" si="36"/>
        <v>32000</v>
      </c>
    </row>
    <row r="111" spans="1:10" x14ac:dyDescent="0.35">
      <c r="A111" s="26" t="s">
        <v>90</v>
      </c>
      <c r="C111">
        <v>0</v>
      </c>
      <c r="F111" s="20">
        <v>0</v>
      </c>
      <c r="G111" s="20">
        <v>0</v>
      </c>
      <c r="H111" s="20">
        <v>0</v>
      </c>
      <c r="I111" s="28">
        <f t="shared" si="35"/>
        <v>0</v>
      </c>
      <c r="J111" s="28">
        <f t="shared" si="36"/>
        <v>0</v>
      </c>
    </row>
    <row r="112" spans="1:10" x14ac:dyDescent="0.35">
      <c r="A112" s="26" t="s">
        <v>90</v>
      </c>
      <c r="C112">
        <v>0</v>
      </c>
      <c r="F112" s="20">
        <v>0</v>
      </c>
      <c r="G112" s="20">
        <v>0</v>
      </c>
      <c r="H112" s="20">
        <v>0</v>
      </c>
      <c r="I112" s="28">
        <f t="shared" si="35"/>
        <v>0</v>
      </c>
      <c r="J112" s="28">
        <f t="shared" si="36"/>
        <v>0</v>
      </c>
    </row>
    <row r="113" spans="1:10" x14ac:dyDescent="0.35">
      <c r="A113" s="26" t="s">
        <v>83</v>
      </c>
      <c r="B113" s="14" t="str">
        <f t="shared" ref="B113" si="46">IF(C115&gt;89,"6", IF(C115&gt;79,"5", IF(C115&gt;69,"4", IF(C115&gt;59,"3", IF(C115&gt;49,"2", IF(C115&lt;50,"1",IF(C115=0,"0")))))))</f>
        <v>2</v>
      </c>
      <c r="C113" s="3">
        <f t="shared" ref="C113" si="47">+SUM(I113:I121)</f>
        <v>311100</v>
      </c>
      <c r="F113" s="20">
        <v>0</v>
      </c>
      <c r="G113" s="20">
        <v>0</v>
      </c>
      <c r="H113" s="20">
        <v>0</v>
      </c>
      <c r="I113" s="28">
        <f t="shared" si="35"/>
        <v>0</v>
      </c>
      <c r="J113" s="28">
        <f t="shared" si="36"/>
        <v>0</v>
      </c>
    </row>
    <row r="114" spans="1:10" x14ac:dyDescent="0.35">
      <c r="A114" s="26" t="s">
        <v>83</v>
      </c>
      <c r="C114" s="3">
        <f t="shared" ref="C114" si="48">+SUM(J113:J121)</f>
        <v>182100</v>
      </c>
      <c r="F114" s="20">
        <v>0</v>
      </c>
      <c r="G114" s="20">
        <v>0</v>
      </c>
      <c r="H114" s="20">
        <v>0</v>
      </c>
      <c r="I114" s="28">
        <f t="shared" si="35"/>
        <v>0</v>
      </c>
      <c r="J114" s="28">
        <f t="shared" si="36"/>
        <v>0</v>
      </c>
    </row>
    <row r="115" spans="1:10" x14ac:dyDescent="0.35">
      <c r="A115" s="26" t="s">
        <v>83</v>
      </c>
      <c r="C115" s="3">
        <f t="shared" ref="C115" si="49">+(C114/C113)*100</f>
        <v>58.534233365477341</v>
      </c>
      <c r="F115" s="20">
        <v>34000</v>
      </c>
      <c r="G115" s="20">
        <v>2</v>
      </c>
      <c r="H115" s="20">
        <v>0</v>
      </c>
      <c r="I115" s="28">
        <f t="shared" si="35"/>
        <v>68000</v>
      </c>
      <c r="J115" s="28">
        <f t="shared" si="36"/>
        <v>0</v>
      </c>
    </row>
    <row r="116" spans="1:10" x14ac:dyDescent="0.35">
      <c r="A116" s="26" t="s">
        <v>83</v>
      </c>
      <c r="C116">
        <v>0</v>
      </c>
      <c r="F116" s="20">
        <v>0</v>
      </c>
      <c r="G116" s="20">
        <v>0</v>
      </c>
      <c r="H116" s="20">
        <v>0</v>
      </c>
      <c r="I116" s="28">
        <f t="shared" si="35"/>
        <v>0</v>
      </c>
      <c r="J116" s="28">
        <f t="shared" si="36"/>
        <v>0</v>
      </c>
    </row>
    <row r="117" spans="1:10" x14ac:dyDescent="0.35">
      <c r="A117" s="26" t="s">
        <v>83</v>
      </c>
      <c r="C117">
        <v>0</v>
      </c>
      <c r="F117" s="20">
        <v>0</v>
      </c>
      <c r="G117" s="20">
        <v>0</v>
      </c>
      <c r="H117" s="20">
        <v>0</v>
      </c>
      <c r="I117" s="28">
        <f t="shared" si="35"/>
        <v>0</v>
      </c>
      <c r="J117" s="28">
        <f t="shared" si="36"/>
        <v>0</v>
      </c>
    </row>
    <row r="118" spans="1:10" x14ac:dyDescent="0.35">
      <c r="A118" s="26" t="s">
        <v>83</v>
      </c>
      <c r="C118">
        <v>0</v>
      </c>
      <c r="F118" s="20">
        <v>14000</v>
      </c>
      <c r="G118" s="20">
        <v>3</v>
      </c>
      <c r="H118" s="20">
        <v>1</v>
      </c>
      <c r="I118" s="28">
        <f t="shared" si="35"/>
        <v>42000</v>
      </c>
      <c r="J118" s="28">
        <f t="shared" si="36"/>
        <v>14000</v>
      </c>
    </row>
    <row r="119" spans="1:10" x14ac:dyDescent="0.35">
      <c r="A119" s="26" t="s">
        <v>83</v>
      </c>
      <c r="C119">
        <v>0</v>
      </c>
      <c r="F119" s="20">
        <v>9500</v>
      </c>
      <c r="G119" s="20">
        <v>8</v>
      </c>
      <c r="H119" s="20">
        <v>5</v>
      </c>
      <c r="I119" s="28">
        <f t="shared" si="35"/>
        <v>76000</v>
      </c>
      <c r="J119" s="28">
        <f t="shared" si="36"/>
        <v>47500</v>
      </c>
    </row>
    <row r="120" spans="1:10" x14ac:dyDescent="0.35">
      <c r="A120" s="26" t="s">
        <v>83</v>
      </c>
      <c r="C120">
        <v>0</v>
      </c>
      <c r="F120" s="20">
        <v>4500</v>
      </c>
      <c r="G120" s="20">
        <v>15</v>
      </c>
      <c r="H120" s="20">
        <v>14</v>
      </c>
      <c r="I120" s="28">
        <f t="shared" si="35"/>
        <v>67500</v>
      </c>
      <c r="J120" s="28">
        <f t="shared" si="36"/>
        <v>63000</v>
      </c>
    </row>
    <row r="121" spans="1:10" x14ac:dyDescent="0.35">
      <c r="A121" s="26" t="s">
        <v>83</v>
      </c>
      <c r="C121">
        <v>0</v>
      </c>
      <c r="F121" s="20">
        <v>2400</v>
      </c>
      <c r="G121" s="20">
        <v>24</v>
      </c>
      <c r="H121" s="20">
        <v>24</v>
      </c>
      <c r="I121" s="28">
        <f t="shared" si="35"/>
        <v>57600</v>
      </c>
      <c r="J121" s="28">
        <f t="shared" si="36"/>
        <v>57600</v>
      </c>
    </row>
    <row r="122" spans="1:10" x14ac:dyDescent="0.35">
      <c r="A122" s="26" t="s">
        <v>91</v>
      </c>
      <c r="B122" s="14" t="e">
        <f t="shared" ref="B122" si="50">IF(C124&gt;89,"6", IF(C124&gt;79,"5", IF(C124&gt;69,"4", IF(C124&gt;59,"3", IF(C124&gt;49,"2", IF(C124&lt;50,"1",IF(C124=0,"0")))))))</f>
        <v>#DIV/0!</v>
      </c>
      <c r="C122" s="3">
        <f t="shared" ref="C122" si="51">+SUM(I122:I130)</f>
        <v>0</v>
      </c>
      <c r="F122" s="20">
        <v>0</v>
      </c>
      <c r="G122" s="20">
        <v>0</v>
      </c>
      <c r="H122" s="20">
        <v>0</v>
      </c>
      <c r="I122" s="28">
        <f t="shared" si="35"/>
        <v>0</v>
      </c>
      <c r="J122" s="28">
        <f t="shared" si="36"/>
        <v>0</v>
      </c>
    </row>
    <row r="123" spans="1:10" x14ac:dyDescent="0.35">
      <c r="A123" s="26" t="s">
        <v>91</v>
      </c>
      <c r="C123" s="3">
        <f t="shared" ref="C123" si="52">+SUM(J122:J130)</f>
        <v>0</v>
      </c>
      <c r="F123" s="20">
        <v>0</v>
      </c>
      <c r="G123" s="20">
        <v>0</v>
      </c>
      <c r="H123" s="20">
        <v>0</v>
      </c>
      <c r="I123" s="28">
        <f t="shared" si="35"/>
        <v>0</v>
      </c>
      <c r="J123" s="28">
        <f t="shared" si="36"/>
        <v>0</v>
      </c>
    </row>
    <row r="124" spans="1:10" x14ac:dyDescent="0.35">
      <c r="A124" s="26" t="s">
        <v>91</v>
      </c>
      <c r="C124" s="3" t="e">
        <f t="shared" ref="C124" si="53">+(C123/C122)*100</f>
        <v>#DIV/0!</v>
      </c>
      <c r="F124" s="20">
        <v>0</v>
      </c>
      <c r="G124" s="20">
        <v>0</v>
      </c>
      <c r="H124" s="20">
        <v>0</v>
      </c>
      <c r="I124" s="28">
        <f t="shared" si="35"/>
        <v>0</v>
      </c>
      <c r="J124" s="28">
        <f t="shared" si="36"/>
        <v>0</v>
      </c>
    </row>
    <row r="125" spans="1:10" x14ac:dyDescent="0.35">
      <c r="A125" s="26" t="s">
        <v>91</v>
      </c>
      <c r="C125">
        <v>0</v>
      </c>
      <c r="F125" s="20">
        <v>0</v>
      </c>
      <c r="G125" s="20">
        <v>0</v>
      </c>
      <c r="H125" s="20">
        <v>0</v>
      </c>
      <c r="I125" s="28">
        <f t="shared" si="35"/>
        <v>0</v>
      </c>
      <c r="J125" s="28">
        <f t="shared" si="36"/>
        <v>0</v>
      </c>
    </row>
    <row r="126" spans="1:10" x14ac:dyDescent="0.35">
      <c r="A126" s="26" t="s">
        <v>91</v>
      </c>
      <c r="C126">
        <v>0</v>
      </c>
      <c r="F126" s="20">
        <v>0</v>
      </c>
      <c r="G126" s="20">
        <v>0</v>
      </c>
      <c r="H126" s="20">
        <v>0</v>
      </c>
      <c r="I126" s="28">
        <f t="shared" si="35"/>
        <v>0</v>
      </c>
      <c r="J126" s="28">
        <f t="shared" si="36"/>
        <v>0</v>
      </c>
    </row>
    <row r="127" spans="1:10" x14ac:dyDescent="0.35">
      <c r="A127" s="26" t="s">
        <v>91</v>
      </c>
      <c r="C127">
        <v>0</v>
      </c>
      <c r="F127" s="20">
        <v>0</v>
      </c>
      <c r="G127" s="20">
        <v>0</v>
      </c>
      <c r="H127" s="20">
        <v>0</v>
      </c>
      <c r="I127" s="28">
        <f t="shared" si="35"/>
        <v>0</v>
      </c>
      <c r="J127" s="28">
        <f t="shared" si="36"/>
        <v>0</v>
      </c>
    </row>
    <row r="128" spans="1:10" x14ac:dyDescent="0.35">
      <c r="A128" s="26" t="s">
        <v>91</v>
      </c>
      <c r="C128">
        <v>0</v>
      </c>
      <c r="F128" s="20">
        <v>0</v>
      </c>
      <c r="G128" s="20">
        <v>0</v>
      </c>
      <c r="H128" s="20">
        <v>0</v>
      </c>
      <c r="I128" s="28">
        <f t="shared" si="35"/>
        <v>0</v>
      </c>
      <c r="J128" s="28">
        <f t="shared" si="36"/>
        <v>0</v>
      </c>
    </row>
    <row r="129" spans="1:10" x14ac:dyDescent="0.35">
      <c r="A129" s="26" t="s">
        <v>91</v>
      </c>
      <c r="C129">
        <v>0</v>
      </c>
      <c r="F129" s="20">
        <v>0</v>
      </c>
      <c r="G129" s="20">
        <v>0</v>
      </c>
      <c r="H129" s="20">
        <v>0</v>
      </c>
      <c r="I129" s="28">
        <f t="shared" si="35"/>
        <v>0</v>
      </c>
      <c r="J129" s="28">
        <f t="shared" si="36"/>
        <v>0</v>
      </c>
    </row>
    <row r="130" spans="1:10" x14ac:dyDescent="0.35">
      <c r="A130" s="26" t="s">
        <v>91</v>
      </c>
      <c r="C130">
        <v>0</v>
      </c>
      <c r="F130" s="20">
        <v>0</v>
      </c>
      <c r="G130" s="20">
        <v>0</v>
      </c>
      <c r="H130" s="20">
        <v>0</v>
      </c>
      <c r="I130" s="28">
        <f t="shared" si="35"/>
        <v>0</v>
      </c>
      <c r="J130" s="28">
        <f t="shared" si="36"/>
        <v>0</v>
      </c>
    </row>
    <row r="131" spans="1:10" x14ac:dyDescent="0.35">
      <c r="A131" s="26" t="s">
        <v>84</v>
      </c>
      <c r="B131" s="14" t="str">
        <f t="shared" ref="B131" si="54">IF(C133&gt;89,"6", IF(C133&gt;79,"5", IF(C133&gt;69,"4", IF(C133&gt;59,"3", IF(C133&gt;49,"2", IF(C133&lt;50,"1",IF(C133=0,"0")))))))</f>
        <v>1</v>
      </c>
      <c r="C131" s="3">
        <f t="shared" ref="C131" si="55">+SUM(I131:I139)</f>
        <v>26920</v>
      </c>
      <c r="F131" s="20">
        <v>0</v>
      </c>
      <c r="G131" s="20">
        <v>0</v>
      </c>
      <c r="H131" s="20">
        <v>0</v>
      </c>
      <c r="I131" s="28">
        <f t="shared" si="35"/>
        <v>0</v>
      </c>
      <c r="J131" s="28">
        <f t="shared" si="36"/>
        <v>0</v>
      </c>
    </row>
    <row r="132" spans="1:10" x14ac:dyDescent="0.35">
      <c r="A132" s="26" t="s">
        <v>84</v>
      </c>
      <c r="C132" s="3">
        <f t="shared" ref="C132" si="56">+SUM(J131:J139)</f>
        <v>0</v>
      </c>
      <c r="F132" s="20">
        <v>0</v>
      </c>
      <c r="G132" s="20">
        <v>0</v>
      </c>
      <c r="H132" s="20">
        <v>0</v>
      </c>
      <c r="I132" s="28">
        <f t="shared" si="35"/>
        <v>0</v>
      </c>
      <c r="J132" s="28">
        <f t="shared" si="36"/>
        <v>0</v>
      </c>
    </row>
    <row r="133" spans="1:10" x14ac:dyDescent="0.35">
      <c r="A133" s="26" t="s">
        <v>84</v>
      </c>
      <c r="C133" s="3">
        <f t="shared" ref="C133" si="57">+(C132/C131)*100</f>
        <v>0</v>
      </c>
      <c r="F133" s="20">
        <v>0</v>
      </c>
      <c r="G133" s="20">
        <v>0</v>
      </c>
      <c r="H133" s="20">
        <v>0</v>
      </c>
      <c r="I133" s="28">
        <f t="shared" si="35"/>
        <v>0</v>
      </c>
      <c r="J133" s="28">
        <f t="shared" si="36"/>
        <v>0</v>
      </c>
    </row>
    <row r="134" spans="1:10" x14ac:dyDescent="0.35">
      <c r="A134" s="26" t="s">
        <v>84</v>
      </c>
      <c r="C134">
        <v>0</v>
      </c>
      <c r="F134" s="20">
        <v>0</v>
      </c>
      <c r="G134" s="20">
        <v>0</v>
      </c>
      <c r="H134" s="20">
        <v>0</v>
      </c>
      <c r="I134" s="28">
        <f t="shared" si="35"/>
        <v>0</v>
      </c>
      <c r="J134" s="28">
        <f t="shared" si="36"/>
        <v>0</v>
      </c>
    </row>
    <row r="135" spans="1:10" x14ac:dyDescent="0.35">
      <c r="A135" s="26" t="s">
        <v>84</v>
      </c>
      <c r="C135">
        <v>0</v>
      </c>
      <c r="F135" s="20">
        <v>0</v>
      </c>
      <c r="G135" s="20">
        <v>0</v>
      </c>
      <c r="H135" s="20">
        <v>0</v>
      </c>
      <c r="I135" s="28">
        <f t="shared" si="35"/>
        <v>0</v>
      </c>
      <c r="J135" s="28">
        <f t="shared" si="36"/>
        <v>0</v>
      </c>
    </row>
    <row r="136" spans="1:10" x14ac:dyDescent="0.35">
      <c r="A136" s="26" t="s">
        <v>84</v>
      </c>
      <c r="C136">
        <v>0</v>
      </c>
      <c r="F136" s="20">
        <v>0</v>
      </c>
      <c r="G136" s="20">
        <v>0</v>
      </c>
      <c r="H136" s="20">
        <v>0</v>
      </c>
      <c r="I136" s="28">
        <f t="shared" si="35"/>
        <v>0</v>
      </c>
      <c r="J136" s="28">
        <f t="shared" si="36"/>
        <v>0</v>
      </c>
    </row>
    <row r="137" spans="1:10" x14ac:dyDescent="0.35">
      <c r="A137" s="26" t="s">
        <v>84</v>
      </c>
      <c r="C137">
        <v>0</v>
      </c>
      <c r="F137" s="20">
        <v>8014</v>
      </c>
      <c r="G137" s="20">
        <v>1</v>
      </c>
      <c r="H137" s="20">
        <v>0</v>
      </c>
      <c r="I137" s="28">
        <f t="shared" si="35"/>
        <v>8014</v>
      </c>
      <c r="J137" s="28">
        <f t="shared" si="36"/>
        <v>0</v>
      </c>
    </row>
    <row r="138" spans="1:10" x14ac:dyDescent="0.35">
      <c r="A138" s="26" t="s">
        <v>84</v>
      </c>
      <c r="C138">
        <v>0</v>
      </c>
      <c r="F138" s="20">
        <v>4928</v>
      </c>
      <c r="G138" s="20">
        <v>2</v>
      </c>
      <c r="H138" s="20">
        <v>0</v>
      </c>
      <c r="I138" s="28">
        <f t="shared" si="35"/>
        <v>9856</v>
      </c>
      <c r="J138" s="28">
        <f t="shared" si="36"/>
        <v>0</v>
      </c>
    </row>
    <row r="139" spans="1:10" x14ac:dyDescent="0.35">
      <c r="A139" s="26" t="s">
        <v>84</v>
      </c>
      <c r="C139">
        <v>0</v>
      </c>
      <c r="F139" s="20">
        <v>1810</v>
      </c>
      <c r="G139" s="20">
        <v>5</v>
      </c>
      <c r="H139" s="20">
        <v>0</v>
      </c>
      <c r="I139" s="28">
        <f t="shared" si="35"/>
        <v>9050</v>
      </c>
      <c r="J139" s="28">
        <f t="shared" si="36"/>
        <v>0</v>
      </c>
    </row>
    <row r="140" spans="1:10" x14ac:dyDescent="0.35">
      <c r="A140" s="26" t="s">
        <v>92</v>
      </c>
      <c r="B140" s="14" t="e">
        <f t="shared" ref="B140" si="58">IF(C142&gt;89,"6", IF(C142&gt;79,"5", IF(C142&gt;69,"4", IF(C142&gt;59,"3", IF(C142&gt;49,"2", IF(C142&lt;50,"1",IF(C142=0,"0")))))))</f>
        <v>#DIV/0!</v>
      </c>
      <c r="C140" s="3">
        <f t="shared" ref="C140" si="59">+SUM(I140:I148)</f>
        <v>0</v>
      </c>
      <c r="F140" s="26"/>
      <c r="G140" s="26"/>
      <c r="I140" s="28">
        <f t="shared" si="35"/>
        <v>0</v>
      </c>
      <c r="J140" s="28">
        <f t="shared" si="36"/>
        <v>0</v>
      </c>
    </row>
    <row r="141" spans="1:10" x14ac:dyDescent="0.35">
      <c r="A141" s="26" t="s">
        <v>92</v>
      </c>
      <c r="C141" s="3">
        <f t="shared" ref="C141" si="60">+SUM(J140:J148)</f>
        <v>0</v>
      </c>
      <c r="F141" s="26"/>
      <c r="G141" s="26"/>
      <c r="I141" s="28">
        <f t="shared" si="35"/>
        <v>0</v>
      </c>
      <c r="J141" s="28">
        <f t="shared" si="36"/>
        <v>0</v>
      </c>
    </row>
    <row r="142" spans="1:10" x14ac:dyDescent="0.35">
      <c r="A142" s="26" t="s">
        <v>92</v>
      </c>
      <c r="C142" s="3" t="e">
        <f t="shared" ref="C142" si="61">+(C141/C140)*100</f>
        <v>#DIV/0!</v>
      </c>
      <c r="F142" s="26"/>
      <c r="G142" s="26"/>
      <c r="I142" s="28">
        <f t="shared" si="35"/>
        <v>0</v>
      </c>
      <c r="J142" s="28">
        <f t="shared" si="36"/>
        <v>0</v>
      </c>
    </row>
    <row r="143" spans="1:10" x14ac:dyDescent="0.35">
      <c r="A143" s="26" t="s">
        <v>92</v>
      </c>
      <c r="C143">
        <v>0</v>
      </c>
      <c r="F143" s="26"/>
      <c r="G143" s="26"/>
      <c r="I143" s="28">
        <f t="shared" si="35"/>
        <v>0</v>
      </c>
      <c r="J143" s="28">
        <f t="shared" si="36"/>
        <v>0</v>
      </c>
    </row>
    <row r="144" spans="1:10" x14ac:dyDescent="0.35">
      <c r="A144" s="26" t="s">
        <v>92</v>
      </c>
      <c r="C144">
        <v>0</v>
      </c>
      <c r="F144" s="26"/>
      <c r="G144" s="26"/>
      <c r="I144" s="28">
        <f t="shared" si="35"/>
        <v>0</v>
      </c>
      <c r="J144" s="28">
        <f t="shared" si="36"/>
        <v>0</v>
      </c>
    </row>
    <row r="145" spans="1:10" x14ac:dyDescent="0.35">
      <c r="A145" s="26" t="s">
        <v>92</v>
      </c>
      <c r="C145">
        <v>0</v>
      </c>
      <c r="F145" s="26"/>
      <c r="G145" s="26"/>
      <c r="I145" s="28">
        <f t="shared" si="35"/>
        <v>0</v>
      </c>
      <c r="J145" s="28">
        <f t="shared" si="36"/>
        <v>0</v>
      </c>
    </row>
    <row r="146" spans="1:10" x14ac:dyDescent="0.35">
      <c r="A146" s="26" t="s">
        <v>92</v>
      </c>
      <c r="C146">
        <v>0</v>
      </c>
      <c r="F146" s="26"/>
      <c r="G146" s="26"/>
      <c r="I146" s="28">
        <f t="shared" si="35"/>
        <v>0</v>
      </c>
      <c r="J146" s="28">
        <f t="shared" si="36"/>
        <v>0</v>
      </c>
    </row>
    <row r="147" spans="1:10" x14ac:dyDescent="0.35">
      <c r="A147" s="26" t="s">
        <v>92</v>
      </c>
      <c r="C147">
        <v>0</v>
      </c>
      <c r="F147" s="26"/>
      <c r="G147" s="26"/>
      <c r="I147" s="28">
        <f t="shared" si="35"/>
        <v>0</v>
      </c>
      <c r="J147" s="28">
        <f t="shared" si="36"/>
        <v>0</v>
      </c>
    </row>
    <row r="148" spans="1:10" x14ac:dyDescent="0.35">
      <c r="A148" s="26" t="s">
        <v>92</v>
      </c>
      <c r="C148">
        <v>0</v>
      </c>
      <c r="F148" s="26"/>
      <c r="G148" s="26"/>
      <c r="I148" s="28">
        <f t="shared" si="35"/>
        <v>0</v>
      </c>
      <c r="J148" s="28">
        <f t="shared" si="36"/>
        <v>0</v>
      </c>
    </row>
    <row r="149" spans="1:10" x14ac:dyDescent="0.35">
      <c r="A149" s="26" t="s">
        <v>93</v>
      </c>
      <c r="B149" s="14" t="e">
        <f t="shared" ref="B149" si="62">IF(C151&gt;89,"6", IF(C151&gt;79,"5", IF(C151&gt;69,"4", IF(C151&gt;59,"3", IF(C151&gt;49,"2", IF(C151&lt;50,"1",IF(C151=0,"0")))))))</f>
        <v>#DIV/0!</v>
      </c>
      <c r="C149" s="3">
        <f t="shared" ref="C149" si="63">+SUM(I149:I157)</f>
        <v>0</v>
      </c>
      <c r="F149" s="26"/>
      <c r="G149" s="26"/>
      <c r="H149" s="20"/>
      <c r="I149" s="28">
        <f t="shared" si="35"/>
        <v>0</v>
      </c>
      <c r="J149" s="28">
        <f t="shared" si="36"/>
        <v>0</v>
      </c>
    </row>
    <row r="150" spans="1:10" x14ac:dyDescent="0.35">
      <c r="A150" s="26" t="s">
        <v>93</v>
      </c>
      <c r="C150" s="3">
        <f t="shared" ref="C150" si="64">+SUM(J149:J157)</f>
        <v>0</v>
      </c>
      <c r="F150" s="26"/>
      <c r="G150" s="26"/>
      <c r="H150" s="20"/>
      <c r="I150" s="28">
        <f t="shared" si="35"/>
        <v>0</v>
      </c>
      <c r="J150" s="28">
        <f t="shared" si="36"/>
        <v>0</v>
      </c>
    </row>
    <row r="151" spans="1:10" x14ac:dyDescent="0.35">
      <c r="A151" s="26" t="s">
        <v>93</v>
      </c>
      <c r="C151" s="3" t="e">
        <f t="shared" ref="C151" si="65">+(C150/C149)*100</f>
        <v>#DIV/0!</v>
      </c>
      <c r="F151" s="26"/>
      <c r="G151" s="26"/>
      <c r="H151" s="20"/>
      <c r="I151" s="28">
        <f t="shared" ref="I151:I157" si="66">F151*G151</f>
        <v>0</v>
      </c>
      <c r="J151" s="28">
        <f t="shared" ref="J151:J157" si="67">H151*F151</f>
        <v>0</v>
      </c>
    </row>
    <row r="152" spans="1:10" x14ac:dyDescent="0.35">
      <c r="A152" s="26" t="s">
        <v>93</v>
      </c>
      <c r="C152">
        <v>0</v>
      </c>
      <c r="F152" s="26"/>
      <c r="G152" s="26"/>
      <c r="H152" s="20"/>
      <c r="I152" s="28">
        <f t="shared" si="66"/>
        <v>0</v>
      </c>
      <c r="J152" s="28">
        <f t="shared" si="67"/>
        <v>0</v>
      </c>
    </row>
    <row r="153" spans="1:10" x14ac:dyDescent="0.35">
      <c r="A153" s="26" t="s">
        <v>93</v>
      </c>
      <c r="C153">
        <v>0</v>
      </c>
      <c r="F153" s="26"/>
      <c r="G153" s="26"/>
      <c r="H153" s="20"/>
      <c r="I153" s="28">
        <f t="shared" si="66"/>
        <v>0</v>
      </c>
      <c r="J153" s="28">
        <f t="shared" si="67"/>
        <v>0</v>
      </c>
    </row>
    <row r="154" spans="1:10" x14ac:dyDescent="0.35">
      <c r="A154" s="26" t="s">
        <v>93</v>
      </c>
      <c r="C154">
        <v>0</v>
      </c>
      <c r="F154" s="26"/>
      <c r="G154" s="26"/>
      <c r="H154" s="20"/>
      <c r="I154" s="28">
        <f t="shared" si="66"/>
        <v>0</v>
      </c>
      <c r="J154" s="28">
        <f t="shared" si="67"/>
        <v>0</v>
      </c>
    </row>
    <row r="155" spans="1:10" x14ac:dyDescent="0.35">
      <c r="A155" s="26" t="s">
        <v>93</v>
      </c>
      <c r="C155">
        <v>0</v>
      </c>
      <c r="F155" s="26"/>
      <c r="G155" s="26"/>
      <c r="H155" s="20"/>
      <c r="I155" s="28">
        <f t="shared" si="66"/>
        <v>0</v>
      </c>
      <c r="J155" s="28">
        <f t="shared" si="67"/>
        <v>0</v>
      </c>
    </row>
    <row r="156" spans="1:10" x14ac:dyDescent="0.35">
      <c r="A156" s="26" t="s">
        <v>93</v>
      </c>
      <c r="C156">
        <v>0</v>
      </c>
      <c r="F156" s="26"/>
      <c r="G156" s="26"/>
      <c r="I156" s="28">
        <f t="shared" si="66"/>
        <v>0</v>
      </c>
      <c r="J156" s="28">
        <f t="shared" si="67"/>
        <v>0</v>
      </c>
    </row>
    <row r="157" spans="1:10" x14ac:dyDescent="0.35">
      <c r="A157" s="26" t="s">
        <v>93</v>
      </c>
      <c r="C157">
        <v>0</v>
      </c>
      <c r="F157" s="26"/>
      <c r="G157" s="26"/>
      <c r="I157" s="28">
        <f t="shared" si="66"/>
        <v>0</v>
      </c>
      <c r="J157" s="28">
        <f t="shared" si="67"/>
        <v>0</v>
      </c>
    </row>
    <row r="158" spans="1:10" x14ac:dyDescent="0.35">
      <c r="I158" s="27"/>
      <c r="J158" s="27"/>
    </row>
    <row r="159" spans="1:10" x14ac:dyDescent="0.35">
      <c r="I159" s="27"/>
      <c r="J159" s="27"/>
    </row>
    <row r="160" spans="1:10" x14ac:dyDescent="0.35">
      <c r="I160" s="27"/>
      <c r="J160" s="27"/>
    </row>
    <row r="161" spans="9:10" x14ac:dyDescent="0.35">
      <c r="I161" s="27"/>
      <c r="J161" s="27"/>
    </row>
  </sheetData>
  <sheetProtection algorithmName="SHA-512" hashValue="oP4KTi10UhS3bbM2QJL8G1npGuDdUqrWTq8kpBq6ewKQpssCqouCQZ/qo7TCpV6cQFwFQNbFGlkrC12nu6b11g==" saltValue="XyzrP6bdM0PALyJzt9I13w==" spinCount="100000" sheet="1" objects="1" scenario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E0AC03-A5DA-4399-84D1-3DB602BE5264}">
  <dimension ref="A1:K161"/>
  <sheetViews>
    <sheetView zoomScale="95" zoomScaleNormal="95" workbookViewId="0">
      <selection activeCell="J15" sqref="A15:J15"/>
    </sheetView>
  </sheetViews>
  <sheetFormatPr defaultRowHeight="14.5" x14ac:dyDescent="0.35"/>
  <cols>
    <col min="3" max="3" width="9.7265625" customWidth="1"/>
    <col min="5" max="5" width="28.90625" customWidth="1"/>
    <col min="6" max="7" width="11.08984375" customWidth="1"/>
    <col min="8" max="8" width="16.7265625" customWidth="1"/>
    <col min="9" max="9" width="12" customWidth="1"/>
    <col min="10" max="14" width="11.08984375" customWidth="1"/>
    <col min="16" max="16" width="21.7265625" bestFit="1" customWidth="1"/>
    <col min="17" max="17" width="9.453125" customWidth="1"/>
  </cols>
  <sheetData>
    <row r="1" spans="1:11" s="26" customFormat="1" x14ac:dyDescent="0.35">
      <c r="A1" s="2" t="s">
        <v>75</v>
      </c>
    </row>
    <row r="3" spans="1:11" x14ac:dyDescent="0.35">
      <c r="E3" s="7" t="s">
        <v>3</v>
      </c>
      <c r="F3" s="7" t="s">
        <v>2</v>
      </c>
    </row>
    <row r="4" spans="1:11" x14ac:dyDescent="0.35">
      <c r="E4" s="9" t="s">
        <v>14</v>
      </c>
      <c r="F4" s="9">
        <v>0</v>
      </c>
    </row>
    <row r="5" spans="1:11" x14ac:dyDescent="0.35">
      <c r="E5" s="9" t="s">
        <v>16</v>
      </c>
      <c r="F5" s="9">
        <v>1</v>
      </c>
    </row>
    <row r="6" spans="1:11" x14ac:dyDescent="0.35">
      <c r="E6" s="9" t="s">
        <v>18</v>
      </c>
      <c r="F6" s="9">
        <v>2</v>
      </c>
    </row>
    <row r="7" spans="1:11" x14ac:dyDescent="0.35">
      <c r="E7" s="9" t="s">
        <v>20</v>
      </c>
      <c r="F7" s="9">
        <v>3</v>
      </c>
    </row>
    <row r="8" spans="1:11" x14ac:dyDescent="0.35">
      <c r="E8" s="9" t="s">
        <v>22</v>
      </c>
      <c r="F8" s="9">
        <v>4</v>
      </c>
    </row>
    <row r="9" spans="1:11" x14ac:dyDescent="0.35">
      <c r="E9" s="9" t="s">
        <v>24</v>
      </c>
      <c r="F9" s="7">
        <v>5</v>
      </c>
    </row>
    <row r="10" spans="1:11" x14ac:dyDescent="0.35">
      <c r="E10" s="9" t="s">
        <v>26</v>
      </c>
      <c r="F10" s="7">
        <v>6</v>
      </c>
    </row>
    <row r="14" spans="1:11" x14ac:dyDescent="0.35">
      <c r="D14" s="30" t="s">
        <v>41</v>
      </c>
    </row>
    <row r="15" spans="1:11" ht="43.5" x14ac:dyDescent="0.35">
      <c r="A15" s="5" t="s">
        <v>63</v>
      </c>
      <c r="B15" s="5" t="s">
        <v>2</v>
      </c>
      <c r="C15" s="1"/>
      <c r="D15" s="1" t="s">
        <v>0</v>
      </c>
      <c r="E15" s="5"/>
      <c r="F15" s="6" t="s">
        <v>5</v>
      </c>
      <c r="G15" s="6" t="s">
        <v>1</v>
      </c>
      <c r="H15" s="6" t="s">
        <v>42</v>
      </c>
      <c r="I15" s="6" t="s">
        <v>11</v>
      </c>
      <c r="J15" s="6" t="s">
        <v>64</v>
      </c>
    </row>
    <row r="16" spans="1:11" x14ac:dyDescent="0.35">
      <c r="A16" s="26" t="s">
        <v>85</v>
      </c>
      <c r="B16" s="14" t="str">
        <f>IF(C18&gt;89,"6", IF(C18&gt;79,"5", IF(C18&gt;69,"4", IF(C18&gt;59,"3", IF(C18&gt;49,"2", IF(C18&lt;50,"1",IF(C18=0,"0")))))))</f>
        <v>1</v>
      </c>
      <c r="C16" s="3">
        <f>+SUM(I16:I24)</f>
        <v>289567</v>
      </c>
      <c r="D16" s="29">
        <v>1</v>
      </c>
      <c r="E16" s="29" t="s">
        <v>13</v>
      </c>
      <c r="F16" s="20">
        <v>0</v>
      </c>
      <c r="G16" s="20">
        <v>0</v>
      </c>
      <c r="H16" s="20">
        <v>0</v>
      </c>
      <c r="I16" s="28">
        <f t="shared" ref="I16:I24" si="0">F16*G16</f>
        <v>0</v>
      </c>
      <c r="J16" s="28">
        <f>H16*F16</f>
        <v>0</v>
      </c>
      <c r="K16" s="27"/>
    </row>
    <row r="17" spans="1:11" x14ac:dyDescent="0.35">
      <c r="A17" s="26" t="s">
        <v>85</v>
      </c>
      <c r="C17" s="3">
        <f>+SUM(J16:J24)</f>
        <v>0</v>
      </c>
      <c r="D17" s="1">
        <v>2</v>
      </c>
      <c r="E17" s="1" t="s">
        <v>15</v>
      </c>
      <c r="F17" s="20">
        <v>0</v>
      </c>
      <c r="G17" s="20">
        <v>0</v>
      </c>
      <c r="H17" s="20">
        <v>0</v>
      </c>
      <c r="I17" s="28">
        <f t="shared" si="0"/>
        <v>0</v>
      </c>
      <c r="J17" s="28">
        <f t="shared" ref="J17:J24" si="1">H17*F17</f>
        <v>0</v>
      </c>
      <c r="K17" s="27"/>
    </row>
    <row r="18" spans="1:11" x14ac:dyDescent="0.35">
      <c r="A18" s="26" t="s">
        <v>85</v>
      </c>
      <c r="C18" s="3">
        <f>+(C17/C16)*100</f>
        <v>0</v>
      </c>
      <c r="D18" s="1">
        <v>3</v>
      </c>
      <c r="E18" s="1" t="s">
        <v>17</v>
      </c>
      <c r="F18" s="20">
        <v>27943</v>
      </c>
      <c r="G18" s="20">
        <v>1</v>
      </c>
      <c r="H18" s="20">
        <v>0</v>
      </c>
      <c r="I18" s="28">
        <f t="shared" si="0"/>
        <v>27943</v>
      </c>
      <c r="J18" s="28">
        <f t="shared" si="1"/>
        <v>0</v>
      </c>
      <c r="K18" s="27"/>
    </row>
    <row r="19" spans="1:11" x14ac:dyDescent="0.35">
      <c r="A19" s="26" t="s">
        <v>85</v>
      </c>
      <c r="C19">
        <v>0</v>
      </c>
      <c r="D19" s="1">
        <v>4</v>
      </c>
      <c r="E19" s="1" t="s">
        <v>19</v>
      </c>
      <c r="F19" s="20">
        <v>0</v>
      </c>
      <c r="G19" s="20">
        <v>0</v>
      </c>
      <c r="H19" s="20">
        <v>0</v>
      </c>
      <c r="I19" s="28">
        <f t="shared" si="0"/>
        <v>0</v>
      </c>
      <c r="J19" s="28">
        <f t="shared" si="1"/>
        <v>0</v>
      </c>
      <c r="K19" s="27"/>
    </row>
    <row r="20" spans="1:11" x14ac:dyDescent="0.35">
      <c r="A20" s="26" t="s">
        <v>85</v>
      </c>
      <c r="C20">
        <v>0</v>
      </c>
      <c r="D20" s="1">
        <v>5</v>
      </c>
      <c r="E20" s="1" t="s">
        <v>21</v>
      </c>
      <c r="F20" s="20">
        <v>0</v>
      </c>
      <c r="G20" s="20">
        <v>0</v>
      </c>
      <c r="H20" s="20">
        <v>0</v>
      </c>
      <c r="I20" s="28">
        <f t="shared" si="0"/>
        <v>0</v>
      </c>
      <c r="J20" s="28">
        <f t="shared" si="1"/>
        <v>0</v>
      </c>
      <c r="K20" s="27"/>
    </row>
    <row r="21" spans="1:11" x14ac:dyDescent="0.35">
      <c r="A21" s="26" t="s">
        <v>85</v>
      </c>
      <c r="C21">
        <v>0</v>
      </c>
      <c r="D21" s="1">
        <v>6</v>
      </c>
      <c r="E21" s="1" t="s">
        <v>23</v>
      </c>
      <c r="F21" s="20">
        <v>10884</v>
      </c>
      <c r="G21" s="20">
        <v>5</v>
      </c>
      <c r="H21" s="20">
        <v>0</v>
      </c>
      <c r="I21" s="28">
        <f t="shared" si="0"/>
        <v>54420</v>
      </c>
      <c r="J21" s="28">
        <f t="shared" si="1"/>
        <v>0</v>
      </c>
      <c r="K21" s="27"/>
    </row>
    <row r="22" spans="1:11" x14ac:dyDescent="0.35">
      <c r="A22" s="26" t="s">
        <v>85</v>
      </c>
      <c r="C22">
        <v>0</v>
      </c>
      <c r="D22" s="1">
        <v>7</v>
      </c>
      <c r="E22" s="1" t="s">
        <v>25</v>
      </c>
      <c r="F22" s="20">
        <v>0</v>
      </c>
      <c r="G22" s="20">
        <v>0</v>
      </c>
      <c r="H22" s="20">
        <v>0</v>
      </c>
      <c r="I22" s="28">
        <f t="shared" si="0"/>
        <v>0</v>
      </c>
      <c r="J22" s="28">
        <f t="shared" si="1"/>
        <v>0</v>
      </c>
      <c r="K22" s="27"/>
    </row>
    <row r="23" spans="1:11" x14ac:dyDescent="0.35">
      <c r="A23" s="26" t="s">
        <v>85</v>
      </c>
      <c r="C23">
        <v>0</v>
      </c>
      <c r="D23" s="1">
        <v>8</v>
      </c>
      <c r="E23" s="1" t="s">
        <v>27</v>
      </c>
      <c r="F23" s="20">
        <v>3342</v>
      </c>
      <c r="G23" s="20">
        <v>62</v>
      </c>
      <c r="H23" s="20">
        <v>0</v>
      </c>
      <c r="I23" s="28">
        <f t="shared" si="0"/>
        <v>207204</v>
      </c>
      <c r="J23" s="28">
        <f t="shared" si="1"/>
        <v>0</v>
      </c>
      <c r="K23" s="27"/>
    </row>
    <row r="24" spans="1:11" x14ac:dyDescent="0.35">
      <c r="A24" s="26" t="s">
        <v>85</v>
      </c>
      <c r="C24">
        <v>0</v>
      </c>
      <c r="D24" s="1">
        <v>9</v>
      </c>
      <c r="E24" s="1" t="s">
        <v>28</v>
      </c>
      <c r="F24" s="20">
        <v>0</v>
      </c>
      <c r="G24" s="20">
        <v>0</v>
      </c>
      <c r="H24" s="20">
        <v>0</v>
      </c>
      <c r="I24" s="28">
        <f t="shared" si="0"/>
        <v>0</v>
      </c>
      <c r="J24" s="28">
        <f t="shared" si="1"/>
        <v>0</v>
      </c>
      <c r="K24" s="27"/>
    </row>
    <row r="25" spans="1:11" x14ac:dyDescent="0.35">
      <c r="A25" s="26" t="s">
        <v>78</v>
      </c>
      <c r="B25" s="14" t="str">
        <f t="shared" ref="B25" si="2">IF(C27&gt;89,"6", IF(C27&gt;79,"5", IF(C27&gt;69,"4", IF(C27&gt;59,"3", IF(C27&gt;49,"2", IF(C27&lt;50,"1",IF(C27=0,"0")))))))</f>
        <v>1</v>
      </c>
      <c r="C25" s="3">
        <f t="shared" ref="C25" si="3">+SUM(I25:I33)</f>
        <v>60376862.460000001</v>
      </c>
      <c r="F25" s="20">
        <v>117746.4</v>
      </c>
      <c r="G25" s="20">
        <v>109</v>
      </c>
      <c r="H25" s="20">
        <v>0</v>
      </c>
      <c r="I25" s="28">
        <f t="shared" ref="I25:I88" si="4">F25*G25</f>
        <v>12834357.6</v>
      </c>
      <c r="J25" s="28">
        <f t="shared" ref="J25:J88" si="5">H25*F25</f>
        <v>0</v>
      </c>
      <c r="K25" s="27"/>
    </row>
    <row r="26" spans="1:11" x14ac:dyDescent="0.35">
      <c r="A26" s="26" t="s">
        <v>78</v>
      </c>
      <c r="C26" s="3">
        <f t="shared" ref="C26" si="6">+SUM(J25:J33)</f>
        <v>524275.36</v>
      </c>
      <c r="F26" s="20">
        <v>60449.78</v>
      </c>
      <c r="G26" s="20">
        <v>100</v>
      </c>
      <c r="H26" s="20">
        <v>0</v>
      </c>
      <c r="I26" s="28">
        <f t="shared" si="4"/>
        <v>6044978</v>
      </c>
      <c r="J26" s="28">
        <f t="shared" si="5"/>
        <v>0</v>
      </c>
      <c r="K26" s="27"/>
    </row>
    <row r="27" spans="1:11" x14ac:dyDescent="0.35">
      <c r="A27" s="26" t="s">
        <v>78</v>
      </c>
      <c r="C27" s="3">
        <f t="shared" ref="C27" si="7">+(C26/C25)*100</f>
        <v>0.86833819883789976</v>
      </c>
      <c r="F27" s="20">
        <v>34569.14</v>
      </c>
      <c r="G27" s="20">
        <v>304</v>
      </c>
      <c r="H27" s="20">
        <v>3</v>
      </c>
      <c r="I27" s="28">
        <f t="shared" si="4"/>
        <v>10509018.560000001</v>
      </c>
      <c r="J27" s="28">
        <f t="shared" si="5"/>
        <v>103707.42</v>
      </c>
      <c r="K27" s="27"/>
    </row>
    <row r="28" spans="1:11" x14ac:dyDescent="0.35">
      <c r="A28" s="26" t="s">
        <v>78</v>
      </c>
      <c r="C28">
        <v>0</v>
      </c>
      <c r="F28" s="20">
        <v>22115.759999999998</v>
      </c>
      <c r="G28" s="20">
        <v>144</v>
      </c>
      <c r="H28" s="20">
        <v>3</v>
      </c>
      <c r="I28" s="28">
        <f t="shared" si="4"/>
        <v>3184669.44</v>
      </c>
      <c r="J28" s="28">
        <f t="shared" si="5"/>
        <v>66347.28</v>
      </c>
      <c r="K28" s="27"/>
    </row>
    <row r="29" spans="1:11" x14ac:dyDescent="0.35">
      <c r="A29" s="26" t="s">
        <v>78</v>
      </c>
      <c r="C29">
        <v>0</v>
      </c>
      <c r="F29" s="20">
        <v>16949.41</v>
      </c>
      <c r="G29" s="20">
        <v>502</v>
      </c>
      <c r="H29" s="20">
        <v>4</v>
      </c>
      <c r="I29" s="28">
        <f t="shared" si="4"/>
        <v>8508603.8200000003</v>
      </c>
      <c r="J29" s="28">
        <f t="shared" si="5"/>
        <v>67797.64</v>
      </c>
      <c r="K29" s="27"/>
    </row>
    <row r="30" spans="1:11" x14ac:dyDescent="0.35">
      <c r="A30" s="26" t="s">
        <v>78</v>
      </c>
      <c r="C30">
        <v>0</v>
      </c>
      <c r="F30" s="20">
        <v>12071.18</v>
      </c>
      <c r="G30" s="20">
        <v>1057</v>
      </c>
      <c r="H30" s="20">
        <v>8</v>
      </c>
      <c r="I30" s="28">
        <f t="shared" si="4"/>
        <v>12759237.26</v>
      </c>
      <c r="J30" s="28">
        <f t="shared" si="5"/>
        <v>96569.44</v>
      </c>
      <c r="K30" s="27"/>
    </row>
    <row r="31" spans="1:11" x14ac:dyDescent="0.35">
      <c r="A31" s="26" t="s">
        <v>78</v>
      </c>
      <c r="C31">
        <v>0</v>
      </c>
      <c r="F31" s="20">
        <v>7663.48</v>
      </c>
      <c r="G31" s="20">
        <v>711</v>
      </c>
      <c r="H31" s="20">
        <v>1</v>
      </c>
      <c r="I31" s="28">
        <f t="shared" si="4"/>
        <v>5448734.2799999993</v>
      </c>
      <c r="J31" s="28">
        <f t="shared" si="5"/>
        <v>7663.48</v>
      </c>
      <c r="K31" s="27"/>
    </row>
    <row r="32" spans="1:11" x14ac:dyDescent="0.35">
      <c r="A32" s="26" t="s">
        <v>78</v>
      </c>
      <c r="C32">
        <v>0</v>
      </c>
      <c r="F32" s="20">
        <v>2938.55</v>
      </c>
      <c r="G32" s="20">
        <v>370</v>
      </c>
      <c r="H32" s="20">
        <v>62</v>
      </c>
      <c r="I32" s="28">
        <f t="shared" si="4"/>
        <v>1087263.5</v>
      </c>
      <c r="J32" s="28">
        <f t="shared" si="5"/>
        <v>182190.1</v>
      </c>
      <c r="K32" s="27"/>
    </row>
    <row r="33" spans="1:11" x14ac:dyDescent="0.35">
      <c r="A33" s="26" t="s">
        <v>78</v>
      </c>
      <c r="C33">
        <v>0</v>
      </c>
      <c r="F33" s="20">
        <v>0</v>
      </c>
      <c r="G33" s="20">
        <v>0</v>
      </c>
      <c r="H33" s="20">
        <v>0</v>
      </c>
      <c r="I33" s="28">
        <f t="shared" si="4"/>
        <v>0</v>
      </c>
      <c r="J33" s="28">
        <f t="shared" si="5"/>
        <v>0</v>
      </c>
      <c r="K33" s="27"/>
    </row>
    <row r="34" spans="1:11" x14ac:dyDescent="0.35">
      <c r="A34" s="26" t="s">
        <v>81</v>
      </c>
      <c r="B34" s="14" t="str">
        <f t="shared" ref="B34" si="8">IF(C36&gt;89,"6", IF(C36&gt;79,"5", IF(C36&gt;69,"4", IF(C36&gt;59,"3", IF(C36&gt;49,"2", IF(C36&lt;50,"1",IF(C36=0,"0")))))))</f>
        <v>1</v>
      </c>
      <c r="C34" s="3">
        <f t="shared" ref="C34" si="9">+SUM(I34:I42)</f>
        <v>1603582</v>
      </c>
      <c r="F34" s="20">
        <v>0</v>
      </c>
      <c r="G34" s="20">
        <v>0</v>
      </c>
      <c r="H34" s="20">
        <v>0</v>
      </c>
      <c r="I34" s="28">
        <f t="shared" si="4"/>
        <v>0</v>
      </c>
      <c r="J34" s="28">
        <f t="shared" si="5"/>
        <v>0</v>
      </c>
      <c r="K34" s="27"/>
    </row>
    <row r="35" spans="1:11" x14ac:dyDescent="0.35">
      <c r="A35" s="26" t="s">
        <v>81</v>
      </c>
      <c r="C35" s="3">
        <f t="shared" ref="C35" si="10">+SUM(J34:J42)</f>
        <v>98098</v>
      </c>
      <c r="F35" s="20">
        <v>65078</v>
      </c>
      <c r="G35" s="20">
        <v>3</v>
      </c>
      <c r="H35" s="20">
        <v>0</v>
      </c>
      <c r="I35" s="28">
        <f t="shared" si="4"/>
        <v>195234</v>
      </c>
      <c r="J35" s="28">
        <f t="shared" si="5"/>
        <v>0</v>
      </c>
      <c r="K35" s="27"/>
    </row>
    <row r="36" spans="1:11" x14ac:dyDescent="0.35">
      <c r="A36" s="26" t="s">
        <v>81</v>
      </c>
      <c r="C36" s="3">
        <f t="shared" ref="C36" si="11">+(C35/C34)*100</f>
        <v>6.1174296044729859</v>
      </c>
      <c r="F36" s="20">
        <v>32689</v>
      </c>
      <c r="G36" s="20">
        <v>12</v>
      </c>
      <c r="H36" s="20">
        <v>1</v>
      </c>
      <c r="I36" s="28">
        <f t="shared" si="4"/>
        <v>392268</v>
      </c>
      <c r="J36" s="28">
        <f t="shared" si="5"/>
        <v>32689</v>
      </c>
      <c r="K36" s="27"/>
    </row>
    <row r="37" spans="1:11" x14ac:dyDescent="0.35">
      <c r="A37" s="26" t="s">
        <v>81</v>
      </c>
      <c r="C37">
        <v>0</v>
      </c>
      <c r="F37" s="20">
        <v>22239</v>
      </c>
      <c r="G37" s="20">
        <v>9</v>
      </c>
      <c r="H37" s="20">
        <v>1</v>
      </c>
      <c r="I37" s="28">
        <f t="shared" si="4"/>
        <v>200151</v>
      </c>
      <c r="J37" s="28">
        <f t="shared" si="5"/>
        <v>22239</v>
      </c>
      <c r="K37" s="27"/>
    </row>
    <row r="38" spans="1:11" x14ac:dyDescent="0.35">
      <c r="A38" s="26" t="s">
        <v>81</v>
      </c>
      <c r="C38">
        <v>0</v>
      </c>
      <c r="F38" s="20">
        <v>16971</v>
      </c>
      <c r="G38" s="20">
        <v>29</v>
      </c>
      <c r="H38" s="20">
        <v>1</v>
      </c>
      <c r="I38" s="28">
        <f t="shared" si="4"/>
        <v>492159</v>
      </c>
      <c r="J38" s="28">
        <f t="shared" si="5"/>
        <v>16971</v>
      </c>
      <c r="K38" s="27"/>
    </row>
    <row r="39" spans="1:11" x14ac:dyDescent="0.35">
      <c r="A39" s="26" t="s">
        <v>81</v>
      </c>
      <c r="C39">
        <v>0</v>
      </c>
      <c r="F39" s="20">
        <v>12059</v>
      </c>
      <c r="G39" s="20">
        <v>4</v>
      </c>
      <c r="H39" s="20">
        <v>1</v>
      </c>
      <c r="I39" s="28">
        <f t="shared" si="4"/>
        <v>48236</v>
      </c>
      <c r="J39" s="28">
        <f t="shared" si="5"/>
        <v>12059</v>
      </c>
      <c r="K39" s="27"/>
    </row>
    <row r="40" spans="1:11" x14ac:dyDescent="0.35">
      <c r="A40" s="26" t="s">
        <v>81</v>
      </c>
      <c r="C40">
        <v>0</v>
      </c>
      <c r="F40" s="20">
        <v>7070</v>
      </c>
      <c r="G40" s="20">
        <v>35</v>
      </c>
      <c r="H40" s="20">
        <v>2</v>
      </c>
      <c r="I40" s="28">
        <f t="shared" si="4"/>
        <v>247450</v>
      </c>
      <c r="J40" s="28">
        <f t="shared" si="5"/>
        <v>14140</v>
      </c>
      <c r="K40" s="27"/>
    </row>
    <row r="41" spans="1:11" x14ac:dyDescent="0.35">
      <c r="A41" s="26" t="s">
        <v>81</v>
      </c>
      <c r="C41">
        <v>0</v>
      </c>
      <c r="F41" s="20">
        <v>4012</v>
      </c>
      <c r="G41" s="20">
        <v>7</v>
      </c>
      <c r="H41" s="20">
        <v>0</v>
      </c>
      <c r="I41" s="28">
        <f t="shared" si="4"/>
        <v>28084</v>
      </c>
      <c r="J41" s="28">
        <f t="shared" si="5"/>
        <v>0</v>
      </c>
      <c r="K41" s="27"/>
    </row>
    <row r="42" spans="1:11" x14ac:dyDescent="0.35">
      <c r="A42" s="26" t="s">
        <v>81</v>
      </c>
      <c r="C42">
        <v>0</v>
      </c>
      <c r="F42" s="20">
        <v>0</v>
      </c>
      <c r="G42" s="20">
        <v>0</v>
      </c>
      <c r="H42" s="20">
        <v>0</v>
      </c>
      <c r="I42" s="28">
        <f t="shared" si="4"/>
        <v>0</v>
      </c>
      <c r="J42" s="28">
        <f t="shared" si="5"/>
        <v>0</v>
      </c>
      <c r="K42" s="27"/>
    </row>
    <row r="43" spans="1:11" x14ac:dyDescent="0.35">
      <c r="A43" s="26" t="s">
        <v>79</v>
      </c>
      <c r="B43" s="14" t="str">
        <f t="shared" ref="B43" si="12">IF(C45&gt;89,"6", IF(C45&gt;79,"5", IF(C45&gt;69,"4", IF(C45&gt;59,"3", IF(C45&gt;49,"2", IF(C45&lt;50,"1",IF(C45=0,"0")))))))</f>
        <v>1</v>
      </c>
      <c r="C43" s="3">
        <f t="shared" ref="C43" si="13">+SUM(I43:I51)</f>
        <v>419738.63000000006</v>
      </c>
      <c r="F43" s="20">
        <v>0</v>
      </c>
      <c r="G43" s="20">
        <v>0</v>
      </c>
      <c r="H43" s="20">
        <v>0</v>
      </c>
      <c r="I43" s="28">
        <f t="shared" si="4"/>
        <v>0</v>
      </c>
      <c r="J43" s="28">
        <f t="shared" si="5"/>
        <v>0</v>
      </c>
      <c r="K43" s="27"/>
    </row>
    <row r="44" spans="1:11" x14ac:dyDescent="0.35">
      <c r="A44" s="26" t="s">
        <v>79</v>
      </c>
      <c r="C44" s="3">
        <f t="shared" ref="C44" si="14">+SUM(J43:J51)</f>
        <v>6723.46</v>
      </c>
      <c r="F44" s="20">
        <v>0</v>
      </c>
      <c r="G44" s="20">
        <v>0</v>
      </c>
      <c r="H44" s="20">
        <v>0</v>
      </c>
      <c r="I44" s="28">
        <f t="shared" si="4"/>
        <v>0</v>
      </c>
      <c r="J44" s="28">
        <f t="shared" si="5"/>
        <v>0</v>
      </c>
      <c r="K44" s="27"/>
    </row>
    <row r="45" spans="1:11" x14ac:dyDescent="0.35">
      <c r="A45" s="26" t="s">
        <v>79</v>
      </c>
      <c r="C45" s="3">
        <f t="shared" ref="C45" si="15">+(C44/C43)*100</f>
        <v>1.6018206377621234</v>
      </c>
      <c r="F45" s="20">
        <v>30731.07</v>
      </c>
      <c r="G45" s="20">
        <v>5</v>
      </c>
      <c r="H45" s="20">
        <v>0</v>
      </c>
      <c r="I45" s="28">
        <f t="shared" si="4"/>
        <v>153655.35</v>
      </c>
      <c r="J45" s="28">
        <f t="shared" si="5"/>
        <v>0</v>
      </c>
      <c r="K45" s="27"/>
    </row>
    <row r="46" spans="1:11" x14ac:dyDescent="0.35">
      <c r="A46" s="26" t="s">
        <v>79</v>
      </c>
      <c r="C46">
        <v>0</v>
      </c>
      <c r="F46" s="20">
        <v>23144.54</v>
      </c>
      <c r="G46" s="20">
        <v>4</v>
      </c>
      <c r="H46" s="20">
        <v>0</v>
      </c>
      <c r="I46" s="28">
        <f t="shared" si="4"/>
        <v>92578.16</v>
      </c>
      <c r="J46" s="28">
        <f t="shared" si="5"/>
        <v>0</v>
      </c>
      <c r="K46" s="27"/>
    </row>
    <row r="47" spans="1:11" x14ac:dyDescent="0.35">
      <c r="A47" s="26" t="s">
        <v>79</v>
      </c>
      <c r="C47">
        <v>0</v>
      </c>
      <c r="F47" s="20">
        <v>17453</v>
      </c>
      <c r="G47" s="20">
        <v>2</v>
      </c>
      <c r="H47" s="20">
        <v>0</v>
      </c>
      <c r="I47" s="28">
        <f t="shared" si="4"/>
        <v>34906</v>
      </c>
      <c r="J47" s="28">
        <f t="shared" si="5"/>
        <v>0</v>
      </c>
      <c r="K47" s="27"/>
    </row>
    <row r="48" spans="1:11" x14ac:dyDescent="0.35">
      <c r="A48" s="26" t="s">
        <v>79</v>
      </c>
      <c r="C48">
        <v>0</v>
      </c>
      <c r="F48" s="20">
        <v>0</v>
      </c>
      <c r="G48" s="20">
        <v>0</v>
      </c>
      <c r="H48" s="20">
        <v>0</v>
      </c>
      <c r="I48" s="28">
        <f t="shared" si="4"/>
        <v>0</v>
      </c>
      <c r="J48" s="28">
        <f t="shared" si="5"/>
        <v>0</v>
      </c>
      <c r="K48" s="27"/>
    </row>
    <row r="49" spans="1:11" x14ac:dyDescent="0.35">
      <c r="A49" s="26" t="s">
        <v>79</v>
      </c>
      <c r="C49">
        <v>0</v>
      </c>
      <c r="F49" s="20">
        <v>6723.46</v>
      </c>
      <c r="G49" s="20">
        <v>18</v>
      </c>
      <c r="H49" s="20">
        <v>1</v>
      </c>
      <c r="I49" s="28">
        <f t="shared" si="4"/>
        <v>121022.28</v>
      </c>
      <c r="J49" s="28">
        <f t="shared" si="5"/>
        <v>6723.46</v>
      </c>
      <c r="K49" s="27"/>
    </row>
    <row r="50" spans="1:11" x14ac:dyDescent="0.35">
      <c r="A50" s="26" t="s">
        <v>79</v>
      </c>
      <c r="C50">
        <v>0</v>
      </c>
      <c r="F50" s="20">
        <v>4146.71</v>
      </c>
      <c r="G50" s="20">
        <v>4</v>
      </c>
      <c r="H50" s="20">
        <v>0</v>
      </c>
      <c r="I50" s="28">
        <f t="shared" si="4"/>
        <v>16586.84</v>
      </c>
      <c r="J50" s="28">
        <f t="shared" si="5"/>
        <v>0</v>
      </c>
      <c r="K50" s="27"/>
    </row>
    <row r="51" spans="1:11" x14ac:dyDescent="0.35">
      <c r="A51" s="26" t="s">
        <v>79</v>
      </c>
      <c r="C51">
        <v>0</v>
      </c>
      <c r="F51" s="20">
        <v>990</v>
      </c>
      <c r="G51" s="20">
        <v>1</v>
      </c>
      <c r="H51" s="20">
        <v>0</v>
      </c>
      <c r="I51" s="28">
        <f t="shared" si="4"/>
        <v>990</v>
      </c>
      <c r="J51" s="28">
        <f t="shared" si="5"/>
        <v>0</v>
      </c>
      <c r="K51" s="27"/>
    </row>
    <row r="52" spans="1:11" x14ac:dyDescent="0.35">
      <c r="A52" s="26" t="s">
        <v>86</v>
      </c>
      <c r="B52" s="14" t="e">
        <f t="shared" ref="B52" si="16">IF(C54&gt;89,"6", IF(C54&gt;79,"5", IF(C54&gt;69,"4", IF(C54&gt;59,"3", IF(C54&gt;49,"2", IF(C54&lt;50,"1",IF(C54=0,"0")))))))</f>
        <v>#DIV/0!</v>
      </c>
      <c r="C52" s="3">
        <f t="shared" ref="C52" si="17">+SUM(I52:I60)</f>
        <v>0</v>
      </c>
      <c r="F52" s="20">
        <v>0</v>
      </c>
      <c r="G52" s="20">
        <v>0</v>
      </c>
      <c r="H52" s="20">
        <v>0</v>
      </c>
      <c r="I52" s="28">
        <f t="shared" si="4"/>
        <v>0</v>
      </c>
      <c r="J52" s="28">
        <f t="shared" si="5"/>
        <v>0</v>
      </c>
      <c r="K52" s="27"/>
    </row>
    <row r="53" spans="1:11" x14ac:dyDescent="0.35">
      <c r="A53" s="26" t="s">
        <v>86</v>
      </c>
      <c r="C53" s="3">
        <f t="shared" ref="C53" si="18">+SUM(J52:J60)</f>
        <v>0</v>
      </c>
      <c r="F53" s="20">
        <v>0</v>
      </c>
      <c r="G53" s="20">
        <v>0</v>
      </c>
      <c r="H53" s="20">
        <v>0</v>
      </c>
      <c r="I53" s="28">
        <f t="shared" si="4"/>
        <v>0</v>
      </c>
      <c r="J53" s="28">
        <f t="shared" si="5"/>
        <v>0</v>
      </c>
      <c r="K53" s="27"/>
    </row>
    <row r="54" spans="1:11" x14ac:dyDescent="0.35">
      <c r="A54" s="26" t="s">
        <v>86</v>
      </c>
      <c r="C54" s="3" t="e">
        <f t="shared" ref="C54" si="19">+(C53/C52)*100</f>
        <v>#DIV/0!</v>
      </c>
      <c r="F54" s="20">
        <v>0</v>
      </c>
      <c r="G54" s="20">
        <v>0</v>
      </c>
      <c r="H54" s="20">
        <v>0</v>
      </c>
      <c r="I54" s="28">
        <f t="shared" si="4"/>
        <v>0</v>
      </c>
      <c r="J54" s="28">
        <f t="shared" si="5"/>
        <v>0</v>
      </c>
      <c r="K54" s="27"/>
    </row>
    <row r="55" spans="1:11" x14ac:dyDescent="0.35">
      <c r="A55" s="26" t="s">
        <v>86</v>
      </c>
      <c r="C55">
        <v>0</v>
      </c>
      <c r="F55" s="20">
        <v>0</v>
      </c>
      <c r="G55" s="20">
        <v>0</v>
      </c>
      <c r="H55" s="20">
        <v>0</v>
      </c>
      <c r="I55" s="28">
        <f t="shared" si="4"/>
        <v>0</v>
      </c>
      <c r="J55" s="28">
        <f t="shared" si="5"/>
        <v>0</v>
      </c>
      <c r="K55" s="27"/>
    </row>
    <row r="56" spans="1:11" x14ac:dyDescent="0.35">
      <c r="A56" s="26" t="s">
        <v>86</v>
      </c>
      <c r="C56">
        <v>0</v>
      </c>
      <c r="F56" s="20">
        <v>0</v>
      </c>
      <c r="G56" s="20">
        <v>0</v>
      </c>
      <c r="H56" s="20">
        <v>0</v>
      </c>
      <c r="I56" s="28">
        <f t="shared" si="4"/>
        <v>0</v>
      </c>
      <c r="J56" s="28">
        <f t="shared" si="5"/>
        <v>0</v>
      </c>
      <c r="K56" s="27"/>
    </row>
    <row r="57" spans="1:11" x14ac:dyDescent="0.35">
      <c r="A57" s="26" t="s">
        <v>86</v>
      </c>
      <c r="C57">
        <v>0</v>
      </c>
      <c r="F57" s="20">
        <v>0</v>
      </c>
      <c r="G57" s="20">
        <v>0</v>
      </c>
      <c r="H57" s="20">
        <v>0</v>
      </c>
      <c r="I57" s="28">
        <f t="shared" si="4"/>
        <v>0</v>
      </c>
      <c r="J57" s="28">
        <f t="shared" si="5"/>
        <v>0</v>
      </c>
      <c r="K57" s="27"/>
    </row>
    <row r="58" spans="1:11" x14ac:dyDescent="0.35">
      <c r="A58" s="26" t="s">
        <v>86</v>
      </c>
      <c r="C58">
        <v>0</v>
      </c>
      <c r="F58" s="20">
        <v>0</v>
      </c>
      <c r="G58" s="20">
        <v>0</v>
      </c>
      <c r="H58" s="20">
        <v>0</v>
      </c>
      <c r="I58" s="28">
        <f t="shared" si="4"/>
        <v>0</v>
      </c>
      <c r="J58" s="28">
        <f t="shared" si="5"/>
        <v>0</v>
      </c>
      <c r="K58" s="27"/>
    </row>
    <row r="59" spans="1:11" x14ac:dyDescent="0.35">
      <c r="A59" s="26" t="s">
        <v>86</v>
      </c>
      <c r="C59">
        <v>0</v>
      </c>
      <c r="F59" s="20">
        <v>0</v>
      </c>
      <c r="G59" s="20">
        <v>0</v>
      </c>
      <c r="H59" s="20">
        <v>0</v>
      </c>
      <c r="I59" s="28">
        <f t="shared" si="4"/>
        <v>0</v>
      </c>
      <c r="J59" s="28">
        <f t="shared" si="5"/>
        <v>0</v>
      </c>
      <c r="K59" s="27"/>
    </row>
    <row r="60" spans="1:11" x14ac:dyDescent="0.35">
      <c r="A60" s="26" t="s">
        <v>86</v>
      </c>
      <c r="C60">
        <v>0</v>
      </c>
      <c r="F60" s="20">
        <v>0</v>
      </c>
      <c r="G60" s="20">
        <v>0</v>
      </c>
      <c r="H60" s="20">
        <v>0</v>
      </c>
      <c r="I60" s="28">
        <f t="shared" si="4"/>
        <v>0</v>
      </c>
      <c r="J60" s="28">
        <f t="shared" si="5"/>
        <v>0</v>
      </c>
      <c r="K60" s="27"/>
    </row>
    <row r="61" spans="1:11" x14ac:dyDescent="0.35">
      <c r="A61" s="26" t="s">
        <v>80</v>
      </c>
      <c r="B61" s="14" t="str">
        <f t="shared" ref="B61" si="20">IF(C63&gt;89,"6", IF(C63&gt;79,"5", IF(C63&gt;69,"4", IF(C63&gt;59,"3", IF(C63&gt;49,"2", IF(C63&lt;50,"1",IF(C63=0,"0")))))))</f>
        <v>1</v>
      </c>
      <c r="C61" s="3">
        <f t="shared" ref="C61" si="21">+SUM(I61:I69)</f>
        <v>252469.81000000006</v>
      </c>
      <c r="F61" s="20">
        <v>0</v>
      </c>
      <c r="G61" s="20">
        <v>0</v>
      </c>
      <c r="H61" s="20">
        <v>0</v>
      </c>
      <c r="I61" s="28">
        <f t="shared" si="4"/>
        <v>0</v>
      </c>
      <c r="J61" s="28">
        <f t="shared" si="5"/>
        <v>0</v>
      </c>
      <c r="K61" s="27"/>
    </row>
    <row r="62" spans="1:11" x14ac:dyDescent="0.35">
      <c r="A62" s="26" t="s">
        <v>80</v>
      </c>
      <c r="C62" s="3">
        <f t="shared" ref="C62" si="22">+SUM(J61:J69)</f>
        <v>0</v>
      </c>
      <c r="F62" s="20">
        <v>0</v>
      </c>
      <c r="G62" s="20">
        <v>0</v>
      </c>
      <c r="H62" s="20">
        <v>0</v>
      </c>
      <c r="I62" s="28">
        <f t="shared" si="4"/>
        <v>0</v>
      </c>
      <c r="J62" s="28">
        <f t="shared" si="5"/>
        <v>0</v>
      </c>
      <c r="K62" s="27"/>
    </row>
    <row r="63" spans="1:11" x14ac:dyDescent="0.35">
      <c r="A63" s="26" t="s">
        <v>80</v>
      </c>
      <c r="C63" s="3">
        <f t="shared" ref="C63" si="23">+(C62/C61)*100</f>
        <v>0</v>
      </c>
      <c r="F63" s="20">
        <v>28533.17</v>
      </c>
      <c r="G63" s="20">
        <v>2</v>
      </c>
      <c r="H63" s="20">
        <v>0</v>
      </c>
      <c r="I63" s="28">
        <f t="shared" si="4"/>
        <v>57066.34</v>
      </c>
      <c r="J63" s="28">
        <f t="shared" si="5"/>
        <v>0</v>
      </c>
      <c r="K63" s="27"/>
    </row>
    <row r="64" spans="1:11" x14ac:dyDescent="0.35">
      <c r="A64" s="26" t="s">
        <v>80</v>
      </c>
      <c r="C64">
        <v>0</v>
      </c>
      <c r="F64" s="20">
        <v>20134.02</v>
      </c>
      <c r="G64" s="20">
        <v>1</v>
      </c>
      <c r="H64" s="20">
        <v>0</v>
      </c>
      <c r="I64" s="28">
        <f t="shared" si="4"/>
        <v>20134.02</v>
      </c>
      <c r="J64" s="28">
        <f t="shared" si="5"/>
        <v>0</v>
      </c>
      <c r="K64" s="27"/>
    </row>
    <row r="65" spans="1:11" x14ac:dyDescent="0.35">
      <c r="A65" s="26" t="s">
        <v>80</v>
      </c>
      <c r="C65">
        <v>0</v>
      </c>
      <c r="F65" s="20">
        <v>18838.650000000001</v>
      </c>
      <c r="G65" s="20">
        <v>1</v>
      </c>
      <c r="H65" s="20">
        <v>0</v>
      </c>
      <c r="I65" s="28">
        <f t="shared" si="4"/>
        <v>18838.650000000001</v>
      </c>
      <c r="J65" s="28">
        <f t="shared" si="5"/>
        <v>0</v>
      </c>
      <c r="K65" s="27"/>
    </row>
    <row r="66" spans="1:11" x14ac:dyDescent="0.35">
      <c r="A66" s="26" t="s">
        <v>80</v>
      </c>
      <c r="C66">
        <v>0</v>
      </c>
      <c r="F66" s="20">
        <v>12756.84</v>
      </c>
      <c r="G66" s="20">
        <v>3</v>
      </c>
      <c r="H66" s="20">
        <v>0</v>
      </c>
      <c r="I66" s="28">
        <f t="shared" si="4"/>
        <v>38270.520000000004</v>
      </c>
      <c r="J66" s="28">
        <f t="shared" si="5"/>
        <v>0</v>
      </c>
      <c r="K66" s="27"/>
    </row>
    <row r="67" spans="1:11" x14ac:dyDescent="0.35">
      <c r="A67" s="26" t="s">
        <v>80</v>
      </c>
      <c r="C67">
        <v>0</v>
      </c>
      <c r="F67" s="20">
        <v>6186.06</v>
      </c>
      <c r="G67" s="20">
        <v>18</v>
      </c>
      <c r="H67" s="20">
        <v>0</v>
      </c>
      <c r="I67" s="28">
        <f t="shared" si="4"/>
        <v>111349.08</v>
      </c>
      <c r="J67" s="28">
        <f t="shared" si="5"/>
        <v>0</v>
      </c>
      <c r="K67" s="27"/>
    </row>
    <row r="68" spans="1:11" x14ac:dyDescent="0.35">
      <c r="A68" s="26" t="s">
        <v>80</v>
      </c>
      <c r="C68">
        <v>0</v>
      </c>
      <c r="F68" s="20">
        <v>3405.6</v>
      </c>
      <c r="G68" s="20">
        <v>2</v>
      </c>
      <c r="H68" s="20">
        <v>0</v>
      </c>
      <c r="I68" s="28">
        <f t="shared" si="4"/>
        <v>6811.2</v>
      </c>
      <c r="J68" s="28">
        <f t="shared" si="5"/>
        <v>0</v>
      </c>
      <c r="K68" s="27"/>
    </row>
    <row r="69" spans="1:11" x14ac:dyDescent="0.35">
      <c r="A69" s="26" t="s">
        <v>80</v>
      </c>
      <c r="C69">
        <v>0</v>
      </c>
      <c r="F69" s="20">
        <v>0</v>
      </c>
      <c r="G69" s="20">
        <v>0</v>
      </c>
      <c r="H69" s="20">
        <v>0</v>
      </c>
      <c r="I69" s="28">
        <f t="shared" si="4"/>
        <v>0</v>
      </c>
      <c r="J69" s="28">
        <f t="shared" si="5"/>
        <v>0</v>
      </c>
      <c r="K69" s="27"/>
    </row>
    <row r="70" spans="1:11" x14ac:dyDescent="0.35">
      <c r="A70" s="26" t="s">
        <v>82</v>
      </c>
      <c r="B70" s="14" t="str">
        <f t="shared" ref="B70" si="24">IF(C72&gt;89,"6", IF(C72&gt;79,"5", IF(C72&gt;69,"4", IF(C72&gt;59,"3", IF(C72&gt;49,"2", IF(C72&lt;50,"1",IF(C72=0,"0")))))))</f>
        <v>1</v>
      </c>
      <c r="C70" s="3">
        <f t="shared" ref="C70" si="25">+SUM(I70:I78)</f>
        <v>1731554.6099999999</v>
      </c>
      <c r="F70" s="20">
        <v>75274.5</v>
      </c>
      <c r="G70" s="20">
        <v>1</v>
      </c>
      <c r="H70" s="20">
        <v>0</v>
      </c>
      <c r="I70" s="28">
        <f t="shared" si="4"/>
        <v>75274.5</v>
      </c>
      <c r="J70" s="28">
        <f t="shared" si="5"/>
        <v>0</v>
      </c>
      <c r="K70" s="27"/>
    </row>
    <row r="71" spans="1:11" x14ac:dyDescent="0.35">
      <c r="A71" s="26" t="s">
        <v>82</v>
      </c>
      <c r="C71" s="3">
        <f t="shared" ref="C71" si="26">+SUM(J70:J78)</f>
        <v>0</v>
      </c>
      <c r="F71" s="20">
        <v>57505.66</v>
      </c>
      <c r="G71" s="20">
        <v>3</v>
      </c>
      <c r="H71" s="20">
        <v>0</v>
      </c>
      <c r="I71" s="28">
        <f t="shared" si="4"/>
        <v>172516.98</v>
      </c>
      <c r="J71" s="28">
        <f t="shared" si="5"/>
        <v>0</v>
      </c>
      <c r="K71" s="27"/>
    </row>
    <row r="72" spans="1:11" x14ac:dyDescent="0.35">
      <c r="A72" s="26" t="s">
        <v>82</v>
      </c>
      <c r="C72" s="3">
        <f t="shared" ref="C72" si="27">+(C71/C70)*100</f>
        <v>0</v>
      </c>
      <c r="F72" s="20">
        <v>35702.07</v>
      </c>
      <c r="G72" s="20">
        <v>8</v>
      </c>
      <c r="H72" s="20">
        <v>0</v>
      </c>
      <c r="I72" s="28">
        <f t="shared" si="4"/>
        <v>285616.56</v>
      </c>
      <c r="J72" s="28">
        <f t="shared" si="5"/>
        <v>0</v>
      </c>
      <c r="K72" s="27"/>
    </row>
    <row r="73" spans="1:11" x14ac:dyDescent="0.35">
      <c r="A73" s="26" t="s">
        <v>82</v>
      </c>
      <c r="C73">
        <v>0</v>
      </c>
      <c r="F73" s="20">
        <v>22998.75</v>
      </c>
      <c r="G73" s="20">
        <v>3</v>
      </c>
      <c r="H73" s="20">
        <v>0</v>
      </c>
      <c r="I73" s="28">
        <f t="shared" si="4"/>
        <v>68996.25</v>
      </c>
      <c r="J73" s="28">
        <f t="shared" si="5"/>
        <v>0</v>
      </c>
      <c r="K73" s="27"/>
    </row>
    <row r="74" spans="1:11" x14ac:dyDescent="0.35">
      <c r="A74" s="26" t="s">
        <v>82</v>
      </c>
      <c r="C74">
        <v>0</v>
      </c>
      <c r="F74" s="20">
        <v>18105.38</v>
      </c>
      <c r="G74" s="20">
        <v>2</v>
      </c>
      <c r="H74" s="20">
        <v>0</v>
      </c>
      <c r="I74" s="28">
        <f t="shared" si="4"/>
        <v>36210.76</v>
      </c>
      <c r="J74" s="28">
        <f t="shared" si="5"/>
        <v>0</v>
      </c>
      <c r="K74" s="27"/>
    </row>
    <row r="75" spans="1:11" x14ac:dyDescent="0.35">
      <c r="A75" s="26" t="s">
        <v>82</v>
      </c>
      <c r="C75">
        <v>0</v>
      </c>
      <c r="F75" s="20">
        <v>12648.58</v>
      </c>
      <c r="G75" s="20">
        <v>9</v>
      </c>
      <c r="H75" s="20">
        <v>0</v>
      </c>
      <c r="I75" s="28">
        <f t="shared" si="4"/>
        <v>113837.22</v>
      </c>
      <c r="J75" s="28">
        <f t="shared" si="5"/>
        <v>0</v>
      </c>
      <c r="K75" s="27"/>
    </row>
    <row r="76" spans="1:11" x14ac:dyDescent="0.35">
      <c r="A76" s="26" t="s">
        <v>82</v>
      </c>
      <c r="C76">
        <v>0</v>
      </c>
      <c r="F76" s="20">
        <v>7074.55</v>
      </c>
      <c r="G76" s="20">
        <v>14</v>
      </c>
      <c r="H76" s="20">
        <v>0</v>
      </c>
      <c r="I76" s="28">
        <f t="shared" si="4"/>
        <v>99043.7</v>
      </c>
      <c r="J76" s="28">
        <f t="shared" si="5"/>
        <v>0</v>
      </c>
      <c r="K76" s="27"/>
    </row>
    <row r="77" spans="1:11" x14ac:dyDescent="0.35">
      <c r="A77" s="26" t="s">
        <v>82</v>
      </c>
      <c r="C77">
        <v>0</v>
      </c>
      <c r="F77" s="20">
        <v>4151.22</v>
      </c>
      <c r="G77" s="20">
        <v>212</v>
      </c>
      <c r="H77" s="20">
        <v>0</v>
      </c>
      <c r="I77" s="28">
        <f t="shared" si="4"/>
        <v>880058.64</v>
      </c>
      <c r="J77" s="28">
        <f t="shared" si="5"/>
        <v>0</v>
      </c>
      <c r="K77" s="27"/>
    </row>
    <row r="78" spans="1:11" x14ac:dyDescent="0.35">
      <c r="A78" s="26" t="s">
        <v>82</v>
      </c>
      <c r="C78">
        <v>0</v>
      </c>
      <c r="F78" s="20">
        <v>0</v>
      </c>
      <c r="G78" s="20">
        <v>0</v>
      </c>
      <c r="H78" s="20">
        <v>0</v>
      </c>
      <c r="I78" s="28">
        <f t="shared" si="4"/>
        <v>0</v>
      </c>
      <c r="J78" s="28">
        <f t="shared" si="5"/>
        <v>0</v>
      </c>
      <c r="K78" s="27"/>
    </row>
    <row r="79" spans="1:11" x14ac:dyDescent="0.35">
      <c r="A79" s="26" t="s">
        <v>87</v>
      </c>
      <c r="B79" s="14" t="str">
        <f t="shared" ref="B79" si="28">IF(C81&gt;89,"6", IF(C81&gt;79,"5", IF(C81&gt;69,"4", IF(C81&gt;59,"3", IF(C81&gt;49,"2", IF(C81&lt;50,"1",IF(C81=0,"0")))))))</f>
        <v>1</v>
      </c>
      <c r="C79" s="3">
        <f t="shared" ref="C79" si="29">+SUM(I79:I87)</f>
        <v>361567.49</v>
      </c>
      <c r="F79" s="20">
        <v>0</v>
      </c>
      <c r="G79" s="20">
        <v>0</v>
      </c>
      <c r="H79" s="20">
        <v>0</v>
      </c>
      <c r="I79" s="28">
        <f t="shared" si="4"/>
        <v>0</v>
      </c>
      <c r="J79" s="28">
        <f t="shared" si="5"/>
        <v>0</v>
      </c>
      <c r="K79" s="27"/>
    </row>
    <row r="80" spans="1:11" x14ac:dyDescent="0.35">
      <c r="A80" s="26" t="s">
        <v>87</v>
      </c>
      <c r="C80" s="3">
        <f t="shared" ref="C80" si="30">+SUM(J79:J87)</f>
        <v>0</v>
      </c>
      <c r="F80" s="20">
        <v>0</v>
      </c>
      <c r="G80" s="20">
        <v>0</v>
      </c>
      <c r="H80" s="20">
        <v>0</v>
      </c>
      <c r="I80" s="28">
        <f t="shared" si="4"/>
        <v>0</v>
      </c>
      <c r="J80" s="28">
        <f t="shared" si="5"/>
        <v>0</v>
      </c>
      <c r="K80" s="27"/>
    </row>
    <row r="81" spans="1:11" x14ac:dyDescent="0.35">
      <c r="A81" s="26" t="s">
        <v>87</v>
      </c>
      <c r="C81" s="3">
        <f t="shared" ref="C81" si="31">+(C80/C79)*100</f>
        <v>0</v>
      </c>
      <c r="F81" s="20">
        <v>0</v>
      </c>
      <c r="G81" s="20">
        <v>0</v>
      </c>
      <c r="H81" s="20">
        <v>0</v>
      </c>
      <c r="I81" s="28">
        <f t="shared" si="4"/>
        <v>0</v>
      </c>
      <c r="J81" s="28">
        <f t="shared" si="5"/>
        <v>0</v>
      </c>
      <c r="K81" s="27"/>
    </row>
    <row r="82" spans="1:11" x14ac:dyDescent="0.35">
      <c r="A82" s="26" t="s">
        <v>87</v>
      </c>
      <c r="C82">
        <v>0</v>
      </c>
      <c r="F82" s="20">
        <v>0</v>
      </c>
      <c r="G82" s="20">
        <v>0</v>
      </c>
      <c r="H82" s="20">
        <v>0</v>
      </c>
      <c r="I82" s="28">
        <f t="shared" si="4"/>
        <v>0</v>
      </c>
      <c r="J82" s="28">
        <f t="shared" si="5"/>
        <v>0</v>
      </c>
      <c r="K82" s="27"/>
    </row>
    <row r="83" spans="1:11" x14ac:dyDescent="0.35">
      <c r="A83" s="26" t="s">
        <v>87</v>
      </c>
      <c r="C83">
        <v>0</v>
      </c>
      <c r="F83" s="20">
        <v>16658</v>
      </c>
      <c r="G83" s="20">
        <v>1</v>
      </c>
      <c r="H83" s="20">
        <v>0</v>
      </c>
      <c r="I83" s="28">
        <f t="shared" si="4"/>
        <v>16658</v>
      </c>
      <c r="J83" s="28">
        <f t="shared" si="5"/>
        <v>0</v>
      </c>
      <c r="K83" s="27"/>
    </row>
    <row r="84" spans="1:11" x14ac:dyDescent="0.35">
      <c r="A84" s="26" t="s">
        <v>87</v>
      </c>
      <c r="C84">
        <v>0</v>
      </c>
      <c r="F84" s="20">
        <v>0</v>
      </c>
      <c r="G84" s="20">
        <v>0</v>
      </c>
      <c r="H84" s="20">
        <v>0</v>
      </c>
      <c r="I84" s="28">
        <f t="shared" si="4"/>
        <v>0</v>
      </c>
      <c r="J84" s="28">
        <f t="shared" si="5"/>
        <v>0</v>
      </c>
      <c r="K84" s="27"/>
    </row>
    <row r="85" spans="1:11" x14ac:dyDescent="0.35">
      <c r="A85" s="26" t="s">
        <v>87</v>
      </c>
      <c r="C85">
        <v>0</v>
      </c>
      <c r="F85" s="20">
        <v>7529.91</v>
      </c>
      <c r="G85" s="20">
        <v>4</v>
      </c>
      <c r="H85" s="20">
        <v>0</v>
      </c>
      <c r="I85" s="28">
        <f t="shared" si="4"/>
        <v>30119.64</v>
      </c>
      <c r="J85" s="28">
        <f t="shared" si="5"/>
        <v>0</v>
      </c>
      <c r="K85" s="27"/>
    </row>
    <row r="86" spans="1:11" x14ac:dyDescent="0.35">
      <c r="A86" s="26" t="s">
        <v>87</v>
      </c>
      <c r="C86">
        <v>0</v>
      </c>
      <c r="F86" s="20">
        <v>3703.41</v>
      </c>
      <c r="G86" s="20">
        <v>85</v>
      </c>
      <c r="H86" s="20">
        <v>0</v>
      </c>
      <c r="I86" s="28">
        <f t="shared" si="4"/>
        <v>314789.84999999998</v>
      </c>
      <c r="J86" s="28">
        <f t="shared" si="5"/>
        <v>0</v>
      </c>
      <c r="K86" s="27"/>
    </row>
    <row r="87" spans="1:11" x14ac:dyDescent="0.35">
      <c r="A87" s="26" t="s">
        <v>87</v>
      </c>
      <c r="C87">
        <v>0</v>
      </c>
      <c r="F87" s="20">
        <v>0</v>
      </c>
      <c r="G87" s="20">
        <v>0</v>
      </c>
      <c r="H87" s="20">
        <v>0</v>
      </c>
      <c r="I87" s="28">
        <f t="shared" si="4"/>
        <v>0</v>
      </c>
      <c r="J87" s="28">
        <f t="shared" si="5"/>
        <v>0</v>
      </c>
      <c r="K87" s="27"/>
    </row>
    <row r="88" spans="1:11" x14ac:dyDescent="0.35">
      <c r="A88" s="26" t="s">
        <v>88</v>
      </c>
      <c r="B88" s="14" t="str">
        <f t="shared" ref="B88" si="32">IF(C90&gt;89,"6", IF(C90&gt;79,"5", IF(C90&gt;69,"4", IF(C90&gt;59,"3", IF(C90&gt;49,"2", IF(C90&lt;50,"1",IF(C90=0,"0")))))))</f>
        <v>1</v>
      </c>
      <c r="C88" s="3">
        <f t="shared" ref="C88" si="33">+SUM(I88:I96)</f>
        <v>1143511.9200000002</v>
      </c>
      <c r="F88" s="20">
        <v>84761.24</v>
      </c>
      <c r="G88" s="20">
        <v>2</v>
      </c>
      <c r="H88" s="20">
        <v>0</v>
      </c>
      <c r="I88" s="28">
        <f t="shared" si="4"/>
        <v>169522.48</v>
      </c>
      <c r="J88" s="28">
        <f t="shared" si="5"/>
        <v>0</v>
      </c>
      <c r="K88" s="27"/>
    </row>
    <row r="89" spans="1:11" x14ac:dyDescent="0.35">
      <c r="A89" s="26" t="s">
        <v>88</v>
      </c>
      <c r="C89" s="3">
        <f t="shared" ref="C89" si="34">+SUM(J88:J96)</f>
        <v>25829.16</v>
      </c>
      <c r="F89" s="20">
        <v>61468.21</v>
      </c>
      <c r="G89" s="20">
        <v>2</v>
      </c>
      <c r="H89" s="20">
        <v>0</v>
      </c>
      <c r="I89" s="28">
        <f t="shared" ref="I89:I152" si="35">F89*G89</f>
        <v>122936.42</v>
      </c>
      <c r="J89" s="28">
        <f t="shared" ref="J89:J152" si="36">H89*F89</f>
        <v>0</v>
      </c>
      <c r="K89" s="27"/>
    </row>
    <row r="90" spans="1:11" x14ac:dyDescent="0.35">
      <c r="A90" s="26" t="s">
        <v>88</v>
      </c>
      <c r="C90" s="3">
        <f t="shared" ref="C90" si="37">+(C89/C88)*100</f>
        <v>2.2587573901284732</v>
      </c>
      <c r="F90" s="20">
        <v>33973.279999999999</v>
      </c>
      <c r="G90" s="20">
        <v>7</v>
      </c>
      <c r="H90" s="20">
        <v>0</v>
      </c>
      <c r="I90" s="28">
        <f t="shared" si="35"/>
        <v>237812.96</v>
      </c>
      <c r="J90" s="28">
        <f t="shared" si="36"/>
        <v>0</v>
      </c>
      <c r="K90" s="27"/>
    </row>
    <row r="91" spans="1:11" x14ac:dyDescent="0.35">
      <c r="A91" s="26" t="s">
        <v>88</v>
      </c>
      <c r="C91">
        <v>0</v>
      </c>
      <c r="F91" s="20">
        <v>21259.57</v>
      </c>
      <c r="G91" s="20">
        <v>3</v>
      </c>
      <c r="H91" s="20">
        <v>0</v>
      </c>
      <c r="I91" s="28">
        <f t="shared" si="35"/>
        <v>63778.71</v>
      </c>
      <c r="J91" s="28">
        <f t="shared" si="36"/>
        <v>0</v>
      </c>
      <c r="K91" s="27"/>
    </row>
    <row r="92" spans="1:11" x14ac:dyDescent="0.35">
      <c r="A92" s="26" t="s">
        <v>88</v>
      </c>
      <c r="C92">
        <v>0</v>
      </c>
      <c r="F92" s="20">
        <v>17730.95</v>
      </c>
      <c r="G92" s="20">
        <v>3</v>
      </c>
      <c r="H92" s="20">
        <v>0</v>
      </c>
      <c r="I92" s="28">
        <f t="shared" si="35"/>
        <v>53192.850000000006</v>
      </c>
      <c r="J92" s="28">
        <f t="shared" si="36"/>
        <v>0</v>
      </c>
      <c r="K92" s="27"/>
    </row>
    <row r="93" spans="1:11" x14ac:dyDescent="0.35">
      <c r="A93" s="26" t="s">
        <v>88</v>
      </c>
      <c r="C93">
        <v>0</v>
      </c>
      <c r="F93" s="20">
        <v>11955.67</v>
      </c>
      <c r="G93" s="20">
        <v>6</v>
      </c>
      <c r="H93" s="20">
        <v>0</v>
      </c>
      <c r="I93" s="28">
        <f t="shared" si="35"/>
        <v>71734.02</v>
      </c>
      <c r="J93" s="28">
        <f t="shared" si="36"/>
        <v>0</v>
      </c>
      <c r="K93" s="27"/>
    </row>
    <row r="94" spans="1:11" x14ac:dyDescent="0.35">
      <c r="A94" s="26" t="s">
        <v>88</v>
      </c>
      <c r="C94">
        <v>0</v>
      </c>
      <c r="F94" s="20">
        <v>7309.84</v>
      </c>
      <c r="G94" s="20">
        <v>37</v>
      </c>
      <c r="H94" s="20">
        <v>0</v>
      </c>
      <c r="I94" s="28">
        <f t="shared" si="35"/>
        <v>270464.08</v>
      </c>
      <c r="J94" s="28">
        <f t="shared" si="36"/>
        <v>0</v>
      </c>
      <c r="K94" s="27"/>
    </row>
    <row r="95" spans="1:11" x14ac:dyDescent="0.35">
      <c r="A95" s="26" t="s">
        <v>88</v>
      </c>
      <c r="C95">
        <v>0</v>
      </c>
      <c r="F95" s="20">
        <v>3689.88</v>
      </c>
      <c r="G95" s="20">
        <v>31</v>
      </c>
      <c r="H95" s="20">
        <v>7</v>
      </c>
      <c r="I95" s="28">
        <f t="shared" si="35"/>
        <v>114386.28</v>
      </c>
      <c r="J95" s="28">
        <f t="shared" si="36"/>
        <v>25829.16</v>
      </c>
      <c r="K95" s="27"/>
    </row>
    <row r="96" spans="1:11" x14ac:dyDescent="0.35">
      <c r="A96" s="26" t="s">
        <v>88</v>
      </c>
      <c r="C96">
        <v>0</v>
      </c>
      <c r="F96" s="20">
        <v>1889.72</v>
      </c>
      <c r="G96" s="20">
        <v>21</v>
      </c>
      <c r="H96" s="20">
        <v>0</v>
      </c>
      <c r="I96" s="28">
        <f t="shared" si="35"/>
        <v>39684.120000000003</v>
      </c>
      <c r="J96" s="28">
        <f t="shared" si="36"/>
        <v>0</v>
      </c>
      <c r="K96" s="27"/>
    </row>
    <row r="97" spans="1:11" x14ac:dyDescent="0.35">
      <c r="A97" s="26" t="s">
        <v>89</v>
      </c>
      <c r="B97" s="14" t="str">
        <f t="shared" ref="B97" si="38">IF(C99&gt;89,"6", IF(C99&gt;79,"5", IF(C99&gt;69,"4", IF(C99&gt;59,"3", IF(C99&gt;49,"2", IF(C99&lt;50,"1",IF(C99=0,"0")))))))</f>
        <v>1</v>
      </c>
      <c r="C97" s="3">
        <f t="shared" ref="C97" si="39">+SUM(I97:I105)</f>
        <v>539200</v>
      </c>
      <c r="F97" s="20">
        <v>0</v>
      </c>
      <c r="G97" s="20">
        <v>0</v>
      </c>
      <c r="H97" s="20">
        <v>0</v>
      </c>
      <c r="I97" s="28">
        <f t="shared" si="35"/>
        <v>0</v>
      </c>
      <c r="J97" s="28">
        <f t="shared" si="36"/>
        <v>0</v>
      </c>
      <c r="K97" s="27"/>
    </row>
    <row r="98" spans="1:11" x14ac:dyDescent="0.35">
      <c r="A98" s="26" t="s">
        <v>89</v>
      </c>
      <c r="C98" s="3">
        <f t="shared" ref="C98" si="40">+SUM(J97:J105)</f>
        <v>0</v>
      </c>
      <c r="F98" s="20">
        <v>0</v>
      </c>
      <c r="G98" s="20">
        <v>0</v>
      </c>
      <c r="H98" s="20">
        <v>0</v>
      </c>
      <c r="I98" s="28">
        <f t="shared" si="35"/>
        <v>0</v>
      </c>
      <c r="J98" s="28">
        <f t="shared" si="36"/>
        <v>0</v>
      </c>
      <c r="K98" s="27"/>
    </row>
    <row r="99" spans="1:11" x14ac:dyDescent="0.35">
      <c r="A99" s="26" t="s">
        <v>89</v>
      </c>
      <c r="C99" s="3">
        <f t="shared" ref="C99" si="41">+(C98/C97)*100</f>
        <v>0</v>
      </c>
      <c r="F99" s="20">
        <v>0</v>
      </c>
      <c r="G99" s="20">
        <v>0</v>
      </c>
      <c r="H99" s="20">
        <v>0</v>
      </c>
      <c r="I99" s="28">
        <f t="shared" si="35"/>
        <v>0</v>
      </c>
      <c r="J99" s="28">
        <f t="shared" si="36"/>
        <v>0</v>
      </c>
      <c r="K99" s="27"/>
    </row>
    <row r="100" spans="1:11" x14ac:dyDescent="0.35">
      <c r="A100" s="26" t="s">
        <v>89</v>
      </c>
      <c r="C100">
        <v>0</v>
      </c>
      <c r="F100" s="20">
        <v>20000</v>
      </c>
      <c r="G100" s="20">
        <v>2</v>
      </c>
      <c r="H100" s="20">
        <v>0</v>
      </c>
      <c r="I100" s="28">
        <f t="shared" si="35"/>
        <v>40000</v>
      </c>
      <c r="J100" s="28">
        <f t="shared" si="36"/>
        <v>0</v>
      </c>
      <c r="K100" s="27"/>
    </row>
    <row r="101" spans="1:11" x14ac:dyDescent="0.35">
      <c r="A101" s="26" t="s">
        <v>89</v>
      </c>
      <c r="C101">
        <v>0</v>
      </c>
      <c r="F101" s="20">
        <v>16500</v>
      </c>
      <c r="G101" s="20">
        <v>6</v>
      </c>
      <c r="H101" s="20">
        <v>0</v>
      </c>
      <c r="I101" s="28">
        <f t="shared" si="35"/>
        <v>99000</v>
      </c>
      <c r="J101" s="28">
        <f t="shared" si="36"/>
        <v>0</v>
      </c>
      <c r="K101" s="27"/>
    </row>
    <row r="102" spans="1:11" x14ac:dyDescent="0.35">
      <c r="A102" s="26" t="s">
        <v>89</v>
      </c>
      <c r="C102">
        <v>0</v>
      </c>
      <c r="F102" s="20">
        <v>11400</v>
      </c>
      <c r="G102" s="20">
        <v>4</v>
      </c>
      <c r="H102" s="20">
        <v>0</v>
      </c>
      <c r="I102" s="28">
        <f t="shared" si="35"/>
        <v>45600</v>
      </c>
      <c r="J102" s="28">
        <f t="shared" si="36"/>
        <v>0</v>
      </c>
      <c r="K102" s="27"/>
    </row>
    <row r="103" spans="1:11" x14ac:dyDescent="0.35">
      <c r="A103" s="26" t="s">
        <v>89</v>
      </c>
      <c r="C103">
        <v>0</v>
      </c>
      <c r="F103" s="20">
        <v>7800</v>
      </c>
      <c r="G103" s="20">
        <v>42</v>
      </c>
      <c r="H103" s="20">
        <v>0</v>
      </c>
      <c r="I103" s="28">
        <f t="shared" si="35"/>
        <v>327600</v>
      </c>
      <c r="J103" s="28">
        <f t="shared" si="36"/>
        <v>0</v>
      </c>
      <c r="K103" s="27"/>
    </row>
    <row r="104" spans="1:11" x14ac:dyDescent="0.35">
      <c r="A104" s="26" t="s">
        <v>89</v>
      </c>
      <c r="C104">
        <v>0</v>
      </c>
      <c r="F104" s="20">
        <v>4500</v>
      </c>
      <c r="G104" s="20">
        <v>6</v>
      </c>
      <c r="H104" s="20">
        <v>0</v>
      </c>
      <c r="I104" s="28">
        <f t="shared" si="35"/>
        <v>27000</v>
      </c>
      <c r="J104" s="28">
        <f t="shared" si="36"/>
        <v>0</v>
      </c>
      <c r="K104" s="27"/>
    </row>
    <row r="105" spans="1:11" x14ac:dyDescent="0.35">
      <c r="A105" s="26" t="s">
        <v>89</v>
      </c>
      <c r="C105">
        <v>0</v>
      </c>
      <c r="F105" s="20">
        <v>0</v>
      </c>
      <c r="G105" s="20">
        <v>0</v>
      </c>
      <c r="H105" s="20">
        <v>0</v>
      </c>
      <c r="I105" s="28">
        <f t="shared" si="35"/>
        <v>0</v>
      </c>
      <c r="J105" s="28">
        <f t="shared" si="36"/>
        <v>0</v>
      </c>
      <c r="K105" s="27"/>
    </row>
    <row r="106" spans="1:11" x14ac:dyDescent="0.35">
      <c r="A106" s="26" t="s">
        <v>90</v>
      </c>
      <c r="B106" s="14" t="str">
        <f t="shared" ref="B106" si="42">IF(C108&gt;89,"6", IF(C108&gt;79,"5", IF(C108&gt;69,"4", IF(C108&gt;59,"3", IF(C108&gt;49,"2", IF(C108&lt;50,"1",IF(C108=0,"0")))))))</f>
        <v>1</v>
      </c>
      <c r="C106" s="3">
        <f t="shared" ref="C106" si="43">+SUM(I106:I114)</f>
        <v>474000</v>
      </c>
      <c r="F106" s="20">
        <v>75000</v>
      </c>
      <c r="G106" s="20">
        <v>1</v>
      </c>
      <c r="H106" s="20">
        <v>0</v>
      </c>
      <c r="I106" s="28">
        <f t="shared" si="35"/>
        <v>75000</v>
      </c>
      <c r="J106" s="28">
        <f t="shared" si="36"/>
        <v>0</v>
      </c>
      <c r="K106" s="27"/>
    </row>
    <row r="107" spans="1:11" x14ac:dyDescent="0.35">
      <c r="A107" s="26" t="s">
        <v>90</v>
      </c>
      <c r="C107" s="3">
        <f t="shared" ref="C107" si="44">+SUM(J106:J114)</f>
        <v>0</v>
      </c>
      <c r="F107" s="20">
        <v>50000</v>
      </c>
      <c r="G107" s="20">
        <v>1</v>
      </c>
      <c r="H107" s="20">
        <v>0</v>
      </c>
      <c r="I107" s="28">
        <f t="shared" si="35"/>
        <v>50000</v>
      </c>
      <c r="J107" s="28">
        <f t="shared" si="36"/>
        <v>0</v>
      </c>
      <c r="K107" s="27"/>
    </row>
    <row r="108" spans="1:11" x14ac:dyDescent="0.35">
      <c r="A108" s="26" t="s">
        <v>90</v>
      </c>
      <c r="C108" s="3">
        <f t="shared" ref="C108" si="45">+(C107/C106)*100</f>
        <v>0</v>
      </c>
      <c r="F108" s="20">
        <v>35000</v>
      </c>
      <c r="G108" s="20">
        <v>4</v>
      </c>
      <c r="H108" s="20">
        <v>0</v>
      </c>
      <c r="I108" s="28">
        <f t="shared" si="35"/>
        <v>140000</v>
      </c>
      <c r="J108" s="28">
        <f t="shared" si="36"/>
        <v>0</v>
      </c>
      <c r="K108" s="27"/>
    </row>
    <row r="109" spans="1:11" x14ac:dyDescent="0.35">
      <c r="A109" s="26" t="s">
        <v>90</v>
      </c>
      <c r="C109">
        <v>0</v>
      </c>
      <c r="F109" s="20">
        <v>25000</v>
      </c>
      <c r="G109" s="20">
        <v>3</v>
      </c>
      <c r="H109" s="20">
        <v>0</v>
      </c>
      <c r="I109" s="28">
        <f t="shared" si="35"/>
        <v>75000</v>
      </c>
      <c r="J109" s="28">
        <f t="shared" si="36"/>
        <v>0</v>
      </c>
      <c r="K109" s="27"/>
    </row>
    <row r="110" spans="1:11" x14ac:dyDescent="0.35">
      <c r="A110" s="26" t="s">
        <v>90</v>
      </c>
      <c r="C110">
        <v>0</v>
      </c>
      <c r="F110" s="20">
        <v>15000</v>
      </c>
      <c r="G110" s="20">
        <v>2</v>
      </c>
      <c r="H110" s="20">
        <v>0</v>
      </c>
      <c r="I110" s="28">
        <f t="shared" si="35"/>
        <v>30000</v>
      </c>
      <c r="J110" s="28">
        <f t="shared" si="36"/>
        <v>0</v>
      </c>
      <c r="K110" s="27"/>
    </row>
    <row r="111" spans="1:11" x14ac:dyDescent="0.35">
      <c r="A111" s="26" t="s">
        <v>90</v>
      </c>
      <c r="C111">
        <v>0</v>
      </c>
      <c r="F111" s="20">
        <v>12000</v>
      </c>
      <c r="G111" s="20">
        <v>4</v>
      </c>
      <c r="H111" s="20">
        <v>0</v>
      </c>
      <c r="I111" s="28">
        <f t="shared" si="35"/>
        <v>48000</v>
      </c>
      <c r="J111" s="28">
        <f t="shared" si="36"/>
        <v>0</v>
      </c>
      <c r="K111" s="27"/>
    </row>
    <row r="112" spans="1:11" x14ac:dyDescent="0.35">
      <c r="A112" s="26" t="s">
        <v>90</v>
      </c>
      <c r="C112">
        <v>0</v>
      </c>
      <c r="F112" s="20">
        <v>8000</v>
      </c>
      <c r="G112" s="20">
        <v>7</v>
      </c>
      <c r="H112" s="20">
        <v>0</v>
      </c>
      <c r="I112" s="28">
        <f t="shared" si="35"/>
        <v>56000</v>
      </c>
      <c r="J112" s="28">
        <f t="shared" si="36"/>
        <v>0</v>
      </c>
      <c r="K112" s="27"/>
    </row>
    <row r="113" spans="1:11" x14ac:dyDescent="0.35">
      <c r="A113" s="26" t="s">
        <v>90</v>
      </c>
      <c r="C113">
        <v>0</v>
      </c>
      <c r="F113" s="20">
        <v>0</v>
      </c>
      <c r="G113" s="20">
        <v>0</v>
      </c>
      <c r="H113" s="20">
        <v>0</v>
      </c>
      <c r="I113" s="28">
        <f t="shared" si="35"/>
        <v>0</v>
      </c>
      <c r="J113" s="28">
        <f t="shared" si="36"/>
        <v>0</v>
      </c>
      <c r="K113" s="27"/>
    </row>
    <row r="114" spans="1:11" x14ac:dyDescent="0.35">
      <c r="A114" s="26" t="s">
        <v>90</v>
      </c>
      <c r="C114">
        <v>0</v>
      </c>
      <c r="F114" s="20">
        <v>0</v>
      </c>
      <c r="G114" s="20">
        <v>0</v>
      </c>
      <c r="H114" s="20">
        <v>0</v>
      </c>
      <c r="I114" s="28">
        <f t="shared" si="35"/>
        <v>0</v>
      </c>
      <c r="J114" s="28">
        <f t="shared" si="36"/>
        <v>0</v>
      </c>
      <c r="K114" s="27"/>
    </row>
    <row r="115" spans="1:11" x14ac:dyDescent="0.35">
      <c r="A115" s="26" t="s">
        <v>83</v>
      </c>
      <c r="B115" s="14" t="str">
        <f t="shared" ref="B115" si="46">IF(C117&gt;89,"6", IF(C117&gt;79,"5", IF(C117&gt;69,"4", IF(C117&gt;59,"3", IF(C117&gt;49,"2", IF(C117&lt;50,"1",IF(C117=0,"0")))))))</f>
        <v>1</v>
      </c>
      <c r="C115" s="3">
        <f t="shared" ref="C115" si="47">+SUM(I115:I123)</f>
        <v>311100</v>
      </c>
      <c r="F115" s="20">
        <v>0</v>
      </c>
      <c r="G115" s="20">
        <v>0</v>
      </c>
      <c r="H115" s="20">
        <v>0</v>
      </c>
      <c r="I115" s="28">
        <f t="shared" si="35"/>
        <v>0</v>
      </c>
      <c r="J115" s="28">
        <f t="shared" si="36"/>
        <v>0</v>
      </c>
      <c r="K115" s="27"/>
    </row>
    <row r="116" spans="1:11" x14ac:dyDescent="0.35">
      <c r="A116" s="26" t="s">
        <v>83</v>
      </c>
      <c r="C116" s="3">
        <f t="shared" ref="C116" si="48">+SUM(J115:J123)</f>
        <v>0</v>
      </c>
      <c r="F116" s="20">
        <v>0</v>
      </c>
      <c r="G116" s="20">
        <v>0</v>
      </c>
      <c r="H116" s="20">
        <v>0</v>
      </c>
      <c r="I116" s="28">
        <f t="shared" si="35"/>
        <v>0</v>
      </c>
      <c r="J116" s="28">
        <f t="shared" si="36"/>
        <v>0</v>
      </c>
      <c r="K116" s="27"/>
    </row>
    <row r="117" spans="1:11" x14ac:dyDescent="0.35">
      <c r="A117" s="26" t="s">
        <v>83</v>
      </c>
      <c r="C117" s="3">
        <f t="shared" ref="C117" si="49">+(C116/C115)*100</f>
        <v>0</v>
      </c>
      <c r="F117" s="20">
        <v>34000</v>
      </c>
      <c r="G117" s="20">
        <v>2</v>
      </c>
      <c r="H117" s="20">
        <v>0</v>
      </c>
      <c r="I117" s="28">
        <f t="shared" si="35"/>
        <v>68000</v>
      </c>
      <c r="J117" s="28">
        <f t="shared" si="36"/>
        <v>0</v>
      </c>
      <c r="K117" s="27"/>
    </row>
    <row r="118" spans="1:11" x14ac:dyDescent="0.35">
      <c r="A118" s="26" t="s">
        <v>83</v>
      </c>
      <c r="C118">
        <v>0</v>
      </c>
      <c r="F118" s="20">
        <v>0</v>
      </c>
      <c r="G118" s="20">
        <v>0</v>
      </c>
      <c r="H118" s="20">
        <v>0</v>
      </c>
      <c r="I118" s="28">
        <f t="shared" si="35"/>
        <v>0</v>
      </c>
      <c r="J118" s="28">
        <f t="shared" si="36"/>
        <v>0</v>
      </c>
      <c r="K118" s="27"/>
    </row>
    <row r="119" spans="1:11" x14ac:dyDescent="0.35">
      <c r="A119" s="26" t="s">
        <v>83</v>
      </c>
      <c r="C119">
        <v>0</v>
      </c>
      <c r="F119" s="20">
        <v>0</v>
      </c>
      <c r="G119" s="20">
        <v>0</v>
      </c>
      <c r="H119" s="20">
        <v>0</v>
      </c>
      <c r="I119" s="28">
        <f t="shared" si="35"/>
        <v>0</v>
      </c>
      <c r="J119" s="28">
        <f t="shared" si="36"/>
        <v>0</v>
      </c>
      <c r="K119" s="27"/>
    </row>
    <row r="120" spans="1:11" x14ac:dyDescent="0.35">
      <c r="A120" s="26" t="s">
        <v>83</v>
      </c>
      <c r="C120">
        <v>0</v>
      </c>
      <c r="F120" s="20">
        <v>14000</v>
      </c>
      <c r="G120" s="20">
        <v>3</v>
      </c>
      <c r="H120" s="20">
        <v>0</v>
      </c>
      <c r="I120" s="28">
        <f t="shared" si="35"/>
        <v>42000</v>
      </c>
      <c r="J120" s="28">
        <f t="shared" si="36"/>
        <v>0</v>
      </c>
      <c r="K120" s="27"/>
    </row>
    <row r="121" spans="1:11" x14ac:dyDescent="0.35">
      <c r="A121" s="26" t="s">
        <v>83</v>
      </c>
      <c r="C121">
        <v>0</v>
      </c>
      <c r="F121" s="20">
        <v>9500</v>
      </c>
      <c r="G121" s="20">
        <v>8</v>
      </c>
      <c r="H121" s="20">
        <v>0</v>
      </c>
      <c r="I121" s="28">
        <f t="shared" si="35"/>
        <v>76000</v>
      </c>
      <c r="J121" s="28">
        <f t="shared" si="36"/>
        <v>0</v>
      </c>
      <c r="K121" s="27"/>
    </row>
    <row r="122" spans="1:11" x14ac:dyDescent="0.35">
      <c r="A122" s="26" t="s">
        <v>83</v>
      </c>
      <c r="C122">
        <v>0</v>
      </c>
      <c r="F122" s="20">
        <v>4500</v>
      </c>
      <c r="G122" s="20">
        <v>15</v>
      </c>
      <c r="H122" s="20">
        <v>0</v>
      </c>
      <c r="I122" s="28">
        <f t="shared" si="35"/>
        <v>67500</v>
      </c>
      <c r="J122" s="28">
        <f t="shared" si="36"/>
        <v>0</v>
      </c>
      <c r="K122" s="27"/>
    </row>
    <row r="123" spans="1:11" x14ac:dyDescent="0.35">
      <c r="A123" s="26" t="s">
        <v>83</v>
      </c>
      <c r="C123">
        <v>0</v>
      </c>
      <c r="F123" s="20">
        <v>2400</v>
      </c>
      <c r="G123" s="20">
        <v>24</v>
      </c>
      <c r="H123" s="20">
        <v>0</v>
      </c>
      <c r="I123" s="28">
        <f t="shared" si="35"/>
        <v>57600</v>
      </c>
      <c r="J123" s="28">
        <f t="shared" si="36"/>
        <v>0</v>
      </c>
      <c r="K123" s="27"/>
    </row>
    <row r="124" spans="1:11" x14ac:dyDescent="0.35">
      <c r="A124" s="26" t="s">
        <v>91</v>
      </c>
      <c r="B124" s="14" t="e">
        <f t="shared" ref="B124" si="50">IF(C126&gt;89,"6", IF(C126&gt;79,"5", IF(C126&gt;69,"4", IF(C126&gt;59,"3", IF(C126&gt;49,"2", IF(C126&lt;50,"1",IF(C126=0,"0")))))))</f>
        <v>#DIV/0!</v>
      </c>
      <c r="C124" s="3">
        <f t="shared" ref="C124" si="51">+SUM(I124:I132)</f>
        <v>0</v>
      </c>
      <c r="F124" s="20">
        <v>0</v>
      </c>
      <c r="G124" s="20">
        <v>0</v>
      </c>
      <c r="H124" s="20">
        <v>0</v>
      </c>
      <c r="I124" s="28">
        <f t="shared" si="35"/>
        <v>0</v>
      </c>
      <c r="J124" s="28">
        <f t="shared" si="36"/>
        <v>0</v>
      </c>
      <c r="K124" s="27"/>
    </row>
    <row r="125" spans="1:11" x14ac:dyDescent="0.35">
      <c r="A125" s="26" t="s">
        <v>91</v>
      </c>
      <c r="C125" s="3">
        <f t="shared" ref="C125" si="52">+SUM(J124:J132)</f>
        <v>0</v>
      </c>
      <c r="F125" s="20">
        <v>0</v>
      </c>
      <c r="G125" s="20">
        <v>0</v>
      </c>
      <c r="H125" s="20">
        <v>0</v>
      </c>
      <c r="I125" s="28">
        <f t="shared" si="35"/>
        <v>0</v>
      </c>
      <c r="J125" s="28">
        <f t="shared" si="36"/>
        <v>0</v>
      </c>
      <c r="K125" s="27"/>
    </row>
    <row r="126" spans="1:11" x14ac:dyDescent="0.35">
      <c r="A126" s="26" t="s">
        <v>91</v>
      </c>
      <c r="C126" s="3" t="e">
        <f t="shared" ref="C126" si="53">+(C125/C124)*100</f>
        <v>#DIV/0!</v>
      </c>
      <c r="F126" s="20">
        <v>0</v>
      </c>
      <c r="G126" s="20">
        <v>0</v>
      </c>
      <c r="H126" s="20">
        <v>0</v>
      </c>
      <c r="I126" s="28">
        <f t="shared" si="35"/>
        <v>0</v>
      </c>
      <c r="J126" s="28">
        <f t="shared" si="36"/>
        <v>0</v>
      </c>
      <c r="K126" s="27"/>
    </row>
    <row r="127" spans="1:11" x14ac:dyDescent="0.35">
      <c r="A127" s="26" t="s">
        <v>91</v>
      </c>
      <c r="C127">
        <v>0</v>
      </c>
      <c r="F127" s="20">
        <v>0</v>
      </c>
      <c r="G127" s="20">
        <v>0</v>
      </c>
      <c r="H127" s="20">
        <v>0</v>
      </c>
      <c r="I127" s="28">
        <f t="shared" si="35"/>
        <v>0</v>
      </c>
      <c r="J127" s="28">
        <f t="shared" si="36"/>
        <v>0</v>
      </c>
      <c r="K127" s="27"/>
    </row>
    <row r="128" spans="1:11" x14ac:dyDescent="0.35">
      <c r="A128" s="26" t="s">
        <v>91</v>
      </c>
      <c r="C128">
        <v>0</v>
      </c>
      <c r="F128" s="20">
        <v>0</v>
      </c>
      <c r="G128" s="20">
        <v>0</v>
      </c>
      <c r="H128" s="20">
        <v>0</v>
      </c>
      <c r="I128" s="28">
        <f t="shared" si="35"/>
        <v>0</v>
      </c>
      <c r="J128" s="28">
        <f t="shared" si="36"/>
        <v>0</v>
      </c>
      <c r="K128" s="27"/>
    </row>
    <row r="129" spans="1:11" x14ac:dyDescent="0.35">
      <c r="A129" s="26" t="s">
        <v>91</v>
      </c>
      <c r="C129">
        <v>0</v>
      </c>
      <c r="F129" s="20">
        <v>0</v>
      </c>
      <c r="G129" s="20">
        <v>0</v>
      </c>
      <c r="H129" s="20">
        <v>0</v>
      </c>
      <c r="I129" s="28">
        <f t="shared" si="35"/>
        <v>0</v>
      </c>
      <c r="J129" s="28">
        <f t="shared" si="36"/>
        <v>0</v>
      </c>
      <c r="K129" s="27"/>
    </row>
    <row r="130" spans="1:11" x14ac:dyDescent="0.35">
      <c r="A130" s="26" t="s">
        <v>91</v>
      </c>
      <c r="C130">
        <v>0</v>
      </c>
      <c r="F130" s="20">
        <v>0</v>
      </c>
      <c r="G130" s="20">
        <v>0</v>
      </c>
      <c r="H130" s="20">
        <v>0</v>
      </c>
      <c r="I130" s="28">
        <f t="shared" si="35"/>
        <v>0</v>
      </c>
      <c r="J130" s="28">
        <f t="shared" si="36"/>
        <v>0</v>
      </c>
      <c r="K130" s="27"/>
    </row>
    <row r="131" spans="1:11" x14ac:dyDescent="0.35">
      <c r="A131" s="26" t="s">
        <v>91</v>
      </c>
      <c r="C131">
        <v>0</v>
      </c>
      <c r="F131" s="20">
        <v>0</v>
      </c>
      <c r="G131" s="20">
        <v>0</v>
      </c>
      <c r="H131" s="20">
        <v>0</v>
      </c>
      <c r="I131" s="28">
        <f t="shared" si="35"/>
        <v>0</v>
      </c>
      <c r="J131" s="28">
        <f t="shared" si="36"/>
        <v>0</v>
      </c>
      <c r="K131" s="27"/>
    </row>
    <row r="132" spans="1:11" x14ac:dyDescent="0.35">
      <c r="A132" s="26" t="s">
        <v>91</v>
      </c>
      <c r="C132">
        <v>0</v>
      </c>
      <c r="F132" s="20">
        <v>0</v>
      </c>
      <c r="G132" s="20">
        <v>0</v>
      </c>
      <c r="H132" s="20">
        <v>0</v>
      </c>
      <c r="I132" s="28">
        <f t="shared" si="35"/>
        <v>0</v>
      </c>
      <c r="J132" s="28">
        <f t="shared" si="36"/>
        <v>0</v>
      </c>
      <c r="K132" s="27"/>
    </row>
    <row r="133" spans="1:11" x14ac:dyDescent="0.35">
      <c r="A133" s="26" t="s">
        <v>84</v>
      </c>
      <c r="B133" s="14" t="str">
        <f t="shared" ref="B133" si="54">IF(C135&gt;89,"6", IF(C135&gt;79,"5", IF(C135&gt;69,"4", IF(C135&gt;59,"3", IF(C135&gt;49,"2", IF(C135&lt;50,"1",IF(C135=0,"0")))))))</f>
        <v>1</v>
      </c>
      <c r="C133" s="3">
        <f t="shared" ref="C133" si="55">+SUM(I133:I141)</f>
        <v>26920</v>
      </c>
      <c r="F133" s="20">
        <v>0</v>
      </c>
      <c r="G133" s="20">
        <v>0</v>
      </c>
      <c r="H133" s="20">
        <v>0</v>
      </c>
      <c r="I133" s="28">
        <f t="shared" si="35"/>
        <v>0</v>
      </c>
      <c r="J133" s="28">
        <f t="shared" si="36"/>
        <v>0</v>
      </c>
      <c r="K133" s="27"/>
    </row>
    <row r="134" spans="1:11" x14ac:dyDescent="0.35">
      <c r="A134" s="26" t="s">
        <v>84</v>
      </c>
      <c r="C134" s="3">
        <f t="shared" ref="C134" si="56">+SUM(J133:J141)</f>
        <v>1810</v>
      </c>
      <c r="F134" s="20">
        <v>0</v>
      </c>
      <c r="G134" s="20">
        <v>0</v>
      </c>
      <c r="H134" s="20">
        <v>0</v>
      </c>
      <c r="I134" s="28">
        <f t="shared" si="35"/>
        <v>0</v>
      </c>
      <c r="J134" s="28">
        <f t="shared" si="36"/>
        <v>0</v>
      </c>
      <c r="K134" s="27"/>
    </row>
    <row r="135" spans="1:11" x14ac:dyDescent="0.35">
      <c r="A135" s="26" t="s">
        <v>84</v>
      </c>
      <c r="C135" s="3">
        <f t="shared" ref="C135" si="57">+(C134/C133)*100</f>
        <v>6.723625557206538</v>
      </c>
      <c r="F135" s="20">
        <v>0</v>
      </c>
      <c r="G135" s="20">
        <v>0</v>
      </c>
      <c r="H135" s="20">
        <v>0</v>
      </c>
      <c r="I135" s="28">
        <f t="shared" si="35"/>
        <v>0</v>
      </c>
      <c r="J135" s="28">
        <f t="shared" si="36"/>
        <v>0</v>
      </c>
      <c r="K135" s="27"/>
    </row>
    <row r="136" spans="1:11" x14ac:dyDescent="0.35">
      <c r="A136" s="26" t="s">
        <v>84</v>
      </c>
      <c r="C136">
        <v>0</v>
      </c>
      <c r="F136" s="20">
        <v>0</v>
      </c>
      <c r="G136" s="20">
        <v>0</v>
      </c>
      <c r="H136" s="20">
        <v>0</v>
      </c>
      <c r="I136" s="28">
        <f t="shared" si="35"/>
        <v>0</v>
      </c>
      <c r="J136" s="28">
        <f t="shared" si="36"/>
        <v>0</v>
      </c>
      <c r="K136" s="27"/>
    </row>
    <row r="137" spans="1:11" x14ac:dyDescent="0.35">
      <c r="A137" s="26" t="s">
        <v>84</v>
      </c>
      <c r="C137">
        <v>0</v>
      </c>
      <c r="F137" s="20">
        <v>0</v>
      </c>
      <c r="G137" s="20">
        <v>0</v>
      </c>
      <c r="H137" s="20">
        <v>0</v>
      </c>
      <c r="I137" s="28">
        <f t="shared" si="35"/>
        <v>0</v>
      </c>
      <c r="J137" s="28">
        <f t="shared" si="36"/>
        <v>0</v>
      </c>
      <c r="K137" s="27"/>
    </row>
    <row r="138" spans="1:11" x14ac:dyDescent="0.35">
      <c r="A138" s="26" t="s">
        <v>84</v>
      </c>
      <c r="C138">
        <v>0</v>
      </c>
      <c r="F138" s="20">
        <v>0</v>
      </c>
      <c r="G138" s="20">
        <v>0</v>
      </c>
      <c r="H138" s="20">
        <v>0</v>
      </c>
      <c r="I138" s="28">
        <f t="shared" si="35"/>
        <v>0</v>
      </c>
      <c r="J138" s="28">
        <f t="shared" si="36"/>
        <v>0</v>
      </c>
      <c r="K138" s="27"/>
    </row>
    <row r="139" spans="1:11" x14ac:dyDescent="0.35">
      <c r="A139" s="26" t="s">
        <v>84</v>
      </c>
      <c r="C139">
        <v>0</v>
      </c>
      <c r="F139" s="20">
        <v>8014</v>
      </c>
      <c r="G139" s="20">
        <v>1</v>
      </c>
      <c r="H139" s="20">
        <v>0</v>
      </c>
      <c r="I139" s="28">
        <f t="shared" si="35"/>
        <v>8014</v>
      </c>
      <c r="J139" s="28">
        <f t="shared" si="36"/>
        <v>0</v>
      </c>
      <c r="K139" s="27"/>
    </row>
    <row r="140" spans="1:11" x14ac:dyDescent="0.35">
      <c r="A140" s="26" t="s">
        <v>84</v>
      </c>
      <c r="C140">
        <v>0</v>
      </c>
      <c r="F140" s="20">
        <v>4928</v>
      </c>
      <c r="G140" s="20">
        <v>2</v>
      </c>
      <c r="H140" s="20">
        <v>0</v>
      </c>
      <c r="I140" s="28">
        <f t="shared" si="35"/>
        <v>9856</v>
      </c>
      <c r="J140" s="28">
        <f t="shared" si="36"/>
        <v>0</v>
      </c>
      <c r="K140" s="27"/>
    </row>
    <row r="141" spans="1:11" x14ac:dyDescent="0.35">
      <c r="A141" s="26" t="s">
        <v>84</v>
      </c>
      <c r="C141">
        <v>0</v>
      </c>
      <c r="F141" s="20">
        <v>1810</v>
      </c>
      <c r="G141" s="20">
        <v>5</v>
      </c>
      <c r="H141" s="20">
        <v>1</v>
      </c>
      <c r="I141" s="28">
        <f t="shared" si="35"/>
        <v>9050</v>
      </c>
      <c r="J141" s="28">
        <f t="shared" si="36"/>
        <v>1810</v>
      </c>
      <c r="K141" s="27"/>
    </row>
    <row r="142" spans="1:11" x14ac:dyDescent="0.35">
      <c r="A142" s="26" t="s">
        <v>92</v>
      </c>
      <c r="B142" s="14" t="e">
        <f t="shared" ref="B142" si="58">IF(C144&gt;89,"6", IF(C144&gt;79,"5", IF(C144&gt;69,"4", IF(C144&gt;59,"3", IF(C144&gt;49,"2", IF(C144&lt;50,"1",IF(C144=0,"0")))))))</f>
        <v>#DIV/0!</v>
      </c>
      <c r="C142" s="3">
        <f t="shared" ref="C142" si="59">+SUM(I142:I150)</f>
        <v>0</v>
      </c>
      <c r="F142" s="26"/>
      <c r="G142" s="26"/>
      <c r="I142" s="28">
        <f t="shared" si="35"/>
        <v>0</v>
      </c>
      <c r="J142" s="28">
        <f t="shared" si="36"/>
        <v>0</v>
      </c>
      <c r="K142" s="27"/>
    </row>
    <row r="143" spans="1:11" x14ac:dyDescent="0.35">
      <c r="A143" s="26" t="s">
        <v>92</v>
      </c>
      <c r="C143" s="3">
        <f t="shared" ref="C143" si="60">+SUM(J142:J150)</f>
        <v>0</v>
      </c>
      <c r="F143" s="26"/>
      <c r="G143" s="26"/>
      <c r="I143" s="28">
        <f t="shared" si="35"/>
        <v>0</v>
      </c>
      <c r="J143" s="28">
        <f t="shared" si="36"/>
        <v>0</v>
      </c>
      <c r="K143" s="27"/>
    </row>
    <row r="144" spans="1:11" x14ac:dyDescent="0.35">
      <c r="A144" s="26" t="s">
        <v>92</v>
      </c>
      <c r="C144" s="3" t="e">
        <f t="shared" ref="C144" si="61">+(C143/C142)*100</f>
        <v>#DIV/0!</v>
      </c>
      <c r="F144" s="26"/>
      <c r="G144" s="26"/>
      <c r="I144" s="28">
        <f t="shared" si="35"/>
        <v>0</v>
      </c>
      <c r="J144" s="28">
        <f t="shared" si="36"/>
        <v>0</v>
      </c>
      <c r="K144" s="27"/>
    </row>
    <row r="145" spans="1:11" x14ac:dyDescent="0.35">
      <c r="A145" s="26" t="s">
        <v>92</v>
      </c>
      <c r="C145">
        <v>0</v>
      </c>
      <c r="F145" s="26"/>
      <c r="G145" s="26"/>
      <c r="I145" s="28">
        <f t="shared" si="35"/>
        <v>0</v>
      </c>
      <c r="J145" s="28">
        <f t="shared" si="36"/>
        <v>0</v>
      </c>
      <c r="K145" s="27"/>
    </row>
    <row r="146" spans="1:11" x14ac:dyDescent="0.35">
      <c r="A146" s="26" t="s">
        <v>92</v>
      </c>
      <c r="C146">
        <v>0</v>
      </c>
      <c r="F146" s="26"/>
      <c r="G146" s="26"/>
      <c r="I146" s="28">
        <f t="shared" si="35"/>
        <v>0</v>
      </c>
      <c r="J146" s="28">
        <f t="shared" si="36"/>
        <v>0</v>
      </c>
      <c r="K146" s="27"/>
    </row>
    <row r="147" spans="1:11" x14ac:dyDescent="0.35">
      <c r="A147" s="26" t="s">
        <v>92</v>
      </c>
      <c r="C147">
        <v>0</v>
      </c>
      <c r="F147" s="26"/>
      <c r="G147" s="26"/>
      <c r="I147" s="28">
        <f t="shared" si="35"/>
        <v>0</v>
      </c>
      <c r="J147" s="28">
        <f t="shared" si="36"/>
        <v>0</v>
      </c>
      <c r="K147" s="27"/>
    </row>
    <row r="148" spans="1:11" x14ac:dyDescent="0.35">
      <c r="A148" s="26" t="s">
        <v>92</v>
      </c>
      <c r="C148">
        <v>0</v>
      </c>
      <c r="F148" s="26"/>
      <c r="G148" s="26"/>
      <c r="I148" s="28">
        <f t="shared" si="35"/>
        <v>0</v>
      </c>
      <c r="J148" s="28">
        <f t="shared" si="36"/>
        <v>0</v>
      </c>
      <c r="K148" s="27"/>
    </row>
    <row r="149" spans="1:11" x14ac:dyDescent="0.35">
      <c r="A149" s="26" t="s">
        <v>92</v>
      </c>
      <c r="C149">
        <v>0</v>
      </c>
      <c r="F149" s="26"/>
      <c r="G149" s="26"/>
      <c r="I149" s="28">
        <f t="shared" si="35"/>
        <v>0</v>
      </c>
      <c r="J149" s="28">
        <f t="shared" si="36"/>
        <v>0</v>
      </c>
      <c r="K149" s="27"/>
    </row>
    <row r="150" spans="1:11" x14ac:dyDescent="0.35">
      <c r="A150" s="26" t="s">
        <v>92</v>
      </c>
      <c r="C150">
        <v>0</v>
      </c>
      <c r="F150" s="26"/>
      <c r="G150" s="26"/>
      <c r="I150" s="28">
        <f t="shared" si="35"/>
        <v>0</v>
      </c>
      <c r="J150" s="28">
        <f t="shared" si="36"/>
        <v>0</v>
      </c>
      <c r="K150" s="27"/>
    </row>
    <row r="151" spans="1:11" x14ac:dyDescent="0.35">
      <c r="A151" s="26" t="s">
        <v>93</v>
      </c>
      <c r="B151" s="14" t="e">
        <f t="shared" ref="B151" si="62">IF(C153&gt;89,"6", IF(C153&gt;79,"5", IF(C153&gt;69,"4", IF(C153&gt;59,"3", IF(C153&gt;49,"2", IF(C153&lt;50,"1",IF(C153=0,"0")))))))</f>
        <v>#DIV/0!</v>
      </c>
      <c r="C151" s="3">
        <f t="shared" ref="C151" si="63">+SUM(I151:I159)</f>
        <v>0</v>
      </c>
      <c r="F151" s="26"/>
      <c r="G151" s="26"/>
      <c r="H151" s="20"/>
      <c r="I151" s="28">
        <f t="shared" si="35"/>
        <v>0</v>
      </c>
      <c r="J151" s="28">
        <f t="shared" si="36"/>
        <v>0</v>
      </c>
      <c r="K151" s="27"/>
    </row>
    <row r="152" spans="1:11" x14ac:dyDescent="0.35">
      <c r="A152" s="26" t="s">
        <v>93</v>
      </c>
      <c r="C152" s="3">
        <f t="shared" ref="C152" si="64">+SUM(J151:J159)</f>
        <v>0</v>
      </c>
      <c r="F152" s="26"/>
      <c r="G152" s="26"/>
      <c r="H152" s="20"/>
      <c r="I152" s="28">
        <f t="shared" si="35"/>
        <v>0</v>
      </c>
      <c r="J152" s="28">
        <f t="shared" si="36"/>
        <v>0</v>
      </c>
      <c r="K152" s="27"/>
    </row>
    <row r="153" spans="1:11" x14ac:dyDescent="0.35">
      <c r="A153" s="26" t="s">
        <v>93</v>
      </c>
      <c r="C153" s="3" t="e">
        <f t="shared" ref="C153" si="65">+(C152/C151)*100</f>
        <v>#DIV/0!</v>
      </c>
      <c r="F153" s="26"/>
      <c r="G153" s="26"/>
      <c r="H153" s="20"/>
      <c r="I153" s="28">
        <f t="shared" ref="I153:I159" si="66">F153*G153</f>
        <v>0</v>
      </c>
      <c r="J153" s="28">
        <f t="shared" ref="J153:J159" si="67">H153*F153</f>
        <v>0</v>
      </c>
      <c r="K153" s="27"/>
    </row>
    <row r="154" spans="1:11" x14ac:dyDescent="0.35">
      <c r="A154" s="26" t="s">
        <v>93</v>
      </c>
      <c r="C154">
        <v>0</v>
      </c>
      <c r="F154" s="26"/>
      <c r="G154" s="26"/>
      <c r="H154" s="20"/>
      <c r="I154" s="28">
        <f t="shared" si="66"/>
        <v>0</v>
      </c>
      <c r="J154" s="28">
        <f t="shared" si="67"/>
        <v>0</v>
      </c>
      <c r="K154" s="27"/>
    </row>
    <row r="155" spans="1:11" x14ac:dyDescent="0.35">
      <c r="A155" s="26" t="s">
        <v>93</v>
      </c>
      <c r="C155">
        <v>0</v>
      </c>
      <c r="F155" s="26"/>
      <c r="G155" s="26"/>
      <c r="H155" s="20"/>
      <c r="I155" s="28">
        <f t="shared" si="66"/>
        <v>0</v>
      </c>
      <c r="J155" s="28">
        <f t="shared" si="67"/>
        <v>0</v>
      </c>
      <c r="K155" s="27"/>
    </row>
    <row r="156" spans="1:11" x14ac:dyDescent="0.35">
      <c r="A156" s="26" t="s">
        <v>93</v>
      </c>
      <c r="C156">
        <v>0</v>
      </c>
      <c r="F156" s="26"/>
      <c r="G156" s="26"/>
      <c r="H156" s="20"/>
      <c r="I156" s="28">
        <f t="shared" si="66"/>
        <v>0</v>
      </c>
      <c r="J156" s="28">
        <f t="shared" si="67"/>
        <v>0</v>
      </c>
      <c r="K156" s="27"/>
    </row>
    <row r="157" spans="1:11" x14ac:dyDescent="0.35">
      <c r="A157" s="26" t="s">
        <v>93</v>
      </c>
      <c r="C157">
        <v>0</v>
      </c>
      <c r="F157" s="26"/>
      <c r="G157" s="26"/>
      <c r="H157" s="20"/>
      <c r="I157" s="28">
        <f t="shared" si="66"/>
        <v>0</v>
      </c>
      <c r="J157" s="28">
        <f t="shared" si="67"/>
        <v>0</v>
      </c>
      <c r="K157" s="27"/>
    </row>
    <row r="158" spans="1:11" x14ac:dyDescent="0.35">
      <c r="A158" s="26" t="s">
        <v>93</v>
      </c>
      <c r="C158">
        <v>0</v>
      </c>
      <c r="F158" s="26"/>
      <c r="G158" s="26"/>
      <c r="I158" s="28">
        <f t="shared" si="66"/>
        <v>0</v>
      </c>
      <c r="J158" s="28">
        <f t="shared" si="67"/>
        <v>0</v>
      </c>
      <c r="K158" s="27"/>
    </row>
    <row r="159" spans="1:11" x14ac:dyDescent="0.35">
      <c r="A159" s="26" t="s">
        <v>93</v>
      </c>
      <c r="C159">
        <v>0</v>
      </c>
      <c r="F159" s="26"/>
      <c r="G159" s="26"/>
      <c r="I159" s="28">
        <f t="shared" si="66"/>
        <v>0</v>
      </c>
      <c r="J159" s="28">
        <f t="shared" si="67"/>
        <v>0</v>
      </c>
      <c r="K159" s="27"/>
    </row>
    <row r="160" spans="1:11" x14ac:dyDescent="0.35">
      <c r="I160" s="27"/>
      <c r="J160" s="27"/>
      <c r="K160" s="27"/>
    </row>
    <row r="161" spans="9:11" x14ac:dyDescent="0.35">
      <c r="I161" s="27"/>
      <c r="J161" s="27"/>
      <c r="K161" s="27"/>
    </row>
  </sheetData>
  <sheetProtection algorithmName="SHA-512" hashValue="VDR67G4hDznkY0fvJAa2TH3Hs0UTyKkKIg/Q3Ady2s66MCds1Zxz1iVp541PCk/K1N1G/ZP9/5HXyiJ6KHigTg==" saltValue="bqZVdcL+p3NLqI7AATMs/g==" spinCount="100000" sheet="1" objects="1" scenarios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9D8F0A-E45C-4C84-8112-15E005B57A5F}">
  <dimension ref="A1:M147"/>
  <sheetViews>
    <sheetView workbookViewId="0">
      <selection activeCell="E19" sqref="E19"/>
    </sheetView>
  </sheetViews>
  <sheetFormatPr defaultRowHeight="14.5" x14ac:dyDescent="0.35"/>
  <cols>
    <col min="1" max="1" width="15" customWidth="1"/>
    <col min="3" max="3" width="37.36328125" customWidth="1"/>
    <col min="4" max="4" width="14.7265625" customWidth="1"/>
    <col min="5" max="5" width="12.90625" customWidth="1"/>
    <col min="6" max="6" width="10.453125" customWidth="1"/>
    <col min="7" max="7" width="9.453125" customWidth="1"/>
  </cols>
  <sheetData>
    <row r="1" spans="1:13" s="26" customFormat="1" x14ac:dyDescent="0.35">
      <c r="A1" s="2" t="s">
        <v>73</v>
      </c>
    </row>
    <row r="2" spans="1:13" s="26" customFormat="1" x14ac:dyDescent="0.35"/>
    <row r="3" spans="1:13" x14ac:dyDescent="0.35">
      <c r="A3" s="19" t="s">
        <v>46</v>
      </c>
      <c r="B3" s="19" t="s">
        <v>47</v>
      </c>
      <c r="C3" s="19" t="s">
        <v>48</v>
      </c>
      <c r="D3" s="19" t="s">
        <v>49</v>
      </c>
      <c r="E3" s="19" t="s">
        <v>50</v>
      </c>
      <c r="F3" s="19" t="s">
        <v>51</v>
      </c>
      <c r="G3" s="19" t="s">
        <v>52</v>
      </c>
      <c r="H3" s="19" t="s">
        <v>53</v>
      </c>
      <c r="I3" s="19" t="s">
        <v>54</v>
      </c>
      <c r="J3" s="19" t="s">
        <v>55</v>
      </c>
      <c r="K3" s="19" t="s">
        <v>56</v>
      </c>
      <c r="L3" s="19" t="s">
        <v>37</v>
      </c>
      <c r="M3" s="19" t="s">
        <v>41</v>
      </c>
    </row>
    <row r="4" spans="1:13" x14ac:dyDescent="0.35">
      <c r="A4" s="26" t="s">
        <v>85</v>
      </c>
      <c r="B4" s="25" t="s">
        <v>61</v>
      </c>
      <c r="C4" s="25" t="s">
        <v>58</v>
      </c>
      <c r="D4" s="20">
        <v>0</v>
      </c>
      <c r="E4" s="20">
        <v>0</v>
      </c>
      <c r="F4" s="20">
        <v>0</v>
      </c>
      <c r="G4" s="20">
        <v>0</v>
      </c>
      <c r="H4" s="20">
        <v>0</v>
      </c>
      <c r="I4" s="20">
        <v>0</v>
      </c>
      <c r="J4" s="20">
        <v>0</v>
      </c>
      <c r="K4" s="20">
        <v>0</v>
      </c>
      <c r="L4" s="20">
        <v>0</v>
      </c>
      <c r="M4" s="20">
        <v>0</v>
      </c>
    </row>
    <row r="5" spans="1:13" x14ac:dyDescent="0.35">
      <c r="A5" s="26" t="s">
        <v>85</v>
      </c>
      <c r="B5" s="25" t="s">
        <v>61</v>
      </c>
      <c r="C5" s="25" t="s">
        <v>15</v>
      </c>
      <c r="D5" s="20">
        <v>0</v>
      </c>
      <c r="E5" s="20">
        <v>0</v>
      </c>
      <c r="F5" s="20">
        <v>0</v>
      </c>
      <c r="G5" s="20">
        <v>0</v>
      </c>
      <c r="H5" s="20">
        <v>0</v>
      </c>
      <c r="I5" s="20">
        <v>0</v>
      </c>
      <c r="J5" s="20">
        <v>0</v>
      </c>
      <c r="K5" s="20">
        <v>0</v>
      </c>
      <c r="L5" s="20">
        <v>0</v>
      </c>
      <c r="M5" s="20">
        <v>0</v>
      </c>
    </row>
    <row r="6" spans="1:13" x14ac:dyDescent="0.35">
      <c r="A6" s="26" t="s">
        <v>85</v>
      </c>
      <c r="B6" s="25" t="s">
        <v>61</v>
      </c>
      <c r="C6" s="25" t="s">
        <v>17</v>
      </c>
      <c r="D6" s="20">
        <v>27943</v>
      </c>
      <c r="E6" s="20">
        <v>1</v>
      </c>
      <c r="F6" s="20">
        <v>1.47</v>
      </c>
      <c r="G6" s="20">
        <v>0</v>
      </c>
      <c r="H6" s="20">
        <v>1</v>
      </c>
      <c r="I6" s="20">
        <v>0</v>
      </c>
      <c r="J6" s="20">
        <v>0</v>
      </c>
      <c r="K6" s="20">
        <v>1</v>
      </c>
      <c r="L6" s="20">
        <v>1</v>
      </c>
      <c r="M6" s="20">
        <v>0</v>
      </c>
    </row>
    <row r="7" spans="1:13" x14ac:dyDescent="0.35">
      <c r="A7" s="26" t="s">
        <v>85</v>
      </c>
      <c r="B7" s="25" t="s">
        <v>61</v>
      </c>
      <c r="C7" s="25" t="s">
        <v>19</v>
      </c>
      <c r="D7" s="20">
        <v>0</v>
      </c>
      <c r="E7" s="20">
        <v>0</v>
      </c>
      <c r="F7" s="20">
        <v>0</v>
      </c>
      <c r="G7" s="20">
        <v>0</v>
      </c>
      <c r="H7" s="20">
        <v>0</v>
      </c>
      <c r="I7" s="20">
        <v>0</v>
      </c>
      <c r="J7" s="20">
        <v>0</v>
      </c>
      <c r="K7" s="20">
        <v>0</v>
      </c>
      <c r="L7" s="20">
        <v>0</v>
      </c>
      <c r="M7" s="20">
        <v>0</v>
      </c>
    </row>
    <row r="8" spans="1:13" x14ac:dyDescent="0.35">
      <c r="A8" s="26" t="s">
        <v>85</v>
      </c>
      <c r="B8" s="25" t="s">
        <v>61</v>
      </c>
      <c r="C8" s="25" t="s">
        <v>59</v>
      </c>
      <c r="D8" s="20">
        <v>0</v>
      </c>
      <c r="E8" s="20">
        <v>0</v>
      </c>
      <c r="F8" s="20">
        <v>0</v>
      </c>
      <c r="G8" s="20">
        <v>0</v>
      </c>
      <c r="H8" s="20">
        <v>0</v>
      </c>
      <c r="I8" s="20">
        <v>0</v>
      </c>
      <c r="J8" s="20">
        <v>0</v>
      </c>
      <c r="K8" s="20">
        <v>0</v>
      </c>
      <c r="L8" s="20">
        <v>0</v>
      </c>
      <c r="M8" s="20">
        <v>0</v>
      </c>
    </row>
    <row r="9" spans="1:13" x14ac:dyDescent="0.35">
      <c r="A9" s="26" t="s">
        <v>85</v>
      </c>
      <c r="B9" s="25" t="s">
        <v>61</v>
      </c>
      <c r="C9" s="25" t="s">
        <v>23</v>
      </c>
      <c r="D9" s="20">
        <v>10884</v>
      </c>
      <c r="E9" s="20">
        <v>5</v>
      </c>
      <c r="F9" s="20">
        <v>7.35</v>
      </c>
      <c r="G9" s="20">
        <v>1</v>
      </c>
      <c r="H9" s="20">
        <v>4</v>
      </c>
      <c r="I9" s="20">
        <v>0</v>
      </c>
      <c r="J9" s="20">
        <v>0</v>
      </c>
      <c r="K9" s="20">
        <v>1</v>
      </c>
      <c r="L9" s="20">
        <v>1</v>
      </c>
      <c r="M9" s="20">
        <v>0</v>
      </c>
    </row>
    <row r="10" spans="1:13" x14ac:dyDescent="0.35">
      <c r="A10" s="26" t="s">
        <v>85</v>
      </c>
      <c r="B10" s="25" t="s">
        <v>61</v>
      </c>
      <c r="C10" s="25" t="s">
        <v>60</v>
      </c>
      <c r="D10" s="20">
        <v>0</v>
      </c>
      <c r="E10" s="20">
        <v>0</v>
      </c>
      <c r="F10" s="20">
        <v>0</v>
      </c>
      <c r="G10" s="20">
        <v>0</v>
      </c>
      <c r="H10" s="20">
        <v>0</v>
      </c>
      <c r="I10" s="20">
        <v>0</v>
      </c>
      <c r="J10" s="20">
        <v>0</v>
      </c>
      <c r="K10" s="20">
        <v>0</v>
      </c>
      <c r="L10" s="20">
        <v>0</v>
      </c>
      <c r="M10" s="20">
        <v>0</v>
      </c>
    </row>
    <row r="11" spans="1:13" x14ac:dyDescent="0.35">
      <c r="A11" s="26" t="s">
        <v>85</v>
      </c>
      <c r="B11" s="25" t="s">
        <v>61</v>
      </c>
      <c r="C11" s="25" t="s">
        <v>27</v>
      </c>
      <c r="D11" s="20">
        <v>3342</v>
      </c>
      <c r="E11" s="20">
        <v>62</v>
      </c>
      <c r="F11" s="20">
        <v>91.17</v>
      </c>
      <c r="G11" s="20">
        <v>8</v>
      </c>
      <c r="H11" s="20">
        <v>52</v>
      </c>
      <c r="I11" s="20">
        <v>0</v>
      </c>
      <c r="J11" s="20">
        <v>0</v>
      </c>
      <c r="K11" s="20">
        <v>40</v>
      </c>
      <c r="L11" s="20">
        <v>44</v>
      </c>
      <c r="M11" s="20">
        <v>0</v>
      </c>
    </row>
    <row r="12" spans="1:13" x14ac:dyDescent="0.35">
      <c r="A12" s="26" t="s">
        <v>85</v>
      </c>
      <c r="B12" s="25" t="s">
        <v>61</v>
      </c>
      <c r="C12" s="25" t="s">
        <v>28</v>
      </c>
      <c r="D12" s="20">
        <v>0</v>
      </c>
      <c r="E12" s="20">
        <v>0</v>
      </c>
      <c r="F12" s="20">
        <v>0</v>
      </c>
      <c r="G12" s="20">
        <v>0</v>
      </c>
      <c r="H12" s="20">
        <v>0</v>
      </c>
      <c r="I12" s="20">
        <v>0</v>
      </c>
      <c r="J12" s="20">
        <v>0</v>
      </c>
      <c r="K12" s="20">
        <v>0</v>
      </c>
      <c r="L12" s="20">
        <v>0</v>
      </c>
      <c r="M12" s="20">
        <v>0</v>
      </c>
    </row>
    <row r="13" spans="1:13" x14ac:dyDescent="0.35">
      <c r="A13" s="26" t="s">
        <v>78</v>
      </c>
      <c r="B13" s="25" t="s">
        <v>62</v>
      </c>
      <c r="C13" s="25" t="s">
        <v>58</v>
      </c>
      <c r="D13" s="20">
        <v>117746.4</v>
      </c>
      <c r="E13" s="20">
        <v>109</v>
      </c>
      <c r="F13" s="20">
        <v>3</v>
      </c>
      <c r="G13" s="20">
        <v>6</v>
      </c>
      <c r="H13" s="20">
        <v>53</v>
      </c>
      <c r="I13" s="20">
        <v>3</v>
      </c>
      <c r="J13" s="20">
        <v>0</v>
      </c>
      <c r="K13" s="20">
        <v>9</v>
      </c>
      <c r="L13" s="20">
        <v>6</v>
      </c>
      <c r="M13" s="20">
        <v>0</v>
      </c>
    </row>
    <row r="14" spans="1:13" x14ac:dyDescent="0.35">
      <c r="A14" s="26" t="s">
        <v>78</v>
      </c>
      <c r="B14" s="25" t="s">
        <v>62</v>
      </c>
      <c r="C14" s="25" t="s">
        <v>15</v>
      </c>
      <c r="D14" s="20">
        <v>60449.78</v>
      </c>
      <c r="E14" s="20">
        <v>100</v>
      </c>
      <c r="F14" s="20">
        <v>3</v>
      </c>
      <c r="G14" s="20">
        <v>7</v>
      </c>
      <c r="H14" s="20">
        <v>66</v>
      </c>
      <c r="I14" s="20">
        <v>3</v>
      </c>
      <c r="J14" s="20">
        <v>0</v>
      </c>
      <c r="K14" s="20">
        <v>14</v>
      </c>
      <c r="L14" s="20">
        <v>9</v>
      </c>
      <c r="M14" s="20">
        <v>0</v>
      </c>
    </row>
    <row r="15" spans="1:13" x14ac:dyDescent="0.35">
      <c r="A15" s="26" t="s">
        <v>78</v>
      </c>
      <c r="B15" s="25" t="s">
        <v>62</v>
      </c>
      <c r="C15" s="25" t="s">
        <v>17</v>
      </c>
      <c r="D15" s="20">
        <v>34569.14</v>
      </c>
      <c r="E15" s="20">
        <v>304</v>
      </c>
      <c r="F15" s="20">
        <v>9</v>
      </c>
      <c r="G15" s="20">
        <v>42</v>
      </c>
      <c r="H15" s="20">
        <v>217</v>
      </c>
      <c r="I15" s="20">
        <v>6</v>
      </c>
      <c r="J15" s="20">
        <v>0</v>
      </c>
      <c r="K15" s="20">
        <v>58</v>
      </c>
      <c r="L15" s="20">
        <v>61</v>
      </c>
      <c r="M15" s="20">
        <v>3</v>
      </c>
    </row>
    <row r="16" spans="1:13" x14ac:dyDescent="0.35">
      <c r="A16" s="26" t="s">
        <v>78</v>
      </c>
      <c r="B16" s="25" t="s">
        <v>62</v>
      </c>
      <c r="C16" s="25" t="s">
        <v>19</v>
      </c>
      <c r="D16" s="20">
        <v>22115.759999999998</v>
      </c>
      <c r="E16" s="20">
        <v>144</v>
      </c>
      <c r="F16" s="20">
        <v>4</v>
      </c>
      <c r="G16" s="20">
        <v>36</v>
      </c>
      <c r="H16" s="20">
        <v>101</v>
      </c>
      <c r="I16" s="20">
        <v>0</v>
      </c>
      <c r="J16" s="20">
        <v>0</v>
      </c>
      <c r="K16" s="20">
        <v>27</v>
      </c>
      <c r="L16" s="20">
        <v>36</v>
      </c>
      <c r="M16" s="20">
        <v>3</v>
      </c>
    </row>
    <row r="17" spans="1:13" x14ac:dyDescent="0.35">
      <c r="A17" s="26" t="s">
        <v>78</v>
      </c>
      <c r="B17" s="25" t="s">
        <v>62</v>
      </c>
      <c r="C17" s="25" t="s">
        <v>59</v>
      </c>
      <c r="D17" s="20">
        <v>16949.41</v>
      </c>
      <c r="E17" s="20">
        <v>502</v>
      </c>
      <c r="F17" s="20">
        <v>15</v>
      </c>
      <c r="G17" s="20">
        <v>211</v>
      </c>
      <c r="H17" s="20">
        <v>283</v>
      </c>
      <c r="I17" s="20">
        <v>0</v>
      </c>
      <c r="J17" s="20">
        <v>0</v>
      </c>
      <c r="K17" s="20">
        <v>71</v>
      </c>
      <c r="L17" s="20">
        <v>201</v>
      </c>
      <c r="M17" s="20">
        <v>4</v>
      </c>
    </row>
    <row r="18" spans="1:13" x14ac:dyDescent="0.35">
      <c r="A18" s="26" t="s">
        <v>78</v>
      </c>
      <c r="B18" s="25" t="s">
        <v>62</v>
      </c>
      <c r="C18" s="25" t="s">
        <v>23</v>
      </c>
      <c r="D18" s="20">
        <v>12071.18</v>
      </c>
      <c r="E18" s="20">
        <v>1057</v>
      </c>
      <c r="F18" s="20">
        <v>32</v>
      </c>
      <c r="G18" s="20">
        <v>470</v>
      </c>
      <c r="H18" s="20">
        <v>579</v>
      </c>
      <c r="I18" s="20">
        <v>0</v>
      </c>
      <c r="J18" s="20">
        <v>0</v>
      </c>
      <c r="K18" s="20">
        <v>536</v>
      </c>
      <c r="L18" s="20">
        <v>493</v>
      </c>
      <c r="M18" s="20">
        <v>8</v>
      </c>
    </row>
    <row r="19" spans="1:13" x14ac:dyDescent="0.35">
      <c r="A19" s="26" t="s">
        <v>78</v>
      </c>
      <c r="B19" s="25" t="s">
        <v>62</v>
      </c>
      <c r="C19" s="25" t="s">
        <v>60</v>
      </c>
      <c r="D19" s="20">
        <v>7663.48</v>
      </c>
      <c r="E19" s="20">
        <v>711</v>
      </c>
      <c r="F19" s="20">
        <v>22</v>
      </c>
      <c r="G19" s="20">
        <v>318</v>
      </c>
      <c r="H19" s="20">
        <v>389</v>
      </c>
      <c r="I19" s="20">
        <v>0</v>
      </c>
      <c r="J19" s="20">
        <v>0</v>
      </c>
      <c r="K19" s="20">
        <v>323</v>
      </c>
      <c r="L19" s="20">
        <v>381</v>
      </c>
      <c r="M19" s="20">
        <v>1</v>
      </c>
    </row>
    <row r="20" spans="1:13" x14ac:dyDescent="0.35">
      <c r="A20" s="26" t="s">
        <v>78</v>
      </c>
      <c r="B20" s="25" t="s">
        <v>62</v>
      </c>
      <c r="C20" s="25" t="s">
        <v>27</v>
      </c>
      <c r="D20" s="20">
        <v>2938.55</v>
      </c>
      <c r="E20" s="20">
        <v>370</v>
      </c>
      <c r="F20" s="20">
        <v>11</v>
      </c>
      <c r="G20" s="20">
        <v>129</v>
      </c>
      <c r="H20" s="20">
        <v>208</v>
      </c>
      <c r="I20" s="20">
        <v>30</v>
      </c>
      <c r="J20" s="20">
        <v>0</v>
      </c>
      <c r="K20" s="20">
        <v>194</v>
      </c>
      <c r="L20" s="20">
        <v>324</v>
      </c>
      <c r="M20" s="20">
        <v>62</v>
      </c>
    </row>
    <row r="21" spans="1:13" x14ac:dyDescent="0.35">
      <c r="A21" s="26" t="s">
        <v>78</v>
      </c>
      <c r="B21" s="25" t="s">
        <v>62</v>
      </c>
      <c r="C21" s="25" t="s">
        <v>28</v>
      </c>
      <c r="D21" s="20">
        <v>0</v>
      </c>
      <c r="E21" s="20">
        <v>0</v>
      </c>
      <c r="F21" s="20">
        <v>0</v>
      </c>
      <c r="G21" s="20">
        <v>0</v>
      </c>
      <c r="H21" s="20">
        <v>0</v>
      </c>
      <c r="I21" s="20">
        <v>0</v>
      </c>
      <c r="J21" s="20">
        <v>0</v>
      </c>
      <c r="K21" s="20">
        <v>0</v>
      </c>
      <c r="L21" s="20">
        <v>0</v>
      </c>
      <c r="M21" s="20">
        <v>0</v>
      </c>
    </row>
    <row r="22" spans="1:13" x14ac:dyDescent="0.35">
      <c r="A22" s="26" t="s">
        <v>81</v>
      </c>
      <c r="B22" s="25" t="s">
        <v>57</v>
      </c>
      <c r="C22" s="25" t="s">
        <v>58</v>
      </c>
      <c r="D22" s="20">
        <v>0</v>
      </c>
      <c r="E22" s="20">
        <v>0</v>
      </c>
      <c r="F22" s="20">
        <v>0</v>
      </c>
      <c r="G22" s="20">
        <v>0</v>
      </c>
      <c r="H22" s="20">
        <v>0</v>
      </c>
      <c r="I22" s="20">
        <v>0</v>
      </c>
      <c r="J22" s="20">
        <v>0</v>
      </c>
      <c r="K22" s="20">
        <v>0</v>
      </c>
      <c r="L22" s="20">
        <v>0</v>
      </c>
      <c r="M22" s="20">
        <v>0</v>
      </c>
    </row>
    <row r="23" spans="1:13" x14ac:dyDescent="0.35">
      <c r="A23" s="26" t="s">
        <v>81</v>
      </c>
      <c r="B23" s="25" t="s">
        <v>57</v>
      </c>
      <c r="C23" s="25" t="s">
        <v>15</v>
      </c>
      <c r="D23" s="20">
        <v>65078</v>
      </c>
      <c r="E23" s="20">
        <v>3</v>
      </c>
      <c r="F23" s="20">
        <v>3.03</v>
      </c>
      <c r="G23" s="20">
        <v>0</v>
      </c>
      <c r="H23" s="20">
        <v>0</v>
      </c>
      <c r="I23" s="20">
        <v>0</v>
      </c>
      <c r="J23" s="20">
        <v>0</v>
      </c>
      <c r="K23" s="20">
        <v>0</v>
      </c>
      <c r="L23" s="20">
        <v>0</v>
      </c>
      <c r="M23" s="20">
        <v>0</v>
      </c>
    </row>
    <row r="24" spans="1:13" x14ac:dyDescent="0.35">
      <c r="A24" s="26" t="s">
        <v>81</v>
      </c>
      <c r="B24" s="25" t="s">
        <v>57</v>
      </c>
      <c r="C24" s="25" t="s">
        <v>17</v>
      </c>
      <c r="D24" s="20">
        <v>32689</v>
      </c>
      <c r="E24" s="20">
        <v>12</v>
      </c>
      <c r="F24" s="20">
        <v>12.12</v>
      </c>
      <c r="G24" s="20">
        <v>2</v>
      </c>
      <c r="H24" s="20">
        <v>2</v>
      </c>
      <c r="I24" s="20">
        <v>0</v>
      </c>
      <c r="J24" s="20">
        <v>0</v>
      </c>
      <c r="K24" s="20">
        <v>2</v>
      </c>
      <c r="L24" s="20">
        <v>0</v>
      </c>
      <c r="M24" s="20">
        <v>1</v>
      </c>
    </row>
    <row r="25" spans="1:13" x14ac:dyDescent="0.35">
      <c r="A25" s="26" t="s">
        <v>81</v>
      </c>
      <c r="B25" s="25" t="s">
        <v>57</v>
      </c>
      <c r="C25" s="25" t="s">
        <v>19</v>
      </c>
      <c r="D25" s="20">
        <v>22239</v>
      </c>
      <c r="E25" s="20">
        <v>9</v>
      </c>
      <c r="F25" s="20">
        <v>9.09</v>
      </c>
      <c r="G25" s="20">
        <v>0</v>
      </c>
      <c r="H25" s="20">
        <v>4</v>
      </c>
      <c r="I25" s="20">
        <v>0</v>
      </c>
      <c r="J25" s="20">
        <v>0</v>
      </c>
      <c r="K25" s="20">
        <v>0</v>
      </c>
      <c r="L25" s="20">
        <v>0</v>
      </c>
      <c r="M25" s="20">
        <v>1</v>
      </c>
    </row>
    <row r="26" spans="1:13" x14ac:dyDescent="0.35">
      <c r="A26" s="26" t="s">
        <v>81</v>
      </c>
      <c r="B26" s="25" t="s">
        <v>57</v>
      </c>
      <c r="C26" s="25" t="s">
        <v>59</v>
      </c>
      <c r="D26" s="20">
        <v>16971</v>
      </c>
      <c r="E26" s="20">
        <v>29</v>
      </c>
      <c r="F26" s="20">
        <v>29.29</v>
      </c>
      <c r="G26" s="20">
        <v>18</v>
      </c>
      <c r="H26" s="20">
        <v>4</v>
      </c>
      <c r="I26" s="20">
        <v>0</v>
      </c>
      <c r="J26" s="20">
        <v>0</v>
      </c>
      <c r="K26" s="20">
        <v>2</v>
      </c>
      <c r="L26" s="20">
        <v>0</v>
      </c>
      <c r="M26" s="20">
        <v>1</v>
      </c>
    </row>
    <row r="27" spans="1:13" x14ac:dyDescent="0.35">
      <c r="A27" s="26" t="s">
        <v>81</v>
      </c>
      <c r="B27" s="25" t="s">
        <v>57</v>
      </c>
      <c r="C27" s="25" t="s">
        <v>23</v>
      </c>
      <c r="D27" s="20">
        <v>12059</v>
      </c>
      <c r="E27" s="20">
        <v>4</v>
      </c>
      <c r="F27" s="20">
        <v>4.04</v>
      </c>
      <c r="G27" s="20">
        <v>6</v>
      </c>
      <c r="H27" s="20">
        <v>1</v>
      </c>
      <c r="I27" s="20">
        <v>0</v>
      </c>
      <c r="J27" s="20">
        <v>0</v>
      </c>
      <c r="K27" s="20">
        <v>0</v>
      </c>
      <c r="L27" s="20">
        <v>0</v>
      </c>
      <c r="M27" s="20">
        <v>1</v>
      </c>
    </row>
    <row r="28" spans="1:13" x14ac:dyDescent="0.35">
      <c r="A28" s="26" t="s">
        <v>81</v>
      </c>
      <c r="B28" s="25" t="s">
        <v>57</v>
      </c>
      <c r="C28" s="25" t="s">
        <v>60</v>
      </c>
      <c r="D28" s="20">
        <v>7070</v>
      </c>
      <c r="E28" s="20">
        <v>35</v>
      </c>
      <c r="F28" s="20">
        <v>35.35</v>
      </c>
      <c r="G28" s="20">
        <v>6</v>
      </c>
      <c r="H28" s="20">
        <v>15</v>
      </c>
      <c r="I28" s="20">
        <v>0</v>
      </c>
      <c r="J28" s="20">
        <v>0</v>
      </c>
      <c r="K28" s="20">
        <v>4</v>
      </c>
      <c r="L28" s="20">
        <v>0</v>
      </c>
      <c r="M28" s="20">
        <v>2</v>
      </c>
    </row>
    <row r="29" spans="1:13" x14ac:dyDescent="0.35">
      <c r="A29" s="26" t="s">
        <v>81</v>
      </c>
      <c r="B29" s="25" t="s">
        <v>57</v>
      </c>
      <c r="C29" s="25" t="s">
        <v>27</v>
      </c>
      <c r="D29" s="20">
        <v>4012</v>
      </c>
      <c r="E29" s="20">
        <v>7</v>
      </c>
      <c r="F29" s="20">
        <v>7.07</v>
      </c>
      <c r="G29" s="20">
        <v>2</v>
      </c>
      <c r="H29" s="20">
        <v>4</v>
      </c>
      <c r="I29" s="20">
        <v>0</v>
      </c>
      <c r="J29" s="20">
        <v>0</v>
      </c>
      <c r="K29" s="20">
        <v>3</v>
      </c>
      <c r="L29" s="20">
        <v>0</v>
      </c>
      <c r="M29" s="20">
        <v>0</v>
      </c>
    </row>
    <row r="30" spans="1:13" x14ac:dyDescent="0.35">
      <c r="A30" s="26" t="s">
        <v>81</v>
      </c>
      <c r="B30" s="25" t="s">
        <v>57</v>
      </c>
      <c r="C30" s="25" t="s">
        <v>28</v>
      </c>
      <c r="D30" s="20">
        <v>0</v>
      </c>
      <c r="E30" s="20">
        <v>0</v>
      </c>
      <c r="F30" s="20">
        <v>0</v>
      </c>
      <c r="G30" s="20">
        <v>0</v>
      </c>
      <c r="H30" s="20">
        <v>0</v>
      </c>
      <c r="I30" s="20">
        <v>0</v>
      </c>
      <c r="J30" s="20">
        <v>0</v>
      </c>
      <c r="K30" s="20">
        <v>0</v>
      </c>
      <c r="L30" s="20">
        <v>0</v>
      </c>
      <c r="M30" s="20">
        <v>0</v>
      </c>
    </row>
    <row r="31" spans="1:13" x14ac:dyDescent="0.35">
      <c r="A31" s="26" t="s">
        <v>79</v>
      </c>
      <c r="B31" s="25" t="s">
        <v>62</v>
      </c>
      <c r="C31" s="25" t="s">
        <v>58</v>
      </c>
      <c r="D31" s="20">
        <v>0</v>
      </c>
      <c r="E31" s="20">
        <v>0</v>
      </c>
      <c r="F31" s="20">
        <v>0</v>
      </c>
      <c r="G31" s="20">
        <v>0</v>
      </c>
      <c r="H31" s="20">
        <v>0</v>
      </c>
      <c r="I31" s="20">
        <v>0</v>
      </c>
      <c r="J31" s="20">
        <v>0</v>
      </c>
      <c r="K31" s="20">
        <v>0</v>
      </c>
      <c r="L31" s="20">
        <v>0</v>
      </c>
      <c r="M31" s="20">
        <v>0</v>
      </c>
    </row>
    <row r="32" spans="1:13" x14ac:dyDescent="0.35">
      <c r="A32" s="26" t="s">
        <v>79</v>
      </c>
      <c r="B32" s="25" t="s">
        <v>62</v>
      </c>
      <c r="C32" s="25" t="s">
        <v>15</v>
      </c>
      <c r="D32" s="20">
        <v>0</v>
      </c>
      <c r="E32" s="20">
        <v>0</v>
      </c>
      <c r="F32" s="20">
        <v>0</v>
      </c>
      <c r="G32" s="20">
        <v>0</v>
      </c>
      <c r="H32" s="20">
        <v>0</v>
      </c>
      <c r="I32" s="20">
        <v>0</v>
      </c>
      <c r="J32" s="20">
        <v>0</v>
      </c>
      <c r="K32" s="20">
        <v>0</v>
      </c>
      <c r="L32" s="20">
        <v>0</v>
      </c>
      <c r="M32" s="20">
        <v>0</v>
      </c>
    </row>
    <row r="33" spans="1:13" x14ac:dyDescent="0.35">
      <c r="A33" s="26" t="s">
        <v>79</v>
      </c>
      <c r="B33" s="25" t="s">
        <v>62</v>
      </c>
      <c r="C33" s="25" t="s">
        <v>17</v>
      </c>
      <c r="D33" s="20">
        <v>30731.07</v>
      </c>
      <c r="E33" s="20">
        <v>5</v>
      </c>
      <c r="F33" s="20">
        <v>14.71</v>
      </c>
      <c r="G33" s="20">
        <v>1</v>
      </c>
      <c r="H33" s="20">
        <v>2</v>
      </c>
      <c r="I33" s="20">
        <v>0</v>
      </c>
      <c r="J33" s="20">
        <v>0</v>
      </c>
      <c r="K33" s="20">
        <v>0</v>
      </c>
      <c r="L33" s="20">
        <v>0</v>
      </c>
      <c r="M33" s="20">
        <v>0</v>
      </c>
    </row>
    <row r="34" spans="1:13" x14ac:dyDescent="0.35">
      <c r="A34" s="26" t="s">
        <v>79</v>
      </c>
      <c r="B34" s="25" t="s">
        <v>62</v>
      </c>
      <c r="C34" s="25" t="s">
        <v>19</v>
      </c>
      <c r="D34" s="20">
        <v>23144.54</v>
      </c>
      <c r="E34" s="20">
        <v>4</v>
      </c>
      <c r="F34" s="20">
        <v>11.76</v>
      </c>
      <c r="G34" s="20">
        <v>1</v>
      </c>
      <c r="H34" s="20">
        <v>1</v>
      </c>
      <c r="I34" s="20">
        <v>0</v>
      </c>
      <c r="J34" s="20">
        <v>0</v>
      </c>
      <c r="K34" s="20">
        <v>0</v>
      </c>
      <c r="L34" s="20">
        <v>1</v>
      </c>
      <c r="M34" s="20">
        <v>0</v>
      </c>
    </row>
    <row r="35" spans="1:13" x14ac:dyDescent="0.35">
      <c r="A35" s="26" t="s">
        <v>79</v>
      </c>
      <c r="B35" s="25" t="s">
        <v>62</v>
      </c>
      <c r="C35" s="25" t="s">
        <v>59</v>
      </c>
      <c r="D35" s="20">
        <v>17453</v>
      </c>
      <c r="E35" s="20">
        <v>2</v>
      </c>
      <c r="F35" s="20">
        <v>5.88</v>
      </c>
      <c r="G35" s="20">
        <v>1</v>
      </c>
      <c r="H35" s="20">
        <v>0</v>
      </c>
      <c r="I35" s="20">
        <v>0</v>
      </c>
      <c r="J35" s="20">
        <v>0</v>
      </c>
      <c r="K35" s="20">
        <v>0</v>
      </c>
      <c r="L35" s="20">
        <v>1</v>
      </c>
      <c r="M35" s="20">
        <v>0</v>
      </c>
    </row>
    <row r="36" spans="1:13" x14ac:dyDescent="0.35">
      <c r="A36" s="26" t="s">
        <v>79</v>
      </c>
      <c r="B36" s="25" t="s">
        <v>62</v>
      </c>
      <c r="C36" s="25" t="s">
        <v>23</v>
      </c>
      <c r="D36" s="20">
        <v>0</v>
      </c>
      <c r="E36" s="20">
        <v>0</v>
      </c>
      <c r="F36" s="20">
        <v>0</v>
      </c>
      <c r="G36" s="20">
        <v>0</v>
      </c>
      <c r="H36" s="20">
        <v>0</v>
      </c>
      <c r="I36" s="20">
        <v>0</v>
      </c>
      <c r="J36" s="20">
        <v>0</v>
      </c>
      <c r="K36" s="20">
        <v>0</v>
      </c>
      <c r="L36" s="20">
        <v>0</v>
      </c>
      <c r="M36" s="20">
        <v>0</v>
      </c>
    </row>
    <row r="37" spans="1:13" x14ac:dyDescent="0.35">
      <c r="A37" s="26" t="s">
        <v>79</v>
      </c>
      <c r="B37" s="25" t="s">
        <v>62</v>
      </c>
      <c r="C37" s="25" t="s">
        <v>60</v>
      </c>
      <c r="D37" s="20">
        <v>6723.46</v>
      </c>
      <c r="E37" s="20">
        <v>18</v>
      </c>
      <c r="F37" s="20">
        <v>52.94</v>
      </c>
      <c r="G37" s="20">
        <v>15</v>
      </c>
      <c r="H37" s="20">
        <v>2</v>
      </c>
      <c r="I37" s="20">
        <v>0</v>
      </c>
      <c r="J37" s="20">
        <v>0</v>
      </c>
      <c r="K37" s="20">
        <v>1</v>
      </c>
      <c r="L37" s="20">
        <v>3</v>
      </c>
      <c r="M37" s="20">
        <v>1</v>
      </c>
    </row>
    <row r="38" spans="1:13" x14ac:dyDescent="0.35">
      <c r="A38" s="26" t="s">
        <v>79</v>
      </c>
      <c r="B38" s="25" t="s">
        <v>62</v>
      </c>
      <c r="C38" s="25" t="s">
        <v>27</v>
      </c>
      <c r="D38" s="20">
        <v>4146.71</v>
      </c>
      <c r="E38" s="20">
        <v>4</v>
      </c>
      <c r="F38" s="20">
        <v>11.76</v>
      </c>
      <c r="G38" s="20">
        <v>3</v>
      </c>
      <c r="H38" s="20">
        <v>0</v>
      </c>
      <c r="I38" s="20">
        <v>0</v>
      </c>
      <c r="J38" s="20">
        <v>0</v>
      </c>
      <c r="K38" s="20">
        <v>1</v>
      </c>
      <c r="L38" s="20">
        <v>0</v>
      </c>
      <c r="M38" s="20">
        <v>0</v>
      </c>
    </row>
    <row r="39" spans="1:13" x14ac:dyDescent="0.35">
      <c r="A39" s="26" t="s">
        <v>79</v>
      </c>
      <c r="B39" s="25" t="s">
        <v>62</v>
      </c>
      <c r="C39" s="25" t="s">
        <v>28</v>
      </c>
      <c r="D39" s="20">
        <v>990</v>
      </c>
      <c r="E39" s="20">
        <v>1</v>
      </c>
      <c r="F39" s="20">
        <v>2.94</v>
      </c>
      <c r="G39" s="20">
        <v>0</v>
      </c>
      <c r="H39" s="20">
        <v>0</v>
      </c>
      <c r="I39" s="20">
        <v>0</v>
      </c>
      <c r="J39" s="20">
        <v>0</v>
      </c>
      <c r="K39" s="20">
        <v>1</v>
      </c>
      <c r="L39" s="20">
        <v>0</v>
      </c>
      <c r="M39" s="20">
        <v>0</v>
      </c>
    </row>
    <row r="40" spans="1:13" x14ac:dyDescent="0.35">
      <c r="A40" s="26" t="s">
        <v>86</v>
      </c>
      <c r="B40" s="25" t="s">
        <v>61</v>
      </c>
      <c r="C40" s="25" t="s">
        <v>58</v>
      </c>
      <c r="D40" s="20">
        <v>0</v>
      </c>
      <c r="E40" s="20">
        <v>0</v>
      </c>
      <c r="F40" s="20">
        <v>0</v>
      </c>
      <c r="G40" s="20">
        <v>0</v>
      </c>
      <c r="H40" s="20">
        <v>0</v>
      </c>
      <c r="I40" s="20">
        <v>0</v>
      </c>
      <c r="J40" s="20">
        <v>0</v>
      </c>
      <c r="K40" s="20">
        <v>0</v>
      </c>
      <c r="L40" s="20">
        <v>0</v>
      </c>
      <c r="M40" s="20">
        <v>0</v>
      </c>
    </row>
    <row r="41" spans="1:13" x14ac:dyDescent="0.35">
      <c r="A41" s="26" t="s">
        <v>86</v>
      </c>
      <c r="B41" s="25" t="s">
        <v>61</v>
      </c>
      <c r="C41" s="25" t="s">
        <v>15</v>
      </c>
      <c r="D41" s="20">
        <v>0</v>
      </c>
      <c r="E41" s="20">
        <v>0</v>
      </c>
      <c r="F41" s="20">
        <v>0</v>
      </c>
      <c r="G41" s="20">
        <v>0</v>
      </c>
      <c r="H41" s="20">
        <v>0</v>
      </c>
      <c r="I41" s="20">
        <v>0</v>
      </c>
      <c r="J41" s="20">
        <v>0</v>
      </c>
      <c r="K41" s="20">
        <v>0</v>
      </c>
      <c r="L41" s="20">
        <v>0</v>
      </c>
      <c r="M41" s="20">
        <v>0</v>
      </c>
    </row>
    <row r="42" spans="1:13" x14ac:dyDescent="0.35">
      <c r="A42" s="26" t="s">
        <v>86</v>
      </c>
      <c r="B42" s="25" t="s">
        <v>61</v>
      </c>
      <c r="C42" s="25" t="s">
        <v>17</v>
      </c>
      <c r="D42" s="20">
        <v>0</v>
      </c>
      <c r="E42" s="20">
        <v>0</v>
      </c>
      <c r="F42" s="20">
        <v>0</v>
      </c>
      <c r="G42" s="20">
        <v>0</v>
      </c>
      <c r="H42" s="20">
        <v>0</v>
      </c>
      <c r="I42" s="20">
        <v>0</v>
      </c>
      <c r="J42" s="20">
        <v>0</v>
      </c>
      <c r="K42" s="20">
        <v>0</v>
      </c>
      <c r="L42" s="20">
        <v>0</v>
      </c>
      <c r="M42" s="20">
        <v>0</v>
      </c>
    </row>
    <row r="43" spans="1:13" x14ac:dyDescent="0.35">
      <c r="A43" s="26" t="s">
        <v>86</v>
      </c>
      <c r="B43" s="25" t="s">
        <v>61</v>
      </c>
      <c r="C43" s="25" t="s">
        <v>19</v>
      </c>
      <c r="D43" s="20">
        <v>0</v>
      </c>
      <c r="E43" s="20">
        <v>0</v>
      </c>
      <c r="F43" s="20">
        <v>0</v>
      </c>
      <c r="G43" s="20">
        <v>0</v>
      </c>
      <c r="H43" s="20">
        <v>0</v>
      </c>
      <c r="I43" s="20">
        <v>0</v>
      </c>
      <c r="J43" s="20">
        <v>0</v>
      </c>
      <c r="K43" s="20">
        <v>0</v>
      </c>
      <c r="L43" s="20">
        <v>0</v>
      </c>
      <c r="M43" s="20">
        <v>0</v>
      </c>
    </row>
    <row r="44" spans="1:13" x14ac:dyDescent="0.35">
      <c r="A44" s="26" t="s">
        <v>86</v>
      </c>
      <c r="B44" s="25" t="s">
        <v>61</v>
      </c>
      <c r="C44" s="25" t="s">
        <v>59</v>
      </c>
      <c r="D44" s="20">
        <v>0</v>
      </c>
      <c r="E44" s="20">
        <v>0</v>
      </c>
      <c r="F44" s="20">
        <v>0</v>
      </c>
      <c r="G44" s="20">
        <v>0</v>
      </c>
      <c r="H44" s="20">
        <v>0</v>
      </c>
      <c r="I44" s="20">
        <v>0</v>
      </c>
      <c r="J44" s="20">
        <v>0</v>
      </c>
      <c r="K44" s="20">
        <v>0</v>
      </c>
      <c r="L44" s="20">
        <v>0</v>
      </c>
      <c r="M44" s="20">
        <v>0</v>
      </c>
    </row>
    <row r="45" spans="1:13" x14ac:dyDescent="0.35">
      <c r="A45" s="26" t="s">
        <v>86</v>
      </c>
      <c r="B45" s="25" t="s">
        <v>61</v>
      </c>
      <c r="C45" s="25" t="s">
        <v>23</v>
      </c>
      <c r="D45" s="20">
        <v>0</v>
      </c>
      <c r="E45" s="20">
        <v>0</v>
      </c>
      <c r="F45" s="20">
        <v>0</v>
      </c>
      <c r="G45" s="20">
        <v>0</v>
      </c>
      <c r="H45" s="20">
        <v>0</v>
      </c>
      <c r="I45" s="20">
        <v>0</v>
      </c>
      <c r="J45" s="20">
        <v>0</v>
      </c>
      <c r="K45" s="20">
        <v>0</v>
      </c>
      <c r="L45" s="20">
        <v>0</v>
      </c>
      <c r="M45" s="20">
        <v>0</v>
      </c>
    </row>
    <row r="46" spans="1:13" x14ac:dyDescent="0.35">
      <c r="A46" s="26" t="s">
        <v>86</v>
      </c>
      <c r="B46" s="25" t="s">
        <v>61</v>
      </c>
      <c r="C46" s="25" t="s">
        <v>60</v>
      </c>
      <c r="D46" s="20">
        <v>0</v>
      </c>
      <c r="E46" s="20">
        <v>0</v>
      </c>
      <c r="F46" s="20">
        <v>0</v>
      </c>
      <c r="G46" s="20">
        <v>0</v>
      </c>
      <c r="H46" s="20">
        <v>0</v>
      </c>
      <c r="I46" s="20">
        <v>0</v>
      </c>
      <c r="J46" s="20">
        <v>0</v>
      </c>
      <c r="K46" s="20">
        <v>0</v>
      </c>
      <c r="L46" s="20">
        <v>0</v>
      </c>
      <c r="M46" s="20">
        <v>0</v>
      </c>
    </row>
    <row r="47" spans="1:13" x14ac:dyDescent="0.35">
      <c r="A47" s="26" t="s">
        <v>86</v>
      </c>
      <c r="B47" s="25" t="s">
        <v>61</v>
      </c>
      <c r="C47" s="25" t="s">
        <v>27</v>
      </c>
      <c r="D47" s="20">
        <v>0</v>
      </c>
      <c r="E47" s="20">
        <v>0</v>
      </c>
      <c r="F47" s="20">
        <v>0</v>
      </c>
      <c r="G47" s="20">
        <v>0</v>
      </c>
      <c r="H47" s="20">
        <v>0</v>
      </c>
      <c r="I47" s="20">
        <v>0</v>
      </c>
      <c r="J47" s="20">
        <v>0</v>
      </c>
      <c r="K47" s="20">
        <v>0</v>
      </c>
      <c r="L47" s="20">
        <v>0</v>
      </c>
      <c r="M47" s="20">
        <v>0</v>
      </c>
    </row>
    <row r="48" spans="1:13" x14ac:dyDescent="0.35">
      <c r="A48" s="26" t="s">
        <v>86</v>
      </c>
      <c r="B48" s="25" t="s">
        <v>61</v>
      </c>
      <c r="C48" s="25" t="s">
        <v>28</v>
      </c>
      <c r="D48" s="20">
        <v>0</v>
      </c>
      <c r="E48" s="20">
        <v>0</v>
      </c>
      <c r="F48" s="20">
        <v>0</v>
      </c>
      <c r="G48" s="20">
        <v>0</v>
      </c>
      <c r="H48" s="20">
        <v>0</v>
      </c>
      <c r="I48" s="20">
        <v>0</v>
      </c>
      <c r="J48" s="20">
        <v>0</v>
      </c>
      <c r="K48" s="20">
        <v>0</v>
      </c>
      <c r="L48" s="20">
        <v>0</v>
      </c>
      <c r="M48" s="20">
        <v>0</v>
      </c>
    </row>
    <row r="49" spans="1:13" x14ac:dyDescent="0.35">
      <c r="A49" s="26" t="s">
        <v>80</v>
      </c>
      <c r="B49" s="25" t="s">
        <v>62</v>
      </c>
      <c r="C49" s="25" t="s">
        <v>58</v>
      </c>
      <c r="D49" s="20">
        <v>0</v>
      </c>
      <c r="E49" s="20">
        <v>0</v>
      </c>
      <c r="F49" s="20">
        <v>0</v>
      </c>
      <c r="G49" s="20">
        <v>0</v>
      </c>
      <c r="H49" s="20">
        <v>0</v>
      </c>
      <c r="I49" s="20">
        <v>0</v>
      </c>
      <c r="J49" s="20">
        <v>0</v>
      </c>
      <c r="K49" s="20">
        <v>0</v>
      </c>
      <c r="L49" s="20">
        <v>0</v>
      </c>
      <c r="M49" s="20">
        <v>0</v>
      </c>
    </row>
    <row r="50" spans="1:13" x14ac:dyDescent="0.35">
      <c r="A50" s="26" t="s">
        <v>80</v>
      </c>
      <c r="B50" s="25" t="s">
        <v>62</v>
      </c>
      <c r="C50" s="25" t="s">
        <v>15</v>
      </c>
      <c r="D50" s="20">
        <v>0</v>
      </c>
      <c r="E50" s="20">
        <v>0</v>
      </c>
      <c r="F50" s="20">
        <v>0</v>
      </c>
      <c r="G50" s="20">
        <v>0</v>
      </c>
      <c r="H50" s="20">
        <v>0</v>
      </c>
      <c r="I50" s="20">
        <v>0</v>
      </c>
      <c r="J50" s="20">
        <v>0</v>
      </c>
      <c r="K50" s="20">
        <v>0</v>
      </c>
      <c r="L50" s="20">
        <v>0</v>
      </c>
      <c r="M50" s="20">
        <v>0</v>
      </c>
    </row>
    <row r="51" spans="1:13" x14ac:dyDescent="0.35">
      <c r="A51" s="26" t="s">
        <v>80</v>
      </c>
      <c r="B51" s="25" t="s">
        <v>62</v>
      </c>
      <c r="C51" s="25" t="s">
        <v>17</v>
      </c>
      <c r="D51" s="20">
        <v>28533.17</v>
      </c>
      <c r="E51" s="20">
        <v>2</v>
      </c>
      <c r="F51" s="20">
        <v>7.41</v>
      </c>
      <c r="G51" s="20">
        <v>0</v>
      </c>
      <c r="H51" s="20">
        <v>2</v>
      </c>
      <c r="I51" s="20">
        <v>0</v>
      </c>
      <c r="J51" s="20">
        <v>0</v>
      </c>
      <c r="K51" s="20">
        <v>0</v>
      </c>
      <c r="L51" s="20">
        <v>0</v>
      </c>
      <c r="M51" s="20">
        <v>0</v>
      </c>
    </row>
    <row r="52" spans="1:13" x14ac:dyDescent="0.35">
      <c r="A52" s="26" t="s">
        <v>80</v>
      </c>
      <c r="B52" s="25" t="s">
        <v>62</v>
      </c>
      <c r="C52" s="25" t="s">
        <v>19</v>
      </c>
      <c r="D52" s="20">
        <v>20134.02</v>
      </c>
      <c r="E52" s="20">
        <v>1</v>
      </c>
      <c r="F52" s="20">
        <v>3.7</v>
      </c>
      <c r="G52" s="20">
        <v>0</v>
      </c>
      <c r="H52" s="20">
        <v>1</v>
      </c>
      <c r="I52" s="20">
        <v>0</v>
      </c>
      <c r="J52" s="20">
        <v>0</v>
      </c>
      <c r="K52" s="20">
        <v>0</v>
      </c>
      <c r="L52" s="20">
        <v>0</v>
      </c>
      <c r="M52" s="20">
        <v>0</v>
      </c>
    </row>
    <row r="53" spans="1:13" x14ac:dyDescent="0.35">
      <c r="A53" s="26" t="s">
        <v>80</v>
      </c>
      <c r="B53" s="25" t="s">
        <v>62</v>
      </c>
      <c r="C53" s="25" t="s">
        <v>59</v>
      </c>
      <c r="D53" s="20">
        <v>18838.650000000001</v>
      </c>
      <c r="E53" s="20">
        <v>1</v>
      </c>
      <c r="F53" s="20">
        <v>3.7</v>
      </c>
      <c r="G53" s="20">
        <v>0</v>
      </c>
      <c r="H53" s="20">
        <v>1</v>
      </c>
      <c r="I53" s="20">
        <v>0</v>
      </c>
      <c r="J53" s="20">
        <v>0</v>
      </c>
      <c r="K53" s="20">
        <v>0</v>
      </c>
      <c r="L53" s="20">
        <v>0</v>
      </c>
      <c r="M53" s="20">
        <v>0</v>
      </c>
    </row>
    <row r="54" spans="1:13" x14ac:dyDescent="0.35">
      <c r="A54" s="26" t="s">
        <v>80</v>
      </c>
      <c r="B54" s="25" t="s">
        <v>62</v>
      </c>
      <c r="C54" s="25" t="s">
        <v>23</v>
      </c>
      <c r="D54" s="20">
        <v>12756.84</v>
      </c>
      <c r="E54" s="20">
        <v>3</v>
      </c>
      <c r="F54" s="20">
        <v>11.11</v>
      </c>
      <c r="G54" s="20">
        <v>0</v>
      </c>
      <c r="H54" s="20">
        <v>2</v>
      </c>
      <c r="I54" s="20">
        <v>0</v>
      </c>
      <c r="J54" s="20">
        <v>0</v>
      </c>
      <c r="K54" s="20">
        <v>0</v>
      </c>
      <c r="L54" s="20">
        <v>0</v>
      </c>
      <c r="M54" s="20">
        <v>0</v>
      </c>
    </row>
    <row r="55" spans="1:13" x14ac:dyDescent="0.35">
      <c r="A55" s="26" t="s">
        <v>80</v>
      </c>
      <c r="B55" s="25" t="s">
        <v>62</v>
      </c>
      <c r="C55" s="25" t="s">
        <v>60</v>
      </c>
      <c r="D55" s="20">
        <v>6186.06</v>
      </c>
      <c r="E55" s="20">
        <v>18</v>
      </c>
      <c r="F55" s="20">
        <v>66.67</v>
      </c>
      <c r="G55" s="20">
        <v>17</v>
      </c>
      <c r="H55" s="20">
        <v>1</v>
      </c>
      <c r="I55" s="20">
        <v>0</v>
      </c>
      <c r="J55" s="20">
        <v>0</v>
      </c>
      <c r="K55" s="20">
        <v>0</v>
      </c>
      <c r="L55" s="20">
        <v>3</v>
      </c>
      <c r="M55" s="20">
        <v>0</v>
      </c>
    </row>
    <row r="56" spans="1:13" x14ac:dyDescent="0.35">
      <c r="A56" s="26" t="s">
        <v>80</v>
      </c>
      <c r="B56" s="25" t="s">
        <v>62</v>
      </c>
      <c r="C56" s="25" t="s">
        <v>27</v>
      </c>
      <c r="D56" s="20">
        <v>3405.6</v>
      </c>
      <c r="E56" s="20">
        <v>2</v>
      </c>
      <c r="F56" s="20">
        <v>7.41</v>
      </c>
      <c r="G56" s="20">
        <v>2</v>
      </c>
      <c r="H56" s="20">
        <v>0</v>
      </c>
      <c r="I56" s="20">
        <v>0</v>
      </c>
      <c r="J56" s="20">
        <v>0</v>
      </c>
      <c r="K56" s="20">
        <v>0</v>
      </c>
      <c r="L56" s="20">
        <v>0</v>
      </c>
      <c r="M56" s="20">
        <v>0</v>
      </c>
    </row>
    <row r="57" spans="1:13" x14ac:dyDescent="0.35">
      <c r="A57" s="26" t="s">
        <v>80</v>
      </c>
      <c r="B57" s="25" t="s">
        <v>62</v>
      </c>
      <c r="C57" s="25" t="s">
        <v>28</v>
      </c>
      <c r="D57" s="20">
        <v>0</v>
      </c>
      <c r="E57" s="20">
        <v>0</v>
      </c>
      <c r="F57" s="20">
        <v>0</v>
      </c>
      <c r="G57" s="20">
        <v>0</v>
      </c>
      <c r="H57" s="20">
        <v>0</v>
      </c>
      <c r="I57" s="20">
        <v>0</v>
      </c>
      <c r="J57" s="20">
        <v>0</v>
      </c>
      <c r="K57" s="20">
        <v>0</v>
      </c>
      <c r="L57" s="20">
        <v>0</v>
      </c>
      <c r="M57" s="20">
        <v>0</v>
      </c>
    </row>
    <row r="58" spans="1:13" x14ac:dyDescent="0.35">
      <c r="A58" s="26" t="s">
        <v>82</v>
      </c>
      <c r="B58" s="25" t="s">
        <v>57</v>
      </c>
      <c r="C58" s="25" t="s">
        <v>58</v>
      </c>
      <c r="D58" s="20">
        <v>75274.5</v>
      </c>
      <c r="E58" s="20">
        <v>1</v>
      </c>
      <c r="F58" s="20">
        <v>0.4</v>
      </c>
      <c r="G58" s="20">
        <v>0</v>
      </c>
      <c r="H58" s="20">
        <v>1</v>
      </c>
      <c r="I58" s="20">
        <v>0</v>
      </c>
      <c r="J58" s="20">
        <v>0</v>
      </c>
      <c r="K58" s="20">
        <v>0</v>
      </c>
      <c r="L58" s="20">
        <v>0</v>
      </c>
      <c r="M58" s="20">
        <v>0</v>
      </c>
    </row>
    <row r="59" spans="1:13" x14ac:dyDescent="0.35">
      <c r="A59" s="26" t="s">
        <v>82</v>
      </c>
      <c r="B59" s="25" t="s">
        <v>57</v>
      </c>
      <c r="C59" s="25" t="s">
        <v>15</v>
      </c>
      <c r="D59" s="20">
        <v>57505.66</v>
      </c>
      <c r="E59" s="20">
        <v>3</v>
      </c>
      <c r="F59" s="20">
        <v>1.2</v>
      </c>
      <c r="G59" s="20">
        <v>0</v>
      </c>
      <c r="H59" s="20">
        <v>1</v>
      </c>
      <c r="I59" s="20">
        <v>0</v>
      </c>
      <c r="J59" s="20">
        <v>0</v>
      </c>
      <c r="K59" s="20">
        <v>0</v>
      </c>
      <c r="L59" s="20">
        <v>0</v>
      </c>
      <c r="M59" s="20">
        <v>0</v>
      </c>
    </row>
    <row r="60" spans="1:13" x14ac:dyDescent="0.35">
      <c r="A60" s="26" t="s">
        <v>82</v>
      </c>
      <c r="B60" s="25" t="s">
        <v>57</v>
      </c>
      <c r="C60" s="25" t="s">
        <v>17</v>
      </c>
      <c r="D60" s="20">
        <v>35702.07</v>
      </c>
      <c r="E60" s="20">
        <v>8</v>
      </c>
      <c r="F60" s="20">
        <v>3.2</v>
      </c>
      <c r="G60" s="20">
        <v>2</v>
      </c>
      <c r="H60" s="20">
        <v>1</v>
      </c>
      <c r="I60" s="20">
        <v>0</v>
      </c>
      <c r="J60" s="20">
        <v>0</v>
      </c>
      <c r="K60" s="20">
        <v>2</v>
      </c>
      <c r="L60" s="20">
        <v>5</v>
      </c>
      <c r="M60" s="20">
        <v>0</v>
      </c>
    </row>
    <row r="61" spans="1:13" x14ac:dyDescent="0.35">
      <c r="A61" s="26" t="s">
        <v>82</v>
      </c>
      <c r="B61" s="25" t="s">
        <v>57</v>
      </c>
      <c r="C61" s="25" t="s">
        <v>19</v>
      </c>
      <c r="D61" s="20">
        <v>22998.75</v>
      </c>
      <c r="E61" s="20">
        <v>3</v>
      </c>
      <c r="F61" s="20">
        <v>1.2</v>
      </c>
      <c r="G61" s="20">
        <v>0</v>
      </c>
      <c r="H61" s="20">
        <v>1</v>
      </c>
      <c r="I61" s="20">
        <v>0</v>
      </c>
      <c r="J61" s="20">
        <v>0</v>
      </c>
      <c r="K61" s="20">
        <v>0</v>
      </c>
      <c r="L61" s="20">
        <v>1</v>
      </c>
      <c r="M61" s="20">
        <v>0</v>
      </c>
    </row>
    <row r="62" spans="1:13" x14ac:dyDescent="0.35">
      <c r="A62" s="26" t="s">
        <v>82</v>
      </c>
      <c r="B62" s="25" t="s">
        <v>57</v>
      </c>
      <c r="C62" s="25" t="s">
        <v>59</v>
      </c>
      <c r="D62" s="20">
        <v>18105.38</v>
      </c>
      <c r="E62" s="20">
        <v>2</v>
      </c>
      <c r="F62" s="20">
        <v>0.8</v>
      </c>
      <c r="G62" s="20">
        <v>0</v>
      </c>
      <c r="H62" s="20">
        <v>1</v>
      </c>
      <c r="I62" s="20">
        <v>0</v>
      </c>
      <c r="J62" s="20">
        <v>0</v>
      </c>
      <c r="K62" s="20">
        <v>1</v>
      </c>
      <c r="L62" s="20">
        <v>0</v>
      </c>
      <c r="M62" s="20">
        <v>0</v>
      </c>
    </row>
    <row r="63" spans="1:13" x14ac:dyDescent="0.35">
      <c r="A63" s="26" t="s">
        <v>82</v>
      </c>
      <c r="B63" s="25" t="s">
        <v>57</v>
      </c>
      <c r="C63" s="25" t="s">
        <v>23</v>
      </c>
      <c r="D63" s="20">
        <v>12648.58</v>
      </c>
      <c r="E63" s="20">
        <v>9</v>
      </c>
      <c r="F63" s="20">
        <v>3.6</v>
      </c>
      <c r="G63" s="20">
        <v>0</v>
      </c>
      <c r="H63" s="20">
        <v>7</v>
      </c>
      <c r="I63" s="20">
        <v>0</v>
      </c>
      <c r="J63" s="20">
        <v>0</v>
      </c>
      <c r="K63" s="20">
        <v>6</v>
      </c>
      <c r="L63" s="20">
        <v>6</v>
      </c>
      <c r="M63" s="20">
        <v>0</v>
      </c>
    </row>
    <row r="64" spans="1:13" x14ac:dyDescent="0.35">
      <c r="A64" s="26" t="s">
        <v>82</v>
      </c>
      <c r="B64" s="25" t="s">
        <v>57</v>
      </c>
      <c r="C64" s="25" t="s">
        <v>60</v>
      </c>
      <c r="D64" s="20">
        <v>7074.55</v>
      </c>
      <c r="E64" s="20">
        <v>14</v>
      </c>
      <c r="F64" s="20">
        <v>5.6</v>
      </c>
      <c r="G64" s="20">
        <v>5</v>
      </c>
      <c r="H64" s="20">
        <v>8</v>
      </c>
      <c r="I64" s="20">
        <v>0</v>
      </c>
      <c r="J64" s="20">
        <v>0</v>
      </c>
      <c r="K64" s="20">
        <v>10</v>
      </c>
      <c r="L64" s="20">
        <v>7</v>
      </c>
      <c r="M64" s="20">
        <v>0</v>
      </c>
    </row>
    <row r="65" spans="1:13" x14ac:dyDescent="0.35">
      <c r="A65" s="26" t="s">
        <v>82</v>
      </c>
      <c r="B65" s="25" t="s">
        <v>57</v>
      </c>
      <c r="C65" s="25" t="s">
        <v>27</v>
      </c>
      <c r="D65" s="20">
        <v>4151.22</v>
      </c>
      <c r="E65" s="20">
        <v>212</v>
      </c>
      <c r="F65" s="20">
        <v>84.1</v>
      </c>
      <c r="G65" s="20">
        <v>152</v>
      </c>
      <c r="H65" s="20">
        <v>60</v>
      </c>
      <c r="I65" s="20">
        <v>0</v>
      </c>
      <c r="J65" s="20">
        <v>0</v>
      </c>
      <c r="K65" s="20">
        <v>196</v>
      </c>
      <c r="L65" s="20">
        <v>144</v>
      </c>
      <c r="M65" s="20">
        <v>0</v>
      </c>
    </row>
    <row r="66" spans="1:13" x14ac:dyDescent="0.35">
      <c r="A66" s="26" t="s">
        <v>82</v>
      </c>
      <c r="B66" s="25" t="s">
        <v>57</v>
      </c>
      <c r="C66" s="25" t="s">
        <v>28</v>
      </c>
      <c r="D66" s="20">
        <v>0</v>
      </c>
      <c r="E66" s="20">
        <v>0</v>
      </c>
      <c r="F66" s="20">
        <v>0</v>
      </c>
      <c r="G66" s="20">
        <v>0</v>
      </c>
      <c r="H66" s="20">
        <v>0</v>
      </c>
      <c r="I66" s="20">
        <v>0</v>
      </c>
      <c r="J66" s="20">
        <v>0</v>
      </c>
      <c r="K66" s="20">
        <v>0</v>
      </c>
      <c r="L66" s="20">
        <v>0</v>
      </c>
      <c r="M66" s="20">
        <v>0</v>
      </c>
    </row>
    <row r="67" spans="1:13" x14ac:dyDescent="0.35">
      <c r="A67" s="26" t="s">
        <v>87</v>
      </c>
      <c r="B67" s="25" t="s">
        <v>61</v>
      </c>
      <c r="C67" s="25" t="s">
        <v>58</v>
      </c>
      <c r="D67" s="20">
        <v>0</v>
      </c>
      <c r="E67" s="20">
        <v>0</v>
      </c>
      <c r="F67" s="20">
        <v>0</v>
      </c>
      <c r="G67" s="20">
        <v>0</v>
      </c>
      <c r="H67" s="20">
        <v>0</v>
      </c>
      <c r="I67" s="20">
        <v>0</v>
      </c>
      <c r="J67" s="20">
        <v>0</v>
      </c>
      <c r="K67" s="20">
        <v>0</v>
      </c>
      <c r="L67" s="20">
        <v>0</v>
      </c>
      <c r="M67" s="20">
        <v>0</v>
      </c>
    </row>
    <row r="68" spans="1:13" x14ac:dyDescent="0.35">
      <c r="A68" s="26" t="s">
        <v>87</v>
      </c>
      <c r="B68" s="25" t="s">
        <v>61</v>
      </c>
      <c r="C68" s="25" t="s">
        <v>15</v>
      </c>
      <c r="D68" s="20">
        <v>0</v>
      </c>
      <c r="E68" s="20">
        <v>0</v>
      </c>
      <c r="F68" s="20">
        <v>0</v>
      </c>
      <c r="G68" s="20">
        <v>0</v>
      </c>
      <c r="H68" s="20">
        <v>0</v>
      </c>
      <c r="I68" s="20">
        <v>0</v>
      </c>
      <c r="J68" s="20">
        <v>0</v>
      </c>
      <c r="K68" s="20">
        <v>0</v>
      </c>
      <c r="L68" s="20">
        <v>0</v>
      </c>
      <c r="M68" s="20">
        <v>0</v>
      </c>
    </row>
    <row r="69" spans="1:13" x14ac:dyDescent="0.35">
      <c r="A69" s="26" t="s">
        <v>87</v>
      </c>
      <c r="B69" s="25" t="s">
        <v>61</v>
      </c>
      <c r="C69" s="25" t="s">
        <v>17</v>
      </c>
      <c r="D69" s="20">
        <v>0</v>
      </c>
      <c r="E69" s="20">
        <v>0</v>
      </c>
      <c r="F69" s="20">
        <v>0</v>
      </c>
      <c r="G69" s="20">
        <v>0</v>
      </c>
      <c r="H69" s="20">
        <v>0</v>
      </c>
      <c r="I69" s="20">
        <v>0</v>
      </c>
      <c r="J69" s="20">
        <v>0</v>
      </c>
      <c r="K69" s="20">
        <v>0</v>
      </c>
      <c r="L69" s="20">
        <v>0</v>
      </c>
      <c r="M69" s="20">
        <v>0</v>
      </c>
    </row>
    <row r="70" spans="1:13" x14ac:dyDescent="0.35">
      <c r="A70" s="26" t="s">
        <v>87</v>
      </c>
      <c r="B70" s="25" t="s">
        <v>61</v>
      </c>
      <c r="C70" s="25" t="s">
        <v>19</v>
      </c>
      <c r="D70" s="20">
        <v>0</v>
      </c>
      <c r="E70" s="20">
        <v>0</v>
      </c>
      <c r="F70" s="20">
        <v>0</v>
      </c>
      <c r="G70" s="20">
        <v>0</v>
      </c>
      <c r="H70" s="20">
        <v>0</v>
      </c>
      <c r="I70" s="20">
        <v>0</v>
      </c>
      <c r="J70" s="20">
        <v>0</v>
      </c>
      <c r="K70" s="20">
        <v>0</v>
      </c>
      <c r="L70" s="20">
        <v>0</v>
      </c>
      <c r="M70" s="20">
        <v>0</v>
      </c>
    </row>
    <row r="71" spans="1:13" x14ac:dyDescent="0.35">
      <c r="A71" s="26" t="s">
        <v>87</v>
      </c>
      <c r="B71" s="25" t="s">
        <v>61</v>
      </c>
      <c r="C71" s="25" t="s">
        <v>59</v>
      </c>
      <c r="D71" s="20">
        <v>16658</v>
      </c>
      <c r="E71" s="20">
        <v>1</v>
      </c>
      <c r="F71" s="20">
        <v>1.1000000000000001</v>
      </c>
      <c r="G71" s="20">
        <v>1</v>
      </c>
      <c r="H71" s="20">
        <v>0</v>
      </c>
      <c r="I71" s="20">
        <v>0</v>
      </c>
      <c r="J71" s="20">
        <v>0</v>
      </c>
      <c r="K71" s="20">
        <v>0</v>
      </c>
      <c r="L71" s="20">
        <v>0</v>
      </c>
      <c r="M71" s="20">
        <v>0</v>
      </c>
    </row>
    <row r="72" spans="1:13" x14ac:dyDescent="0.35">
      <c r="A72" s="26" t="s">
        <v>87</v>
      </c>
      <c r="B72" s="25" t="s">
        <v>61</v>
      </c>
      <c r="C72" s="25" t="s">
        <v>23</v>
      </c>
      <c r="D72" s="20">
        <v>0</v>
      </c>
      <c r="E72" s="20">
        <v>0</v>
      </c>
      <c r="F72" s="20">
        <v>0</v>
      </c>
      <c r="G72" s="20">
        <v>0</v>
      </c>
      <c r="H72" s="20">
        <v>0</v>
      </c>
      <c r="I72" s="20">
        <v>0</v>
      </c>
      <c r="J72" s="20">
        <v>0</v>
      </c>
      <c r="K72" s="20">
        <v>0</v>
      </c>
      <c r="L72" s="20">
        <v>0</v>
      </c>
      <c r="M72" s="20">
        <v>0</v>
      </c>
    </row>
    <row r="73" spans="1:13" x14ac:dyDescent="0.35">
      <c r="A73" s="26" t="s">
        <v>87</v>
      </c>
      <c r="B73" s="25" t="s">
        <v>61</v>
      </c>
      <c r="C73" s="25" t="s">
        <v>60</v>
      </c>
      <c r="D73" s="20">
        <v>7529.91</v>
      </c>
      <c r="E73" s="20">
        <v>4</v>
      </c>
      <c r="F73" s="20">
        <v>4.3</v>
      </c>
      <c r="G73" s="20">
        <v>2</v>
      </c>
      <c r="H73" s="20">
        <v>2</v>
      </c>
      <c r="I73" s="20">
        <v>0</v>
      </c>
      <c r="J73" s="20">
        <v>0</v>
      </c>
      <c r="K73" s="20">
        <v>1</v>
      </c>
      <c r="L73" s="20">
        <v>1</v>
      </c>
      <c r="M73" s="20">
        <v>0</v>
      </c>
    </row>
    <row r="74" spans="1:13" x14ac:dyDescent="0.35">
      <c r="A74" s="26" t="s">
        <v>87</v>
      </c>
      <c r="B74" s="25" t="s">
        <v>61</v>
      </c>
      <c r="C74" s="25" t="s">
        <v>27</v>
      </c>
      <c r="D74" s="20">
        <v>3703.41</v>
      </c>
      <c r="E74" s="20">
        <v>85</v>
      </c>
      <c r="F74" s="20">
        <v>94.4</v>
      </c>
      <c r="G74" s="20">
        <v>56</v>
      </c>
      <c r="H74" s="20">
        <v>29</v>
      </c>
      <c r="I74" s="20">
        <v>0</v>
      </c>
      <c r="J74" s="20">
        <v>0</v>
      </c>
      <c r="K74" s="20">
        <v>72</v>
      </c>
      <c r="L74" s="20">
        <v>57</v>
      </c>
      <c r="M74" s="20">
        <v>0</v>
      </c>
    </row>
    <row r="75" spans="1:13" x14ac:dyDescent="0.35">
      <c r="A75" s="26" t="s">
        <v>87</v>
      </c>
      <c r="B75" s="25" t="s">
        <v>61</v>
      </c>
      <c r="C75" s="25" t="s">
        <v>28</v>
      </c>
      <c r="D75" s="20">
        <v>0</v>
      </c>
      <c r="E75" s="20">
        <v>0</v>
      </c>
      <c r="F75" s="20">
        <v>0</v>
      </c>
      <c r="G75" s="20">
        <v>0</v>
      </c>
      <c r="H75" s="20">
        <v>0</v>
      </c>
      <c r="I75" s="20">
        <v>0</v>
      </c>
      <c r="J75" s="20">
        <v>0</v>
      </c>
      <c r="K75" s="20">
        <v>0</v>
      </c>
      <c r="L75" s="20">
        <v>0</v>
      </c>
      <c r="M75" s="20">
        <v>0</v>
      </c>
    </row>
    <row r="76" spans="1:13" x14ac:dyDescent="0.35">
      <c r="A76" s="26" t="s">
        <v>88</v>
      </c>
      <c r="B76" s="25" t="s">
        <v>61</v>
      </c>
      <c r="C76" s="25" t="s">
        <v>58</v>
      </c>
      <c r="D76" s="20">
        <v>84761.24</v>
      </c>
      <c r="E76" s="20">
        <v>2</v>
      </c>
      <c r="F76" s="20">
        <v>1.79</v>
      </c>
      <c r="G76" s="20">
        <v>0</v>
      </c>
      <c r="H76" s="20">
        <v>0</v>
      </c>
      <c r="I76" s="20">
        <v>0</v>
      </c>
      <c r="J76" s="20">
        <v>0</v>
      </c>
      <c r="K76" s="20">
        <v>0</v>
      </c>
      <c r="L76" s="20">
        <v>0</v>
      </c>
      <c r="M76" s="20">
        <v>0</v>
      </c>
    </row>
    <row r="77" spans="1:13" x14ac:dyDescent="0.35">
      <c r="A77" s="26" t="s">
        <v>88</v>
      </c>
      <c r="B77" s="25" t="s">
        <v>61</v>
      </c>
      <c r="C77" s="25" t="s">
        <v>15</v>
      </c>
      <c r="D77" s="20">
        <v>61468.21</v>
      </c>
      <c r="E77" s="20">
        <v>2</v>
      </c>
      <c r="F77" s="20">
        <v>1.79</v>
      </c>
      <c r="G77" s="20">
        <v>0</v>
      </c>
      <c r="H77" s="20">
        <v>0</v>
      </c>
      <c r="I77" s="20">
        <v>0</v>
      </c>
      <c r="J77" s="20">
        <v>0</v>
      </c>
      <c r="K77" s="20">
        <v>1</v>
      </c>
      <c r="L77" s="20">
        <v>0</v>
      </c>
      <c r="M77" s="20">
        <v>0</v>
      </c>
    </row>
    <row r="78" spans="1:13" x14ac:dyDescent="0.35">
      <c r="A78" s="26" t="s">
        <v>88</v>
      </c>
      <c r="B78" s="25" t="s">
        <v>61</v>
      </c>
      <c r="C78" s="25" t="s">
        <v>17</v>
      </c>
      <c r="D78" s="20">
        <v>33973.279999999999</v>
      </c>
      <c r="E78" s="20">
        <v>7</v>
      </c>
      <c r="F78" s="20">
        <v>6.25</v>
      </c>
      <c r="G78" s="20">
        <v>1</v>
      </c>
      <c r="H78" s="20">
        <v>1</v>
      </c>
      <c r="I78" s="20">
        <v>0</v>
      </c>
      <c r="J78" s="20">
        <v>0</v>
      </c>
      <c r="K78" s="20">
        <v>2</v>
      </c>
      <c r="L78" s="20">
        <v>0</v>
      </c>
      <c r="M78" s="20">
        <v>0</v>
      </c>
    </row>
    <row r="79" spans="1:13" x14ac:dyDescent="0.35">
      <c r="A79" s="26" t="s">
        <v>88</v>
      </c>
      <c r="B79" s="25" t="s">
        <v>61</v>
      </c>
      <c r="C79" s="25" t="s">
        <v>19</v>
      </c>
      <c r="D79" s="20">
        <v>21259.57</v>
      </c>
      <c r="E79" s="20">
        <v>3</v>
      </c>
      <c r="F79" s="20">
        <v>2.68</v>
      </c>
      <c r="G79" s="20">
        <v>0</v>
      </c>
      <c r="H79" s="20">
        <v>1</v>
      </c>
      <c r="I79" s="20">
        <v>0</v>
      </c>
      <c r="J79" s="20">
        <v>0</v>
      </c>
      <c r="K79" s="20">
        <v>1</v>
      </c>
      <c r="L79" s="20">
        <v>1</v>
      </c>
      <c r="M79" s="20">
        <v>0</v>
      </c>
    </row>
    <row r="80" spans="1:13" x14ac:dyDescent="0.35">
      <c r="A80" s="26" t="s">
        <v>88</v>
      </c>
      <c r="B80" s="25" t="s">
        <v>61</v>
      </c>
      <c r="C80" s="25" t="s">
        <v>59</v>
      </c>
      <c r="D80" s="20">
        <v>17730.95</v>
      </c>
      <c r="E80" s="20">
        <v>3</v>
      </c>
      <c r="F80" s="20">
        <v>2.68</v>
      </c>
      <c r="G80" s="20">
        <v>1</v>
      </c>
      <c r="H80" s="20">
        <v>1</v>
      </c>
      <c r="I80" s="20">
        <v>0</v>
      </c>
      <c r="J80" s="20">
        <v>0</v>
      </c>
      <c r="K80" s="20">
        <v>2</v>
      </c>
      <c r="L80" s="20">
        <v>0</v>
      </c>
      <c r="M80" s="20">
        <v>0</v>
      </c>
    </row>
    <row r="81" spans="1:13" x14ac:dyDescent="0.35">
      <c r="A81" s="26" t="s">
        <v>88</v>
      </c>
      <c r="B81" s="25" t="s">
        <v>61</v>
      </c>
      <c r="C81" s="25" t="s">
        <v>23</v>
      </c>
      <c r="D81" s="20">
        <v>11955.67</v>
      </c>
      <c r="E81" s="20">
        <v>6</v>
      </c>
      <c r="F81" s="20">
        <v>5.36</v>
      </c>
      <c r="G81" s="20">
        <v>3</v>
      </c>
      <c r="H81" s="20">
        <v>1</v>
      </c>
      <c r="I81" s="20">
        <v>0</v>
      </c>
      <c r="J81" s="20">
        <v>0</v>
      </c>
      <c r="K81" s="20">
        <v>3</v>
      </c>
      <c r="L81" s="20">
        <v>1</v>
      </c>
      <c r="M81" s="20">
        <v>0</v>
      </c>
    </row>
    <row r="82" spans="1:13" x14ac:dyDescent="0.35">
      <c r="A82" s="26" t="s">
        <v>88</v>
      </c>
      <c r="B82" s="25" t="s">
        <v>61</v>
      </c>
      <c r="C82" s="25" t="s">
        <v>60</v>
      </c>
      <c r="D82" s="20">
        <v>7309.84</v>
      </c>
      <c r="E82" s="20">
        <v>37</v>
      </c>
      <c r="F82" s="20">
        <v>33.04</v>
      </c>
      <c r="G82" s="20">
        <v>28</v>
      </c>
      <c r="H82" s="20">
        <v>8</v>
      </c>
      <c r="I82" s="20">
        <v>0</v>
      </c>
      <c r="J82" s="20">
        <v>0</v>
      </c>
      <c r="K82" s="20">
        <v>9</v>
      </c>
      <c r="L82" s="20">
        <v>16</v>
      </c>
      <c r="M82" s="20">
        <v>0</v>
      </c>
    </row>
    <row r="83" spans="1:13" x14ac:dyDescent="0.35">
      <c r="A83" s="26" t="s">
        <v>88</v>
      </c>
      <c r="B83" s="25" t="s">
        <v>61</v>
      </c>
      <c r="C83" s="25" t="s">
        <v>27</v>
      </c>
      <c r="D83" s="20">
        <v>3689.88</v>
      </c>
      <c r="E83" s="20">
        <v>31</v>
      </c>
      <c r="F83" s="20">
        <v>27.68</v>
      </c>
      <c r="G83" s="20">
        <v>24</v>
      </c>
      <c r="H83" s="20">
        <v>7</v>
      </c>
      <c r="I83" s="20">
        <v>0</v>
      </c>
      <c r="J83" s="20">
        <v>0</v>
      </c>
      <c r="K83" s="20">
        <v>14</v>
      </c>
      <c r="L83" s="20">
        <v>21</v>
      </c>
      <c r="M83" s="20">
        <v>7</v>
      </c>
    </row>
    <row r="84" spans="1:13" x14ac:dyDescent="0.35">
      <c r="A84" s="26" t="s">
        <v>88</v>
      </c>
      <c r="B84" s="25" t="s">
        <v>61</v>
      </c>
      <c r="C84" s="25" t="s">
        <v>28</v>
      </c>
      <c r="D84" s="20">
        <v>1889.72</v>
      </c>
      <c r="E84" s="20">
        <v>21</v>
      </c>
      <c r="F84" s="20">
        <v>18.75</v>
      </c>
      <c r="G84" s="20">
        <v>20</v>
      </c>
      <c r="H84" s="20">
        <v>0</v>
      </c>
      <c r="I84" s="20">
        <v>0</v>
      </c>
      <c r="J84" s="20">
        <v>0</v>
      </c>
      <c r="K84" s="20">
        <v>1</v>
      </c>
      <c r="L84" s="20">
        <v>16</v>
      </c>
      <c r="M84" s="20">
        <v>0</v>
      </c>
    </row>
    <row r="85" spans="1:13" x14ac:dyDescent="0.35">
      <c r="A85" s="26" t="s">
        <v>89</v>
      </c>
      <c r="B85" s="25" t="s">
        <v>62</v>
      </c>
      <c r="C85" s="25" t="s">
        <v>58</v>
      </c>
      <c r="D85" s="20">
        <v>0</v>
      </c>
      <c r="E85" s="20">
        <v>0</v>
      </c>
      <c r="F85" s="20">
        <v>0</v>
      </c>
      <c r="G85" s="20">
        <v>0</v>
      </c>
      <c r="H85" s="20">
        <v>0</v>
      </c>
      <c r="I85" s="20">
        <v>0</v>
      </c>
      <c r="J85" s="20">
        <v>0</v>
      </c>
      <c r="K85" s="20">
        <v>0</v>
      </c>
      <c r="L85" s="20">
        <v>0</v>
      </c>
      <c r="M85" s="20">
        <v>0</v>
      </c>
    </row>
    <row r="86" spans="1:13" x14ac:dyDescent="0.35">
      <c r="A86" s="26" t="s">
        <v>89</v>
      </c>
      <c r="B86" s="25" t="s">
        <v>62</v>
      </c>
      <c r="C86" s="25" t="s">
        <v>15</v>
      </c>
      <c r="D86" s="20">
        <v>0</v>
      </c>
      <c r="E86" s="20">
        <v>0</v>
      </c>
      <c r="F86" s="20">
        <v>0</v>
      </c>
      <c r="G86" s="20">
        <v>0</v>
      </c>
      <c r="H86" s="20">
        <v>0</v>
      </c>
      <c r="I86" s="20">
        <v>0</v>
      </c>
      <c r="J86" s="20">
        <v>0</v>
      </c>
      <c r="K86" s="20">
        <v>0</v>
      </c>
      <c r="L86" s="20">
        <v>0</v>
      </c>
      <c r="M86" s="20">
        <v>0</v>
      </c>
    </row>
    <row r="87" spans="1:13" x14ac:dyDescent="0.35">
      <c r="A87" s="26" t="s">
        <v>89</v>
      </c>
      <c r="B87" s="25" t="s">
        <v>62</v>
      </c>
      <c r="C87" s="25" t="s">
        <v>17</v>
      </c>
      <c r="D87" s="20">
        <v>0</v>
      </c>
      <c r="E87" s="20">
        <v>0</v>
      </c>
      <c r="F87" s="20">
        <v>0</v>
      </c>
      <c r="G87" s="20">
        <v>0</v>
      </c>
      <c r="H87" s="20">
        <v>0</v>
      </c>
      <c r="I87" s="20">
        <v>0</v>
      </c>
      <c r="J87" s="20">
        <v>0</v>
      </c>
      <c r="K87" s="20">
        <v>0</v>
      </c>
      <c r="L87" s="20">
        <v>0</v>
      </c>
      <c r="M87" s="20">
        <v>0</v>
      </c>
    </row>
    <row r="88" spans="1:13" x14ac:dyDescent="0.35">
      <c r="A88" s="26" t="s">
        <v>89</v>
      </c>
      <c r="B88" s="25" t="s">
        <v>62</v>
      </c>
      <c r="C88" s="25" t="s">
        <v>19</v>
      </c>
      <c r="D88" s="20">
        <v>20000</v>
      </c>
      <c r="E88" s="20">
        <v>2</v>
      </c>
      <c r="F88" s="20">
        <v>3.4</v>
      </c>
      <c r="G88" s="20">
        <v>0</v>
      </c>
      <c r="H88" s="20">
        <v>1</v>
      </c>
      <c r="I88" s="20">
        <v>0</v>
      </c>
      <c r="J88" s="20">
        <v>0</v>
      </c>
      <c r="K88" s="20">
        <v>0</v>
      </c>
      <c r="L88" s="20">
        <v>0</v>
      </c>
      <c r="M88" s="20">
        <v>0</v>
      </c>
    </row>
    <row r="89" spans="1:13" x14ac:dyDescent="0.35">
      <c r="A89" s="26" t="s">
        <v>89</v>
      </c>
      <c r="B89" s="25" t="s">
        <v>62</v>
      </c>
      <c r="C89" s="25" t="s">
        <v>59</v>
      </c>
      <c r="D89" s="20">
        <v>16500</v>
      </c>
      <c r="E89" s="20">
        <v>6</v>
      </c>
      <c r="F89" s="20">
        <v>10</v>
      </c>
      <c r="G89" s="20">
        <v>0</v>
      </c>
      <c r="H89" s="20">
        <v>5</v>
      </c>
      <c r="I89" s="20">
        <v>0</v>
      </c>
      <c r="J89" s="20">
        <v>0</v>
      </c>
      <c r="K89" s="20">
        <v>1</v>
      </c>
      <c r="L89" s="20">
        <v>0</v>
      </c>
      <c r="M89" s="20">
        <v>0</v>
      </c>
    </row>
    <row r="90" spans="1:13" x14ac:dyDescent="0.35">
      <c r="A90" s="26" t="s">
        <v>89</v>
      </c>
      <c r="B90" s="25" t="s">
        <v>62</v>
      </c>
      <c r="C90" s="25" t="s">
        <v>23</v>
      </c>
      <c r="D90" s="20">
        <v>11400</v>
      </c>
      <c r="E90" s="20">
        <v>4</v>
      </c>
      <c r="F90" s="20">
        <v>6.6</v>
      </c>
      <c r="G90" s="20">
        <v>0</v>
      </c>
      <c r="H90" s="20">
        <v>4</v>
      </c>
      <c r="I90" s="20">
        <v>0</v>
      </c>
      <c r="J90" s="20">
        <v>0</v>
      </c>
      <c r="K90" s="20">
        <v>0</v>
      </c>
      <c r="L90" s="20">
        <v>0</v>
      </c>
      <c r="M90" s="20">
        <v>0</v>
      </c>
    </row>
    <row r="91" spans="1:13" x14ac:dyDescent="0.35">
      <c r="A91" s="26" t="s">
        <v>89</v>
      </c>
      <c r="B91" s="25" t="s">
        <v>62</v>
      </c>
      <c r="C91" s="25" t="s">
        <v>60</v>
      </c>
      <c r="D91" s="20">
        <v>7800</v>
      </c>
      <c r="E91" s="20">
        <v>42</v>
      </c>
      <c r="F91" s="20">
        <v>70</v>
      </c>
      <c r="G91" s="20">
        <v>36</v>
      </c>
      <c r="H91" s="20">
        <v>4</v>
      </c>
      <c r="I91" s="20">
        <v>0</v>
      </c>
      <c r="J91" s="20">
        <v>0</v>
      </c>
      <c r="K91" s="20">
        <v>0</v>
      </c>
      <c r="L91" s="20">
        <v>0</v>
      </c>
      <c r="M91" s="20">
        <v>0</v>
      </c>
    </row>
    <row r="92" spans="1:13" x14ac:dyDescent="0.35">
      <c r="A92" s="26" t="s">
        <v>89</v>
      </c>
      <c r="B92" s="25" t="s">
        <v>62</v>
      </c>
      <c r="C92" s="25" t="s">
        <v>27</v>
      </c>
      <c r="D92" s="20">
        <v>4500</v>
      </c>
      <c r="E92" s="20">
        <v>6</v>
      </c>
      <c r="F92" s="20">
        <v>10</v>
      </c>
      <c r="G92" s="20">
        <v>6</v>
      </c>
      <c r="H92" s="20">
        <v>0</v>
      </c>
      <c r="I92" s="20">
        <v>0</v>
      </c>
      <c r="J92" s="20">
        <v>0</v>
      </c>
      <c r="K92" s="20">
        <v>1</v>
      </c>
      <c r="L92" s="20">
        <v>0</v>
      </c>
      <c r="M92" s="20">
        <v>0</v>
      </c>
    </row>
    <row r="93" spans="1:13" x14ac:dyDescent="0.35">
      <c r="A93" s="26" t="s">
        <v>89</v>
      </c>
      <c r="B93" s="25" t="s">
        <v>62</v>
      </c>
      <c r="C93" s="25" t="s">
        <v>28</v>
      </c>
      <c r="D93" s="20">
        <v>0</v>
      </c>
      <c r="E93" s="20">
        <v>0</v>
      </c>
      <c r="F93" s="20">
        <v>0</v>
      </c>
      <c r="G93" s="20">
        <v>0</v>
      </c>
      <c r="H93" s="20">
        <v>0</v>
      </c>
      <c r="I93" s="20">
        <v>0</v>
      </c>
      <c r="J93" s="20">
        <v>0</v>
      </c>
      <c r="K93" s="20">
        <v>0</v>
      </c>
      <c r="L93" s="20">
        <v>1</v>
      </c>
      <c r="M93" s="20">
        <v>0</v>
      </c>
    </row>
    <row r="94" spans="1:13" x14ac:dyDescent="0.35">
      <c r="A94" s="26" t="s">
        <v>90</v>
      </c>
      <c r="B94" s="25" t="s">
        <v>57</v>
      </c>
      <c r="C94" s="25" t="s">
        <v>58</v>
      </c>
      <c r="D94" s="20">
        <v>75000</v>
      </c>
      <c r="E94" s="20">
        <v>1</v>
      </c>
      <c r="F94" s="20">
        <v>4.76</v>
      </c>
      <c r="G94" s="20">
        <v>0</v>
      </c>
      <c r="H94" s="20">
        <v>0</v>
      </c>
      <c r="I94" s="20">
        <v>1</v>
      </c>
      <c r="J94" s="20">
        <v>0</v>
      </c>
      <c r="K94" s="20">
        <v>1</v>
      </c>
      <c r="L94" s="20">
        <v>0</v>
      </c>
      <c r="M94" s="20">
        <v>0</v>
      </c>
    </row>
    <row r="95" spans="1:13" x14ac:dyDescent="0.35">
      <c r="A95" s="26" t="s">
        <v>90</v>
      </c>
      <c r="B95" s="25" t="s">
        <v>57</v>
      </c>
      <c r="C95" s="25" t="s">
        <v>15</v>
      </c>
      <c r="D95" s="20">
        <v>50000</v>
      </c>
      <c r="E95" s="20">
        <v>1</v>
      </c>
      <c r="F95" s="20">
        <v>4.76</v>
      </c>
      <c r="G95" s="20">
        <v>0</v>
      </c>
      <c r="H95" s="20">
        <v>1</v>
      </c>
      <c r="I95" s="20">
        <v>0</v>
      </c>
      <c r="J95" s="20">
        <v>0</v>
      </c>
      <c r="K95" s="20">
        <v>0</v>
      </c>
      <c r="L95" s="20">
        <v>0</v>
      </c>
      <c r="M95" s="20">
        <v>0</v>
      </c>
    </row>
    <row r="96" spans="1:13" x14ac:dyDescent="0.35">
      <c r="A96" s="26" t="s">
        <v>90</v>
      </c>
      <c r="B96" s="25" t="s">
        <v>57</v>
      </c>
      <c r="C96" s="25" t="s">
        <v>17</v>
      </c>
      <c r="D96" s="20">
        <v>35000</v>
      </c>
      <c r="E96" s="20">
        <v>4</v>
      </c>
      <c r="F96" s="20">
        <v>14.29</v>
      </c>
      <c r="G96" s="20">
        <v>2</v>
      </c>
      <c r="H96" s="20">
        <v>0</v>
      </c>
      <c r="I96" s="20">
        <v>1</v>
      </c>
      <c r="J96" s="20">
        <v>0</v>
      </c>
      <c r="K96" s="20">
        <v>1</v>
      </c>
      <c r="L96" s="20">
        <v>0</v>
      </c>
      <c r="M96" s="20">
        <v>0</v>
      </c>
    </row>
    <row r="97" spans="1:13" x14ac:dyDescent="0.35">
      <c r="A97" s="26" t="s">
        <v>90</v>
      </c>
      <c r="B97" s="25" t="s">
        <v>57</v>
      </c>
      <c r="C97" s="25" t="s">
        <v>19</v>
      </c>
      <c r="D97" s="20">
        <v>25000</v>
      </c>
      <c r="E97" s="20">
        <v>3</v>
      </c>
      <c r="F97" s="20">
        <v>14.29</v>
      </c>
      <c r="G97" s="20">
        <v>2</v>
      </c>
      <c r="H97" s="20">
        <v>0</v>
      </c>
      <c r="I97" s="20">
        <v>1</v>
      </c>
      <c r="J97" s="20">
        <v>0</v>
      </c>
      <c r="K97" s="20">
        <v>0</v>
      </c>
      <c r="L97" s="20">
        <v>1</v>
      </c>
      <c r="M97" s="20">
        <v>0</v>
      </c>
    </row>
    <row r="98" spans="1:13" x14ac:dyDescent="0.35">
      <c r="A98" s="26" t="s">
        <v>90</v>
      </c>
      <c r="B98" s="25" t="s">
        <v>57</v>
      </c>
      <c r="C98" s="25" t="s">
        <v>59</v>
      </c>
      <c r="D98" s="20">
        <v>15000</v>
      </c>
      <c r="E98" s="20">
        <v>2</v>
      </c>
      <c r="F98" s="20">
        <v>9.52</v>
      </c>
      <c r="G98" s="20">
        <v>2</v>
      </c>
      <c r="H98" s="20">
        <v>0</v>
      </c>
      <c r="I98" s="20">
        <v>0</v>
      </c>
      <c r="J98" s="20">
        <v>0</v>
      </c>
      <c r="K98" s="20">
        <v>0</v>
      </c>
      <c r="L98" s="20">
        <v>2</v>
      </c>
      <c r="M98" s="20">
        <v>0</v>
      </c>
    </row>
    <row r="99" spans="1:13" x14ac:dyDescent="0.35">
      <c r="A99" s="26" t="s">
        <v>90</v>
      </c>
      <c r="B99" s="25" t="s">
        <v>57</v>
      </c>
      <c r="C99" s="25" t="s">
        <v>23</v>
      </c>
      <c r="D99" s="20">
        <v>12000</v>
      </c>
      <c r="E99" s="20">
        <v>4</v>
      </c>
      <c r="F99" s="20">
        <v>19.05</v>
      </c>
      <c r="G99" s="20">
        <v>4</v>
      </c>
      <c r="H99" s="20">
        <v>0</v>
      </c>
      <c r="I99" s="20">
        <v>0</v>
      </c>
      <c r="J99" s="20">
        <v>0</v>
      </c>
      <c r="K99" s="20">
        <v>0</v>
      </c>
      <c r="L99" s="20">
        <v>2</v>
      </c>
      <c r="M99" s="20">
        <v>0</v>
      </c>
    </row>
    <row r="100" spans="1:13" x14ac:dyDescent="0.35">
      <c r="A100" s="26" t="s">
        <v>90</v>
      </c>
      <c r="B100" s="25" t="s">
        <v>57</v>
      </c>
      <c r="C100" s="25" t="s">
        <v>60</v>
      </c>
      <c r="D100" s="20">
        <v>8000</v>
      </c>
      <c r="E100" s="20">
        <v>7</v>
      </c>
      <c r="F100" s="20">
        <v>33.33</v>
      </c>
      <c r="G100" s="20">
        <v>6</v>
      </c>
      <c r="H100" s="20">
        <v>0</v>
      </c>
      <c r="I100" s="20">
        <v>1</v>
      </c>
      <c r="J100" s="20">
        <v>0</v>
      </c>
      <c r="K100" s="20">
        <v>3</v>
      </c>
      <c r="L100" s="20">
        <v>4</v>
      </c>
      <c r="M100" s="20">
        <v>0</v>
      </c>
    </row>
    <row r="101" spans="1:13" x14ac:dyDescent="0.35">
      <c r="A101" s="26" t="s">
        <v>90</v>
      </c>
      <c r="B101" s="25" t="s">
        <v>57</v>
      </c>
      <c r="C101" s="25" t="s">
        <v>27</v>
      </c>
      <c r="D101" s="20">
        <v>0</v>
      </c>
      <c r="E101" s="20">
        <v>0</v>
      </c>
      <c r="F101" s="20">
        <v>0</v>
      </c>
      <c r="G101" s="20">
        <v>0</v>
      </c>
      <c r="H101" s="20">
        <v>0</v>
      </c>
      <c r="I101" s="20">
        <v>0</v>
      </c>
      <c r="J101" s="20">
        <v>0</v>
      </c>
      <c r="K101" s="20">
        <v>0</v>
      </c>
      <c r="L101" s="20">
        <v>0</v>
      </c>
      <c r="M101" s="20">
        <v>0</v>
      </c>
    </row>
    <row r="102" spans="1:13" x14ac:dyDescent="0.35">
      <c r="A102" s="26" t="s">
        <v>90</v>
      </c>
      <c r="B102" s="25" t="s">
        <v>57</v>
      </c>
      <c r="C102" s="25" t="s">
        <v>28</v>
      </c>
      <c r="D102" s="20">
        <v>0</v>
      </c>
      <c r="E102" s="20">
        <v>0</v>
      </c>
      <c r="F102" s="20">
        <v>0</v>
      </c>
      <c r="G102" s="20">
        <v>0</v>
      </c>
      <c r="H102" s="20">
        <v>0</v>
      </c>
      <c r="I102" s="20">
        <v>0</v>
      </c>
      <c r="J102" s="20">
        <v>0</v>
      </c>
      <c r="K102" s="20">
        <v>0</v>
      </c>
      <c r="L102" s="20">
        <v>0</v>
      </c>
      <c r="M102" s="20">
        <v>0</v>
      </c>
    </row>
    <row r="103" spans="1:13" x14ac:dyDescent="0.35">
      <c r="A103" s="26" t="s">
        <v>83</v>
      </c>
      <c r="B103" s="25" t="s">
        <v>57</v>
      </c>
      <c r="C103" s="25" t="s">
        <v>58</v>
      </c>
      <c r="D103" s="20">
        <v>0</v>
      </c>
      <c r="E103" s="20">
        <v>0</v>
      </c>
      <c r="F103" s="20">
        <v>0</v>
      </c>
      <c r="G103" s="20">
        <v>0</v>
      </c>
      <c r="H103" s="20">
        <v>0</v>
      </c>
      <c r="I103" s="20">
        <v>0</v>
      </c>
      <c r="J103" s="20">
        <v>0</v>
      </c>
      <c r="K103" s="20">
        <v>0</v>
      </c>
      <c r="L103" s="20">
        <v>0</v>
      </c>
      <c r="M103" s="20">
        <v>0</v>
      </c>
    </row>
    <row r="104" spans="1:13" x14ac:dyDescent="0.35">
      <c r="A104" s="26" t="s">
        <v>83</v>
      </c>
      <c r="B104" s="25" t="s">
        <v>57</v>
      </c>
      <c r="C104" s="25" t="s">
        <v>15</v>
      </c>
      <c r="D104" s="20">
        <v>0</v>
      </c>
      <c r="E104" s="20">
        <v>0</v>
      </c>
      <c r="F104" s="20">
        <v>0</v>
      </c>
      <c r="G104" s="20">
        <v>0</v>
      </c>
      <c r="H104" s="20">
        <v>0</v>
      </c>
      <c r="I104" s="20">
        <v>0</v>
      </c>
      <c r="J104" s="20">
        <v>0</v>
      </c>
      <c r="K104" s="20">
        <v>0</v>
      </c>
      <c r="L104" s="20">
        <v>0</v>
      </c>
      <c r="M104" s="20">
        <v>0</v>
      </c>
    </row>
    <row r="105" spans="1:13" x14ac:dyDescent="0.35">
      <c r="A105" s="26" t="s">
        <v>83</v>
      </c>
      <c r="B105" s="25" t="s">
        <v>57</v>
      </c>
      <c r="C105" s="25" t="s">
        <v>17</v>
      </c>
      <c r="D105" s="20">
        <v>34000</v>
      </c>
      <c r="E105" s="20">
        <v>2</v>
      </c>
      <c r="F105" s="20">
        <v>5</v>
      </c>
      <c r="G105" s="20">
        <v>0</v>
      </c>
      <c r="H105" s="20">
        <v>2</v>
      </c>
      <c r="I105" s="20">
        <v>0</v>
      </c>
      <c r="J105" s="20">
        <v>0</v>
      </c>
      <c r="K105" s="20">
        <v>0</v>
      </c>
      <c r="L105" s="20">
        <v>0</v>
      </c>
      <c r="M105" s="20">
        <v>0</v>
      </c>
    </row>
    <row r="106" spans="1:13" x14ac:dyDescent="0.35">
      <c r="A106" s="26" t="s">
        <v>83</v>
      </c>
      <c r="B106" s="25" t="s">
        <v>57</v>
      </c>
      <c r="C106" s="25" t="s">
        <v>19</v>
      </c>
      <c r="D106" s="20">
        <v>0</v>
      </c>
      <c r="E106" s="20">
        <v>0</v>
      </c>
      <c r="F106" s="20">
        <v>0</v>
      </c>
      <c r="G106" s="20">
        <v>0</v>
      </c>
      <c r="H106" s="20">
        <v>0</v>
      </c>
      <c r="I106" s="20">
        <v>0</v>
      </c>
      <c r="J106" s="20">
        <v>0</v>
      </c>
      <c r="K106" s="20">
        <v>0</v>
      </c>
      <c r="L106" s="20">
        <v>0</v>
      </c>
      <c r="M106" s="20">
        <v>0</v>
      </c>
    </row>
    <row r="107" spans="1:13" x14ac:dyDescent="0.35">
      <c r="A107" s="26" t="s">
        <v>83</v>
      </c>
      <c r="B107" s="25" t="s">
        <v>57</v>
      </c>
      <c r="C107" s="25" t="s">
        <v>59</v>
      </c>
      <c r="D107" s="20">
        <v>0</v>
      </c>
      <c r="E107" s="20">
        <v>0</v>
      </c>
      <c r="F107" s="20">
        <v>0</v>
      </c>
      <c r="G107" s="20">
        <v>0</v>
      </c>
      <c r="H107" s="20">
        <v>0</v>
      </c>
      <c r="I107" s="20">
        <v>0</v>
      </c>
      <c r="J107" s="20">
        <v>0</v>
      </c>
      <c r="K107" s="20">
        <v>0</v>
      </c>
      <c r="L107" s="20">
        <v>0</v>
      </c>
      <c r="M107" s="20">
        <v>0</v>
      </c>
    </row>
    <row r="108" spans="1:13" x14ac:dyDescent="0.35">
      <c r="A108" s="26" t="s">
        <v>83</v>
      </c>
      <c r="B108" s="25" t="s">
        <v>57</v>
      </c>
      <c r="C108" s="25" t="s">
        <v>23</v>
      </c>
      <c r="D108" s="20">
        <v>14000</v>
      </c>
      <c r="E108" s="20">
        <v>3</v>
      </c>
      <c r="F108" s="20">
        <v>10</v>
      </c>
      <c r="G108" s="20">
        <v>2</v>
      </c>
      <c r="H108" s="20">
        <v>1</v>
      </c>
      <c r="I108" s="20">
        <v>0</v>
      </c>
      <c r="J108" s="20">
        <v>0</v>
      </c>
      <c r="K108" s="20">
        <v>2</v>
      </c>
      <c r="L108" s="20">
        <v>1</v>
      </c>
      <c r="M108" s="20">
        <v>0</v>
      </c>
    </row>
    <row r="109" spans="1:13" x14ac:dyDescent="0.35">
      <c r="A109" s="26" t="s">
        <v>83</v>
      </c>
      <c r="B109" s="25" t="s">
        <v>57</v>
      </c>
      <c r="C109" s="25" t="s">
        <v>60</v>
      </c>
      <c r="D109" s="20">
        <v>9500</v>
      </c>
      <c r="E109" s="20">
        <v>8</v>
      </c>
      <c r="F109" s="20">
        <v>20</v>
      </c>
      <c r="G109" s="20">
        <v>1</v>
      </c>
      <c r="H109" s="20">
        <v>7</v>
      </c>
      <c r="I109" s="20">
        <v>0</v>
      </c>
      <c r="J109" s="20">
        <v>0</v>
      </c>
      <c r="K109" s="20">
        <v>0</v>
      </c>
      <c r="L109" s="20">
        <v>5</v>
      </c>
      <c r="M109" s="20">
        <v>0</v>
      </c>
    </row>
    <row r="110" spans="1:13" x14ac:dyDescent="0.35">
      <c r="A110" s="26" t="s">
        <v>83</v>
      </c>
      <c r="B110" s="25" t="s">
        <v>57</v>
      </c>
      <c r="C110" s="25" t="s">
        <v>27</v>
      </c>
      <c r="D110" s="20">
        <v>4500</v>
      </c>
      <c r="E110" s="20">
        <v>15</v>
      </c>
      <c r="F110" s="20">
        <v>30</v>
      </c>
      <c r="G110" s="20">
        <v>2</v>
      </c>
      <c r="H110" s="20">
        <v>13</v>
      </c>
      <c r="I110" s="20">
        <v>0</v>
      </c>
      <c r="J110" s="20">
        <v>0</v>
      </c>
      <c r="K110" s="20">
        <v>0</v>
      </c>
      <c r="L110" s="20">
        <v>14</v>
      </c>
      <c r="M110" s="20">
        <v>0</v>
      </c>
    </row>
    <row r="111" spans="1:13" x14ac:dyDescent="0.35">
      <c r="A111" s="26" t="s">
        <v>83</v>
      </c>
      <c r="B111" s="25" t="s">
        <v>57</v>
      </c>
      <c r="C111" s="25" t="s">
        <v>28</v>
      </c>
      <c r="D111" s="20">
        <v>2400</v>
      </c>
      <c r="E111" s="20">
        <v>24</v>
      </c>
      <c r="F111" s="20">
        <v>35</v>
      </c>
      <c r="G111" s="20">
        <v>7</v>
      </c>
      <c r="H111" s="20">
        <v>17</v>
      </c>
      <c r="I111" s="20">
        <v>0</v>
      </c>
      <c r="J111" s="20">
        <v>0</v>
      </c>
      <c r="K111" s="20">
        <v>0</v>
      </c>
      <c r="L111" s="20">
        <v>24</v>
      </c>
      <c r="M111" s="20">
        <v>0</v>
      </c>
    </row>
    <row r="112" spans="1:13" x14ac:dyDescent="0.35">
      <c r="A112" s="26" t="s">
        <v>91</v>
      </c>
      <c r="B112" s="25" t="s">
        <v>61</v>
      </c>
      <c r="C112" s="25" t="s">
        <v>58</v>
      </c>
      <c r="D112" s="20">
        <v>0</v>
      </c>
      <c r="E112" s="20">
        <v>0</v>
      </c>
      <c r="F112" s="20">
        <v>0</v>
      </c>
      <c r="G112" s="20">
        <v>0</v>
      </c>
      <c r="H112" s="20">
        <v>0</v>
      </c>
      <c r="I112" s="20">
        <v>0</v>
      </c>
      <c r="J112" s="20">
        <v>0</v>
      </c>
      <c r="K112" s="20">
        <v>0</v>
      </c>
      <c r="L112" s="20">
        <v>0</v>
      </c>
      <c r="M112" s="20">
        <v>0</v>
      </c>
    </row>
    <row r="113" spans="1:13" x14ac:dyDescent="0.35">
      <c r="A113" s="26" t="s">
        <v>91</v>
      </c>
      <c r="B113" s="25" t="s">
        <v>61</v>
      </c>
      <c r="C113" s="25" t="s">
        <v>15</v>
      </c>
      <c r="D113" s="20">
        <v>0</v>
      </c>
      <c r="E113" s="20">
        <v>0</v>
      </c>
      <c r="F113" s="20">
        <v>0</v>
      </c>
      <c r="G113" s="20">
        <v>0</v>
      </c>
      <c r="H113" s="20">
        <v>0</v>
      </c>
      <c r="I113" s="20">
        <v>0</v>
      </c>
      <c r="J113" s="20">
        <v>0</v>
      </c>
      <c r="K113" s="20">
        <v>0</v>
      </c>
      <c r="L113" s="20">
        <v>0</v>
      </c>
      <c r="M113" s="20">
        <v>0</v>
      </c>
    </row>
    <row r="114" spans="1:13" x14ac:dyDescent="0.35">
      <c r="A114" s="26" t="s">
        <v>91</v>
      </c>
      <c r="B114" s="25" t="s">
        <v>61</v>
      </c>
      <c r="C114" s="25" t="s">
        <v>17</v>
      </c>
      <c r="D114" s="20">
        <v>0</v>
      </c>
      <c r="E114" s="20">
        <v>0</v>
      </c>
      <c r="F114" s="20">
        <v>0</v>
      </c>
      <c r="G114" s="20">
        <v>0</v>
      </c>
      <c r="H114" s="20">
        <v>0</v>
      </c>
      <c r="I114" s="20">
        <v>0</v>
      </c>
      <c r="J114" s="20">
        <v>0</v>
      </c>
      <c r="K114" s="20">
        <v>0</v>
      </c>
      <c r="L114" s="20">
        <v>0</v>
      </c>
      <c r="M114" s="20">
        <v>0</v>
      </c>
    </row>
    <row r="115" spans="1:13" x14ac:dyDescent="0.35">
      <c r="A115" s="26" t="s">
        <v>91</v>
      </c>
      <c r="B115" s="25" t="s">
        <v>61</v>
      </c>
      <c r="C115" s="25" t="s">
        <v>19</v>
      </c>
      <c r="D115" s="20">
        <v>0</v>
      </c>
      <c r="E115" s="20">
        <v>0</v>
      </c>
      <c r="F115" s="20">
        <v>0</v>
      </c>
      <c r="G115" s="20">
        <v>0</v>
      </c>
      <c r="H115" s="20">
        <v>0</v>
      </c>
      <c r="I115" s="20">
        <v>0</v>
      </c>
      <c r="J115" s="20">
        <v>0</v>
      </c>
      <c r="K115" s="20">
        <v>0</v>
      </c>
      <c r="L115" s="20">
        <v>0</v>
      </c>
      <c r="M115" s="20">
        <v>0</v>
      </c>
    </row>
    <row r="116" spans="1:13" x14ac:dyDescent="0.35">
      <c r="A116" s="26" t="s">
        <v>91</v>
      </c>
      <c r="B116" s="25" t="s">
        <v>61</v>
      </c>
      <c r="C116" s="25" t="s">
        <v>59</v>
      </c>
      <c r="D116" s="20">
        <v>0</v>
      </c>
      <c r="E116" s="20">
        <v>0</v>
      </c>
      <c r="F116" s="20">
        <v>0</v>
      </c>
      <c r="G116" s="20">
        <v>0</v>
      </c>
      <c r="H116" s="20">
        <v>0</v>
      </c>
      <c r="I116" s="20">
        <v>0</v>
      </c>
      <c r="J116" s="20">
        <v>0</v>
      </c>
      <c r="K116" s="20">
        <v>0</v>
      </c>
      <c r="L116" s="20">
        <v>0</v>
      </c>
      <c r="M116" s="20">
        <v>0</v>
      </c>
    </row>
    <row r="117" spans="1:13" x14ac:dyDescent="0.35">
      <c r="A117" s="26" t="s">
        <v>91</v>
      </c>
      <c r="B117" s="25" t="s">
        <v>61</v>
      </c>
      <c r="C117" s="25" t="s">
        <v>23</v>
      </c>
      <c r="D117" s="20">
        <v>0</v>
      </c>
      <c r="E117" s="20">
        <v>0</v>
      </c>
      <c r="F117" s="20">
        <v>0</v>
      </c>
      <c r="G117" s="20">
        <v>0</v>
      </c>
      <c r="H117" s="20">
        <v>0</v>
      </c>
      <c r="I117" s="20">
        <v>0</v>
      </c>
      <c r="J117" s="20">
        <v>0</v>
      </c>
      <c r="K117" s="20">
        <v>0</v>
      </c>
      <c r="L117" s="20">
        <v>0</v>
      </c>
      <c r="M117" s="20">
        <v>0</v>
      </c>
    </row>
    <row r="118" spans="1:13" x14ac:dyDescent="0.35">
      <c r="A118" s="26" t="s">
        <v>91</v>
      </c>
      <c r="B118" s="25" t="s">
        <v>61</v>
      </c>
      <c r="C118" s="25" t="s">
        <v>60</v>
      </c>
      <c r="D118" s="20">
        <v>0</v>
      </c>
      <c r="E118" s="20">
        <v>0</v>
      </c>
      <c r="F118" s="20">
        <v>0</v>
      </c>
      <c r="G118" s="20">
        <v>0</v>
      </c>
      <c r="H118" s="20">
        <v>0</v>
      </c>
      <c r="I118" s="20">
        <v>0</v>
      </c>
      <c r="J118" s="20">
        <v>0</v>
      </c>
      <c r="K118" s="20">
        <v>0</v>
      </c>
      <c r="L118" s="20">
        <v>0</v>
      </c>
      <c r="M118" s="20">
        <v>0</v>
      </c>
    </row>
    <row r="119" spans="1:13" x14ac:dyDescent="0.35">
      <c r="A119" s="26" t="s">
        <v>91</v>
      </c>
      <c r="B119" s="25" t="s">
        <v>61</v>
      </c>
      <c r="C119" s="25" t="s">
        <v>27</v>
      </c>
      <c r="D119" s="20">
        <v>0</v>
      </c>
      <c r="E119" s="20">
        <v>0</v>
      </c>
      <c r="F119" s="20">
        <v>0</v>
      </c>
      <c r="G119" s="20">
        <v>0</v>
      </c>
      <c r="H119" s="20">
        <v>0</v>
      </c>
      <c r="I119" s="20">
        <v>0</v>
      </c>
      <c r="J119" s="20">
        <v>0</v>
      </c>
      <c r="K119" s="20">
        <v>0</v>
      </c>
      <c r="L119" s="20">
        <v>0</v>
      </c>
      <c r="M119" s="20">
        <v>0</v>
      </c>
    </row>
    <row r="120" spans="1:13" x14ac:dyDescent="0.35">
      <c r="A120" s="26" t="s">
        <v>91</v>
      </c>
      <c r="B120" s="25" t="s">
        <v>61</v>
      </c>
      <c r="C120" s="25" t="s">
        <v>28</v>
      </c>
      <c r="D120" s="20">
        <v>0</v>
      </c>
      <c r="E120" s="20">
        <v>0</v>
      </c>
      <c r="F120" s="20">
        <v>0</v>
      </c>
      <c r="G120" s="20">
        <v>0</v>
      </c>
      <c r="H120" s="20">
        <v>0</v>
      </c>
      <c r="I120" s="20">
        <v>0</v>
      </c>
      <c r="J120" s="20">
        <v>0</v>
      </c>
      <c r="K120" s="20">
        <v>0</v>
      </c>
      <c r="L120" s="20">
        <v>0</v>
      </c>
      <c r="M120" s="20">
        <v>0</v>
      </c>
    </row>
    <row r="121" spans="1:13" x14ac:dyDescent="0.35">
      <c r="A121" s="26" t="s">
        <v>84</v>
      </c>
      <c r="B121" s="25" t="s">
        <v>57</v>
      </c>
      <c r="C121" s="25" t="s">
        <v>58</v>
      </c>
      <c r="D121" s="20">
        <v>0</v>
      </c>
      <c r="E121" s="20">
        <v>0</v>
      </c>
      <c r="F121" s="20">
        <v>0</v>
      </c>
      <c r="G121" s="20">
        <v>0</v>
      </c>
      <c r="H121" s="20">
        <v>0</v>
      </c>
      <c r="I121" s="20">
        <v>0</v>
      </c>
      <c r="J121" s="20">
        <v>0</v>
      </c>
      <c r="K121" s="20">
        <v>0</v>
      </c>
      <c r="L121" s="20">
        <v>0</v>
      </c>
      <c r="M121" s="20">
        <v>0</v>
      </c>
    </row>
    <row r="122" spans="1:13" x14ac:dyDescent="0.35">
      <c r="A122" s="26" t="s">
        <v>84</v>
      </c>
      <c r="B122" s="25" t="s">
        <v>57</v>
      </c>
      <c r="C122" s="25" t="s">
        <v>15</v>
      </c>
      <c r="D122" s="20">
        <v>0</v>
      </c>
      <c r="E122" s="20">
        <v>0</v>
      </c>
      <c r="F122" s="20">
        <v>0</v>
      </c>
      <c r="G122" s="20">
        <v>0</v>
      </c>
      <c r="H122" s="20">
        <v>0</v>
      </c>
      <c r="I122" s="20">
        <v>0</v>
      </c>
      <c r="J122" s="20">
        <v>0</v>
      </c>
      <c r="K122" s="20">
        <v>0</v>
      </c>
      <c r="L122" s="20">
        <v>0</v>
      </c>
      <c r="M122" s="20">
        <v>0</v>
      </c>
    </row>
    <row r="123" spans="1:13" x14ac:dyDescent="0.35">
      <c r="A123" s="26" t="s">
        <v>84</v>
      </c>
      <c r="B123" s="25" t="s">
        <v>57</v>
      </c>
      <c r="C123" s="25" t="s">
        <v>17</v>
      </c>
      <c r="D123" s="20">
        <v>0</v>
      </c>
      <c r="E123" s="20">
        <v>0</v>
      </c>
      <c r="F123" s="20">
        <v>0</v>
      </c>
      <c r="G123" s="20">
        <v>0</v>
      </c>
      <c r="H123" s="20">
        <v>0</v>
      </c>
      <c r="I123" s="20">
        <v>0</v>
      </c>
      <c r="J123" s="20">
        <v>0</v>
      </c>
      <c r="K123" s="20">
        <v>0</v>
      </c>
      <c r="L123" s="20">
        <v>0</v>
      </c>
      <c r="M123" s="20">
        <v>0</v>
      </c>
    </row>
    <row r="124" spans="1:13" x14ac:dyDescent="0.35">
      <c r="A124" s="26" t="s">
        <v>84</v>
      </c>
      <c r="B124" s="25" t="s">
        <v>57</v>
      </c>
      <c r="C124" s="25" t="s">
        <v>19</v>
      </c>
      <c r="D124" s="20">
        <v>0</v>
      </c>
      <c r="E124" s="20">
        <v>0</v>
      </c>
      <c r="F124" s="20">
        <v>0</v>
      </c>
      <c r="G124" s="20">
        <v>0</v>
      </c>
      <c r="H124" s="20">
        <v>0</v>
      </c>
      <c r="I124" s="20">
        <v>0</v>
      </c>
      <c r="J124" s="20">
        <v>0</v>
      </c>
      <c r="K124" s="20">
        <v>0</v>
      </c>
      <c r="L124" s="20">
        <v>0</v>
      </c>
      <c r="M124" s="20">
        <v>0</v>
      </c>
    </row>
    <row r="125" spans="1:13" x14ac:dyDescent="0.35">
      <c r="A125" s="26" t="s">
        <v>84</v>
      </c>
      <c r="B125" s="25" t="s">
        <v>57</v>
      </c>
      <c r="C125" s="25" t="s">
        <v>59</v>
      </c>
      <c r="D125" s="20">
        <v>0</v>
      </c>
      <c r="E125" s="20">
        <v>0</v>
      </c>
      <c r="F125" s="20">
        <v>0</v>
      </c>
      <c r="G125" s="20">
        <v>0</v>
      </c>
      <c r="H125" s="20">
        <v>0</v>
      </c>
      <c r="I125" s="20">
        <v>0</v>
      </c>
      <c r="J125" s="20">
        <v>0</v>
      </c>
      <c r="K125" s="20">
        <v>0</v>
      </c>
      <c r="L125" s="20">
        <v>0</v>
      </c>
      <c r="M125" s="20">
        <v>0</v>
      </c>
    </row>
    <row r="126" spans="1:13" x14ac:dyDescent="0.35">
      <c r="A126" s="26" t="s">
        <v>84</v>
      </c>
      <c r="B126" s="25" t="s">
        <v>57</v>
      </c>
      <c r="C126" s="25" t="s">
        <v>23</v>
      </c>
      <c r="D126" s="20">
        <v>0</v>
      </c>
      <c r="E126" s="20">
        <v>0</v>
      </c>
      <c r="F126" s="20">
        <v>0</v>
      </c>
      <c r="G126" s="20">
        <v>0</v>
      </c>
      <c r="H126" s="20">
        <v>0</v>
      </c>
      <c r="I126" s="20">
        <v>0</v>
      </c>
      <c r="J126" s="20">
        <v>0</v>
      </c>
      <c r="K126" s="20">
        <v>0</v>
      </c>
      <c r="L126" s="20">
        <v>0</v>
      </c>
      <c r="M126" s="20">
        <v>0</v>
      </c>
    </row>
    <row r="127" spans="1:13" x14ac:dyDescent="0.35">
      <c r="A127" s="26" t="s">
        <v>84</v>
      </c>
      <c r="B127" s="25" t="s">
        <v>57</v>
      </c>
      <c r="C127" s="25" t="s">
        <v>60</v>
      </c>
      <c r="D127" s="20">
        <v>8014</v>
      </c>
      <c r="E127" s="20">
        <v>1</v>
      </c>
      <c r="F127" s="20">
        <v>12.5</v>
      </c>
      <c r="G127" s="20">
        <v>1</v>
      </c>
      <c r="H127" s="20">
        <v>0</v>
      </c>
      <c r="I127" s="20">
        <v>0</v>
      </c>
      <c r="J127" s="20">
        <v>0</v>
      </c>
      <c r="K127" s="20">
        <v>0</v>
      </c>
      <c r="L127" s="20">
        <v>0</v>
      </c>
      <c r="M127" s="20">
        <v>0</v>
      </c>
    </row>
    <row r="128" spans="1:13" x14ac:dyDescent="0.35">
      <c r="A128" s="26" t="s">
        <v>84</v>
      </c>
      <c r="B128" s="25" t="s">
        <v>57</v>
      </c>
      <c r="C128" s="25" t="s">
        <v>27</v>
      </c>
      <c r="D128" s="20">
        <v>4928</v>
      </c>
      <c r="E128" s="20">
        <v>2</v>
      </c>
      <c r="F128" s="20">
        <v>25</v>
      </c>
      <c r="G128" s="20">
        <v>1</v>
      </c>
      <c r="H128" s="20">
        <v>1</v>
      </c>
      <c r="I128" s="20">
        <v>0</v>
      </c>
      <c r="J128" s="20">
        <v>0</v>
      </c>
      <c r="K128" s="20">
        <v>1</v>
      </c>
      <c r="L128" s="20">
        <v>0</v>
      </c>
      <c r="M128" s="20">
        <v>0</v>
      </c>
    </row>
    <row r="129" spans="1:13" x14ac:dyDescent="0.35">
      <c r="A129" s="26" t="s">
        <v>84</v>
      </c>
      <c r="B129" s="25" t="s">
        <v>57</v>
      </c>
      <c r="C129" s="25" t="s">
        <v>28</v>
      </c>
      <c r="D129" s="20">
        <v>1810</v>
      </c>
      <c r="E129" s="20">
        <v>5</v>
      </c>
      <c r="F129" s="20">
        <v>62.5</v>
      </c>
      <c r="G129" s="20">
        <v>1</v>
      </c>
      <c r="H129" s="20">
        <v>4</v>
      </c>
      <c r="I129" s="20">
        <v>0</v>
      </c>
      <c r="J129" s="20">
        <v>0</v>
      </c>
      <c r="K129" s="20">
        <v>3</v>
      </c>
      <c r="L129" s="20">
        <v>0</v>
      </c>
      <c r="M129" s="20">
        <v>1</v>
      </c>
    </row>
    <row r="130" spans="1:13" x14ac:dyDescent="0.35">
      <c r="A130" s="26" t="s">
        <v>92</v>
      </c>
      <c r="B130" s="25" t="s">
        <v>61</v>
      </c>
      <c r="C130" s="25" t="s">
        <v>58</v>
      </c>
      <c r="D130" s="26"/>
      <c r="E130" s="26"/>
      <c r="F130" s="26"/>
      <c r="G130" s="26"/>
      <c r="H130" s="26"/>
      <c r="I130" s="26"/>
      <c r="J130" s="26"/>
      <c r="K130" s="26"/>
      <c r="L130" s="26"/>
      <c r="M130" s="26"/>
    </row>
    <row r="131" spans="1:13" x14ac:dyDescent="0.35">
      <c r="A131" s="26" t="s">
        <v>92</v>
      </c>
      <c r="B131" s="25" t="s">
        <v>61</v>
      </c>
      <c r="C131" s="25" t="s">
        <v>15</v>
      </c>
    </row>
    <row r="132" spans="1:13" x14ac:dyDescent="0.35">
      <c r="A132" s="26" t="s">
        <v>92</v>
      </c>
      <c r="B132" s="25" t="s">
        <v>61</v>
      </c>
      <c r="C132" s="25" t="s">
        <v>17</v>
      </c>
    </row>
    <row r="133" spans="1:13" x14ac:dyDescent="0.35">
      <c r="A133" s="26" t="s">
        <v>92</v>
      </c>
      <c r="B133" s="25" t="s">
        <v>61</v>
      </c>
      <c r="C133" s="25" t="s">
        <v>19</v>
      </c>
    </row>
    <row r="134" spans="1:13" x14ac:dyDescent="0.35">
      <c r="A134" s="26" t="s">
        <v>92</v>
      </c>
      <c r="B134" s="25" t="s">
        <v>61</v>
      </c>
      <c r="C134" s="25" t="s">
        <v>59</v>
      </c>
    </row>
    <row r="135" spans="1:13" x14ac:dyDescent="0.35">
      <c r="A135" s="26" t="s">
        <v>92</v>
      </c>
      <c r="B135" s="25" t="s">
        <v>61</v>
      </c>
      <c r="C135" s="25" t="s">
        <v>23</v>
      </c>
    </row>
    <row r="136" spans="1:13" x14ac:dyDescent="0.35">
      <c r="A136" s="26" t="s">
        <v>92</v>
      </c>
      <c r="B136" s="25" t="s">
        <v>61</v>
      </c>
      <c r="C136" s="25" t="s">
        <v>60</v>
      </c>
    </row>
    <row r="137" spans="1:13" x14ac:dyDescent="0.35">
      <c r="A137" s="26" t="s">
        <v>92</v>
      </c>
      <c r="B137" s="25" t="s">
        <v>61</v>
      </c>
      <c r="C137" s="25" t="s">
        <v>27</v>
      </c>
    </row>
    <row r="138" spans="1:13" x14ac:dyDescent="0.35">
      <c r="A138" s="26" t="s">
        <v>92</v>
      </c>
      <c r="B138" s="25" t="s">
        <v>61</v>
      </c>
      <c r="C138" s="25" t="s">
        <v>28</v>
      </c>
    </row>
    <row r="139" spans="1:13" x14ac:dyDescent="0.35">
      <c r="A139" s="26" t="s">
        <v>93</v>
      </c>
      <c r="B139" s="25" t="s">
        <v>61</v>
      </c>
      <c r="C139" s="25" t="s">
        <v>58</v>
      </c>
    </row>
    <row r="140" spans="1:13" x14ac:dyDescent="0.35">
      <c r="A140" s="26" t="s">
        <v>93</v>
      </c>
      <c r="B140" s="25" t="s">
        <v>61</v>
      </c>
      <c r="C140" s="25" t="s">
        <v>15</v>
      </c>
    </row>
    <row r="141" spans="1:13" x14ac:dyDescent="0.35">
      <c r="A141" s="26" t="s">
        <v>93</v>
      </c>
      <c r="B141" s="25" t="s">
        <v>61</v>
      </c>
      <c r="C141" s="25" t="s">
        <v>17</v>
      </c>
    </row>
    <row r="142" spans="1:13" x14ac:dyDescent="0.35">
      <c r="A142" s="26" t="s">
        <v>93</v>
      </c>
      <c r="B142" s="25" t="s">
        <v>61</v>
      </c>
      <c r="C142" s="25" t="s">
        <v>19</v>
      </c>
    </row>
    <row r="143" spans="1:13" x14ac:dyDescent="0.35">
      <c r="A143" s="26" t="s">
        <v>93</v>
      </c>
      <c r="B143" s="25" t="s">
        <v>61</v>
      </c>
      <c r="C143" s="25" t="s">
        <v>59</v>
      </c>
    </row>
    <row r="144" spans="1:13" x14ac:dyDescent="0.35">
      <c r="A144" s="26" t="s">
        <v>93</v>
      </c>
      <c r="B144" s="25" t="s">
        <v>61</v>
      </c>
      <c r="C144" s="25" t="s">
        <v>23</v>
      </c>
    </row>
    <row r="145" spans="1:3" x14ac:dyDescent="0.35">
      <c r="A145" s="26" t="s">
        <v>93</v>
      </c>
      <c r="B145" s="25" t="s">
        <v>61</v>
      </c>
      <c r="C145" s="25" t="s">
        <v>60</v>
      </c>
    </row>
    <row r="146" spans="1:3" x14ac:dyDescent="0.35">
      <c r="A146" s="26" t="s">
        <v>93</v>
      </c>
      <c r="B146" s="25" t="s">
        <v>61</v>
      </c>
      <c r="C146" s="25" t="s">
        <v>27</v>
      </c>
    </row>
    <row r="147" spans="1:3" x14ac:dyDescent="0.35">
      <c r="A147" s="26" t="s">
        <v>93</v>
      </c>
      <c r="B147" s="25" t="s">
        <v>61</v>
      </c>
      <c r="C147" s="25" t="s">
        <v>28</v>
      </c>
    </row>
  </sheetData>
  <sheetProtection algorithmName="SHA-512" hashValue="qFpGavWqhS9mJkDbNCYyxlFLs3OgEstU4gXg55vLGZXzE+KrpjXxwIKe8NReOFRaVVL9eFGgL5+KzTPHr1dyVQ==" saltValue="B+n72/qb7I97YrLww0ISTw==" spinCount="100000" sheet="1" objects="1" scenarios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61A7EE-4A04-4E42-A46D-CDE781BA4E70}">
  <dimension ref="A1:N63"/>
  <sheetViews>
    <sheetView tabSelected="1" zoomScaleNormal="100" workbookViewId="0">
      <selection activeCell="A2" sqref="A2"/>
    </sheetView>
  </sheetViews>
  <sheetFormatPr defaultRowHeight="14.5" x14ac:dyDescent="0.35"/>
  <cols>
    <col min="2" max="2" width="28.90625" customWidth="1"/>
    <col min="3" max="4" width="11.08984375" customWidth="1"/>
    <col min="5" max="5" width="16.7265625" customWidth="1"/>
    <col min="6" max="11" width="11.08984375" customWidth="1"/>
    <col min="13" max="13" width="21.7265625" bestFit="1" customWidth="1"/>
    <col min="14" max="14" width="9.453125" customWidth="1"/>
  </cols>
  <sheetData>
    <row r="1" spans="1:14" s="26" customFormat="1" x14ac:dyDescent="0.35">
      <c r="A1" s="2" t="s">
        <v>72</v>
      </c>
    </row>
    <row r="2" spans="1:14" s="26" customFormat="1" x14ac:dyDescent="0.35"/>
    <row r="3" spans="1:14" x14ac:dyDescent="0.35">
      <c r="A3" s="4" t="s">
        <v>4</v>
      </c>
    </row>
    <row r="4" spans="1:14" ht="53.15" customHeight="1" x14ac:dyDescent="0.35">
      <c r="A4" s="1" t="s">
        <v>0</v>
      </c>
      <c r="B4" s="5"/>
      <c r="C4" s="6" t="s">
        <v>5</v>
      </c>
      <c r="D4" s="6" t="s">
        <v>1</v>
      </c>
      <c r="E4" s="6" t="s">
        <v>6</v>
      </c>
      <c r="F4" s="6" t="s">
        <v>7</v>
      </c>
      <c r="G4" s="6" t="s">
        <v>8</v>
      </c>
      <c r="H4" s="6" t="s">
        <v>9</v>
      </c>
      <c r="I4" s="6" t="s">
        <v>10</v>
      </c>
      <c r="J4" s="6" t="s">
        <v>11</v>
      </c>
      <c r="K4" s="6" t="s">
        <v>12</v>
      </c>
      <c r="M4" s="7" t="s">
        <v>3</v>
      </c>
      <c r="N4" s="7" t="s">
        <v>2</v>
      </c>
    </row>
    <row r="5" spans="1:14" x14ac:dyDescent="0.35">
      <c r="A5" s="1">
        <v>1</v>
      </c>
      <c r="B5" s="1" t="s">
        <v>13</v>
      </c>
      <c r="C5" s="8">
        <v>0</v>
      </c>
      <c r="D5" s="1">
        <v>0</v>
      </c>
      <c r="E5" s="1">
        <v>0</v>
      </c>
      <c r="F5" s="1">
        <v>0</v>
      </c>
      <c r="G5" s="1">
        <v>0</v>
      </c>
      <c r="H5" s="1">
        <v>0</v>
      </c>
      <c r="I5" s="1">
        <f>SUM(E5:H5)</f>
        <v>0</v>
      </c>
      <c r="J5" s="8">
        <f>C5*D5</f>
        <v>0</v>
      </c>
      <c r="K5" s="8">
        <f>I5*C5</f>
        <v>0</v>
      </c>
      <c r="M5" s="9" t="s">
        <v>14</v>
      </c>
      <c r="N5" s="9">
        <v>0</v>
      </c>
    </row>
    <row r="6" spans="1:14" x14ac:dyDescent="0.35">
      <c r="A6" s="1">
        <v>2</v>
      </c>
      <c r="B6" s="1" t="s">
        <v>15</v>
      </c>
      <c r="C6" s="8">
        <v>0</v>
      </c>
      <c r="D6" s="1">
        <v>0</v>
      </c>
      <c r="E6" s="1">
        <v>0</v>
      </c>
      <c r="F6" s="1">
        <v>0</v>
      </c>
      <c r="G6" s="1">
        <v>0</v>
      </c>
      <c r="H6" s="1">
        <v>0</v>
      </c>
      <c r="I6" s="1">
        <f t="shared" ref="I6:I14" si="0">SUM(E6:H6)</f>
        <v>0</v>
      </c>
      <c r="J6" s="8">
        <f>C6*D6</f>
        <v>0</v>
      </c>
      <c r="K6" s="8">
        <f t="shared" ref="K6:K13" si="1">I6*C6</f>
        <v>0</v>
      </c>
      <c r="M6" s="9" t="s">
        <v>16</v>
      </c>
      <c r="N6" s="9">
        <v>1</v>
      </c>
    </row>
    <row r="7" spans="1:14" x14ac:dyDescent="0.35">
      <c r="A7" s="1">
        <v>3</v>
      </c>
      <c r="B7" s="1" t="s">
        <v>17</v>
      </c>
      <c r="C7" s="8">
        <v>28931</v>
      </c>
      <c r="D7" s="1">
        <v>0.05</v>
      </c>
      <c r="E7" s="1">
        <v>0</v>
      </c>
      <c r="F7" s="1">
        <v>0.05</v>
      </c>
      <c r="G7" s="1">
        <v>0</v>
      </c>
      <c r="H7" s="1">
        <v>0</v>
      </c>
      <c r="I7" s="1">
        <f t="shared" si="0"/>
        <v>0.05</v>
      </c>
      <c r="J7" s="8">
        <f t="shared" ref="J7:J13" si="2">C7*D7</f>
        <v>1446.5500000000002</v>
      </c>
      <c r="K7" s="8">
        <f>I7*C7</f>
        <v>1446.5500000000002</v>
      </c>
      <c r="M7" s="9" t="s">
        <v>18</v>
      </c>
      <c r="N7" s="9">
        <v>2</v>
      </c>
    </row>
    <row r="8" spans="1:14" x14ac:dyDescent="0.35">
      <c r="A8" s="1">
        <v>4</v>
      </c>
      <c r="B8" s="1" t="s">
        <v>19</v>
      </c>
      <c r="C8" s="8">
        <v>22028</v>
      </c>
      <c r="D8" s="1">
        <v>0.1</v>
      </c>
      <c r="E8" s="1">
        <v>0.02</v>
      </c>
      <c r="F8" s="1">
        <v>0.02</v>
      </c>
      <c r="G8" s="1">
        <v>0</v>
      </c>
      <c r="H8" s="1">
        <v>0</v>
      </c>
      <c r="I8" s="1">
        <f t="shared" si="0"/>
        <v>0.04</v>
      </c>
      <c r="J8" s="8">
        <f t="shared" si="2"/>
        <v>2202.8000000000002</v>
      </c>
      <c r="K8" s="8">
        <f t="shared" si="1"/>
        <v>881.12</v>
      </c>
      <c r="M8" s="9" t="s">
        <v>20</v>
      </c>
      <c r="N8" s="9">
        <v>3</v>
      </c>
    </row>
    <row r="9" spans="1:14" x14ac:dyDescent="0.35">
      <c r="A9" s="1">
        <v>5</v>
      </c>
      <c r="B9" s="1" t="s">
        <v>21</v>
      </c>
      <c r="C9" s="8">
        <v>0</v>
      </c>
      <c r="D9" s="1">
        <v>0</v>
      </c>
      <c r="E9" s="1">
        <v>0</v>
      </c>
      <c r="F9" s="1">
        <v>0</v>
      </c>
      <c r="G9" s="1">
        <v>0</v>
      </c>
      <c r="H9" s="1">
        <v>0</v>
      </c>
      <c r="I9" s="1">
        <f t="shared" si="0"/>
        <v>0</v>
      </c>
      <c r="J9" s="8">
        <f t="shared" si="2"/>
        <v>0</v>
      </c>
      <c r="K9" s="8">
        <f t="shared" si="1"/>
        <v>0</v>
      </c>
      <c r="M9" s="9" t="s">
        <v>22</v>
      </c>
      <c r="N9" s="9">
        <v>4</v>
      </c>
    </row>
    <row r="10" spans="1:14" x14ac:dyDescent="0.35">
      <c r="A10" s="1">
        <v>6</v>
      </c>
      <c r="B10" s="1" t="s">
        <v>23</v>
      </c>
      <c r="C10" s="8">
        <v>11913</v>
      </c>
      <c r="D10" s="1">
        <v>7.0000000000000007E-2</v>
      </c>
      <c r="E10" s="1">
        <v>7.0000000000000007E-2</v>
      </c>
      <c r="F10" s="1">
        <v>0</v>
      </c>
      <c r="G10" s="1">
        <v>0</v>
      </c>
      <c r="H10" s="1">
        <v>0</v>
      </c>
      <c r="I10" s="1">
        <f t="shared" si="0"/>
        <v>7.0000000000000007E-2</v>
      </c>
      <c r="J10" s="8">
        <f t="shared" si="2"/>
        <v>833.91000000000008</v>
      </c>
      <c r="K10" s="8">
        <f t="shared" si="1"/>
        <v>833.91000000000008</v>
      </c>
      <c r="M10" s="9" t="s">
        <v>24</v>
      </c>
      <c r="N10" s="7">
        <v>5</v>
      </c>
    </row>
    <row r="11" spans="1:14" x14ac:dyDescent="0.35">
      <c r="A11" s="1">
        <v>7</v>
      </c>
      <c r="B11" s="1" t="s">
        <v>25</v>
      </c>
      <c r="C11" s="8">
        <v>7539</v>
      </c>
      <c r="D11" s="1">
        <v>0.38</v>
      </c>
      <c r="E11" s="1">
        <v>0.38</v>
      </c>
      <c r="F11" s="1">
        <v>0</v>
      </c>
      <c r="G11" s="1">
        <v>0</v>
      </c>
      <c r="H11" s="1">
        <v>0</v>
      </c>
      <c r="I11" s="1">
        <f t="shared" si="0"/>
        <v>0.38</v>
      </c>
      <c r="J11" s="8">
        <f t="shared" si="2"/>
        <v>2864.82</v>
      </c>
      <c r="K11" s="8">
        <f t="shared" si="1"/>
        <v>2864.82</v>
      </c>
      <c r="M11" s="9" t="s">
        <v>26</v>
      </c>
      <c r="N11" s="7">
        <v>6</v>
      </c>
    </row>
    <row r="12" spans="1:14" x14ac:dyDescent="0.35">
      <c r="A12" s="1">
        <v>8</v>
      </c>
      <c r="B12" s="1" t="s">
        <v>27</v>
      </c>
      <c r="C12" s="8">
        <v>2700</v>
      </c>
      <c r="D12" s="1">
        <v>0.02</v>
      </c>
      <c r="E12" s="1">
        <v>0</v>
      </c>
      <c r="F12" s="1">
        <v>0</v>
      </c>
      <c r="G12" s="1">
        <v>0</v>
      </c>
      <c r="H12" s="1">
        <v>0</v>
      </c>
      <c r="I12" s="1">
        <f t="shared" si="0"/>
        <v>0</v>
      </c>
      <c r="J12" s="8">
        <f t="shared" si="2"/>
        <v>54</v>
      </c>
      <c r="K12" s="8">
        <f t="shared" si="1"/>
        <v>0</v>
      </c>
      <c r="M12" s="10"/>
      <c r="N12" s="10"/>
    </row>
    <row r="13" spans="1:14" x14ac:dyDescent="0.35">
      <c r="A13" s="1">
        <v>9</v>
      </c>
      <c r="B13" s="1" t="s">
        <v>28</v>
      </c>
      <c r="C13" s="8">
        <v>1471</v>
      </c>
      <c r="D13" s="1">
        <v>7.0000000000000007E-2</v>
      </c>
      <c r="E13" s="1">
        <v>7.0000000000000007E-2</v>
      </c>
      <c r="F13" s="1">
        <v>0</v>
      </c>
      <c r="G13" s="1">
        <f t="shared" ref="G13:H13" si="3">SUM(G5:G12)</f>
        <v>0</v>
      </c>
      <c r="H13" s="1">
        <f t="shared" si="3"/>
        <v>0</v>
      </c>
      <c r="I13" s="1">
        <f t="shared" si="0"/>
        <v>7.0000000000000007E-2</v>
      </c>
      <c r="J13" s="8">
        <f t="shared" si="2"/>
        <v>102.97000000000001</v>
      </c>
      <c r="K13" s="8">
        <f t="shared" si="1"/>
        <v>102.97000000000001</v>
      </c>
      <c r="M13" s="10"/>
      <c r="N13" s="10"/>
    </row>
    <row r="14" spans="1:14" x14ac:dyDescent="0.35">
      <c r="B14" s="31" t="s">
        <v>29</v>
      </c>
      <c r="C14" s="32"/>
      <c r="D14" s="1">
        <f>SUM(D5:D13)</f>
        <v>0.69000000000000017</v>
      </c>
      <c r="E14" s="1">
        <f>SUM(E5:E13)</f>
        <v>0.54</v>
      </c>
      <c r="F14" s="1">
        <f>SUM(F5:F13)</f>
        <v>7.0000000000000007E-2</v>
      </c>
      <c r="G14" s="1">
        <f t="shared" ref="G14:H14" si="4">SUM(G5:G13)</f>
        <v>0</v>
      </c>
      <c r="H14" s="1">
        <f t="shared" si="4"/>
        <v>0</v>
      </c>
      <c r="I14" s="1">
        <f t="shared" si="0"/>
        <v>0.6100000000000001</v>
      </c>
      <c r="J14" s="8">
        <f>SUM(J5:J13)</f>
        <v>7505.05</v>
      </c>
      <c r="K14" s="8">
        <f>SUM(K5:K13)</f>
        <v>6129.37</v>
      </c>
      <c r="M14" s="10"/>
      <c r="N14" s="10"/>
    </row>
    <row r="15" spans="1:14" x14ac:dyDescent="0.35">
      <c r="M15" s="10"/>
    </row>
    <row r="16" spans="1:14" x14ac:dyDescent="0.35">
      <c r="B16" s="2" t="s">
        <v>30</v>
      </c>
      <c r="C16" s="11">
        <f>K14/J14*100</f>
        <v>81.669942238892475</v>
      </c>
      <c r="E16" s="14" t="s">
        <v>31</v>
      </c>
      <c r="F16" s="13"/>
      <c r="G16" s="14" t="str">
        <f>IF(C16&gt;89,"6", IF(C16&gt;79,"5", IF(C16&gt;69,"4", IF(C16&gt;59,"3", IF(C16&gt;49,"2", IF(C16&lt;50,"1"))))))</f>
        <v>5</v>
      </c>
    </row>
    <row r="18" spans="1:7" x14ac:dyDescent="0.35">
      <c r="A18" s="12" t="s">
        <v>32</v>
      </c>
    </row>
    <row r="19" spans="1:7" ht="43.5" x14ac:dyDescent="0.35">
      <c r="A19" s="1" t="s">
        <v>0</v>
      </c>
      <c r="B19" s="5"/>
      <c r="C19" s="6" t="s">
        <v>5</v>
      </c>
      <c r="D19" s="6" t="s">
        <v>1</v>
      </c>
      <c r="E19" s="6" t="s">
        <v>33</v>
      </c>
      <c r="F19" s="6" t="s">
        <v>11</v>
      </c>
      <c r="G19" s="6" t="s">
        <v>34</v>
      </c>
    </row>
    <row r="20" spans="1:7" x14ac:dyDescent="0.35">
      <c r="A20" s="1">
        <v>1</v>
      </c>
      <c r="B20" s="1" t="s">
        <v>13</v>
      </c>
      <c r="C20" s="8">
        <v>0</v>
      </c>
      <c r="D20" s="1">
        <v>0</v>
      </c>
      <c r="E20" s="1">
        <v>0</v>
      </c>
      <c r="F20" s="8">
        <f t="shared" ref="F20:F28" si="5">C20*D20</f>
        <v>0</v>
      </c>
      <c r="G20" s="8">
        <f>E20*C20</f>
        <v>0</v>
      </c>
    </row>
    <row r="21" spans="1:7" x14ac:dyDescent="0.35">
      <c r="A21" s="1">
        <v>2</v>
      </c>
      <c r="B21" s="1" t="s">
        <v>15</v>
      </c>
      <c r="C21" s="8">
        <v>0</v>
      </c>
      <c r="D21" s="1">
        <v>0</v>
      </c>
      <c r="E21" s="1">
        <v>0</v>
      </c>
      <c r="F21" s="8">
        <f t="shared" si="5"/>
        <v>0</v>
      </c>
      <c r="G21" s="8">
        <f t="shared" ref="G21:G28" si="6">E21*C21</f>
        <v>0</v>
      </c>
    </row>
    <row r="22" spans="1:7" x14ac:dyDescent="0.35">
      <c r="A22" s="1">
        <v>3</v>
      </c>
      <c r="B22" s="1" t="s">
        <v>17</v>
      </c>
      <c r="C22" s="8">
        <v>28931</v>
      </c>
      <c r="D22" s="1">
        <v>0.05</v>
      </c>
      <c r="E22" s="1">
        <v>0</v>
      </c>
      <c r="F22" s="8">
        <f t="shared" si="5"/>
        <v>1446.5500000000002</v>
      </c>
      <c r="G22" s="8">
        <f t="shared" si="6"/>
        <v>0</v>
      </c>
    </row>
    <row r="23" spans="1:7" x14ac:dyDescent="0.35">
      <c r="A23" s="1">
        <v>4</v>
      </c>
      <c r="B23" s="1" t="s">
        <v>19</v>
      </c>
      <c r="C23" s="8">
        <v>22028</v>
      </c>
      <c r="D23" s="1">
        <v>0.1</v>
      </c>
      <c r="E23" s="1">
        <v>0</v>
      </c>
      <c r="F23" s="8">
        <f t="shared" si="5"/>
        <v>2202.8000000000002</v>
      </c>
      <c r="G23" s="8">
        <f t="shared" si="6"/>
        <v>0</v>
      </c>
    </row>
    <row r="24" spans="1:7" x14ac:dyDescent="0.35">
      <c r="A24" s="1">
        <v>5</v>
      </c>
      <c r="B24" s="1" t="s">
        <v>21</v>
      </c>
      <c r="C24" s="8">
        <v>0</v>
      </c>
      <c r="D24" s="1">
        <v>0</v>
      </c>
      <c r="E24" s="1">
        <v>0</v>
      </c>
      <c r="F24" s="8">
        <f t="shared" si="5"/>
        <v>0</v>
      </c>
      <c r="G24" s="8">
        <f t="shared" si="6"/>
        <v>0</v>
      </c>
    </row>
    <row r="25" spans="1:7" x14ac:dyDescent="0.35">
      <c r="A25" s="1">
        <v>6</v>
      </c>
      <c r="B25" s="1" t="s">
        <v>23</v>
      </c>
      <c r="C25" s="8">
        <v>11913</v>
      </c>
      <c r="D25" s="1">
        <v>7.0000000000000007E-2</v>
      </c>
      <c r="E25" s="1">
        <v>0.01</v>
      </c>
      <c r="F25" s="8">
        <f t="shared" si="5"/>
        <v>833.91000000000008</v>
      </c>
      <c r="G25" s="8">
        <f t="shared" si="6"/>
        <v>119.13</v>
      </c>
    </row>
    <row r="26" spans="1:7" x14ac:dyDescent="0.35">
      <c r="A26" s="1">
        <v>7</v>
      </c>
      <c r="B26" s="1" t="s">
        <v>25</v>
      </c>
      <c r="C26" s="8">
        <v>7539</v>
      </c>
      <c r="D26" s="1">
        <v>0.38</v>
      </c>
      <c r="E26" s="1">
        <v>0</v>
      </c>
      <c r="F26" s="8">
        <f t="shared" si="5"/>
        <v>2864.82</v>
      </c>
      <c r="G26" s="8">
        <f t="shared" si="6"/>
        <v>0</v>
      </c>
    </row>
    <row r="27" spans="1:7" x14ac:dyDescent="0.35">
      <c r="A27" s="1">
        <v>8</v>
      </c>
      <c r="B27" s="1" t="s">
        <v>27</v>
      </c>
      <c r="C27" s="8">
        <v>2700</v>
      </c>
      <c r="D27" s="1">
        <v>0.02</v>
      </c>
      <c r="E27" s="1">
        <v>0</v>
      </c>
      <c r="F27" s="8">
        <f t="shared" si="5"/>
        <v>54</v>
      </c>
      <c r="G27" s="8">
        <f t="shared" si="6"/>
        <v>0</v>
      </c>
    </row>
    <row r="28" spans="1:7" x14ac:dyDescent="0.35">
      <c r="A28" s="1">
        <v>9</v>
      </c>
      <c r="B28" s="1" t="s">
        <v>28</v>
      </c>
      <c r="C28" s="8">
        <v>1471</v>
      </c>
      <c r="D28" s="1">
        <v>7.0000000000000007E-2</v>
      </c>
      <c r="E28" s="1">
        <v>7.0000000000000007E-2</v>
      </c>
      <c r="F28" s="8">
        <f t="shared" si="5"/>
        <v>102.97000000000001</v>
      </c>
      <c r="G28" s="8">
        <f t="shared" si="6"/>
        <v>102.97000000000001</v>
      </c>
    </row>
    <row r="29" spans="1:7" x14ac:dyDescent="0.35">
      <c r="B29" s="31" t="s">
        <v>29</v>
      </c>
      <c r="C29" s="32"/>
      <c r="D29" s="1">
        <f>SUM(D20:D28)</f>
        <v>0.69000000000000017</v>
      </c>
      <c r="E29" s="1">
        <f>SUM(E20:E28)</f>
        <v>0.08</v>
      </c>
      <c r="F29" s="8">
        <f>SUM(F20:F28)</f>
        <v>7505.05</v>
      </c>
      <c r="G29" s="8">
        <f>SUM(G20:G28)</f>
        <v>222.10000000000002</v>
      </c>
    </row>
    <row r="31" spans="1:7" x14ac:dyDescent="0.35">
      <c r="B31" s="2" t="s">
        <v>35</v>
      </c>
      <c r="C31" s="11">
        <f>G29/F29*100</f>
        <v>2.9593407105882044</v>
      </c>
      <c r="E31" s="14" t="s">
        <v>36</v>
      </c>
      <c r="F31" s="13"/>
      <c r="G31" s="14" t="str">
        <f>IF(C31&gt;89,"6", IF(C31&gt;79,"5", IF(C31&gt;69,"4", IF(C31&gt;59,"3", IF(C31&gt;49,"2", IF(C31&lt;50,"1"))))))</f>
        <v>1</v>
      </c>
    </row>
    <row r="33" spans="1:7" x14ac:dyDescent="0.35">
      <c r="A33" s="12" t="s">
        <v>37</v>
      </c>
    </row>
    <row r="34" spans="1:7" ht="29" x14ac:dyDescent="0.35">
      <c r="A34" s="1" t="s">
        <v>0</v>
      </c>
      <c r="B34" s="5"/>
      <c r="C34" s="6" t="s">
        <v>5</v>
      </c>
      <c r="D34" s="6" t="s">
        <v>1</v>
      </c>
      <c r="E34" s="6" t="s">
        <v>38</v>
      </c>
      <c r="F34" s="6" t="s">
        <v>11</v>
      </c>
      <c r="G34" s="6" t="s">
        <v>34</v>
      </c>
    </row>
    <row r="35" spans="1:7" x14ac:dyDescent="0.35">
      <c r="A35" s="1">
        <v>1</v>
      </c>
      <c r="B35" s="1" t="s">
        <v>13</v>
      </c>
      <c r="C35" s="8">
        <v>0</v>
      </c>
      <c r="D35" s="1">
        <v>0</v>
      </c>
      <c r="E35" s="1">
        <v>0</v>
      </c>
      <c r="F35" s="8">
        <f t="shared" ref="F35:F43" si="7">C35*D35</f>
        <v>0</v>
      </c>
      <c r="G35" s="8">
        <f>E35*C35</f>
        <v>0</v>
      </c>
    </row>
    <row r="36" spans="1:7" x14ac:dyDescent="0.35">
      <c r="A36" s="1">
        <v>2</v>
      </c>
      <c r="B36" s="1" t="s">
        <v>15</v>
      </c>
      <c r="C36" s="8">
        <v>0</v>
      </c>
      <c r="D36" s="1">
        <v>0</v>
      </c>
      <c r="E36" s="1">
        <v>0</v>
      </c>
      <c r="F36" s="8">
        <f t="shared" si="7"/>
        <v>0</v>
      </c>
      <c r="G36" s="8">
        <f t="shared" ref="G36:G43" si="8">E36*C36</f>
        <v>0</v>
      </c>
    </row>
    <row r="37" spans="1:7" x14ac:dyDescent="0.35">
      <c r="A37" s="1">
        <v>3</v>
      </c>
      <c r="B37" s="1" t="s">
        <v>17</v>
      </c>
      <c r="C37" s="8">
        <v>28931</v>
      </c>
      <c r="D37" s="1">
        <v>0.05</v>
      </c>
      <c r="E37" s="1">
        <v>0.03</v>
      </c>
      <c r="F37" s="8">
        <f t="shared" si="7"/>
        <v>1446.5500000000002</v>
      </c>
      <c r="G37" s="8">
        <f t="shared" si="8"/>
        <v>867.93</v>
      </c>
    </row>
    <row r="38" spans="1:7" x14ac:dyDescent="0.35">
      <c r="A38" s="1">
        <v>4</v>
      </c>
      <c r="B38" s="1" t="s">
        <v>19</v>
      </c>
      <c r="C38" s="8">
        <v>22028</v>
      </c>
      <c r="D38" s="1">
        <v>0.1</v>
      </c>
      <c r="E38" s="1">
        <v>0</v>
      </c>
      <c r="F38" s="8">
        <f t="shared" si="7"/>
        <v>2202.8000000000002</v>
      </c>
      <c r="G38" s="8">
        <f t="shared" si="8"/>
        <v>0</v>
      </c>
    </row>
    <row r="39" spans="1:7" x14ac:dyDescent="0.35">
      <c r="A39" s="1">
        <v>5</v>
      </c>
      <c r="B39" s="1" t="s">
        <v>21</v>
      </c>
      <c r="C39" s="8">
        <v>0</v>
      </c>
      <c r="D39" s="1">
        <v>0</v>
      </c>
      <c r="E39" s="1">
        <v>0</v>
      </c>
      <c r="F39" s="8">
        <f t="shared" si="7"/>
        <v>0</v>
      </c>
      <c r="G39" s="8">
        <f t="shared" si="8"/>
        <v>0</v>
      </c>
    </row>
    <row r="40" spans="1:7" x14ac:dyDescent="0.35">
      <c r="A40" s="1">
        <v>6</v>
      </c>
      <c r="B40" s="1" t="s">
        <v>23</v>
      </c>
      <c r="C40" s="8">
        <v>11913</v>
      </c>
      <c r="D40" s="1">
        <v>7.0000000000000007E-2</v>
      </c>
      <c r="E40" s="1">
        <v>0.01</v>
      </c>
      <c r="F40" s="8">
        <f t="shared" si="7"/>
        <v>833.91000000000008</v>
      </c>
      <c r="G40" s="8">
        <f t="shared" si="8"/>
        <v>119.13</v>
      </c>
    </row>
    <row r="41" spans="1:7" x14ac:dyDescent="0.35">
      <c r="A41" s="1">
        <v>7</v>
      </c>
      <c r="B41" s="1" t="s">
        <v>25</v>
      </c>
      <c r="C41" s="8">
        <v>7539</v>
      </c>
      <c r="D41" s="1">
        <v>0.38</v>
      </c>
      <c r="E41" s="1">
        <v>0</v>
      </c>
      <c r="F41" s="8">
        <f t="shared" si="7"/>
        <v>2864.82</v>
      </c>
      <c r="G41" s="8">
        <f t="shared" si="8"/>
        <v>0</v>
      </c>
    </row>
    <row r="42" spans="1:7" x14ac:dyDescent="0.35">
      <c r="A42" s="1">
        <v>8</v>
      </c>
      <c r="B42" s="1" t="s">
        <v>27</v>
      </c>
      <c r="C42" s="8">
        <v>2700</v>
      </c>
      <c r="D42" s="1">
        <v>0.02</v>
      </c>
      <c r="E42" s="1">
        <v>0</v>
      </c>
      <c r="F42" s="8">
        <f t="shared" si="7"/>
        <v>54</v>
      </c>
      <c r="G42" s="8">
        <f t="shared" si="8"/>
        <v>0</v>
      </c>
    </row>
    <row r="43" spans="1:7" x14ac:dyDescent="0.35">
      <c r="A43" s="1">
        <v>9</v>
      </c>
      <c r="B43" s="1" t="s">
        <v>28</v>
      </c>
      <c r="C43" s="8">
        <v>1471</v>
      </c>
      <c r="D43" s="1">
        <v>7.0000000000000007E-2</v>
      </c>
      <c r="E43" s="1">
        <v>7.0000000000000007E-2</v>
      </c>
      <c r="F43" s="8">
        <f t="shared" si="7"/>
        <v>102.97000000000001</v>
      </c>
      <c r="G43" s="8">
        <f t="shared" si="8"/>
        <v>102.97000000000001</v>
      </c>
    </row>
    <row r="44" spans="1:7" x14ac:dyDescent="0.35">
      <c r="B44" s="31" t="s">
        <v>29</v>
      </c>
      <c r="C44" s="32"/>
      <c r="D44" s="1">
        <f>SUM(D35:D43)</f>
        <v>0.69000000000000017</v>
      </c>
      <c r="E44" s="1">
        <f>SUM(E35:E43)</f>
        <v>0.11000000000000001</v>
      </c>
      <c r="F44" s="8">
        <f>SUM(F35:F43)</f>
        <v>7505.05</v>
      </c>
      <c r="G44" s="8">
        <f>SUM(G35:G43)</f>
        <v>1090.03</v>
      </c>
    </row>
    <row r="46" spans="1:7" x14ac:dyDescent="0.35">
      <c r="B46" s="2" t="s">
        <v>39</v>
      </c>
      <c r="C46" s="11">
        <f>G44/F44*100</f>
        <v>14.523953871060153</v>
      </c>
      <c r="E46" s="14" t="s">
        <v>40</v>
      </c>
      <c r="F46" s="13"/>
      <c r="G46" s="14" t="str">
        <f>IF(C46&gt;89,"6", IF(C46&gt;79,"5", IF(C46&gt;69,"4", IF(C46&gt;59,"3", IF(C46&gt;49,"2", IF(C46&lt;50,"1"))))))</f>
        <v>1</v>
      </c>
    </row>
    <row r="48" spans="1:7" x14ac:dyDescent="0.35">
      <c r="A48" s="12" t="s">
        <v>41</v>
      </c>
    </row>
    <row r="49" spans="1:7" ht="43.5" x14ac:dyDescent="0.35">
      <c r="A49" s="1" t="s">
        <v>0</v>
      </c>
      <c r="B49" s="5"/>
      <c r="C49" s="6" t="s">
        <v>5</v>
      </c>
      <c r="D49" s="6" t="s">
        <v>1</v>
      </c>
      <c r="E49" s="6" t="s">
        <v>42</v>
      </c>
      <c r="F49" s="6" t="s">
        <v>11</v>
      </c>
      <c r="G49" s="6" t="s">
        <v>34</v>
      </c>
    </row>
    <row r="50" spans="1:7" x14ac:dyDescent="0.35">
      <c r="A50" s="1">
        <v>1</v>
      </c>
      <c r="B50" s="1" t="s">
        <v>13</v>
      </c>
      <c r="C50" s="8">
        <v>0</v>
      </c>
      <c r="D50" s="1">
        <v>0</v>
      </c>
      <c r="E50" s="1">
        <v>0</v>
      </c>
      <c r="F50" s="8">
        <f t="shared" ref="F50:F58" si="9">C50*D50</f>
        <v>0</v>
      </c>
      <c r="G50" s="8">
        <f>E50*C50</f>
        <v>0</v>
      </c>
    </row>
    <row r="51" spans="1:7" x14ac:dyDescent="0.35">
      <c r="A51" s="1">
        <v>2</v>
      </c>
      <c r="B51" s="1" t="s">
        <v>15</v>
      </c>
      <c r="C51" s="8">
        <v>0</v>
      </c>
      <c r="D51" s="1">
        <v>0</v>
      </c>
      <c r="E51" s="1">
        <v>0</v>
      </c>
      <c r="F51" s="8">
        <f t="shared" si="9"/>
        <v>0</v>
      </c>
      <c r="G51" s="8">
        <f t="shared" ref="G51:G58" si="10">E51*C51</f>
        <v>0</v>
      </c>
    </row>
    <row r="52" spans="1:7" x14ac:dyDescent="0.35">
      <c r="A52" s="1">
        <v>3</v>
      </c>
      <c r="B52" s="1" t="s">
        <v>17</v>
      </c>
      <c r="C52" s="8">
        <v>28931</v>
      </c>
      <c r="D52" s="1">
        <v>0.05</v>
      </c>
      <c r="E52" s="1">
        <v>0</v>
      </c>
      <c r="F52" s="8">
        <f t="shared" si="9"/>
        <v>1446.5500000000002</v>
      </c>
      <c r="G52" s="8">
        <f t="shared" si="10"/>
        <v>0</v>
      </c>
    </row>
    <row r="53" spans="1:7" x14ac:dyDescent="0.35">
      <c r="A53" s="1">
        <v>4</v>
      </c>
      <c r="B53" s="1" t="s">
        <v>19</v>
      </c>
      <c r="C53" s="8">
        <v>22028</v>
      </c>
      <c r="D53" s="1">
        <v>0.1</v>
      </c>
      <c r="E53" s="1">
        <v>0</v>
      </c>
      <c r="F53" s="8">
        <f t="shared" si="9"/>
        <v>2202.8000000000002</v>
      </c>
      <c r="G53" s="8">
        <f t="shared" si="10"/>
        <v>0</v>
      </c>
    </row>
    <row r="54" spans="1:7" x14ac:dyDescent="0.35">
      <c r="A54" s="1">
        <v>5</v>
      </c>
      <c r="B54" s="1" t="s">
        <v>21</v>
      </c>
      <c r="C54" s="8">
        <v>0</v>
      </c>
      <c r="D54" s="1">
        <v>0</v>
      </c>
      <c r="E54" s="1">
        <v>0</v>
      </c>
      <c r="F54" s="8">
        <f t="shared" si="9"/>
        <v>0</v>
      </c>
      <c r="G54" s="8">
        <f t="shared" si="10"/>
        <v>0</v>
      </c>
    </row>
    <row r="55" spans="1:7" x14ac:dyDescent="0.35">
      <c r="A55" s="1">
        <v>6</v>
      </c>
      <c r="B55" s="1" t="s">
        <v>23</v>
      </c>
      <c r="C55" s="8">
        <v>11913</v>
      </c>
      <c r="D55" s="1">
        <v>7.0000000000000007E-2</v>
      </c>
      <c r="E55" s="1">
        <v>0</v>
      </c>
      <c r="F55" s="8">
        <f t="shared" si="9"/>
        <v>833.91000000000008</v>
      </c>
      <c r="G55" s="8">
        <f t="shared" si="10"/>
        <v>0</v>
      </c>
    </row>
    <row r="56" spans="1:7" x14ac:dyDescent="0.35">
      <c r="A56" s="1">
        <v>7</v>
      </c>
      <c r="B56" s="1" t="s">
        <v>25</v>
      </c>
      <c r="C56" s="8">
        <v>7539</v>
      </c>
      <c r="D56" s="1">
        <v>0.38</v>
      </c>
      <c r="E56" s="1">
        <v>0</v>
      </c>
      <c r="F56" s="8">
        <f t="shared" si="9"/>
        <v>2864.82</v>
      </c>
      <c r="G56" s="8">
        <f t="shared" si="10"/>
        <v>0</v>
      </c>
    </row>
    <row r="57" spans="1:7" x14ac:dyDescent="0.35">
      <c r="A57" s="1">
        <v>8</v>
      </c>
      <c r="B57" s="1" t="s">
        <v>27</v>
      </c>
      <c r="C57" s="8">
        <v>2700</v>
      </c>
      <c r="D57" s="1">
        <v>0.02</v>
      </c>
      <c r="E57" s="1">
        <v>0</v>
      </c>
      <c r="F57" s="8">
        <f t="shared" si="9"/>
        <v>54</v>
      </c>
      <c r="G57" s="8">
        <f t="shared" si="10"/>
        <v>0</v>
      </c>
    </row>
    <row r="58" spans="1:7" x14ac:dyDescent="0.35">
      <c r="A58" s="1">
        <v>9</v>
      </c>
      <c r="B58" s="1" t="s">
        <v>28</v>
      </c>
      <c r="C58" s="8">
        <v>1471</v>
      </c>
      <c r="D58" s="1">
        <v>7.0000000000000007E-2</v>
      </c>
      <c r="E58" s="1">
        <v>0.01</v>
      </c>
      <c r="F58" s="8">
        <f t="shared" si="9"/>
        <v>102.97000000000001</v>
      </c>
      <c r="G58" s="8">
        <f t="shared" si="10"/>
        <v>14.71</v>
      </c>
    </row>
    <row r="59" spans="1:7" x14ac:dyDescent="0.35">
      <c r="B59" s="31" t="s">
        <v>29</v>
      </c>
      <c r="C59" s="32"/>
      <c r="D59" s="1">
        <f>SUM(D50:D58)</f>
        <v>0.69000000000000017</v>
      </c>
      <c r="E59" s="1">
        <f>SUM(E50:E58)</f>
        <v>0.01</v>
      </c>
      <c r="F59" s="8">
        <f>SUM(F50:F58)</f>
        <v>7505.05</v>
      </c>
      <c r="G59" s="8">
        <f>SUM(G50:G58)</f>
        <v>14.71</v>
      </c>
    </row>
    <row r="61" spans="1:7" x14ac:dyDescent="0.35">
      <c r="B61" s="2" t="s">
        <v>43</v>
      </c>
      <c r="C61" s="11">
        <f>G59/F59*100</f>
        <v>0.19600135908488286</v>
      </c>
      <c r="E61" s="14" t="s">
        <v>44</v>
      </c>
      <c r="F61" s="13"/>
      <c r="G61" s="16" t="str">
        <f>IF(C61&gt;89,"6", IF(C61&gt;79,"5", IF(C61&gt;69,"4", IF(C61&gt;59,"3", IF(C61&gt;49,"2", IF(C61&lt;50,"1"))))))</f>
        <v>1</v>
      </c>
    </row>
    <row r="62" spans="1:7" x14ac:dyDescent="0.35">
      <c r="B62" s="4"/>
      <c r="C62" s="4"/>
      <c r="D62" s="4"/>
      <c r="E62" s="4"/>
      <c r="F62" s="4"/>
      <c r="G62" s="17"/>
    </row>
    <row r="63" spans="1:7" x14ac:dyDescent="0.35">
      <c r="B63" s="15" t="s">
        <v>45</v>
      </c>
      <c r="C63" s="15"/>
      <c r="D63" s="15"/>
      <c r="E63" s="15"/>
      <c r="F63" s="15"/>
      <c r="G63" s="16">
        <f>+G61+G46+G31+G16</f>
        <v>8</v>
      </c>
    </row>
  </sheetData>
  <sheetProtection algorithmName="SHA-512" hashValue="RboVTs/6v2Qd1Nuft4xK8nT3zluJOOIItjcxjb54UqqfZjZBuuwdQpvz8c9fvkH2g9N4tR+YX3WqcyS+os9U5Q==" saltValue="F5IbBBI8OiN7ZQvuksNiKA==" spinCount="100000" sheet="1" objects="1" scenarios="1"/>
  <mergeCells count="4">
    <mergeCell ref="B14:C14"/>
    <mergeCell ref="B29:C29"/>
    <mergeCell ref="B44:C44"/>
    <mergeCell ref="B59:C59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894876453AAE54B9DD12AA6A16C9639" ma:contentTypeVersion="4" ma:contentTypeDescription="Create a new document." ma:contentTypeScope="" ma:versionID="022d75f3e4b35e5e0b6580267558fd5d">
  <xsd:schema xmlns:xsd="http://www.w3.org/2001/XMLSchema" xmlns:xs="http://www.w3.org/2001/XMLSchema" xmlns:p="http://schemas.microsoft.com/office/2006/metadata/properties" xmlns:ns2="3b6f061c-83da-413f-a503-a20cedfcf1ba" targetNamespace="http://schemas.microsoft.com/office/2006/metadata/properties" ma:root="true" ma:fieldsID="21b27777c0027cdc6468ebe861b0af32" ns2:_="">
    <xsd:import namespace="3b6f061c-83da-413f-a503-a20cedfcf1b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6f061c-83da-413f-a503-a20cedfcf1b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77267F1-607B-4D68-A019-C39F662BA9B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b6f061c-83da-413f-a503-a20cedfcf1b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0C9EF40-41E7-4E9B-886B-0F959103C783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6A84D22F-B488-4302-9F23-7090B5F30A9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6.10 Summary scores</vt:lpstr>
      <vt:lpstr>6.10 - Race</vt:lpstr>
      <vt:lpstr>6.10 - Women</vt:lpstr>
      <vt:lpstr>6.10 - Youth</vt:lpstr>
      <vt:lpstr>6.10 - Disability</vt:lpstr>
      <vt:lpstr>6.10 Data</vt:lpstr>
      <vt:lpstr>6.10 Original 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2022-05-17T08:52:14Z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0x010100B894876453AAE54B9DD12AA6A16C9639</vt:lpwstr>
  </property>
</Properties>
</file>