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FISHERIES\Resource Management\FRAP 2021 Allocations\Hake LL\appeals\"/>
    </mc:Choice>
  </mc:AlternateContent>
  <xr:revisionPtr revIDLastSave="0" documentId="13_ncr:1_{F7431E44-0EC1-42F4-BC70-4AA8AF600D86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matrix divided by max cat A" sheetId="14" r:id="rId1"/>
    <sheet name="matrix divided by max cat B" sheetId="7" r:id="rId2"/>
    <sheet name="matrix divided by max cat C" sheetId="10" r:id="rId3"/>
    <sheet name="RankingsA" sheetId="13" r:id="rId4"/>
    <sheet name="Rankings B" sheetId="8" r:id="rId5"/>
    <sheet name="Rankings C" sheetId="11" r:id="rId6"/>
    <sheet name="FRAP2021 Allocations" sheetId="12" r:id="rId7"/>
  </sheets>
  <definedNames>
    <definedName name="_xlnm._FilterDatabase" localSheetId="3" hidden="1">RankingsA!$A$1:$G$73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3" l="1"/>
  <c r="K1" i="13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K4" i="13"/>
  <c r="K7" i="13" s="1"/>
  <c r="K10" i="8"/>
  <c r="E92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B92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D78" i="12"/>
  <c r="B78" i="12"/>
  <c r="D72" i="12"/>
  <c r="D73" i="12"/>
  <c r="D74" i="12"/>
  <c r="D75" i="12"/>
  <c r="D76" i="12"/>
  <c r="D77" i="12"/>
  <c r="D71" i="12"/>
  <c r="E72" i="12"/>
  <c r="E73" i="12"/>
  <c r="E74" i="12"/>
  <c r="E75" i="12"/>
  <c r="E76" i="12"/>
  <c r="E77" i="12"/>
  <c r="B77" i="12"/>
  <c r="B72" i="12"/>
  <c r="B73" i="12"/>
  <c r="B74" i="12"/>
  <c r="B75" i="12"/>
  <c r="B76" i="12"/>
  <c r="B71" i="12"/>
  <c r="C70" i="12"/>
  <c r="E70" i="12" s="1"/>
  <c r="B8" i="12"/>
  <c r="B16" i="12"/>
  <c r="C22" i="12"/>
  <c r="E22" i="12" s="1"/>
  <c r="C28" i="12"/>
  <c r="E28" i="12" s="1"/>
  <c r="C36" i="12"/>
  <c r="E36" i="12" s="1"/>
  <c r="B44" i="12"/>
  <c r="B52" i="12"/>
  <c r="C56" i="12"/>
  <c r="E56" i="12" s="1"/>
  <c r="C64" i="12"/>
  <c r="E64" i="12" s="1"/>
  <c r="K8" i="11"/>
  <c r="H7" i="11"/>
  <c r="A16" i="11"/>
  <c r="B16" i="11"/>
  <c r="C16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2" i="11"/>
  <c r="T4" i="10"/>
  <c r="K8" i="8"/>
  <c r="K11" i="8"/>
  <c r="K12" i="8"/>
  <c r="K13" i="8"/>
  <c r="K14" i="8"/>
  <c r="K15" i="8"/>
  <c r="K16" i="8"/>
  <c r="H7" i="8"/>
  <c r="C3" i="8"/>
  <c r="C4" i="8"/>
  <c r="C5" i="8"/>
  <c r="C6" i="8"/>
  <c r="C7" i="8"/>
  <c r="C8" i="8"/>
  <c r="C2" i="8"/>
  <c r="B3" i="8"/>
  <c r="B4" i="8"/>
  <c r="B5" i="8"/>
  <c r="B6" i="8"/>
  <c r="B7" i="8"/>
  <c r="B8" i="8"/>
  <c r="B2" i="8"/>
  <c r="A3" i="8"/>
  <c r="A4" i="8"/>
  <c r="A5" i="8"/>
  <c r="A6" i="8"/>
  <c r="A7" i="8"/>
  <c r="A8" i="8"/>
  <c r="A2" i="8"/>
  <c r="T9" i="7"/>
  <c r="A3" i="13"/>
  <c r="B4" i="12" s="1"/>
  <c r="A4" i="13"/>
  <c r="B5" i="12" s="1"/>
  <c r="A5" i="13"/>
  <c r="B6" i="12" s="1"/>
  <c r="A6" i="13"/>
  <c r="B7" i="12" s="1"/>
  <c r="A7" i="13"/>
  <c r="A8" i="13"/>
  <c r="B9" i="12" s="1"/>
  <c r="A2" i="13"/>
  <c r="B3" i="12" s="1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9" i="13"/>
  <c r="C3" i="13"/>
  <c r="C4" i="13"/>
  <c r="C5" i="13"/>
  <c r="C6" i="13"/>
  <c r="C7" i="13"/>
  <c r="C8" i="13"/>
  <c r="C2" i="13"/>
  <c r="D10" i="13"/>
  <c r="C11" i="12" s="1"/>
  <c r="E11" i="12" s="1"/>
  <c r="D11" i="13"/>
  <c r="C12" i="12" s="1"/>
  <c r="E12" i="12" s="1"/>
  <c r="D12" i="13"/>
  <c r="C13" i="12" s="1"/>
  <c r="E13" i="12" s="1"/>
  <c r="D13" i="13"/>
  <c r="C14" i="12" s="1"/>
  <c r="E14" i="12" s="1"/>
  <c r="D14" i="13"/>
  <c r="C15" i="12" s="1"/>
  <c r="E15" i="12" s="1"/>
  <c r="D15" i="13"/>
  <c r="C16" i="12" s="1"/>
  <c r="E16" i="12" s="1"/>
  <c r="D16" i="13"/>
  <c r="C17" i="12" s="1"/>
  <c r="E17" i="12" s="1"/>
  <c r="D17" i="13"/>
  <c r="C18" i="12" s="1"/>
  <c r="E18" i="12" s="1"/>
  <c r="D18" i="13"/>
  <c r="C19" i="12" s="1"/>
  <c r="E19" i="12" s="1"/>
  <c r="D19" i="13"/>
  <c r="C20" i="12" s="1"/>
  <c r="E20" i="12" s="1"/>
  <c r="D20" i="13"/>
  <c r="C21" i="12" s="1"/>
  <c r="E21" i="12" s="1"/>
  <c r="D21" i="13"/>
  <c r="D22" i="13"/>
  <c r="C23" i="12" s="1"/>
  <c r="E23" i="12" s="1"/>
  <c r="D23" i="13"/>
  <c r="C24" i="12" s="1"/>
  <c r="E24" i="12" s="1"/>
  <c r="D24" i="13"/>
  <c r="C25" i="12" s="1"/>
  <c r="E25" i="12" s="1"/>
  <c r="D25" i="13"/>
  <c r="C26" i="12" s="1"/>
  <c r="E26" i="12" s="1"/>
  <c r="D26" i="13"/>
  <c r="C27" i="12" s="1"/>
  <c r="E27" i="12" s="1"/>
  <c r="D27" i="13"/>
  <c r="D28" i="13"/>
  <c r="C29" i="12" s="1"/>
  <c r="E29" i="12" s="1"/>
  <c r="D29" i="13"/>
  <c r="C30" i="12" s="1"/>
  <c r="E30" i="12" s="1"/>
  <c r="D30" i="13"/>
  <c r="C31" i="12" s="1"/>
  <c r="E31" i="12" s="1"/>
  <c r="D31" i="13"/>
  <c r="C32" i="12" s="1"/>
  <c r="E32" i="12" s="1"/>
  <c r="D32" i="13"/>
  <c r="C33" i="12" s="1"/>
  <c r="E33" i="12" s="1"/>
  <c r="D33" i="13"/>
  <c r="C34" i="12" s="1"/>
  <c r="E34" i="12" s="1"/>
  <c r="D34" i="13"/>
  <c r="C35" i="12" s="1"/>
  <c r="E35" i="12" s="1"/>
  <c r="D35" i="13"/>
  <c r="D36" i="13"/>
  <c r="C37" i="12" s="1"/>
  <c r="E37" i="12" s="1"/>
  <c r="D37" i="13"/>
  <c r="C38" i="12" s="1"/>
  <c r="E38" i="12" s="1"/>
  <c r="D38" i="13"/>
  <c r="C39" i="12" s="1"/>
  <c r="E39" i="12" s="1"/>
  <c r="D39" i="13"/>
  <c r="C40" i="12" s="1"/>
  <c r="E40" i="12" s="1"/>
  <c r="D40" i="13"/>
  <c r="C41" i="12" s="1"/>
  <c r="E41" i="12" s="1"/>
  <c r="D41" i="13"/>
  <c r="C42" i="12" s="1"/>
  <c r="E42" i="12" s="1"/>
  <c r="D42" i="13"/>
  <c r="C43" i="12" s="1"/>
  <c r="E43" i="12" s="1"/>
  <c r="D43" i="13"/>
  <c r="C44" i="12" s="1"/>
  <c r="E44" i="12" s="1"/>
  <c r="D44" i="13"/>
  <c r="C45" i="12" s="1"/>
  <c r="E45" i="12" s="1"/>
  <c r="D45" i="13"/>
  <c r="C46" i="12" s="1"/>
  <c r="E46" i="12" s="1"/>
  <c r="D46" i="13"/>
  <c r="C47" i="12" s="1"/>
  <c r="E47" i="12" s="1"/>
  <c r="D47" i="13"/>
  <c r="C48" i="12" s="1"/>
  <c r="E48" i="12" s="1"/>
  <c r="D48" i="13"/>
  <c r="C49" i="12" s="1"/>
  <c r="E49" i="12" s="1"/>
  <c r="D49" i="13"/>
  <c r="C50" i="12" s="1"/>
  <c r="E50" i="12" s="1"/>
  <c r="D50" i="13"/>
  <c r="C51" i="12" s="1"/>
  <c r="E51" i="12" s="1"/>
  <c r="D51" i="13"/>
  <c r="C52" i="12" s="1"/>
  <c r="E52" i="12" s="1"/>
  <c r="D52" i="13"/>
  <c r="C53" i="12" s="1"/>
  <c r="E53" i="12" s="1"/>
  <c r="D53" i="13"/>
  <c r="C54" i="12" s="1"/>
  <c r="E54" i="12" s="1"/>
  <c r="D54" i="13"/>
  <c r="C55" i="12" s="1"/>
  <c r="E55" i="12" s="1"/>
  <c r="D55" i="13"/>
  <c r="D56" i="13"/>
  <c r="C57" i="12" s="1"/>
  <c r="E57" i="12" s="1"/>
  <c r="D57" i="13"/>
  <c r="C58" i="12" s="1"/>
  <c r="E58" i="12" s="1"/>
  <c r="D58" i="13"/>
  <c r="C59" i="12" s="1"/>
  <c r="E59" i="12" s="1"/>
  <c r="D59" i="13"/>
  <c r="C60" i="12" s="1"/>
  <c r="E60" i="12" s="1"/>
  <c r="D60" i="13"/>
  <c r="C61" i="12" s="1"/>
  <c r="E61" i="12" s="1"/>
  <c r="D61" i="13"/>
  <c r="C62" i="12" s="1"/>
  <c r="E62" i="12" s="1"/>
  <c r="D62" i="13"/>
  <c r="C63" i="12" s="1"/>
  <c r="E63" i="12" s="1"/>
  <c r="D63" i="13"/>
  <c r="D64" i="13"/>
  <c r="C65" i="12" s="1"/>
  <c r="E65" i="12" s="1"/>
  <c r="D65" i="13"/>
  <c r="D66" i="13"/>
  <c r="E66" i="13" s="1"/>
  <c r="D67" i="13"/>
  <c r="E67" i="13" s="1"/>
  <c r="D68" i="13"/>
  <c r="C69" i="12" s="1"/>
  <c r="E69" i="12" s="1"/>
  <c r="D69" i="13"/>
  <c r="E69" i="13" s="1"/>
  <c r="D9" i="13"/>
  <c r="C10" i="12" s="1"/>
  <c r="E10" i="12" s="1"/>
  <c r="D3" i="13"/>
  <c r="E3" i="13" s="1"/>
  <c r="D4" i="13"/>
  <c r="C5" i="12" s="1"/>
  <c r="E5" i="12" s="1"/>
  <c r="D5" i="13"/>
  <c r="C6" i="12" s="1"/>
  <c r="E6" i="12" s="1"/>
  <c r="D6" i="13"/>
  <c r="D7" i="13"/>
  <c r="F7" i="13" s="1"/>
  <c r="G7" i="13" s="1"/>
  <c r="D8" i="13"/>
  <c r="C9" i="12" s="1"/>
  <c r="E9" i="12" s="1"/>
  <c r="D2" i="13"/>
  <c r="A10" i="13"/>
  <c r="B11" i="12" s="1"/>
  <c r="A11" i="13"/>
  <c r="B12" i="12" s="1"/>
  <c r="A12" i="13"/>
  <c r="B13" i="12" s="1"/>
  <c r="A13" i="13"/>
  <c r="B14" i="12" s="1"/>
  <c r="A14" i="13"/>
  <c r="B15" i="12" s="1"/>
  <c r="A15" i="13"/>
  <c r="A16" i="13"/>
  <c r="B17" i="12" s="1"/>
  <c r="A17" i="13"/>
  <c r="B18" i="12" s="1"/>
  <c r="A18" i="13"/>
  <c r="B19" i="12" s="1"/>
  <c r="A19" i="13"/>
  <c r="B20" i="12" s="1"/>
  <c r="A20" i="13"/>
  <c r="B21" i="12" s="1"/>
  <c r="A21" i="13"/>
  <c r="B22" i="12" s="1"/>
  <c r="A22" i="13"/>
  <c r="B23" i="12" s="1"/>
  <c r="A23" i="13"/>
  <c r="B24" i="12" s="1"/>
  <c r="A24" i="13"/>
  <c r="B25" i="12" s="1"/>
  <c r="A25" i="13"/>
  <c r="B26" i="12" s="1"/>
  <c r="A26" i="13"/>
  <c r="B27" i="12" s="1"/>
  <c r="A27" i="13"/>
  <c r="B28" i="12" s="1"/>
  <c r="A28" i="13"/>
  <c r="B29" i="12" s="1"/>
  <c r="A29" i="13"/>
  <c r="B30" i="12" s="1"/>
  <c r="A30" i="13"/>
  <c r="B31" i="12" s="1"/>
  <c r="A31" i="13"/>
  <c r="B32" i="12" s="1"/>
  <c r="A32" i="13"/>
  <c r="B33" i="12" s="1"/>
  <c r="A33" i="13"/>
  <c r="B34" i="12" s="1"/>
  <c r="A34" i="13"/>
  <c r="B35" i="12" s="1"/>
  <c r="A35" i="13"/>
  <c r="B36" i="12" s="1"/>
  <c r="A36" i="13"/>
  <c r="B37" i="12" s="1"/>
  <c r="A37" i="13"/>
  <c r="B38" i="12" s="1"/>
  <c r="A38" i="13"/>
  <c r="B39" i="12" s="1"/>
  <c r="A39" i="13"/>
  <c r="B40" i="12" s="1"/>
  <c r="A40" i="13"/>
  <c r="B41" i="12" s="1"/>
  <c r="A41" i="13"/>
  <c r="B42" i="12" s="1"/>
  <c r="A42" i="13"/>
  <c r="B43" i="12" s="1"/>
  <c r="A43" i="13"/>
  <c r="A44" i="13"/>
  <c r="B45" i="12" s="1"/>
  <c r="A45" i="13"/>
  <c r="B46" i="12" s="1"/>
  <c r="A46" i="13"/>
  <c r="B47" i="12" s="1"/>
  <c r="A47" i="13"/>
  <c r="B48" i="12" s="1"/>
  <c r="A48" i="13"/>
  <c r="B49" i="12" s="1"/>
  <c r="A49" i="13"/>
  <c r="B50" i="12" s="1"/>
  <c r="A50" i="13"/>
  <c r="B51" i="12" s="1"/>
  <c r="A51" i="13"/>
  <c r="A52" i="13"/>
  <c r="B53" i="12" s="1"/>
  <c r="A53" i="13"/>
  <c r="B54" i="12" s="1"/>
  <c r="A54" i="13"/>
  <c r="B55" i="12" s="1"/>
  <c r="A55" i="13"/>
  <c r="B56" i="12" s="1"/>
  <c r="A56" i="13"/>
  <c r="B57" i="12" s="1"/>
  <c r="A57" i="13"/>
  <c r="B58" i="12" s="1"/>
  <c r="A58" i="13"/>
  <c r="B59" i="12" s="1"/>
  <c r="A59" i="13"/>
  <c r="B60" i="12" s="1"/>
  <c r="A60" i="13"/>
  <c r="B61" i="12" s="1"/>
  <c r="A61" i="13"/>
  <c r="B62" i="12" s="1"/>
  <c r="A62" i="13"/>
  <c r="B63" i="12" s="1"/>
  <c r="A63" i="13"/>
  <c r="B64" i="12" s="1"/>
  <c r="A64" i="13"/>
  <c r="B65" i="12" s="1"/>
  <c r="A65" i="13"/>
  <c r="B66" i="12" s="1"/>
  <c r="A66" i="13"/>
  <c r="B67" i="12" s="1"/>
  <c r="A67" i="13"/>
  <c r="B68" i="12" s="1"/>
  <c r="A68" i="13"/>
  <c r="B69" i="12" s="1"/>
  <c r="A69" i="13"/>
  <c r="B70" i="12" s="1"/>
  <c r="A9" i="13"/>
  <c r="B10" i="12" s="1"/>
  <c r="B69" i="13"/>
  <c r="B65" i="13"/>
  <c r="B66" i="13"/>
  <c r="B67" i="13"/>
  <c r="B68" i="13"/>
  <c r="E68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9" i="13"/>
  <c r="B3" i="13"/>
  <c r="B4" i="13"/>
  <c r="B5" i="13"/>
  <c r="B6" i="13"/>
  <c r="B7" i="13"/>
  <c r="B8" i="13"/>
  <c r="B2" i="13"/>
  <c r="T41" i="14"/>
  <c r="T69" i="14"/>
  <c r="T67" i="14"/>
  <c r="T10" i="14"/>
  <c r="T12" i="14"/>
  <c r="T26" i="14"/>
  <c r="T54" i="14"/>
  <c r="T13" i="14"/>
  <c r="T64" i="14"/>
  <c r="T37" i="14"/>
  <c r="T43" i="14"/>
  <c r="T47" i="14"/>
  <c r="T52" i="14"/>
  <c r="T50" i="14"/>
  <c r="T21" i="14"/>
  <c r="T68" i="14"/>
  <c r="T3" i="14"/>
  <c r="T4" i="14"/>
  <c r="T63" i="14"/>
  <c r="T36" i="14"/>
  <c r="T5" i="14"/>
  <c r="T45" i="14"/>
  <c r="T6" i="14"/>
  <c r="T7" i="14"/>
  <c r="T48" i="14"/>
  <c r="T55" i="14"/>
  <c r="T62" i="14"/>
  <c r="T17" i="14"/>
  <c r="T22" i="14"/>
  <c r="T30" i="14"/>
  <c r="T66" i="14"/>
  <c r="T23" i="14"/>
  <c r="T61" i="14"/>
  <c r="T31" i="14"/>
  <c r="T57" i="14"/>
  <c r="T33" i="14"/>
  <c r="T14" i="14"/>
  <c r="T42" i="14"/>
  <c r="T35" i="14"/>
  <c r="T32" i="14"/>
  <c r="T34" i="14"/>
  <c r="T53" i="14"/>
  <c r="T25" i="14"/>
  <c r="T58" i="14"/>
  <c r="T65" i="14"/>
  <c r="T8" i="14"/>
  <c r="T51" i="14"/>
  <c r="T20" i="14"/>
  <c r="T38" i="14"/>
  <c r="T39" i="14"/>
  <c r="T70" i="14"/>
  <c r="T27" i="14"/>
  <c r="T29" i="14"/>
  <c r="T28" i="14"/>
  <c r="T16" i="14"/>
  <c r="T59" i="14"/>
  <c r="T60" i="14"/>
  <c r="T46" i="14"/>
  <c r="T9" i="14"/>
  <c r="T56" i="14"/>
  <c r="T24" i="14"/>
  <c r="T49" i="14"/>
  <c r="T40" i="14"/>
  <c r="T19" i="14"/>
  <c r="T44" i="14"/>
  <c r="T15" i="14"/>
  <c r="T18" i="14"/>
  <c r="T11" i="14"/>
  <c r="E71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F8" i="13"/>
  <c r="G8" i="13" s="1"/>
  <c r="E2" i="13"/>
  <c r="E8" i="13" l="1"/>
  <c r="F4" i="13"/>
  <c r="G4" i="13" s="1"/>
  <c r="D9" i="12"/>
  <c r="F9" i="12" s="1"/>
  <c r="C4" i="12"/>
  <c r="E4" i="12" s="1"/>
  <c r="E4" i="13"/>
  <c r="D8" i="12"/>
  <c r="F8" i="12" s="1"/>
  <c r="C8" i="12"/>
  <c r="E8" i="12" s="1"/>
  <c r="F6" i="13"/>
  <c r="C7" i="12"/>
  <c r="E7" i="12" s="1"/>
  <c r="E6" i="13"/>
  <c r="F2" i="13"/>
  <c r="G2" i="13" s="1"/>
  <c r="C3" i="12"/>
  <c r="E3" i="12" s="1"/>
  <c r="E65" i="13"/>
  <c r="C66" i="12"/>
  <c r="E66" i="12" s="1"/>
  <c r="C67" i="12"/>
  <c r="E67" i="12" s="1"/>
  <c r="C68" i="12"/>
  <c r="E68" i="12" s="1"/>
  <c r="K9" i="13"/>
  <c r="K8" i="13"/>
  <c r="E7" i="13"/>
  <c r="F3" i="13"/>
  <c r="F5" i="13"/>
  <c r="E64" i="13"/>
  <c r="E63" i="13"/>
  <c r="E62" i="13"/>
  <c r="E61" i="13"/>
  <c r="E60" i="13"/>
  <c r="E5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D5" i="12" l="1"/>
  <c r="F5" i="12" s="1"/>
  <c r="E94" i="12"/>
  <c r="G3" i="13"/>
  <c r="D4" i="12"/>
  <c r="F4" i="12" s="1"/>
  <c r="D3" i="12"/>
  <c r="F3" i="12" s="1"/>
  <c r="C94" i="12"/>
  <c r="G5" i="13"/>
  <c r="D6" i="12"/>
  <c r="F6" i="12" s="1"/>
  <c r="G6" i="13"/>
  <c r="D7" i="12"/>
  <c r="F7" i="12" s="1"/>
  <c r="K2" i="13"/>
  <c r="K10" i="13"/>
  <c r="L3" i="13" l="1"/>
  <c r="K12" i="13"/>
  <c r="N25" i="13" s="1"/>
  <c r="N60" i="13" l="1"/>
  <c r="N16" i="13"/>
  <c r="N51" i="13"/>
  <c r="N31" i="13"/>
  <c r="N70" i="13"/>
  <c r="N54" i="13"/>
  <c r="N38" i="13"/>
  <c r="N22" i="13"/>
  <c r="N56" i="13"/>
  <c r="N28" i="13"/>
  <c r="N59" i="13"/>
  <c r="N69" i="13"/>
  <c r="N53" i="13"/>
  <c r="N37" i="13"/>
  <c r="N21" i="13"/>
  <c r="N52" i="13"/>
  <c r="N71" i="13"/>
  <c r="N47" i="13"/>
  <c r="N27" i="13"/>
  <c r="N66" i="13"/>
  <c r="N50" i="13"/>
  <c r="N34" i="13"/>
  <c r="N18" i="13"/>
  <c r="N48" i="13"/>
  <c r="N24" i="13"/>
  <c r="N43" i="13"/>
  <c r="N65" i="13"/>
  <c r="N49" i="13"/>
  <c r="N33" i="13"/>
  <c r="N17" i="13"/>
  <c r="N72" i="13"/>
  <c r="N44" i="13"/>
  <c r="N63" i="13"/>
  <c r="N39" i="13"/>
  <c r="N23" i="13"/>
  <c r="N62" i="13"/>
  <c r="N46" i="13"/>
  <c r="N30" i="13"/>
  <c r="N14" i="13"/>
  <c r="N40" i="13"/>
  <c r="N20" i="13"/>
  <c r="N19" i="13"/>
  <c r="N61" i="13"/>
  <c r="N45" i="13"/>
  <c r="N29" i="13"/>
  <c r="N64" i="13"/>
  <c r="N32" i="13"/>
  <c r="N55" i="13"/>
  <c r="N35" i="13"/>
  <c r="N15" i="13"/>
  <c r="N58" i="13"/>
  <c r="N42" i="13"/>
  <c r="N26" i="13"/>
  <c r="N68" i="13"/>
  <c r="N36" i="13"/>
  <c r="N67" i="13"/>
  <c r="N73" i="13"/>
  <c r="N57" i="13"/>
  <c r="N41" i="13"/>
  <c r="N13" i="13"/>
  <c r="N11" i="13" l="1"/>
  <c r="L25" i="13" s="1"/>
  <c r="K25" i="13" s="1"/>
  <c r="L43" i="13" l="1"/>
  <c r="K43" i="13" s="1"/>
  <c r="F39" i="13" s="1"/>
  <c r="D40" i="12" s="1"/>
  <c r="F40" i="12" s="1"/>
  <c r="L18" i="13"/>
  <c r="K18" i="13" s="1"/>
  <c r="F14" i="13" s="1"/>
  <c r="D15" i="12" s="1"/>
  <c r="F15" i="12" s="1"/>
  <c r="L17" i="13"/>
  <c r="K17" i="13" s="1"/>
  <c r="F13" i="13" s="1"/>
  <c r="D14" i="12" s="1"/>
  <c r="F14" i="12" s="1"/>
  <c r="L66" i="13"/>
  <c r="K66" i="13" s="1"/>
  <c r="F62" i="13" s="1"/>
  <c r="D63" i="12" s="1"/>
  <c r="F63" i="12" s="1"/>
  <c r="L58" i="13"/>
  <c r="K58" i="13" s="1"/>
  <c r="F54" i="13" s="1"/>
  <c r="D55" i="12" s="1"/>
  <c r="F55" i="12" s="1"/>
  <c r="L15" i="13"/>
  <c r="K15" i="13" s="1"/>
  <c r="F11" i="13" s="1"/>
  <c r="G11" i="13" s="1"/>
  <c r="L16" i="13"/>
  <c r="K16" i="13" s="1"/>
  <c r="F12" i="13" s="1"/>
  <c r="D13" i="12" s="1"/>
  <c r="F13" i="12" s="1"/>
  <c r="L51" i="13"/>
  <c r="K51" i="13" s="1"/>
  <c r="F47" i="13" s="1"/>
  <c r="D48" i="12" s="1"/>
  <c r="F48" i="12" s="1"/>
  <c r="L67" i="13"/>
  <c r="K67" i="13" s="1"/>
  <c r="L72" i="13"/>
  <c r="K72" i="13" s="1"/>
  <c r="L36" i="13"/>
  <c r="K36" i="13" s="1"/>
  <c r="F32" i="13" s="1"/>
  <c r="D33" i="12" s="1"/>
  <c r="F33" i="12" s="1"/>
  <c r="L49" i="13"/>
  <c r="K49" i="13" s="1"/>
  <c r="F45" i="13" s="1"/>
  <c r="D46" i="12" s="1"/>
  <c r="F46" i="12" s="1"/>
  <c r="L56" i="13"/>
  <c r="K56" i="13" s="1"/>
  <c r="F52" i="13" s="1"/>
  <c r="D53" i="12" s="1"/>
  <c r="F53" i="12" s="1"/>
  <c r="L28" i="13"/>
  <c r="K28" i="13" s="1"/>
  <c r="F24" i="13" s="1"/>
  <c r="D25" i="12" s="1"/>
  <c r="F25" i="12" s="1"/>
  <c r="L19" i="13"/>
  <c r="K19" i="13" s="1"/>
  <c r="F15" i="13" s="1"/>
  <c r="D16" i="12" s="1"/>
  <c r="F16" i="12" s="1"/>
  <c r="L38" i="13"/>
  <c r="K38" i="13" s="1"/>
  <c r="F34" i="13" s="1"/>
  <c r="D35" i="12" s="1"/>
  <c r="F35" i="12" s="1"/>
  <c r="L23" i="13"/>
  <c r="K23" i="13" s="1"/>
  <c r="F19" i="13" s="1"/>
  <c r="D20" i="12" s="1"/>
  <c r="F20" i="12" s="1"/>
  <c r="L22" i="13"/>
  <c r="K22" i="13" s="1"/>
  <c r="F18" i="13" s="1"/>
  <c r="D19" i="12" s="1"/>
  <c r="F19" i="12" s="1"/>
  <c r="L62" i="13"/>
  <c r="K62" i="13" s="1"/>
  <c r="F58" i="13" s="1"/>
  <c r="D59" i="12" s="1"/>
  <c r="F59" i="12" s="1"/>
  <c r="L47" i="13"/>
  <c r="K47" i="13" s="1"/>
  <c r="F43" i="13" s="1"/>
  <c r="D44" i="12" s="1"/>
  <c r="F44" i="12" s="1"/>
  <c r="L64" i="13"/>
  <c r="K64" i="13" s="1"/>
  <c r="F60" i="13" s="1"/>
  <c r="D61" i="12" s="1"/>
  <c r="F61" i="12" s="1"/>
  <c r="L21" i="13"/>
  <c r="K21" i="13" s="1"/>
  <c r="L32" i="13"/>
  <c r="K32" i="13" s="1"/>
  <c r="F28" i="13" s="1"/>
  <c r="D29" i="12" s="1"/>
  <c r="F29" i="12" s="1"/>
  <c r="L69" i="13"/>
  <c r="K69" i="13" s="1"/>
  <c r="F65" i="13" s="1"/>
  <c r="D66" i="12" s="1"/>
  <c r="F66" i="12" s="1"/>
  <c r="L42" i="13"/>
  <c r="K42" i="13" s="1"/>
  <c r="F38" i="13" s="1"/>
  <c r="D39" i="12" s="1"/>
  <c r="F39" i="12" s="1"/>
  <c r="L50" i="13"/>
  <c r="K50" i="13" s="1"/>
  <c r="F46" i="13" s="1"/>
  <c r="D47" i="12" s="1"/>
  <c r="F47" i="12" s="1"/>
  <c r="L40" i="13"/>
  <c r="K40" i="13" s="1"/>
  <c r="F36" i="13" s="1"/>
  <c r="D37" i="12" s="1"/>
  <c r="F37" i="12" s="1"/>
  <c r="L20" i="13"/>
  <c r="K20" i="13" s="1"/>
  <c r="F16" i="13" s="1"/>
  <c r="D17" i="12" s="1"/>
  <c r="F17" i="12" s="1"/>
  <c r="L37" i="13"/>
  <c r="K37" i="13" s="1"/>
  <c r="F33" i="13" s="1"/>
  <c r="D34" i="12" s="1"/>
  <c r="F34" i="12" s="1"/>
  <c r="L39" i="13"/>
  <c r="K39" i="13" s="1"/>
  <c r="F35" i="13" s="1"/>
  <c r="D36" i="12" s="1"/>
  <c r="F36" i="12" s="1"/>
  <c r="L57" i="13"/>
  <c r="K57" i="13" s="1"/>
  <c r="F53" i="13" s="1"/>
  <c r="D54" i="12" s="1"/>
  <c r="F54" i="12" s="1"/>
  <c r="L27" i="13"/>
  <c r="K27" i="13" s="1"/>
  <c r="F23" i="13" s="1"/>
  <c r="D24" i="12" s="1"/>
  <c r="F24" i="12" s="1"/>
  <c r="L14" i="13"/>
  <c r="K14" i="13" s="1"/>
  <c r="F10" i="13" s="1"/>
  <c r="D11" i="12" s="1"/>
  <c r="F11" i="12" s="1"/>
  <c r="L31" i="13"/>
  <c r="K31" i="13" s="1"/>
  <c r="F27" i="13" s="1"/>
  <c r="D28" i="12" s="1"/>
  <c r="F28" i="12" s="1"/>
  <c r="L48" i="13"/>
  <c r="K48" i="13" s="1"/>
  <c r="F44" i="13" s="1"/>
  <c r="D45" i="12" s="1"/>
  <c r="F45" i="12" s="1"/>
  <c r="L45" i="13"/>
  <c r="K45" i="13" s="1"/>
  <c r="F41" i="13" s="1"/>
  <c r="D42" i="12" s="1"/>
  <c r="F42" i="12" s="1"/>
  <c r="L70" i="13"/>
  <c r="K70" i="13" s="1"/>
  <c r="F66" i="13" s="1"/>
  <c r="D67" i="12" s="1"/>
  <c r="F67" i="12" s="1"/>
  <c r="L26" i="13"/>
  <c r="K26" i="13" s="1"/>
  <c r="F22" i="13" s="1"/>
  <c r="D23" i="12" s="1"/>
  <c r="F23" i="12" s="1"/>
  <c r="L46" i="13"/>
  <c r="K46" i="13" s="1"/>
  <c r="F42" i="13" s="1"/>
  <c r="D43" i="12" s="1"/>
  <c r="F43" i="12" s="1"/>
  <c r="L24" i="13"/>
  <c r="K24" i="13" s="1"/>
  <c r="L73" i="13"/>
  <c r="K73" i="13" s="1"/>
  <c r="F69" i="13" s="1"/>
  <c r="D70" i="12" s="1"/>
  <c r="F70" i="12" s="1"/>
  <c r="L53" i="13"/>
  <c r="K53" i="13" s="1"/>
  <c r="F49" i="13" s="1"/>
  <c r="D50" i="12" s="1"/>
  <c r="F50" i="12" s="1"/>
  <c r="L33" i="13"/>
  <c r="K33" i="13" s="1"/>
  <c r="F29" i="13" s="1"/>
  <c r="D30" i="12" s="1"/>
  <c r="F30" i="12" s="1"/>
  <c r="L29" i="13"/>
  <c r="K29" i="13" s="1"/>
  <c r="F25" i="13" s="1"/>
  <c r="D26" i="12" s="1"/>
  <c r="F26" i="12" s="1"/>
  <c r="L54" i="13"/>
  <c r="K54" i="13" s="1"/>
  <c r="F50" i="13" s="1"/>
  <c r="D51" i="12" s="1"/>
  <c r="F51" i="12" s="1"/>
  <c r="L34" i="13"/>
  <c r="K34" i="13" s="1"/>
  <c r="F30" i="13" s="1"/>
  <c r="D31" i="12" s="1"/>
  <c r="F31" i="12" s="1"/>
  <c r="L30" i="13"/>
  <c r="K30" i="13" s="1"/>
  <c r="F26" i="13" s="1"/>
  <c r="D27" i="12" s="1"/>
  <c r="F27" i="12" s="1"/>
  <c r="L68" i="13"/>
  <c r="K68" i="13" s="1"/>
  <c r="F64" i="13" s="1"/>
  <c r="D65" i="12" s="1"/>
  <c r="F65" i="12" s="1"/>
  <c r="L59" i="13"/>
  <c r="K59" i="13" s="1"/>
  <c r="F55" i="13" s="1"/>
  <c r="D56" i="12" s="1"/>
  <c r="F56" i="12" s="1"/>
  <c r="L65" i="13"/>
  <c r="K65" i="13" s="1"/>
  <c r="F61" i="13" s="1"/>
  <c r="D62" i="12" s="1"/>
  <c r="F62" i="12" s="1"/>
  <c r="L61" i="13"/>
  <c r="K61" i="13" s="1"/>
  <c r="F57" i="13" s="1"/>
  <c r="D58" i="12" s="1"/>
  <c r="F58" i="12" s="1"/>
  <c r="L41" i="13"/>
  <c r="K41" i="13" s="1"/>
  <c r="F37" i="13" s="1"/>
  <c r="D38" i="12" s="1"/>
  <c r="F38" i="12" s="1"/>
  <c r="L52" i="13"/>
  <c r="K52" i="13" s="1"/>
  <c r="F48" i="13" s="1"/>
  <c r="D49" i="12" s="1"/>
  <c r="F49" i="12" s="1"/>
  <c r="L44" i="13"/>
  <c r="K44" i="13" s="1"/>
  <c r="F40" i="13" s="1"/>
  <c r="D41" i="12" s="1"/>
  <c r="F41" i="12" s="1"/>
  <c r="L55" i="13"/>
  <c r="K55" i="13" s="1"/>
  <c r="F51" i="13" s="1"/>
  <c r="D52" i="12" s="1"/>
  <c r="F52" i="12" s="1"/>
  <c r="L60" i="13"/>
  <c r="K60" i="13" s="1"/>
  <c r="F56" i="13" s="1"/>
  <c r="D57" i="12" s="1"/>
  <c r="F57" i="12" s="1"/>
  <c r="L71" i="13"/>
  <c r="K71" i="13" s="1"/>
  <c r="L63" i="13"/>
  <c r="K63" i="13" s="1"/>
  <c r="F59" i="13" s="1"/>
  <c r="D60" i="12" s="1"/>
  <c r="F60" i="12" s="1"/>
  <c r="L35" i="13"/>
  <c r="K35" i="13" s="1"/>
  <c r="F31" i="13" s="1"/>
  <c r="D32" i="12" s="1"/>
  <c r="F32" i="12" s="1"/>
  <c r="F20" i="13"/>
  <c r="D21" i="12" s="1"/>
  <c r="F21" i="12" s="1"/>
  <c r="F63" i="13"/>
  <c r="D64" i="12" s="1"/>
  <c r="F64" i="12" s="1"/>
  <c r="F17" i="13"/>
  <c r="D18" i="12" s="1"/>
  <c r="F18" i="12" s="1"/>
  <c r="F21" i="13"/>
  <c r="D22" i="12" s="1"/>
  <c r="F22" i="12" s="1"/>
  <c r="L13" i="13"/>
  <c r="K13" i="13" s="1"/>
  <c r="F9" i="13" s="1"/>
  <c r="D12" i="12" l="1"/>
  <c r="F12" i="12" s="1"/>
  <c r="D10" i="12"/>
  <c r="F10" i="12" s="1"/>
  <c r="F68" i="13"/>
  <c r="F67" i="13"/>
  <c r="G30" i="13"/>
  <c r="G36" i="13"/>
  <c r="G50" i="13"/>
  <c r="G25" i="13"/>
  <c r="G24" i="13"/>
  <c r="G19" i="13"/>
  <c r="G33" i="13"/>
  <c r="G46" i="13"/>
  <c r="G52" i="13"/>
  <c r="G28" i="13"/>
  <c r="G29" i="13"/>
  <c r="G26" i="13"/>
  <c r="G12" i="13"/>
  <c r="G32" i="13"/>
  <c r="G49" i="13"/>
  <c r="G62" i="13"/>
  <c r="G59" i="13"/>
  <c r="G22" i="13"/>
  <c r="G31" i="13"/>
  <c r="G40" i="13"/>
  <c r="G57" i="13"/>
  <c r="G54" i="13"/>
  <c r="G65" i="13"/>
  <c r="G44" i="13"/>
  <c r="G45" i="13"/>
  <c r="G42" i="13"/>
  <c r="G39" i="13"/>
  <c r="G48" i="13"/>
  <c r="G13" i="13"/>
  <c r="G16" i="13"/>
  <c r="G18" i="13"/>
  <c r="G37" i="13"/>
  <c r="G34" i="13"/>
  <c r="G47" i="13"/>
  <c r="G56" i="13"/>
  <c r="G64" i="13"/>
  <c r="G51" i="13"/>
  <c r="G60" i="13"/>
  <c r="G61" i="13"/>
  <c r="G58" i="13"/>
  <c r="G55" i="13"/>
  <c r="G27" i="13"/>
  <c r="G53" i="13"/>
  <c r="G63" i="13"/>
  <c r="G38" i="13"/>
  <c r="G14" i="13"/>
  <c r="G21" i="13"/>
  <c r="G43" i="13"/>
  <c r="G15" i="13"/>
  <c r="G17" i="13"/>
  <c r="G23" i="13"/>
  <c r="G41" i="13"/>
  <c r="G35" i="13"/>
  <c r="G69" i="13"/>
  <c r="G66" i="13"/>
  <c r="G20" i="13"/>
  <c r="G9" i="13"/>
  <c r="L1" i="13" l="1"/>
  <c r="G67" i="13"/>
  <c r="D68" i="12"/>
  <c r="F68" i="12" s="1"/>
  <c r="F94" i="12" s="1"/>
  <c r="G68" i="13"/>
  <c r="D69" i="12"/>
  <c r="F69" i="12" s="1"/>
  <c r="G10" i="13"/>
  <c r="H9" i="11"/>
  <c r="H9" i="8"/>
  <c r="C15" i="11"/>
  <c r="C3" i="11"/>
  <c r="C4" i="11"/>
  <c r="C5" i="11"/>
  <c r="C6" i="11"/>
  <c r="C7" i="11"/>
  <c r="C8" i="11"/>
  <c r="C9" i="11"/>
  <c r="C10" i="11"/>
  <c r="C11" i="11"/>
  <c r="C12" i="11"/>
  <c r="C13" i="11"/>
  <c r="C14" i="11"/>
  <c r="C2" i="11"/>
  <c r="T6" i="10"/>
  <c r="T9" i="10"/>
  <c r="T15" i="10"/>
  <c r="T8" i="10"/>
  <c r="T3" i="10"/>
  <c r="T13" i="10"/>
  <c r="T10" i="10"/>
  <c r="T14" i="10"/>
  <c r="T5" i="10"/>
  <c r="T7" i="10"/>
  <c r="T16" i="10"/>
  <c r="T17" i="10"/>
  <c r="T11" i="10"/>
  <c r="T12" i="10"/>
  <c r="D94" i="12" l="1"/>
  <c r="K19" i="11"/>
  <c r="K14" i="11" l="1"/>
  <c r="K24" i="11"/>
  <c r="K23" i="11"/>
  <c r="K22" i="11"/>
  <c r="K11" i="11"/>
  <c r="K16" i="11"/>
  <c r="K15" i="11"/>
  <c r="K20" i="11"/>
  <c r="K13" i="11"/>
  <c r="K21" i="11"/>
  <c r="K17" i="11"/>
  <c r="K10" i="11"/>
  <c r="K18" i="11"/>
  <c r="K12" i="11"/>
  <c r="I15" i="11" l="1"/>
  <c r="H15" i="11" s="1"/>
  <c r="D7" i="11" l="1"/>
  <c r="E7" i="11" s="1"/>
  <c r="I24" i="11"/>
  <c r="H24" i="11" s="1"/>
  <c r="I12" i="11"/>
  <c r="H12" i="11" s="1"/>
  <c r="I19" i="11"/>
  <c r="H19" i="11" s="1"/>
  <c r="I20" i="11"/>
  <c r="H20" i="11" s="1"/>
  <c r="I16" i="11"/>
  <c r="H16" i="11" s="1"/>
  <c r="I18" i="11"/>
  <c r="H18" i="11" s="1"/>
  <c r="D10" i="11" s="1"/>
  <c r="E10" i="11" s="1"/>
  <c r="I13" i="11"/>
  <c r="H13" i="11" s="1"/>
  <c r="I14" i="11"/>
  <c r="H14" i="11" s="1"/>
  <c r="I22" i="11"/>
  <c r="H22" i="11" s="1"/>
  <c r="I10" i="11"/>
  <c r="H10" i="11" s="1"/>
  <c r="D2" i="11" s="1"/>
  <c r="I23" i="11"/>
  <c r="H23" i="11" s="1"/>
  <c r="I11" i="11"/>
  <c r="H11" i="11" s="1"/>
  <c r="I21" i="11"/>
  <c r="H21" i="11" s="1"/>
  <c r="I17" i="11"/>
  <c r="H17" i="11" s="1"/>
  <c r="D9" i="11" l="1"/>
  <c r="E9" i="11" s="1"/>
  <c r="E4" i="11"/>
  <c r="D4" i="11"/>
  <c r="D13" i="11"/>
  <c r="E13" i="11" s="1"/>
  <c r="E14" i="11"/>
  <c r="D14" i="11"/>
  <c r="D8" i="11"/>
  <c r="E8" i="11" s="1"/>
  <c r="E16" i="11"/>
  <c r="D16" i="11"/>
  <c r="D3" i="11"/>
  <c r="E3" i="11" s="1"/>
  <c r="E6" i="11"/>
  <c r="D6" i="11"/>
  <c r="D12" i="11"/>
  <c r="E12" i="11" s="1"/>
  <c r="E15" i="11"/>
  <c r="D15" i="11"/>
  <c r="D5" i="11"/>
  <c r="E5" i="11" s="1"/>
  <c r="E11" i="11"/>
  <c r="D11" i="11"/>
  <c r="D17" i="11"/>
  <c r="E2" i="11"/>
  <c r="E17" i="11" s="1"/>
  <c r="T8" i="7"/>
  <c r="T7" i="7"/>
  <c r="T6" i="7"/>
  <c r="T5" i="7"/>
  <c r="T4" i="7"/>
  <c r="T3" i="7"/>
  <c r="I10" i="8" l="1"/>
  <c r="H10" i="8" s="1"/>
  <c r="D2" i="8" s="1"/>
  <c r="I11" i="8"/>
  <c r="H11" i="8" s="1"/>
  <c r="D3" i="8" s="1"/>
  <c r="E3" i="8" s="1"/>
  <c r="I15" i="8"/>
  <c r="H15" i="8" s="1"/>
  <c r="D7" i="8" s="1"/>
  <c r="E7" i="8" s="1"/>
  <c r="I14" i="8"/>
  <c r="H14" i="8" s="1"/>
  <c r="D6" i="8" s="1"/>
  <c r="E6" i="8" s="1"/>
  <c r="I13" i="8"/>
  <c r="I16" i="8"/>
  <c r="H16" i="8" s="1"/>
  <c r="D8" i="8" s="1"/>
  <c r="E8" i="8" s="1"/>
  <c r="I12" i="8"/>
  <c r="H12" i="8" s="1"/>
  <c r="D4" i="8" s="1"/>
  <c r="E4" i="8" s="1"/>
  <c r="H13" i="8"/>
  <c r="D5" i="8" s="1"/>
  <c r="E5" i="8" s="1"/>
  <c r="E2" i="8"/>
  <c r="D9" i="8" l="1"/>
  <c r="E9" i="8"/>
</calcChain>
</file>

<file path=xl/sharedStrings.xml><?xml version="1.0" encoding="utf-8"?>
<sst xmlns="http://schemas.openxmlformats.org/spreadsheetml/2006/main" count="398" uniqueCount="146">
  <si>
    <t>weights</t>
  </si>
  <si>
    <t>Category</t>
  </si>
  <si>
    <t>User Weighting (%)</t>
  </si>
  <si>
    <t>Prev_Apportionment</t>
  </si>
  <si>
    <t>Application Number</t>
  </si>
  <si>
    <t>scaled 6_03 black ownership</t>
  </si>
  <si>
    <t>scaled 6_07 shared paid</t>
  </si>
  <si>
    <t>scaled 6_10 wages</t>
  </si>
  <si>
    <t>scaled 6_16 BEE procurement</t>
  </si>
  <si>
    <t>scaled 6-25 HDI training spend</t>
  </si>
  <si>
    <t>scaled 6_26 ent dev spend</t>
  </si>
  <si>
    <t>scaled 7_01 permanent jobs</t>
  </si>
  <si>
    <t>scaled 7_02 temporary jobs</t>
  </si>
  <si>
    <t>7_03 medical</t>
  </si>
  <si>
    <t>7_04 provident</t>
  </si>
  <si>
    <t>scaled 8_04 tax paid</t>
  </si>
  <si>
    <t>scaled 8_04 dividends paid</t>
  </si>
  <si>
    <t>scaled 8_04 shares issued</t>
  </si>
  <si>
    <t>scaled 9_01 land asset cost</t>
  </si>
  <si>
    <t>scaled 9_04 fleet costs</t>
  </si>
  <si>
    <t>Rank</t>
  </si>
  <si>
    <t>A</t>
  </si>
  <si>
    <t>HLL21120</t>
  </si>
  <si>
    <t>HLL21122</t>
  </si>
  <si>
    <t>HLL21143</t>
  </si>
  <si>
    <t>HLL21148</t>
  </si>
  <si>
    <t>HLL21151</t>
  </si>
  <si>
    <t>HLL21241</t>
  </si>
  <si>
    <t>HLL21323</t>
  </si>
  <si>
    <t>HLL21040</t>
  </si>
  <si>
    <t>HLL21001</t>
  </si>
  <si>
    <t>HLL21044</t>
  </si>
  <si>
    <t>HLL21057</t>
  </si>
  <si>
    <t>HLL21205</t>
  </si>
  <si>
    <t>HLL21010</t>
  </si>
  <si>
    <t>HLL21303</t>
  </si>
  <si>
    <t>HLL21173</t>
  </si>
  <si>
    <t>HLL21002</t>
  </si>
  <si>
    <t>HLL21016</t>
  </si>
  <si>
    <t>HLL21256</t>
  </si>
  <si>
    <t>HLL21111</t>
  </si>
  <si>
    <t>HLL21179</t>
  </si>
  <si>
    <t>HLL21188</t>
  </si>
  <si>
    <t>HLL21400</t>
  </si>
  <si>
    <t>HLL21234</t>
  </si>
  <si>
    <t>HLL21051</t>
  </si>
  <si>
    <t>HLL21276</t>
  </si>
  <si>
    <t>HLL21292</t>
  </si>
  <si>
    <t>HLL21278</t>
  </si>
  <si>
    <t>HLL21182</t>
  </si>
  <si>
    <t>HLL21191</t>
  </si>
  <si>
    <t>HLL21223</t>
  </si>
  <si>
    <t>HLL21194</t>
  </si>
  <si>
    <t>HLL21227</t>
  </si>
  <si>
    <t>HLL21211</t>
  </si>
  <si>
    <t>HLL21141</t>
  </si>
  <si>
    <t>HLL21097</t>
  </si>
  <si>
    <t>HLL21258</t>
  </si>
  <si>
    <t>HLL21268</t>
  </si>
  <si>
    <t>HLL21023</t>
  </si>
  <si>
    <t>HLL21026</t>
  </si>
  <si>
    <t>HLL21207</t>
  </si>
  <si>
    <t>HLL21098</t>
  </si>
  <si>
    <t>HLL21015</t>
  </si>
  <si>
    <t>HLL21146</t>
  </si>
  <si>
    <t>HLL21307</t>
  </si>
  <si>
    <t>HLL21103</t>
  </si>
  <si>
    <t>HLL21154</t>
  </si>
  <si>
    <t>HLL21437</t>
  </si>
  <si>
    <t>HLL21109</t>
  </si>
  <si>
    <t>HLL21246</t>
  </si>
  <si>
    <t>HLL21107</t>
  </si>
  <si>
    <t>HLL21228</t>
  </si>
  <si>
    <t>HLL21055</t>
  </si>
  <si>
    <t>HLL21156</t>
  </si>
  <si>
    <t>HLL21334</t>
  </si>
  <si>
    <t>HLL21193</t>
  </si>
  <si>
    <t>HLL21235</t>
  </si>
  <si>
    <t>HLL21304</t>
  </si>
  <si>
    <t>HLL21305</t>
  </si>
  <si>
    <t>HLL21190</t>
  </si>
  <si>
    <t>HLL21157</t>
  </si>
  <si>
    <t>HLL21129</t>
  </si>
  <si>
    <t>HLL21058</t>
  </si>
  <si>
    <t>HLL21237</t>
  </si>
  <si>
    <t>HLL21183</t>
  </si>
  <si>
    <t>HLL21039</t>
  </si>
  <si>
    <t>HLL21113</t>
  </si>
  <si>
    <t>HLL21037</t>
  </si>
  <si>
    <t>HLL21269</t>
  </si>
  <si>
    <t>APPLICATION_NO</t>
  </si>
  <si>
    <t>B</t>
  </si>
  <si>
    <t>HLL21085</t>
  </si>
  <si>
    <t>HLL21142</t>
  </si>
  <si>
    <t>HLL21308</t>
  </si>
  <si>
    <t>HLL21043</t>
  </si>
  <si>
    <t>HLL21007</t>
  </si>
  <si>
    <t>HLL21006</t>
  </si>
  <si>
    <t>HLL21004</t>
  </si>
  <si>
    <t>matrix divided by max cat C</t>
  </si>
  <si>
    <t>C</t>
  </si>
  <si>
    <t>HLL21318</t>
  </si>
  <si>
    <t>HLL21152</t>
  </si>
  <si>
    <t>HLL21217</t>
  </si>
  <si>
    <t>HLL21196</t>
  </si>
  <si>
    <t>HLL21174</t>
  </si>
  <si>
    <t>HLL21320</t>
  </si>
  <si>
    <t>HLL21030</t>
  </si>
  <si>
    <t>HLL21448</t>
  </si>
  <si>
    <t>HLL21021</t>
  </si>
  <si>
    <t>HLL21270</t>
  </si>
  <si>
    <t>HLL21377</t>
  </si>
  <si>
    <t>HLL21094</t>
  </si>
  <si>
    <t>HLL21184</t>
  </si>
  <si>
    <t>HLL21251</t>
  </si>
  <si>
    <t>HLL21155</t>
  </si>
  <si>
    <t>Applicants</t>
  </si>
  <si>
    <t>Rankings</t>
  </si>
  <si>
    <t>Score</t>
  </si>
  <si>
    <t>%Prev_Apportionment</t>
  </si>
  <si>
    <t>Quantum_2021</t>
  </si>
  <si>
    <t>Percentage</t>
  </si>
  <si>
    <t>Quantum check</t>
  </si>
  <si>
    <t>audit?</t>
  </si>
  <si>
    <t>Eyethu Fishing (Pty) Ltd</t>
  </si>
  <si>
    <t>Quantum made available</t>
  </si>
  <si>
    <t>overcatch</t>
  </si>
  <si>
    <t>Nalitha Fishing Group Pty Limited</t>
  </si>
  <si>
    <t>Quantum reserve</t>
  </si>
  <si>
    <t>SLH FISHERS LTD</t>
  </si>
  <si>
    <t>Quantum for Cat A (remaining)</t>
  </si>
  <si>
    <t>CARINA FISHERIES CC</t>
  </si>
  <si>
    <t>Quantum for Cat B</t>
  </si>
  <si>
    <t>CARPENSIS FISHING INDUSTRIES (PTY)LTD</t>
  </si>
  <si>
    <t>Quantum for Cat C</t>
  </si>
  <si>
    <t>The Tuna Hake Fishing Corporation Ltd</t>
  </si>
  <si>
    <t>Reward pool A</t>
  </si>
  <si>
    <t>ULWANDLE FISHING (PTY) LTD</t>
  </si>
  <si>
    <t>Number of successful Applicant</t>
  </si>
  <si>
    <t>Number of flagged Applicants</t>
  </si>
  <si>
    <t>Slope</t>
  </si>
  <si>
    <t>Application</t>
  </si>
  <si>
    <t>current allocation</t>
  </si>
  <si>
    <t>2022 allocation</t>
  </si>
  <si>
    <t>current quantum</t>
  </si>
  <si>
    <t>2022 quantum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</si>
</sst>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00"/>
    <numFmt numFmtId="165" formatCode="0.000000"/>
    <numFmt numFmtId="166" formatCode="0.0000000"/>
    <numFmt numFmtId="167" formatCode="0.000"/>
    <numFmt numFmtId="168" formatCode="#,##0.00000"/>
    <numFmt numFmtId="169" formatCode="0.00000"/>
    <numFmt numFmtId="170" formatCode="#,##0.0000000"/>
    <numFmt numFmtId="171" formatCode="0.0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/>
    <xf numFmtId="167" fontId="0" fillId="0" borderId="0" xfId="0" applyNumberFormat="1"/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1" applyNumberFormat="1" applyFont="1" applyFill="1" applyAlignment="1">
      <alignment horizontal="center"/>
    </xf>
    <xf numFmtId="168" fontId="0" fillId="0" borderId="0" xfId="0" applyNumberFormat="1"/>
    <xf numFmtId="3" fontId="0" fillId="0" borderId="0" xfId="0" applyNumberFormat="1"/>
    <xf numFmtId="11" fontId="0" fillId="0" borderId="0" xfId="0" applyNumberFormat="1"/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1" fillId="2" borderId="0" xfId="0" applyFont="1" applyFill="1"/>
    <xf numFmtId="167" fontId="0" fillId="3" borderId="0" xfId="0" applyNumberFormat="1" applyFill="1" applyAlignment="1">
      <alignment horizontal="center"/>
    </xf>
    <xf numFmtId="167" fontId="0" fillId="2" borderId="0" xfId="1" applyNumberFormat="1" applyFont="1" applyFill="1" applyAlignment="1">
      <alignment horizontal="center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167" fontId="3" fillId="3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0" fontId="4" fillId="0" borderId="0" xfId="0" applyFont="1"/>
    <xf numFmtId="169" fontId="4" fillId="0" borderId="0" xfId="0" applyNumberFormat="1" applyFont="1"/>
    <xf numFmtId="0" fontId="5" fillId="0" borderId="0" xfId="0" applyFont="1"/>
    <xf numFmtId="165" fontId="0" fillId="4" borderId="0" xfId="0" applyNumberFormat="1" applyFill="1"/>
    <xf numFmtId="165" fontId="0" fillId="5" borderId="0" xfId="0" applyNumberFormat="1" applyFill="1"/>
    <xf numFmtId="165" fontId="0" fillId="6" borderId="0" xfId="0" applyNumberFormat="1" applyFill="1"/>
    <xf numFmtId="0" fontId="6" fillId="0" borderId="0" xfId="0" applyFont="1"/>
    <xf numFmtId="0" fontId="7" fillId="0" borderId="0" xfId="0" applyFont="1"/>
    <xf numFmtId="164" fontId="3" fillId="0" borderId="0" xfId="0" applyNumberFormat="1" applyFont="1"/>
    <xf numFmtId="0" fontId="1" fillId="3" borderId="0" xfId="0" applyFont="1" applyFill="1"/>
    <xf numFmtId="169" fontId="0" fillId="0" borderId="0" xfId="0" applyNumberFormat="1"/>
    <xf numFmtId="170" fontId="3" fillId="0" borderId="0" xfId="0" applyNumberFormat="1" applyFont="1"/>
    <xf numFmtId="170" fontId="0" fillId="0" borderId="0" xfId="0" applyNumberFormat="1"/>
    <xf numFmtId="170" fontId="1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/>
    <xf numFmtId="171" fontId="0" fillId="2" borderId="0" xfId="0" applyNumberFormat="1" applyFill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1" xfId="0" applyNumberFormat="1" applyBorder="1" applyAlignment="1">
      <alignment horizontal="center"/>
    </xf>
    <xf numFmtId="171" fontId="0" fillId="3" borderId="3" xfId="0" applyNumberFormat="1" applyFill="1" applyBorder="1" applyAlignment="1">
      <alignment horizontal="center"/>
    </xf>
    <xf numFmtId="171" fontId="0" fillId="0" borderId="3" xfId="0" applyNumberFormat="1" applyBorder="1" applyAlignment="1">
      <alignment horizontal="center"/>
    </xf>
    <xf numFmtId="171" fontId="0" fillId="0" borderId="5" xfId="0" applyNumberFormat="1" applyBorder="1" applyAlignment="1">
      <alignment horizontal="center"/>
    </xf>
    <xf numFmtId="0" fontId="0" fillId="0" borderId="0" xfId="0" applyAlignment="1">
      <alignment horizontal="right"/>
    </xf>
    <xf numFmtId="171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65" fontId="3" fillId="0" borderId="0" xfId="0" applyNumberFormat="1" applyFont="1"/>
    <xf numFmtId="165" fontId="3" fillId="4" borderId="0" xfId="0" applyNumberFormat="1" applyFont="1" applyFill="1"/>
    <xf numFmtId="167" fontId="3" fillId="0" borderId="0" xfId="0" applyNumberFormat="1" applyFont="1"/>
    <xf numFmtId="0" fontId="0" fillId="7" borderId="0" xfId="0" applyFill="1"/>
    <xf numFmtId="171" fontId="3" fillId="2" borderId="0" xfId="1" applyNumberFormat="1" applyFont="1" applyFill="1" applyAlignment="1">
      <alignment horizontal="center"/>
    </xf>
    <xf numFmtId="171" fontId="0" fillId="2" borderId="0" xfId="1" applyNumberFormat="1" applyFont="1" applyFill="1" applyAlignment="1">
      <alignment horizontal="center"/>
    </xf>
    <xf numFmtId="0" fontId="9" fillId="0" borderId="0" xfId="0" applyFont="1"/>
    <xf numFmtId="17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7" fontId="0" fillId="0" borderId="2" xfId="0" quotePrefix="1" applyNumberFormat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RankingsA!$J$12:$J$73</c:f>
              <c:numCache>
                <c:formatCode>General</c:formatCode>
                <c:ptCount val="6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</c:numCache>
            </c:numRef>
          </c:cat>
          <c:val>
            <c:numRef>
              <c:f>RankingsA!$N$12:$N$73</c:f>
              <c:numCache>
                <c:formatCode>0.000</c:formatCode>
                <c:ptCount val="62"/>
                <c:pt idx="1">
                  <c:v>0.11798756249909967</c:v>
                </c:pt>
                <c:pt idx="2">
                  <c:v>0.11605334016304886</c:v>
                </c:pt>
                <c:pt idx="3">
                  <c:v>0.11411911782699803</c:v>
                </c:pt>
                <c:pt idx="4">
                  <c:v>0.11218489549094722</c:v>
                </c:pt>
                <c:pt idx="5">
                  <c:v>0.11025067315489641</c:v>
                </c:pt>
                <c:pt idx="6">
                  <c:v>0.1083164508188456</c:v>
                </c:pt>
                <c:pt idx="7">
                  <c:v>0.10638222848279479</c:v>
                </c:pt>
                <c:pt idx="8">
                  <c:v>0.10444800614674396</c:v>
                </c:pt>
                <c:pt idx="9">
                  <c:v>0.10251378381069315</c:v>
                </c:pt>
                <c:pt idx="10">
                  <c:v>0.10057956147464234</c:v>
                </c:pt>
                <c:pt idx="11">
                  <c:v>9.8645339138591526E-2</c:v>
                </c:pt>
                <c:pt idx="12">
                  <c:v>9.6711116802540714E-2</c:v>
                </c:pt>
                <c:pt idx="13">
                  <c:v>9.4776894466489903E-2</c:v>
                </c:pt>
                <c:pt idx="14">
                  <c:v>9.2842672130439091E-2</c:v>
                </c:pt>
                <c:pt idx="15">
                  <c:v>9.0908449794388266E-2</c:v>
                </c:pt>
                <c:pt idx="16">
                  <c:v>8.8974227458337454E-2</c:v>
                </c:pt>
                <c:pt idx="17">
                  <c:v>8.7040005122286643E-2</c:v>
                </c:pt>
                <c:pt idx="18">
                  <c:v>8.5105782786235817E-2</c:v>
                </c:pt>
                <c:pt idx="19">
                  <c:v>8.3171560450185006E-2</c:v>
                </c:pt>
                <c:pt idx="20">
                  <c:v>8.1237338114134194E-2</c:v>
                </c:pt>
                <c:pt idx="21">
                  <c:v>7.9303115778083383E-2</c:v>
                </c:pt>
                <c:pt idx="22">
                  <c:v>7.7368893442032571E-2</c:v>
                </c:pt>
                <c:pt idx="23">
                  <c:v>7.543467110598176E-2</c:v>
                </c:pt>
                <c:pt idx="24">
                  <c:v>7.3500448769930948E-2</c:v>
                </c:pt>
                <c:pt idx="25">
                  <c:v>7.1566226433880137E-2</c:v>
                </c:pt>
                <c:pt idx="26">
                  <c:v>6.9632004097829311E-2</c:v>
                </c:pt>
                <c:pt idx="27">
                  <c:v>6.76977817617785E-2</c:v>
                </c:pt>
                <c:pt idx="28">
                  <c:v>6.5763559425727688E-2</c:v>
                </c:pt>
                <c:pt idx="29">
                  <c:v>6.3829337089676863E-2</c:v>
                </c:pt>
                <c:pt idx="30">
                  <c:v>6.1895114753626058E-2</c:v>
                </c:pt>
                <c:pt idx="31">
                  <c:v>5.996089241757524E-2</c:v>
                </c:pt>
                <c:pt idx="32">
                  <c:v>5.8026670081524429E-2</c:v>
                </c:pt>
                <c:pt idx="33">
                  <c:v>5.6092447745473617E-2</c:v>
                </c:pt>
                <c:pt idx="34">
                  <c:v>5.4158225409422805E-2</c:v>
                </c:pt>
                <c:pt idx="35">
                  <c:v>5.222400307337198E-2</c:v>
                </c:pt>
                <c:pt idx="36">
                  <c:v>5.0289780737321169E-2</c:v>
                </c:pt>
                <c:pt idx="37">
                  <c:v>4.8355558401270357E-2</c:v>
                </c:pt>
                <c:pt idx="38">
                  <c:v>4.6421336065219546E-2</c:v>
                </c:pt>
                <c:pt idx="39">
                  <c:v>4.4487113729168734E-2</c:v>
                </c:pt>
                <c:pt idx="40">
                  <c:v>4.2552891393117909E-2</c:v>
                </c:pt>
                <c:pt idx="41">
                  <c:v>4.0618669057067097E-2</c:v>
                </c:pt>
                <c:pt idx="42">
                  <c:v>3.8684446721016286E-2</c:v>
                </c:pt>
                <c:pt idx="43">
                  <c:v>3.6750224384965474E-2</c:v>
                </c:pt>
                <c:pt idx="44">
                  <c:v>3.4816002048914663E-2</c:v>
                </c:pt>
                <c:pt idx="45">
                  <c:v>3.2881779712863851E-2</c:v>
                </c:pt>
                <c:pt idx="46">
                  <c:v>3.0947557376813026E-2</c:v>
                </c:pt>
                <c:pt idx="47">
                  <c:v>2.9013335040762214E-2</c:v>
                </c:pt>
                <c:pt idx="48">
                  <c:v>2.7079112704711403E-2</c:v>
                </c:pt>
                <c:pt idx="49">
                  <c:v>2.5144890368660591E-2</c:v>
                </c:pt>
                <c:pt idx="50">
                  <c:v>2.321066803260978E-2</c:v>
                </c:pt>
                <c:pt idx="51">
                  <c:v>2.1276445696558954E-2</c:v>
                </c:pt>
                <c:pt idx="52">
                  <c:v>1.9342223360508143E-2</c:v>
                </c:pt>
                <c:pt idx="53">
                  <c:v>1.7408001024457331E-2</c:v>
                </c:pt>
                <c:pt idx="54">
                  <c:v>1.547377868840652E-2</c:v>
                </c:pt>
                <c:pt idx="55">
                  <c:v>1.3539556352355708E-2</c:v>
                </c:pt>
                <c:pt idx="56">
                  <c:v>1.1605334016304897E-2</c:v>
                </c:pt>
                <c:pt idx="57">
                  <c:v>9.6711116802540714E-3</c:v>
                </c:pt>
                <c:pt idx="58">
                  <c:v>7.7368893442032599E-3</c:v>
                </c:pt>
                <c:pt idx="59">
                  <c:v>5.8026670081524484E-3</c:v>
                </c:pt>
                <c:pt idx="60">
                  <c:v>3.8684446721016369E-3</c:v>
                </c:pt>
                <c:pt idx="61">
                  <c:v>1.9342223360508254E-3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3-46CF-87F6-744A986B0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8581680"/>
        <c:axId val="718582336"/>
      </c:lineChart>
      <c:catAx>
        <c:axId val="71858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582336"/>
        <c:crosses val="autoZero"/>
        <c:auto val="1"/>
        <c:lblAlgn val="ctr"/>
        <c:lblOffset val="100"/>
        <c:tickLblSkip val="5"/>
        <c:noMultiLvlLbl val="0"/>
      </c:catAx>
      <c:valAx>
        <c:axId val="71858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58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'Rankings B'!$G$9:$G$16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'Rankings B'!$K$9:$K$16</c:f>
              <c:numCache>
                <c:formatCode>0.000</c:formatCode>
                <c:ptCount val="8"/>
                <c:pt idx="1">
                  <c:v>2.6249999999999999E-2</c:v>
                </c:pt>
                <c:pt idx="2">
                  <c:v>2.2499999999999999E-2</c:v>
                </c:pt>
                <c:pt idx="3">
                  <c:v>1.8749999999999999E-2</c:v>
                </c:pt>
                <c:pt idx="4">
                  <c:v>1.4999999999999999E-2</c:v>
                </c:pt>
                <c:pt idx="5">
                  <c:v>1.125E-2</c:v>
                </c:pt>
                <c:pt idx="6">
                  <c:v>7.4999999999999997E-3</c:v>
                </c:pt>
                <c:pt idx="7">
                  <c:v>3.7499999999999999E-3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BB-4908-B812-970AB080F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541216"/>
        <c:axId val="651544496"/>
      </c:scatterChart>
      <c:valAx>
        <c:axId val="651541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544496"/>
        <c:crosses val="autoZero"/>
        <c:crossBetween val="midCat"/>
      </c:valAx>
      <c:valAx>
        <c:axId val="6515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541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'Rankings C'!$G$9:$G$23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xVal>
          <c:yVal>
            <c:numRef>
              <c:f>'Rankings C'!$K$9:$K$23</c:f>
              <c:numCache>
                <c:formatCode>0.000</c:formatCode>
                <c:ptCount val="15"/>
                <c:pt idx="1">
                  <c:v>0.140625</c:v>
                </c:pt>
                <c:pt idx="2">
                  <c:v>0.13125000000000001</c:v>
                </c:pt>
                <c:pt idx="3">
                  <c:v>0.121875</c:v>
                </c:pt>
                <c:pt idx="4">
                  <c:v>0.11249999999999999</c:v>
                </c:pt>
                <c:pt idx="5">
                  <c:v>0.10312499999999999</c:v>
                </c:pt>
                <c:pt idx="6">
                  <c:v>9.375E-2</c:v>
                </c:pt>
                <c:pt idx="7">
                  <c:v>8.4374999999999992E-2</c:v>
                </c:pt>
                <c:pt idx="8">
                  <c:v>7.4999999999999997E-2</c:v>
                </c:pt>
                <c:pt idx="9">
                  <c:v>6.5625000000000003E-2</c:v>
                </c:pt>
                <c:pt idx="10">
                  <c:v>5.6249999999999994E-2</c:v>
                </c:pt>
                <c:pt idx="11">
                  <c:v>4.6875E-2</c:v>
                </c:pt>
                <c:pt idx="12">
                  <c:v>3.7500000000000006E-2</c:v>
                </c:pt>
                <c:pt idx="13">
                  <c:v>2.8124999999999997E-2</c:v>
                </c:pt>
                <c:pt idx="14">
                  <c:v>1.8749999999999989E-2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17-4CC6-864F-0C89D0CF4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541216"/>
        <c:axId val="651544496"/>
      </c:scatterChart>
      <c:valAx>
        <c:axId val="651541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544496"/>
        <c:crosses val="autoZero"/>
        <c:crossBetween val="midCat"/>
      </c:valAx>
      <c:valAx>
        <c:axId val="6515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541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'FRAP2021 Allocations'!$E$2</c:f>
              <c:strCache>
                <c:ptCount val="1"/>
                <c:pt idx="0">
                  <c:v>current quantum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'FRAP2021 Allocations'!$B$3:$B$92</c:f>
              <c:strCache>
                <c:ptCount val="90"/>
                <c:pt idx="0">
                  <c:v>HLL21120</c:v>
                </c:pt>
                <c:pt idx="1">
                  <c:v>HLL21122</c:v>
                </c:pt>
                <c:pt idx="2">
                  <c:v>HLL21143</c:v>
                </c:pt>
                <c:pt idx="3">
                  <c:v>HLL21148</c:v>
                </c:pt>
                <c:pt idx="4">
                  <c:v>HLL21151</c:v>
                </c:pt>
                <c:pt idx="5">
                  <c:v>HLL21241</c:v>
                </c:pt>
                <c:pt idx="6">
                  <c:v>HLL21323</c:v>
                </c:pt>
                <c:pt idx="7">
                  <c:v>HLL21040</c:v>
                </c:pt>
                <c:pt idx="8">
                  <c:v>HLL21001</c:v>
                </c:pt>
                <c:pt idx="9">
                  <c:v>HLL21044</c:v>
                </c:pt>
                <c:pt idx="10">
                  <c:v>HLL21057</c:v>
                </c:pt>
                <c:pt idx="11">
                  <c:v>HLL21205</c:v>
                </c:pt>
                <c:pt idx="12">
                  <c:v>HLL21010</c:v>
                </c:pt>
                <c:pt idx="13">
                  <c:v>HLL21303</c:v>
                </c:pt>
                <c:pt idx="14">
                  <c:v>HLL21173</c:v>
                </c:pt>
                <c:pt idx="15">
                  <c:v>HLL21002</c:v>
                </c:pt>
                <c:pt idx="16">
                  <c:v>HLL21016</c:v>
                </c:pt>
                <c:pt idx="17">
                  <c:v>HLL21256</c:v>
                </c:pt>
                <c:pt idx="18">
                  <c:v>HLL21111</c:v>
                </c:pt>
                <c:pt idx="19">
                  <c:v>HLL21179</c:v>
                </c:pt>
                <c:pt idx="20">
                  <c:v>HLL21188</c:v>
                </c:pt>
                <c:pt idx="21">
                  <c:v>HLL21400</c:v>
                </c:pt>
                <c:pt idx="22">
                  <c:v>HLL21234</c:v>
                </c:pt>
                <c:pt idx="23">
                  <c:v>HLL21051</c:v>
                </c:pt>
                <c:pt idx="24">
                  <c:v>HLL21276</c:v>
                </c:pt>
                <c:pt idx="25">
                  <c:v>HLL21292</c:v>
                </c:pt>
                <c:pt idx="26">
                  <c:v>HLL21278</c:v>
                </c:pt>
                <c:pt idx="27">
                  <c:v>HLL21182</c:v>
                </c:pt>
                <c:pt idx="28">
                  <c:v>HLL21191</c:v>
                </c:pt>
                <c:pt idx="29">
                  <c:v>HLL21223</c:v>
                </c:pt>
                <c:pt idx="30">
                  <c:v>HLL21194</c:v>
                </c:pt>
                <c:pt idx="31">
                  <c:v>HLL21227</c:v>
                </c:pt>
                <c:pt idx="32">
                  <c:v>HLL21211</c:v>
                </c:pt>
                <c:pt idx="33">
                  <c:v>HLL21141</c:v>
                </c:pt>
                <c:pt idx="34">
                  <c:v>HLL21097</c:v>
                </c:pt>
                <c:pt idx="35">
                  <c:v>HLL21258</c:v>
                </c:pt>
                <c:pt idx="36">
                  <c:v>HLL21268</c:v>
                </c:pt>
                <c:pt idx="37">
                  <c:v>HLL21023</c:v>
                </c:pt>
                <c:pt idx="38">
                  <c:v>HLL21026</c:v>
                </c:pt>
                <c:pt idx="39">
                  <c:v>HLL21207</c:v>
                </c:pt>
                <c:pt idx="40">
                  <c:v>HLL21098</c:v>
                </c:pt>
                <c:pt idx="41">
                  <c:v>HLL21015</c:v>
                </c:pt>
                <c:pt idx="42">
                  <c:v>HLL21146</c:v>
                </c:pt>
                <c:pt idx="43">
                  <c:v>HLL21307</c:v>
                </c:pt>
                <c:pt idx="44">
                  <c:v>HLL21103</c:v>
                </c:pt>
                <c:pt idx="45">
                  <c:v>HLL21154</c:v>
                </c:pt>
                <c:pt idx="46">
                  <c:v>HLL21437</c:v>
                </c:pt>
                <c:pt idx="47">
                  <c:v>HLL21109</c:v>
                </c:pt>
                <c:pt idx="48">
                  <c:v>HLL21246</c:v>
                </c:pt>
                <c:pt idx="49">
                  <c:v>HLL21107</c:v>
                </c:pt>
                <c:pt idx="50">
                  <c:v>HLL21228</c:v>
                </c:pt>
                <c:pt idx="51">
                  <c:v>HLL21055</c:v>
                </c:pt>
                <c:pt idx="52">
                  <c:v>HLL21156</c:v>
                </c:pt>
                <c:pt idx="53">
                  <c:v>HLL21334</c:v>
                </c:pt>
                <c:pt idx="54">
                  <c:v>HLL21193</c:v>
                </c:pt>
                <c:pt idx="55">
                  <c:v>HLL21235</c:v>
                </c:pt>
                <c:pt idx="56">
                  <c:v>HLL21304</c:v>
                </c:pt>
                <c:pt idx="57">
                  <c:v>HLL21305</c:v>
                </c:pt>
                <c:pt idx="58">
                  <c:v>HLL21190</c:v>
                </c:pt>
                <c:pt idx="59">
                  <c:v>HLL21157</c:v>
                </c:pt>
                <c:pt idx="60">
                  <c:v>HLL21129</c:v>
                </c:pt>
                <c:pt idx="61">
                  <c:v>HLL21058</c:v>
                </c:pt>
                <c:pt idx="62">
                  <c:v>HLL21237</c:v>
                </c:pt>
                <c:pt idx="63">
                  <c:v>HLL21183</c:v>
                </c:pt>
                <c:pt idx="64">
                  <c:v>HLL21039</c:v>
                </c:pt>
                <c:pt idx="65">
                  <c:v>HLL21113</c:v>
                </c:pt>
                <c:pt idx="66">
                  <c:v>HLL21037</c:v>
                </c:pt>
                <c:pt idx="67">
                  <c:v>HLL21269</c:v>
                </c:pt>
                <c:pt idx="68">
                  <c:v>HLL21085</c:v>
                </c:pt>
                <c:pt idx="69">
                  <c:v>HLL21142</c:v>
                </c:pt>
                <c:pt idx="70">
                  <c:v>HLL21308</c:v>
                </c:pt>
                <c:pt idx="71">
                  <c:v>HLL21043</c:v>
                </c:pt>
                <c:pt idx="72">
                  <c:v>HLL21007</c:v>
                </c:pt>
                <c:pt idx="73">
                  <c:v>HLL21006</c:v>
                </c:pt>
                <c:pt idx="74">
                  <c:v>HLL21004</c:v>
                </c:pt>
                <c:pt idx="75">
                  <c:v>HLL21318</c:v>
                </c:pt>
                <c:pt idx="76">
                  <c:v>HLL21152</c:v>
                </c:pt>
                <c:pt idx="77">
                  <c:v>HLL21217</c:v>
                </c:pt>
                <c:pt idx="78">
                  <c:v>HLL21196</c:v>
                </c:pt>
                <c:pt idx="79">
                  <c:v>HLL21174</c:v>
                </c:pt>
                <c:pt idx="80">
                  <c:v>HLL21320</c:v>
                </c:pt>
                <c:pt idx="81">
                  <c:v>HLL21030</c:v>
                </c:pt>
                <c:pt idx="82">
                  <c:v>HLL21448</c:v>
                </c:pt>
                <c:pt idx="83">
                  <c:v>HLL21021</c:v>
                </c:pt>
                <c:pt idx="84">
                  <c:v>HLL21270</c:v>
                </c:pt>
                <c:pt idx="85">
                  <c:v>HLL21377</c:v>
                </c:pt>
                <c:pt idx="86">
                  <c:v>HLL21094</c:v>
                </c:pt>
                <c:pt idx="87">
                  <c:v>HLL21184</c:v>
                </c:pt>
                <c:pt idx="88">
                  <c:v>HLL21251</c:v>
                </c:pt>
                <c:pt idx="89">
                  <c:v>HLL21155</c:v>
                </c:pt>
              </c:strCache>
            </c:strRef>
          </c:cat>
          <c:val>
            <c:numRef>
              <c:f>'FRAP2021 Allocations'!$E$3:$E$92</c:f>
              <c:numCache>
                <c:formatCode>0.000</c:formatCode>
                <c:ptCount val="90"/>
                <c:pt idx="0">
                  <c:v>51.85520534940315</c:v>
                </c:pt>
                <c:pt idx="1">
                  <c:v>441.78278600001551</c:v>
                </c:pt>
                <c:pt idx="2">
                  <c:v>51.85520534940315</c:v>
                </c:pt>
                <c:pt idx="3">
                  <c:v>43.045927844889945</c:v>
                </c:pt>
                <c:pt idx="4">
                  <c:v>34.099526921975794</c:v>
                </c:pt>
                <c:pt idx="5">
                  <c:v>580.39110668188277</c:v>
                </c:pt>
                <c:pt idx="6">
                  <c:v>323.9883568270202</c:v>
                </c:pt>
                <c:pt idx="7">
                  <c:v>43.614268329052109</c:v>
                </c:pt>
                <c:pt idx="8">
                  <c:v>76.820688775915968</c:v>
                </c:pt>
                <c:pt idx="9">
                  <c:v>154.54982019873859</c:v>
                </c:pt>
                <c:pt idx="10">
                  <c:v>73.1102373293146</c:v>
                </c:pt>
                <c:pt idx="11">
                  <c:v>10.047898908885589</c:v>
                </c:pt>
                <c:pt idx="12">
                  <c:v>78.039463369730356</c:v>
                </c:pt>
                <c:pt idx="13">
                  <c:v>74.596041737909829</c:v>
                </c:pt>
                <c:pt idx="14">
                  <c:v>44.8276301563507</c:v>
                </c:pt>
                <c:pt idx="15">
                  <c:v>100.06310819488938</c:v>
                </c:pt>
                <c:pt idx="16">
                  <c:v>180.0097164</c:v>
                </c:pt>
                <c:pt idx="17">
                  <c:v>65.657759964769411</c:v>
                </c:pt>
                <c:pt idx="18">
                  <c:v>45.480770649260769</c:v>
                </c:pt>
                <c:pt idx="19">
                  <c:v>39.118063609902741</c:v>
                </c:pt>
                <c:pt idx="20">
                  <c:v>103.46593407784165</c:v>
                </c:pt>
                <c:pt idx="21">
                  <c:v>64.503938569145021</c:v>
                </c:pt>
                <c:pt idx="22">
                  <c:v>34.099526921975794</c:v>
                </c:pt>
                <c:pt idx="23">
                  <c:v>69.600960371551494</c:v>
                </c:pt>
                <c:pt idx="24">
                  <c:v>58.579665617569184</c:v>
                </c:pt>
                <c:pt idx="25">
                  <c:v>67.590117610920657</c:v>
                </c:pt>
                <c:pt idx="26">
                  <c:v>40.017484979283154</c:v>
                </c:pt>
                <c:pt idx="27">
                  <c:v>50.577792451667335</c:v>
                </c:pt>
                <c:pt idx="28">
                  <c:v>72.785471338364744</c:v>
                </c:pt>
                <c:pt idx="29">
                  <c:v>101.35044449790472</c:v>
                </c:pt>
                <c:pt idx="30">
                  <c:v>43.045927844889945</c:v>
                </c:pt>
                <c:pt idx="31">
                  <c:v>36.268242039318274</c:v>
                </c:pt>
                <c:pt idx="32">
                  <c:v>35.892054766468135</c:v>
                </c:pt>
                <c:pt idx="33">
                  <c:v>61.483614853311877</c:v>
                </c:pt>
                <c:pt idx="34">
                  <c:v>101.96389136969843</c:v>
                </c:pt>
                <c:pt idx="35">
                  <c:v>87.849569450000004</c:v>
                </c:pt>
                <c:pt idx="36">
                  <c:v>57.540414446529795</c:v>
                </c:pt>
                <c:pt idx="37">
                  <c:v>44.8276301563507</c:v>
                </c:pt>
                <c:pt idx="38">
                  <c:v>59.694695519830148</c:v>
                </c:pt>
                <c:pt idx="39">
                  <c:v>50.225962628138319</c:v>
                </c:pt>
                <c:pt idx="40">
                  <c:v>45.480770649260769</c:v>
                </c:pt>
                <c:pt idx="41">
                  <c:v>41.459987255751841</c:v>
                </c:pt>
                <c:pt idx="42">
                  <c:v>47.693690026482564</c:v>
                </c:pt>
                <c:pt idx="43">
                  <c:v>218.13900122670864</c:v>
                </c:pt>
                <c:pt idx="44">
                  <c:v>44.8276301563507</c:v>
                </c:pt>
                <c:pt idx="45">
                  <c:v>210.09754735000001</c:v>
                </c:pt>
                <c:pt idx="46">
                  <c:v>67.388040994329714</c:v>
                </c:pt>
                <c:pt idx="47">
                  <c:v>71.466560564007565</c:v>
                </c:pt>
                <c:pt idx="48">
                  <c:v>72.034901048169644</c:v>
                </c:pt>
                <c:pt idx="49">
                  <c:v>72.034901048169644</c:v>
                </c:pt>
                <c:pt idx="50">
                  <c:v>92.560111676196939</c:v>
                </c:pt>
                <c:pt idx="51">
                  <c:v>37.440105989995494</c:v>
                </c:pt>
                <c:pt idx="52">
                  <c:v>64.153913001121353</c:v>
                </c:pt>
                <c:pt idx="53">
                  <c:v>192.12073471286709</c:v>
                </c:pt>
                <c:pt idx="54">
                  <c:v>57.540414446529795</c:v>
                </c:pt>
                <c:pt idx="55">
                  <c:v>75.063343913776521</c:v>
                </c:pt>
                <c:pt idx="56">
                  <c:v>66.530117501570658</c:v>
                </c:pt>
                <c:pt idx="57">
                  <c:v>67.388040994329714</c:v>
                </c:pt>
                <c:pt idx="58">
                  <c:v>48.551613519241606</c:v>
                </c:pt>
                <c:pt idx="59">
                  <c:v>55.046933338237537</c:v>
                </c:pt>
                <c:pt idx="60">
                  <c:v>41.459987255751841</c:v>
                </c:pt>
                <c:pt idx="61">
                  <c:v>70.273947675019656</c:v>
                </c:pt>
                <c:pt idx="62">
                  <c:v>91.383737086756085</c:v>
                </c:pt>
                <c:pt idx="63">
                  <c:v>64.503938569145021</c:v>
                </c:pt>
                <c:pt idx="64">
                  <c:v>44.8276301563507</c:v>
                </c:pt>
                <c:pt idx="65">
                  <c:v>59.129963546678525</c:v>
                </c:pt>
                <c:pt idx="66">
                  <c:v>33.757620503725875</c:v>
                </c:pt>
                <c:pt idx="67">
                  <c:v>46.904328242924038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AD-42AD-8E50-154529BF2AEB}"/>
            </c:ext>
          </c:extLst>
        </c:ser>
        <c:ser>
          <c:idx val="3"/>
          <c:order val="1"/>
          <c:tx>
            <c:strRef>
              <c:f>'FRAP2021 Allocations'!$F$2</c:f>
              <c:strCache>
                <c:ptCount val="1"/>
                <c:pt idx="0">
                  <c:v>2022 quantum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'FRAP2021 Allocations'!$B$3:$B$92</c:f>
              <c:strCache>
                <c:ptCount val="90"/>
                <c:pt idx="0">
                  <c:v>HLL21120</c:v>
                </c:pt>
                <c:pt idx="1">
                  <c:v>HLL21122</c:v>
                </c:pt>
                <c:pt idx="2">
                  <c:v>HLL21143</c:v>
                </c:pt>
                <c:pt idx="3">
                  <c:v>HLL21148</c:v>
                </c:pt>
                <c:pt idx="4">
                  <c:v>HLL21151</c:v>
                </c:pt>
                <c:pt idx="5">
                  <c:v>HLL21241</c:v>
                </c:pt>
                <c:pt idx="6">
                  <c:v>HLL21323</c:v>
                </c:pt>
                <c:pt idx="7">
                  <c:v>HLL21040</c:v>
                </c:pt>
                <c:pt idx="8">
                  <c:v>HLL21001</c:v>
                </c:pt>
                <c:pt idx="9">
                  <c:v>HLL21044</c:v>
                </c:pt>
                <c:pt idx="10">
                  <c:v>HLL21057</c:v>
                </c:pt>
                <c:pt idx="11">
                  <c:v>HLL21205</c:v>
                </c:pt>
                <c:pt idx="12">
                  <c:v>HLL21010</c:v>
                </c:pt>
                <c:pt idx="13">
                  <c:v>HLL21303</c:v>
                </c:pt>
                <c:pt idx="14">
                  <c:v>HLL21173</c:v>
                </c:pt>
                <c:pt idx="15">
                  <c:v>HLL21002</c:v>
                </c:pt>
                <c:pt idx="16">
                  <c:v>HLL21016</c:v>
                </c:pt>
                <c:pt idx="17">
                  <c:v>HLL21256</c:v>
                </c:pt>
                <c:pt idx="18">
                  <c:v>HLL21111</c:v>
                </c:pt>
                <c:pt idx="19">
                  <c:v>HLL21179</c:v>
                </c:pt>
                <c:pt idx="20">
                  <c:v>HLL21188</c:v>
                </c:pt>
                <c:pt idx="21">
                  <c:v>HLL21400</c:v>
                </c:pt>
                <c:pt idx="22">
                  <c:v>HLL21234</c:v>
                </c:pt>
                <c:pt idx="23">
                  <c:v>HLL21051</c:v>
                </c:pt>
                <c:pt idx="24">
                  <c:v>HLL21276</c:v>
                </c:pt>
                <c:pt idx="25">
                  <c:v>HLL21292</c:v>
                </c:pt>
                <c:pt idx="26">
                  <c:v>HLL21278</c:v>
                </c:pt>
                <c:pt idx="27">
                  <c:v>HLL21182</c:v>
                </c:pt>
                <c:pt idx="28">
                  <c:v>HLL21191</c:v>
                </c:pt>
                <c:pt idx="29">
                  <c:v>HLL21223</c:v>
                </c:pt>
                <c:pt idx="30">
                  <c:v>HLL21194</c:v>
                </c:pt>
                <c:pt idx="31">
                  <c:v>HLL21227</c:v>
                </c:pt>
                <c:pt idx="32">
                  <c:v>HLL21211</c:v>
                </c:pt>
                <c:pt idx="33">
                  <c:v>HLL21141</c:v>
                </c:pt>
                <c:pt idx="34">
                  <c:v>HLL21097</c:v>
                </c:pt>
                <c:pt idx="35">
                  <c:v>HLL21258</c:v>
                </c:pt>
                <c:pt idx="36">
                  <c:v>HLL21268</c:v>
                </c:pt>
                <c:pt idx="37">
                  <c:v>HLL21023</c:v>
                </c:pt>
                <c:pt idx="38">
                  <c:v>HLL21026</c:v>
                </c:pt>
                <c:pt idx="39">
                  <c:v>HLL21207</c:v>
                </c:pt>
                <c:pt idx="40">
                  <c:v>HLL21098</c:v>
                </c:pt>
                <c:pt idx="41">
                  <c:v>HLL21015</c:v>
                </c:pt>
                <c:pt idx="42">
                  <c:v>HLL21146</c:v>
                </c:pt>
                <c:pt idx="43">
                  <c:v>HLL21307</c:v>
                </c:pt>
                <c:pt idx="44">
                  <c:v>HLL21103</c:v>
                </c:pt>
                <c:pt idx="45">
                  <c:v>HLL21154</c:v>
                </c:pt>
                <c:pt idx="46">
                  <c:v>HLL21437</c:v>
                </c:pt>
                <c:pt idx="47">
                  <c:v>HLL21109</c:v>
                </c:pt>
                <c:pt idx="48">
                  <c:v>HLL21246</c:v>
                </c:pt>
                <c:pt idx="49">
                  <c:v>HLL21107</c:v>
                </c:pt>
                <c:pt idx="50">
                  <c:v>HLL21228</c:v>
                </c:pt>
                <c:pt idx="51">
                  <c:v>HLL21055</c:v>
                </c:pt>
                <c:pt idx="52">
                  <c:v>HLL21156</c:v>
                </c:pt>
                <c:pt idx="53">
                  <c:v>HLL21334</c:v>
                </c:pt>
                <c:pt idx="54">
                  <c:v>HLL21193</c:v>
                </c:pt>
                <c:pt idx="55">
                  <c:v>HLL21235</c:v>
                </c:pt>
                <c:pt idx="56">
                  <c:v>HLL21304</c:v>
                </c:pt>
                <c:pt idx="57">
                  <c:v>HLL21305</c:v>
                </c:pt>
                <c:pt idx="58">
                  <c:v>HLL21190</c:v>
                </c:pt>
                <c:pt idx="59">
                  <c:v>HLL21157</c:v>
                </c:pt>
                <c:pt idx="60">
                  <c:v>HLL21129</c:v>
                </c:pt>
                <c:pt idx="61">
                  <c:v>HLL21058</c:v>
                </c:pt>
                <c:pt idx="62">
                  <c:v>HLL21237</c:v>
                </c:pt>
                <c:pt idx="63">
                  <c:v>HLL21183</c:v>
                </c:pt>
                <c:pt idx="64">
                  <c:v>HLL21039</c:v>
                </c:pt>
                <c:pt idx="65">
                  <c:v>HLL21113</c:v>
                </c:pt>
                <c:pt idx="66">
                  <c:v>HLL21037</c:v>
                </c:pt>
                <c:pt idx="67">
                  <c:v>HLL21269</c:v>
                </c:pt>
                <c:pt idx="68">
                  <c:v>HLL21085</c:v>
                </c:pt>
                <c:pt idx="69">
                  <c:v>HLL21142</c:v>
                </c:pt>
                <c:pt idx="70">
                  <c:v>HLL21308</c:v>
                </c:pt>
                <c:pt idx="71">
                  <c:v>HLL21043</c:v>
                </c:pt>
                <c:pt idx="72">
                  <c:v>HLL21007</c:v>
                </c:pt>
                <c:pt idx="73">
                  <c:v>HLL21006</c:v>
                </c:pt>
                <c:pt idx="74">
                  <c:v>HLL21004</c:v>
                </c:pt>
                <c:pt idx="75">
                  <c:v>HLL21318</c:v>
                </c:pt>
                <c:pt idx="76">
                  <c:v>HLL21152</c:v>
                </c:pt>
                <c:pt idx="77">
                  <c:v>HLL21217</c:v>
                </c:pt>
                <c:pt idx="78">
                  <c:v>HLL21196</c:v>
                </c:pt>
                <c:pt idx="79">
                  <c:v>HLL21174</c:v>
                </c:pt>
                <c:pt idx="80">
                  <c:v>HLL21320</c:v>
                </c:pt>
                <c:pt idx="81">
                  <c:v>HLL21030</c:v>
                </c:pt>
                <c:pt idx="82">
                  <c:v>HLL21448</c:v>
                </c:pt>
                <c:pt idx="83">
                  <c:v>HLL21021</c:v>
                </c:pt>
                <c:pt idx="84">
                  <c:v>HLL21270</c:v>
                </c:pt>
                <c:pt idx="85">
                  <c:v>HLL21377</c:v>
                </c:pt>
                <c:pt idx="86">
                  <c:v>HLL21094</c:v>
                </c:pt>
                <c:pt idx="87">
                  <c:v>HLL21184</c:v>
                </c:pt>
                <c:pt idx="88">
                  <c:v>HLL21251</c:v>
                </c:pt>
                <c:pt idx="89">
                  <c:v>HLL21155</c:v>
                </c:pt>
              </c:strCache>
            </c:strRef>
          </c:cat>
          <c:val>
            <c:numRef>
              <c:f>'FRAP2021 Allocations'!$F$3:$F$92</c:f>
              <c:numCache>
                <c:formatCode>0.000</c:formatCode>
                <c:ptCount val="90"/>
                <c:pt idx="0">
                  <c:v>51.85520534940315</c:v>
                </c:pt>
                <c:pt idx="1">
                  <c:v>441.78278600001551</c:v>
                </c:pt>
                <c:pt idx="2">
                  <c:v>51.85520534940315</c:v>
                </c:pt>
                <c:pt idx="3">
                  <c:v>43.045927844889945</c:v>
                </c:pt>
                <c:pt idx="4">
                  <c:v>34.099526921975794</c:v>
                </c:pt>
                <c:pt idx="5">
                  <c:v>580.39110668188277</c:v>
                </c:pt>
                <c:pt idx="6">
                  <c:v>323.9883568270202</c:v>
                </c:pt>
                <c:pt idx="7">
                  <c:v>76.96472945616442</c:v>
                </c:pt>
                <c:pt idx="8">
                  <c:v>109.62442103209203</c:v>
                </c:pt>
                <c:pt idx="9">
                  <c:v>186.80682358397837</c:v>
                </c:pt>
                <c:pt idx="10">
                  <c:v>104.82051184361812</c:v>
                </c:pt>
                <c:pt idx="11">
                  <c:v>41.211444552252836</c:v>
                </c:pt>
                <c:pt idx="12">
                  <c:v>108.65628014216135</c:v>
                </c:pt>
                <c:pt idx="13">
                  <c:v>104.66612963940455</c:v>
                </c:pt>
                <c:pt idx="14">
                  <c:v>74.35098918690916</c:v>
                </c:pt>
                <c:pt idx="15">
                  <c:v>129.03973835451157</c:v>
                </c:pt>
                <c:pt idx="16">
                  <c:v>208.43961768868593</c:v>
                </c:pt>
                <c:pt idx="17">
                  <c:v>93.54093238251906</c:v>
                </c:pt>
                <c:pt idx="18">
                  <c:v>72.817214196074147</c:v>
                </c:pt>
                <c:pt idx="19">
                  <c:v>65.907778285779855</c:v>
                </c:pt>
                <c:pt idx="20">
                  <c:v>129.70891988278251</c:v>
                </c:pt>
                <c:pt idx="21">
                  <c:v>90.200195503149587</c:v>
                </c:pt>
                <c:pt idx="22">
                  <c:v>59.249054985044104</c:v>
                </c:pt>
                <c:pt idx="23">
                  <c:v>94.203759563683519</c:v>
                </c:pt>
                <c:pt idx="24">
                  <c:v>82.635735938764952</c:v>
                </c:pt>
                <c:pt idx="25">
                  <c:v>91.099459061180156</c:v>
                </c:pt>
                <c:pt idx="26">
                  <c:v>62.980097558606403</c:v>
                </c:pt>
                <c:pt idx="27">
                  <c:v>72.993676160054306</c:v>
                </c:pt>
                <c:pt idx="28">
                  <c:v>94.654626175815451</c:v>
                </c:pt>
                <c:pt idx="29">
                  <c:v>122.67287046441915</c:v>
                </c:pt>
                <c:pt idx="30">
                  <c:v>63.821624940468112</c:v>
                </c:pt>
                <c:pt idx="31">
                  <c:v>56.497210263960177</c:v>
                </c:pt>
                <c:pt idx="32">
                  <c:v>55.574294120173775</c:v>
                </c:pt>
                <c:pt idx="33">
                  <c:v>80.61912533608124</c:v>
                </c:pt>
                <c:pt idx="34">
                  <c:v>120.55267298153153</c:v>
                </c:pt>
                <c:pt idx="35">
                  <c:v>105.89162219089683</c:v>
                </c:pt>
                <c:pt idx="36">
                  <c:v>75.035738316490352</c:v>
                </c:pt>
                <c:pt idx="37">
                  <c:v>61.776225155374995</c:v>
                </c:pt>
                <c:pt idx="38">
                  <c:v>76.096561647918179</c:v>
                </c:pt>
                <c:pt idx="39">
                  <c:v>66.081099885290087</c:v>
                </c:pt>
                <c:pt idx="40">
                  <c:v>60.789179035476259</c:v>
                </c:pt>
                <c:pt idx="41">
                  <c:v>56.221666771031067</c:v>
                </c:pt>
                <c:pt idx="42">
                  <c:v>61.90864067082552</c:v>
                </c:pt>
                <c:pt idx="43">
                  <c:v>231.80722300011536</c:v>
                </c:pt>
                <c:pt idx="44">
                  <c:v>57.949123058821115</c:v>
                </c:pt>
                <c:pt idx="45">
                  <c:v>222.67231138153417</c:v>
                </c:pt>
                <c:pt idx="46">
                  <c:v>79.416076154927595</c:v>
                </c:pt>
                <c:pt idx="47">
                  <c:v>82.947866853669183</c:v>
                </c:pt>
                <c:pt idx="48">
                  <c:v>82.969478466894998</c:v>
                </c:pt>
                <c:pt idx="49">
                  <c:v>82.422749595958734</c:v>
                </c:pt>
                <c:pt idx="50">
                  <c:v>102.40123135304975</c:v>
                </c:pt>
                <c:pt idx="51">
                  <c:v>46.734496795912044</c:v>
                </c:pt>
                <c:pt idx="52">
                  <c:v>72.901574936101639</c:v>
                </c:pt>
                <c:pt idx="53">
                  <c:v>200.32166777691111</c:v>
                </c:pt>
                <c:pt idx="54">
                  <c:v>65.19461863963754</c:v>
                </c:pt>
                <c:pt idx="55">
                  <c:v>82.170819235947988</c:v>
                </c:pt>
                <c:pt idx="56">
                  <c:v>73.090863952805861</c:v>
                </c:pt>
                <c:pt idx="57">
                  <c:v>73.402058574628654</c:v>
                </c:pt>
                <c:pt idx="58">
                  <c:v>54.018902228604283</c:v>
                </c:pt>
                <c:pt idx="59">
                  <c:v>59.967493176663943</c:v>
                </c:pt>
                <c:pt idx="60">
                  <c:v>45.833818223241984</c:v>
                </c:pt>
                <c:pt idx="61">
                  <c:v>74.101049771573543</c:v>
                </c:pt>
                <c:pt idx="62">
                  <c:v>94.664110312373694</c:v>
                </c:pt>
                <c:pt idx="63">
                  <c:v>67.237582923826352</c:v>
                </c:pt>
                <c:pt idx="64">
                  <c:v>47.014545640095776</c:v>
                </c:pt>
                <c:pt idx="65">
                  <c:v>60.770150159487329</c:v>
                </c:pt>
                <c:pt idx="66">
                  <c:v>34.851078245598409</c:v>
                </c:pt>
                <c:pt idx="67">
                  <c:v>47.451057113860301</c:v>
                </c:pt>
                <c:pt idx="68">
                  <c:v>64.658662499999991</c:v>
                </c:pt>
                <c:pt idx="69">
                  <c:v>55.421710714285702</c:v>
                </c:pt>
                <c:pt idx="70">
                  <c:v>46.184758928571426</c:v>
                </c:pt>
                <c:pt idx="71">
                  <c:v>36.947807142857137</c:v>
                </c:pt>
                <c:pt idx="72">
                  <c:v>27.710855357142851</c:v>
                </c:pt>
                <c:pt idx="73">
                  <c:v>18.473903571428568</c:v>
                </c:pt>
                <c:pt idx="74">
                  <c:v>9.2369517857142842</c:v>
                </c:pt>
                <c:pt idx="75">
                  <c:v>161.64665625000001</c:v>
                </c:pt>
                <c:pt idx="76">
                  <c:v>150.87021250000001</c:v>
                </c:pt>
                <c:pt idx="77">
                  <c:v>140.09376875000001</c:v>
                </c:pt>
                <c:pt idx="78">
                  <c:v>129.31732499999998</c:v>
                </c:pt>
                <c:pt idx="79">
                  <c:v>118.54088125</c:v>
                </c:pt>
                <c:pt idx="80">
                  <c:v>107.7644375</c:v>
                </c:pt>
                <c:pt idx="81">
                  <c:v>96.987993750000001</c:v>
                </c:pt>
                <c:pt idx="82">
                  <c:v>86.211550000000003</c:v>
                </c:pt>
                <c:pt idx="83">
                  <c:v>75.435106250000004</c:v>
                </c:pt>
                <c:pt idx="84">
                  <c:v>64.658662499999991</c:v>
                </c:pt>
                <c:pt idx="85">
                  <c:v>53.88221875</c:v>
                </c:pt>
                <c:pt idx="86">
                  <c:v>43.105775000000008</c:v>
                </c:pt>
                <c:pt idx="87">
                  <c:v>32.329331249999996</c:v>
                </c:pt>
                <c:pt idx="88">
                  <c:v>21.552887499999986</c:v>
                </c:pt>
                <c:pt idx="89">
                  <c:v>10.776443749999993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AD-42AD-8E50-154529BF2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281592"/>
        <c:axId val="671277984"/>
      </c:lineChart>
      <c:catAx>
        <c:axId val="67128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277984"/>
        <c:crosses val="autoZero"/>
        <c:auto val="1"/>
        <c:lblAlgn val="ctr"/>
        <c:lblOffset val="100"/>
        <c:noMultiLvlLbl val="0"/>
      </c:catAx>
      <c:valAx>
        <c:axId val="671277984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28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</xdr:colOff>
      <xdr:row>10</xdr:row>
      <xdr:rowOff>95250</xdr:rowOff>
    </xdr:from>
    <xdr:to>
      <xdr:col>22</xdr:col>
      <xdr:colOff>274320</xdr:colOff>
      <xdr:row>25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0479E0-28B6-4679-BA9C-F4F2FCC54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403777</xdr:colOff>
      <xdr:row>3</xdr:row>
      <xdr:rowOff>8422</xdr:rowOff>
    </xdr:from>
    <xdr:to>
      <xdr:col>19</xdr:col>
      <xdr:colOff>107192</xdr:colOff>
      <xdr:row>18</xdr:row>
      <xdr:rowOff>18361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EC138A-15B6-4129-B809-1AF4DA4D2C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413302</xdr:colOff>
      <xdr:row>7</xdr:row>
      <xdr:rowOff>68747</xdr:rowOff>
    </xdr:from>
    <xdr:to>
      <xdr:col>19</xdr:col>
      <xdr:colOff>238954</xdr:colOff>
      <xdr:row>22</xdr:row>
      <xdr:rowOff>78686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A2E73F-F656-4CEE-9129-D844F195E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9</xdr:row>
      <xdr:rowOff>47630</xdr:rowOff>
    </xdr:from>
    <xdr:to>
      <xdr:col>18</xdr:col>
      <xdr:colOff>190500</xdr:colOff>
      <xdr:row>33</xdr:row>
      <xdr:rowOff>171449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A6E88F-3DE1-4636-A081-06230A165C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47572-16BF-43C3-A9D1-E6BCF3D11E36}">
  <sheetPr>
    <pageSetUpPr fitToPage="1"/>
  </sheetPr>
  <dimension ref="A1:T70"/>
  <sheetViews>
    <sheetView workbookViewId="0">
      <pane xSplit="4" ySplit="2" topLeftCell="E3" activePane="bottomRight" state="frozen"/>
      <selection pane="bottomRight" activeCell="C3" sqref="C3"/>
      <selection pane="bottomLeft" activeCell="A3" sqref="A3"/>
      <selection pane="topRight" activeCell="E1" sqref="E1"/>
    </sheetView>
  </sheetViews>
  <sheetFormatPr defaultRowHeight="15"/>
  <cols>
    <col min="1" max="1" width="8.5703125" bestFit="1" customWidth="1"/>
    <col min="2" max="2" width="17.28515625" bestFit="1" customWidth="1"/>
    <col min="3" max="3" width="19" style="35" bestFit="1" customWidth="1"/>
    <col min="4" max="4" width="18.140625" bestFit="1" customWidth="1"/>
    <col min="5" max="5" width="25.140625" bestFit="1" customWidth="1"/>
    <col min="6" max="6" width="21.140625" bestFit="1" customWidth="1"/>
    <col min="7" max="7" width="16.42578125" bestFit="1" customWidth="1"/>
    <col min="8" max="8" width="26.140625" bestFit="1" customWidth="1"/>
    <col min="9" max="9" width="26.7109375" bestFit="1" customWidth="1"/>
    <col min="10" max="10" width="23.28515625" bestFit="1" customWidth="1"/>
    <col min="11" max="11" width="24.7109375" bestFit="1" customWidth="1"/>
    <col min="12" max="12" width="24.28515625" bestFit="1" customWidth="1"/>
    <col min="13" max="13" width="12" bestFit="1" customWidth="1"/>
    <col min="14" max="14" width="13.7109375" bestFit="1" customWidth="1"/>
    <col min="15" max="15" width="18" bestFit="1" customWidth="1"/>
    <col min="16" max="16" width="23.7109375" bestFit="1" customWidth="1"/>
    <col min="17" max="17" width="22.42578125" bestFit="1" customWidth="1"/>
    <col min="18" max="18" width="23.7109375" bestFit="1" customWidth="1"/>
    <col min="19" max="19" width="19.7109375" bestFit="1" customWidth="1"/>
    <col min="20" max="20" width="12" bestFit="1" customWidth="1"/>
  </cols>
  <sheetData>
    <row r="1" spans="1:20" s="1" customFormat="1">
      <c r="C1" s="36"/>
      <c r="D1" s="1" t="s">
        <v>0</v>
      </c>
      <c r="E1">
        <v>7.1005917159763315E-2</v>
      </c>
      <c r="F1">
        <v>1.1834319526627212E-2</v>
      </c>
      <c r="G1">
        <v>2.9585798816568049E-2</v>
      </c>
      <c r="H1">
        <v>2.9585798816568049E-2</v>
      </c>
      <c r="I1">
        <v>1.1834319526627212E-2</v>
      </c>
      <c r="J1">
        <v>0.15384615384615385</v>
      </c>
      <c r="K1">
        <v>0.14615384615384613</v>
      </c>
      <c r="L1">
        <v>9.6153846153846145E-2</v>
      </c>
      <c r="M1">
        <v>7.1153846153846151E-2</v>
      </c>
      <c r="N1">
        <v>7.1153846153846151E-2</v>
      </c>
      <c r="O1">
        <v>6.1538461538461542E-2</v>
      </c>
      <c r="P1">
        <v>4.6153846153846156E-2</v>
      </c>
      <c r="Q1">
        <v>4.6153846153846156E-2</v>
      </c>
      <c r="R1">
        <v>7.6923076923076927E-2</v>
      </c>
      <c r="S1">
        <v>7.6923076923076927E-2</v>
      </c>
    </row>
    <row r="2" spans="1:20" s="1" customFormat="1">
      <c r="A2" s="1" t="s">
        <v>1</v>
      </c>
      <c r="B2" s="1" t="s">
        <v>2</v>
      </c>
      <c r="C2" s="36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</row>
    <row r="3" spans="1:20" s="19" customFormat="1">
      <c r="A3" s="19" t="s">
        <v>21</v>
      </c>
      <c r="B3" s="19">
        <v>80.14</v>
      </c>
      <c r="C3" s="34">
        <v>6.0148791373549303E-3</v>
      </c>
      <c r="D3" s="19" t="s">
        <v>22</v>
      </c>
      <c r="E3" s="31">
        <v>4.0264716126785102E-2</v>
      </c>
      <c r="F3" s="31">
        <v>0</v>
      </c>
      <c r="G3" s="31">
        <v>0.12862788447312101</v>
      </c>
      <c r="H3" s="31">
        <v>0.84416268279297502</v>
      </c>
      <c r="I3" s="31">
        <v>1</v>
      </c>
      <c r="J3" s="31">
        <v>6.2022919047520497E-3</v>
      </c>
      <c r="K3" s="31">
        <v>0.31621112158341202</v>
      </c>
      <c r="L3" s="31">
        <v>1</v>
      </c>
      <c r="M3" s="31">
        <v>1</v>
      </c>
      <c r="N3" s="31">
        <v>1</v>
      </c>
      <c r="O3" s="31">
        <v>0.29052293790865302</v>
      </c>
      <c r="P3" s="31">
        <v>9.2272466831983299E-2</v>
      </c>
      <c r="Q3" s="31">
        <v>1.439E-3</v>
      </c>
      <c r="R3" s="31">
        <v>2.4963082491452099E-2</v>
      </c>
      <c r="S3" s="31">
        <v>2.8460658016617901E-2</v>
      </c>
      <c r="T3" s="37">
        <f t="shared" ref="T3:T34" si="0">SUMPRODUCT($E$1:$S$1,E3:S3)</f>
        <v>0.35541834523449761</v>
      </c>
    </row>
    <row r="4" spans="1:20" s="19" customFormat="1">
      <c r="A4" s="19" t="s">
        <v>21</v>
      </c>
      <c r="B4" s="19">
        <v>64.349999999999994</v>
      </c>
      <c r="C4" s="34">
        <v>5.1244037022883299E-2</v>
      </c>
      <c r="D4" s="19" t="s">
        <v>23</v>
      </c>
      <c r="E4" s="31">
        <v>2.78213166144201E-2</v>
      </c>
      <c r="F4" s="31"/>
      <c r="G4" s="31">
        <v>0.13440436448482099</v>
      </c>
      <c r="H4" s="31">
        <v>0.19239458740045001</v>
      </c>
      <c r="I4" s="31">
        <v>0.15620403430951199</v>
      </c>
      <c r="J4" s="31"/>
      <c r="K4" s="31">
        <v>8.5296889726672903E-2</v>
      </c>
      <c r="L4" s="31">
        <v>0.17225539733578299</v>
      </c>
      <c r="M4" s="31">
        <v>1</v>
      </c>
      <c r="N4" s="31">
        <v>1</v>
      </c>
      <c r="O4" s="31">
        <v>1.5318081011352299E-3</v>
      </c>
      <c r="P4" s="31">
        <v>3.50409887364323E-3</v>
      </c>
      <c r="Q4" s="31">
        <v>1.9999999999999999E-6</v>
      </c>
      <c r="R4" s="31">
        <v>7.2884946612637197E-2</v>
      </c>
      <c r="S4" s="31">
        <v>2.0324930778840501E-2</v>
      </c>
      <c r="T4" s="37">
        <f t="shared" si="0"/>
        <v>0.19225591001141509</v>
      </c>
    </row>
    <row r="5" spans="1:20" s="19" customFormat="1">
      <c r="A5" s="19" t="s">
        <v>21</v>
      </c>
      <c r="B5" s="19">
        <v>58.92</v>
      </c>
      <c r="C5" s="34">
        <v>6.0148791373549303E-3</v>
      </c>
      <c r="D5" s="19" t="s">
        <v>24</v>
      </c>
      <c r="E5" s="31">
        <v>6.8086032741205199E-2</v>
      </c>
      <c r="F5" s="31">
        <v>0</v>
      </c>
      <c r="G5" s="31">
        <v>2.03731512076991E-2</v>
      </c>
      <c r="H5" s="31">
        <v>2.1702153593044401E-4</v>
      </c>
      <c r="I5" s="31">
        <v>1.56665493790486E-2</v>
      </c>
      <c r="J5" s="31">
        <v>8.32695245343874E-3</v>
      </c>
      <c r="K5" s="31">
        <v>6.1262959472196E-3</v>
      </c>
      <c r="L5" s="31">
        <v>0</v>
      </c>
      <c r="M5" s="31">
        <v>1</v>
      </c>
      <c r="N5" s="31">
        <v>0</v>
      </c>
      <c r="O5" s="31">
        <v>1.1334539095225801E-3</v>
      </c>
      <c r="P5" s="31">
        <v>0</v>
      </c>
      <c r="Q5" s="31">
        <v>1.2E-5</v>
      </c>
      <c r="R5" s="31">
        <v>1.0148078039760301E-2</v>
      </c>
      <c r="S5" s="31">
        <v>4.8825078979431299E-3</v>
      </c>
      <c r="T5" s="37">
        <f t="shared" si="0"/>
        <v>8.0185892111867565E-2</v>
      </c>
    </row>
    <row r="6" spans="1:20" s="19" customFormat="1">
      <c r="A6" s="19" t="s">
        <v>21</v>
      </c>
      <c r="B6" s="19">
        <v>57.7</v>
      </c>
      <c r="C6" s="34">
        <v>4.9930581047307396E-3</v>
      </c>
      <c r="D6" s="19" t="s">
        <v>25</v>
      </c>
      <c r="E6" s="31">
        <v>7.5757575757575801E-2</v>
      </c>
      <c r="F6" s="31">
        <v>0</v>
      </c>
      <c r="G6" s="31">
        <v>3.7483142551516199E-3</v>
      </c>
      <c r="H6" s="31">
        <v>2.19320918531865E-4</v>
      </c>
      <c r="I6" s="31">
        <v>3.48690320310562E-3</v>
      </c>
      <c r="J6" s="31">
        <v>1.85332943965527E-3</v>
      </c>
      <c r="K6" s="31">
        <v>2.27772541627396E-2</v>
      </c>
      <c r="L6" s="31">
        <v>0</v>
      </c>
      <c r="M6" s="31">
        <v>1</v>
      </c>
      <c r="N6" s="31">
        <v>0</v>
      </c>
      <c r="O6" s="31">
        <v>4.1771807001557996E-3</v>
      </c>
      <c r="P6" s="31">
        <v>0</v>
      </c>
      <c r="Q6" s="31">
        <v>1.2E-5</v>
      </c>
      <c r="R6" s="31">
        <v>4.4706423436292296E-3</v>
      </c>
      <c r="S6" s="31">
        <v>5.4329351206625597E-3</v>
      </c>
      <c r="T6" s="37">
        <f t="shared" si="0"/>
        <v>8.1325268762921038E-2</v>
      </c>
    </row>
    <row r="7" spans="1:20" s="19" customFormat="1">
      <c r="A7" s="19" t="s">
        <v>21</v>
      </c>
      <c r="B7" s="19">
        <v>60.87</v>
      </c>
      <c r="C7" s="34">
        <v>3.9553316141486602E-3</v>
      </c>
      <c r="D7" s="19" t="s">
        <v>26</v>
      </c>
      <c r="E7" s="31">
        <v>9.6037965865552105E-2</v>
      </c>
      <c r="F7" s="31">
        <v>0</v>
      </c>
      <c r="G7" s="31">
        <v>0.108283643895861</v>
      </c>
      <c r="H7" s="31">
        <v>1.4146216735083301E-3</v>
      </c>
      <c r="I7" s="31">
        <v>2.2099582955994099E-2</v>
      </c>
      <c r="J7" s="31">
        <v>1.17461843104702E-2</v>
      </c>
      <c r="K7" s="31">
        <v>2.59189443920829E-2</v>
      </c>
      <c r="L7" s="31">
        <v>0</v>
      </c>
      <c r="M7" s="31">
        <v>1</v>
      </c>
      <c r="N7" s="31">
        <v>0</v>
      </c>
      <c r="O7" s="31">
        <v>2.3504271776682299E-3</v>
      </c>
      <c r="P7" s="31">
        <v>0</v>
      </c>
      <c r="Q7" s="31">
        <v>0</v>
      </c>
      <c r="R7" s="31">
        <v>1.6692869874719501E-2</v>
      </c>
      <c r="S7" s="31">
        <v>6.8869157368270702E-3</v>
      </c>
      <c r="T7" s="37">
        <f t="shared" si="0"/>
        <v>8.9033884368638974E-2</v>
      </c>
    </row>
    <row r="8" spans="1:20" s="19" customFormat="1">
      <c r="A8" s="19" t="s">
        <v>21</v>
      </c>
      <c r="B8" s="19">
        <v>62.55</v>
      </c>
      <c r="C8" s="34">
        <v>6.7321734347878304E-2</v>
      </c>
      <c r="D8" s="19" t="s">
        <v>27</v>
      </c>
      <c r="E8" s="31">
        <v>4.2668059909439201E-3</v>
      </c>
      <c r="F8" s="31">
        <v>2.6857917963837798E-4</v>
      </c>
      <c r="G8" s="31">
        <v>3.8465423736307801E-3</v>
      </c>
      <c r="H8" s="31">
        <v>1.5073656308831E-3</v>
      </c>
      <c r="I8" s="31">
        <v>8.5081591804479599E-4</v>
      </c>
      <c r="J8" s="31">
        <v>9.96413677234017E-5</v>
      </c>
      <c r="K8" s="31">
        <v>3.7700282752120601E-3</v>
      </c>
      <c r="L8" s="31">
        <v>0</v>
      </c>
      <c r="M8" s="31">
        <v>1</v>
      </c>
      <c r="N8" s="31">
        <v>0</v>
      </c>
      <c r="O8" s="31">
        <v>4.9729188681792904E-3</v>
      </c>
      <c r="P8" s="31">
        <v>3.6937473781784402E-3</v>
      </c>
      <c r="Q8" s="31">
        <v>4.3999999999999999E-5</v>
      </c>
      <c r="R8" s="31">
        <v>7.8437495175505507E-5</v>
      </c>
      <c r="S8" s="31">
        <v>8.6353867192413098E-4</v>
      </c>
      <c r="T8" s="37">
        <f t="shared" si="0"/>
        <v>7.2745792023780814E-2</v>
      </c>
    </row>
    <row r="9" spans="1:20" s="19" customFormat="1">
      <c r="A9" s="19" t="s">
        <v>21</v>
      </c>
      <c r="B9" s="19">
        <v>72.650000000000006</v>
      </c>
      <c r="C9" s="34">
        <v>3.7580620790024097E-2</v>
      </c>
      <c r="D9" s="19" t="s">
        <v>28</v>
      </c>
      <c r="E9" s="31">
        <v>1.7894461859979099E-2</v>
      </c>
      <c r="F9" s="31">
        <v>2.3792983265903999E-3</v>
      </c>
      <c r="G9" s="31">
        <v>3.6648135519430497E-2</v>
      </c>
      <c r="H9" s="31">
        <v>1.14264336865405E-3</v>
      </c>
      <c r="I9" s="31">
        <v>1.44206087804203E-5</v>
      </c>
      <c r="J9" s="31">
        <v>2.1001334427855401E-4</v>
      </c>
      <c r="K9" s="31">
        <v>1.7750549795790101E-2</v>
      </c>
      <c r="L9" s="31">
        <v>0</v>
      </c>
      <c r="M9" s="31">
        <v>1</v>
      </c>
      <c r="N9" s="31">
        <v>1</v>
      </c>
      <c r="O9" s="31">
        <v>5.3372346764615297E-3</v>
      </c>
      <c r="P9" s="31">
        <v>8.0931668750086302E-4</v>
      </c>
      <c r="Q9" s="31">
        <v>1.2E-5</v>
      </c>
      <c r="R9" s="31">
        <v>0</v>
      </c>
      <c r="S9" s="31">
        <v>8.32812011700035E-3</v>
      </c>
      <c r="T9" s="37">
        <f t="shared" si="0"/>
        <v>0.14835830102873895</v>
      </c>
    </row>
    <row r="10" spans="1:20">
      <c r="A10" t="s">
        <v>21</v>
      </c>
      <c r="B10">
        <v>66.77</v>
      </c>
      <c r="C10" s="35">
        <v>5.0589820423193998E-3</v>
      </c>
      <c r="D10" t="s">
        <v>29</v>
      </c>
      <c r="E10" s="2">
        <v>5.8908045977011499E-2</v>
      </c>
      <c r="F10" s="2"/>
      <c r="G10" s="2">
        <v>1</v>
      </c>
      <c r="H10" s="2">
        <v>1</v>
      </c>
      <c r="I10" s="2">
        <v>0.30300294757243501</v>
      </c>
      <c r="J10" s="2">
        <v>0</v>
      </c>
      <c r="K10" s="2">
        <v>1</v>
      </c>
      <c r="L10" s="2"/>
      <c r="M10" s="2">
        <v>1</v>
      </c>
      <c r="N10" s="2">
        <v>1</v>
      </c>
      <c r="O10" s="2">
        <v>1</v>
      </c>
      <c r="P10" s="2">
        <v>1</v>
      </c>
      <c r="Q10" s="2">
        <v>1</v>
      </c>
      <c r="R10" s="2">
        <v>3.8792196570674897E-2</v>
      </c>
      <c r="S10" s="2">
        <v>1</v>
      </c>
      <c r="T10" s="38">
        <f t="shared" si="0"/>
        <v>0.58915503551649562</v>
      </c>
    </row>
    <row r="11" spans="1:20">
      <c r="A11" t="s">
        <v>21</v>
      </c>
      <c r="B11">
        <v>80.599999999999994</v>
      </c>
      <c r="C11" s="35">
        <v>8.9107188974001696E-3</v>
      </c>
      <c r="D11" t="s">
        <v>30</v>
      </c>
      <c r="E11" s="2">
        <v>2.2361546499477501E-2</v>
      </c>
      <c r="F11" s="2">
        <v>1.0513562012236201E-2</v>
      </c>
      <c r="G11" s="2">
        <v>5.0093483373836602E-2</v>
      </c>
      <c r="H11" s="2">
        <v>5.0845842061137403E-2</v>
      </c>
      <c r="I11" s="2">
        <v>2.52331812439794E-2</v>
      </c>
      <c r="J11" s="2">
        <v>0.14989587477072899</v>
      </c>
      <c r="K11" s="2">
        <v>0.16006911718504599</v>
      </c>
      <c r="L11" s="2">
        <v>0.80523656407900801</v>
      </c>
      <c r="M11" s="2">
        <v>1</v>
      </c>
      <c r="N11" s="2">
        <v>1</v>
      </c>
      <c r="O11" s="2">
        <v>8.5722393941329494E-2</v>
      </c>
      <c r="P11" s="2">
        <v>3.7742485593288001E-2</v>
      </c>
      <c r="Q11" s="2">
        <v>4.0000000000000003E-5</v>
      </c>
      <c r="R11" s="2">
        <v>5.11963404849783E-2</v>
      </c>
      <c r="S11" s="2">
        <v>0.258533167464569</v>
      </c>
      <c r="T11" s="38">
        <f t="shared" si="0"/>
        <v>0.30203149505583476</v>
      </c>
    </row>
    <row r="12" spans="1:20">
      <c r="A12" t="s">
        <v>21</v>
      </c>
      <c r="B12">
        <v>75.78</v>
      </c>
      <c r="C12" s="35">
        <v>1.79268114537714E-2</v>
      </c>
      <c r="D12" t="s">
        <v>31</v>
      </c>
      <c r="E12" s="2">
        <v>4.6368861024033398E-2</v>
      </c>
      <c r="F12" s="2">
        <v>1</v>
      </c>
      <c r="G12" s="2">
        <v>0.16244454685988</v>
      </c>
      <c r="H12" s="2">
        <v>1.6790994945647002E-2</v>
      </c>
      <c r="I12" s="2">
        <v>3.64841402144633E-4</v>
      </c>
      <c r="J12" s="2">
        <v>0</v>
      </c>
      <c r="K12" s="2">
        <v>9.8963242224316701E-3</v>
      </c>
      <c r="L12" s="2">
        <v>5.9715204409738201E-3</v>
      </c>
      <c r="M12" s="2">
        <v>1</v>
      </c>
      <c r="N12" s="2">
        <v>1</v>
      </c>
      <c r="O12" s="2">
        <v>0.41909423942808999</v>
      </c>
      <c r="P12" s="2">
        <v>0.33203155286937502</v>
      </c>
      <c r="Q12" s="2">
        <v>3.4999999999999997E-5</v>
      </c>
      <c r="R12" s="2">
        <v>1</v>
      </c>
      <c r="S12" s="2">
        <v>0.24533936211813101</v>
      </c>
      <c r="T12" s="38">
        <f t="shared" si="0"/>
        <v>0.30167408905058685</v>
      </c>
    </row>
    <row r="13" spans="1:20">
      <c r="A13" t="s">
        <v>21</v>
      </c>
      <c r="B13">
        <v>72.95</v>
      </c>
      <c r="C13" s="35">
        <v>8.4803297619999406E-3</v>
      </c>
      <c r="D13" t="s">
        <v>32</v>
      </c>
      <c r="E13" s="2">
        <v>3.0137582723789601E-2</v>
      </c>
      <c r="F13" s="2">
        <v>0</v>
      </c>
      <c r="G13" s="2">
        <v>9.9602427812706701E-2</v>
      </c>
      <c r="H13" s="2">
        <v>0.14120366305132001</v>
      </c>
      <c r="I13" s="2">
        <v>6.5253254731401696E-3</v>
      </c>
      <c r="J13" s="2">
        <v>1</v>
      </c>
      <c r="K13" s="2">
        <v>0.14216148287778799</v>
      </c>
      <c r="L13" s="2">
        <v>0</v>
      </c>
      <c r="M13" s="2">
        <v>1</v>
      </c>
      <c r="N13" s="2">
        <v>0</v>
      </c>
      <c r="O13" s="2">
        <v>0</v>
      </c>
      <c r="P13" s="2">
        <v>0</v>
      </c>
      <c r="Q13" s="2"/>
      <c r="R13" s="2">
        <v>4.1208582866617702E-2</v>
      </c>
      <c r="S13" s="2">
        <v>5.4811963217778599E-2</v>
      </c>
      <c r="T13" s="38">
        <f t="shared" si="0"/>
        <v>0.26250525339722131</v>
      </c>
    </row>
    <row r="14" spans="1:20">
      <c r="A14" t="s">
        <v>21</v>
      </c>
      <c r="B14">
        <v>60.76</v>
      </c>
      <c r="C14" s="35">
        <v>1.16549336009915E-3</v>
      </c>
      <c r="D14" t="s">
        <v>33</v>
      </c>
      <c r="E14" s="2">
        <v>1</v>
      </c>
      <c r="F14" s="2">
        <v>0</v>
      </c>
      <c r="G14" s="2">
        <v>5.4371236303588803E-2</v>
      </c>
      <c r="H14" s="2">
        <v>2.7466921930523898E-3</v>
      </c>
      <c r="I14" s="2">
        <v>6.1274608768883798E-2</v>
      </c>
      <c r="J14" s="2">
        <v>2.81670817112868E-2</v>
      </c>
      <c r="K14" s="2">
        <v>0.21646245680175899</v>
      </c>
      <c r="L14" s="2">
        <v>0</v>
      </c>
      <c r="M14" s="2">
        <v>1</v>
      </c>
      <c r="N14" s="2">
        <v>1</v>
      </c>
      <c r="O14" s="2">
        <v>0</v>
      </c>
      <c r="P14" s="2">
        <v>0</v>
      </c>
      <c r="Q14" s="2">
        <v>0</v>
      </c>
      <c r="R14" s="2">
        <v>1.0026869676393799E-2</v>
      </c>
      <c r="S14" s="2">
        <v>3.16712399471911E-2</v>
      </c>
      <c r="T14" s="38">
        <f t="shared" si="0"/>
        <v>0.25490639699777795</v>
      </c>
    </row>
    <row r="15" spans="1:20">
      <c r="A15" t="s">
        <v>21</v>
      </c>
      <c r="B15">
        <v>78.510000000000005</v>
      </c>
      <c r="C15" s="35">
        <v>9.0520891191180706E-3</v>
      </c>
      <c r="D15" t="s">
        <v>34</v>
      </c>
      <c r="E15" s="2">
        <v>2.7272727272727299E-2</v>
      </c>
      <c r="F15" s="2">
        <v>4.7910946161707998E-4</v>
      </c>
      <c r="G15" s="2">
        <v>8.6157147983313503E-2</v>
      </c>
      <c r="H15" s="2">
        <v>2.7665781901652801E-2</v>
      </c>
      <c r="I15" s="2">
        <v>6.7560552136269004E-3</v>
      </c>
      <c r="J15" s="2">
        <v>5.3493617970397297E-2</v>
      </c>
      <c r="K15" s="2">
        <v>0.11969839773798301</v>
      </c>
      <c r="L15" s="2">
        <v>0.30960036747818098</v>
      </c>
      <c r="M15" s="2">
        <v>1</v>
      </c>
      <c r="N15" s="2">
        <v>1</v>
      </c>
      <c r="O15" s="2">
        <v>1.4934684304101E-2</v>
      </c>
      <c r="P15" s="2">
        <v>1.98220120943619E-2</v>
      </c>
      <c r="Q15" s="2">
        <v>1.2E-5</v>
      </c>
      <c r="R15" s="2">
        <v>0.111397012293088</v>
      </c>
      <c r="S15" s="2">
        <v>7.2161192486659004E-2</v>
      </c>
      <c r="T15" s="38">
        <f t="shared" si="0"/>
        <v>0.21914515291220346</v>
      </c>
    </row>
    <row r="16" spans="1:20">
      <c r="A16" t="s">
        <v>21</v>
      </c>
      <c r="B16">
        <v>67.72</v>
      </c>
      <c r="C16" s="35">
        <v>8.6526737702674206E-3</v>
      </c>
      <c r="D16" t="s">
        <v>35</v>
      </c>
      <c r="E16" s="2">
        <v>2.7124695228143501E-2</v>
      </c>
      <c r="F16" s="2">
        <v>7.7196556157893004E-2</v>
      </c>
      <c r="G16" s="2">
        <v>0.154237261040885</v>
      </c>
      <c r="H16" s="2">
        <v>5.2210277937969098E-2</v>
      </c>
      <c r="I16" s="2">
        <v>9.3128291503954096E-3</v>
      </c>
      <c r="J16" s="2">
        <v>0</v>
      </c>
      <c r="K16" s="2">
        <v>0.20845114671693399</v>
      </c>
      <c r="L16" s="2">
        <v>0</v>
      </c>
      <c r="M16" s="2">
        <v>1</v>
      </c>
      <c r="N16" s="2">
        <v>1</v>
      </c>
      <c r="O16" s="2">
        <v>0.20155719539891601</v>
      </c>
      <c r="P16" s="2">
        <v>9.0648452361984794E-2</v>
      </c>
      <c r="Q16" s="2">
        <v>1.2999999999999999E-5</v>
      </c>
      <c r="R16" s="2">
        <v>0</v>
      </c>
      <c r="S16" s="2">
        <v>0.18616264702928001</v>
      </c>
      <c r="T16" s="38">
        <f t="shared" si="0"/>
        <v>0.21273943611899221</v>
      </c>
    </row>
    <row r="17" spans="1:20">
      <c r="A17" t="s">
        <v>21</v>
      </c>
      <c r="B17">
        <v>69.400000000000006</v>
      </c>
      <c r="C17" s="35">
        <v>5.1997244170126503E-3</v>
      </c>
      <c r="D17" t="s">
        <v>36</v>
      </c>
      <c r="E17" s="2">
        <v>3.9428770463253202E-2</v>
      </c>
      <c r="F17" s="2">
        <v>3.1673739290979198E-4</v>
      </c>
      <c r="G17" s="2">
        <v>7.6576369130929398E-2</v>
      </c>
      <c r="H17" s="2">
        <v>1.8970794404295301E-2</v>
      </c>
      <c r="I17" s="2">
        <v>1.06654822539988E-2</v>
      </c>
      <c r="J17" s="2">
        <v>0.161885797196092</v>
      </c>
      <c r="K17" s="2">
        <v>3.9585296889726701E-2</v>
      </c>
      <c r="L17" s="2">
        <v>9.0032154340836001E-2</v>
      </c>
      <c r="M17" s="2">
        <v>1</v>
      </c>
      <c r="N17" s="2">
        <v>1</v>
      </c>
      <c r="O17" s="2">
        <v>1.1625199399436801E-2</v>
      </c>
      <c r="P17" s="2">
        <v>1.1448817714939099E-2</v>
      </c>
      <c r="Q17" s="2">
        <v>1.15E-4</v>
      </c>
      <c r="R17" s="2">
        <v>0</v>
      </c>
      <c r="S17" s="2">
        <v>3.6000922736480902E-2</v>
      </c>
      <c r="T17" s="38">
        <f t="shared" si="0"/>
        <v>0.19143057643992381</v>
      </c>
    </row>
    <row r="18" spans="1:20">
      <c r="A18" t="s">
        <v>21</v>
      </c>
      <c r="B18">
        <v>78.06</v>
      </c>
      <c r="C18" s="35">
        <v>1.1606694021263899E-2</v>
      </c>
      <c r="D18" t="s">
        <v>37</v>
      </c>
      <c r="E18" s="2">
        <v>2.2988505747126398E-2</v>
      </c>
      <c r="F18" s="2">
        <v>1.0411476019800201E-2</v>
      </c>
      <c r="G18" s="2">
        <v>3.7332467148170401E-2</v>
      </c>
      <c r="H18" s="2">
        <v>1.04560141046299E-2</v>
      </c>
      <c r="I18" s="2">
        <v>5.2217024393901804E-3</v>
      </c>
      <c r="J18" s="2">
        <v>7.3980649646388105E-2</v>
      </c>
      <c r="K18" s="2">
        <v>6.7860508953817206E-2</v>
      </c>
      <c r="L18" s="2">
        <v>0.103812586127699</v>
      </c>
      <c r="M18" s="2">
        <v>1</v>
      </c>
      <c r="N18" s="2">
        <v>1</v>
      </c>
      <c r="O18" s="2">
        <v>3.2110808278199503E-2</v>
      </c>
      <c r="P18" s="2">
        <v>3.0352393873693501E-2</v>
      </c>
      <c r="Q18" s="2">
        <v>2.3E-5</v>
      </c>
      <c r="R18" s="2">
        <v>2.2015241070019401E-2</v>
      </c>
      <c r="S18" s="2">
        <v>7.88275027175728E-2</v>
      </c>
      <c r="T18" s="38">
        <f t="shared" si="0"/>
        <v>0.18795569802506015</v>
      </c>
    </row>
    <row r="19" spans="1:20">
      <c r="A19" t="s">
        <v>21</v>
      </c>
      <c r="B19">
        <v>71.010000000000005</v>
      </c>
      <c r="C19" s="35">
        <v>2.0879999999999999E-2</v>
      </c>
      <c r="D19" t="s">
        <v>38</v>
      </c>
      <c r="E19" s="2">
        <v>3.3603274120515503E-2</v>
      </c>
      <c r="F19" s="2">
        <v>2.73171283104356E-5</v>
      </c>
      <c r="G19" s="2">
        <v>4.9041816675991799E-2</v>
      </c>
      <c r="H19" s="2">
        <v>1.7542196454899399E-3</v>
      </c>
      <c r="I19" s="2">
        <v>5.2909213615361999E-3</v>
      </c>
      <c r="J19" s="2">
        <v>0.103133414426077</v>
      </c>
      <c r="K19" s="2">
        <v>3.0945648759032399E-2</v>
      </c>
      <c r="L19" s="2">
        <v>0.101975195222784</v>
      </c>
      <c r="M19" s="2">
        <v>1</v>
      </c>
      <c r="N19" s="2">
        <v>1</v>
      </c>
      <c r="O19" s="2">
        <v>6.8883662303662798E-3</v>
      </c>
      <c r="P19" s="2">
        <v>1.5698759751187501E-2</v>
      </c>
      <c r="Q19" s="2">
        <v>2.3000000000000001E-4</v>
      </c>
      <c r="R19" s="2">
        <v>2.4569217209461799E-2</v>
      </c>
      <c r="S19" s="2">
        <v>8.2158466015418305E-2</v>
      </c>
      <c r="T19" s="38">
        <f t="shared" si="0"/>
        <v>0.18582320938821384</v>
      </c>
    </row>
    <row r="20" spans="1:20">
      <c r="A20" t="s">
        <v>21</v>
      </c>
      <c r="B20">
        <v>71.64</v>
      </c>
      <c r="C20" s="35">
        <v>7.61588905022232E-3</v>
      </c>
      <c r="D20" t="s">
        <v>39</v>
      </c>
      <c r="E20" s="2">
        <v>3.3655520724486201E-2</v>
      </c>
      <c r="F20" s="2">
        <v>6.6208712279991098E-4</v>
      </c>
      <c r="G20" s="2">
        <v>0.12993981486992801</v>
      </c>
      <c r="H20" s="2">
        <v>3.4165594482238701E-2</v>
      </c>
      <c r="I20" s="2">
        <v>8.2889659269855705E-3</v>
      </c>
      <c r="J20" s="2">
        <v>0</v>
      </c>
      <c r="K20" s="2">
        <v>5.9849198868991503E-2</v>
      </c>
      <c r="L20" s="2">
        <v>0.14469453376205799</v>
      </c>
      <c r="M20" s="2">
        <v>1</v>
      </c>
      <c r="N20" s="2">
        <v>1</v>
      </c>
      <c r="O20" s="2">
        <v>5.0843157436012303E-2</v>
      </c>
      <c r="P20" s="2">
        <v>1.6557418740201401E-2</v>
      </c>
      <c r="Q20" s="2">
        <v>1.1E-5</v>
      </c>
      <c r="R20" s="2">
        <v>0</v>
      </c>
      <c r="S20" s="2">
        <v>6.6815255665033602E-2</v>
      </c>
      <c r="T20" s="38">
        <f t="shared" si="0"/>
        <v>0.1813518202035817</v>
      </c>
    </row>
    <row r="21" spans="1:20">
      <c r="A21" t="s">
        <v>21</v>
      </c>
      <c r="B21">
        <v>66.88</v>
      </c>
      <c r="C21" s="35">
        <v>5.2754846246542099E-3</v>
      </c>
      <c r="D21" t="s">
        <v>40</v>
      </c>
      <c r="E21" s="2">
        <v>3.9698711250435399E-2</v>
      </c>
      <c r="F21" s="2">
        <v>0</v>
      </c>
      <c r="G21" s="2">
        <v>9.3372152940636305E-2</v>
      </c>
      <c r="H21" s="2">
        <v>1.6442253556931598E-2</v>
      </c>
      <c r="I21" s="2">
        <v>5.7004666509001302E-3</v>
      </c>
      <c r="J21" s="2">
        <v>8.3703347720013893E-2</v>
      </c>
      <c r="K21" s="2">
        <v>8.0270185359723495E-2</v>
      </c>
      <c r="L21" s="2">
        <v>6.4308681672025697E-3</v>
      </c>
      <c r="M21" s="2">
        <v>1</v>
      </c>
      <c r="N21" s="2">
        <v>1</v>
      </c>
      <c r="O21" s="2">
        <v>6.9338935787115405E-2</v>
      </c>
      <c r="P21" s="2">
        <v>2.45396648700828E-2</v>
      </c>
      <c r="Q21" s="2">
        <v>1.2E-5</v>
      </c>
      <c r="R21" s="2">
        <v>0</v>
      </c>
      <c r="S21" s="2">
        <v>2.8466015793001301E-2</v>
      </c>
      <c r="T21" s="38">
        <f t="shared" si="0"/>
        <v>0.18126038965147398</v>
      </c>
    </row>
    <row r="22" spans="1:20">
      <c r="A22" t="s">
        <v>21</v>
      </c>
      <c r="B22">
        <v>64.83</v>
      </c>
      <c r="C22" s="35">
        <v>4.5374504471735796E-3</v>
      </c>
      <c r="D22" t="s">
        <v>41</v>
      </c>
      <c r="E22" s="2">
        <v>8.3690351793800105E-2</v>
      </c>
      <c r="F22" s="2"/>
      <c r="G22" s="2">
        <v>0.167148340444782</v>
      </c>
      <c r="H22" s="2">
        <v>5.2654223213853104E-3</v>
      </c>
      <c r="I22" s="2">
        <v>2.7834659067967199E-2</v>
      </c>
      <c r="J22" s="2">
        <v>7.3665629629970303E-3</v>
      </c>
      <c r="K22" s="2">
        <v>5.02670436694942E-2</v>
      </c>
      <c r="L22" s="2">
        <v>9.5544327055581094E-2</v>
      </c>
      <c r="M22" s="2">
        <v>1</v>
      </c>
      <c r="N22" s="2">
        <v>1</v>
      </c>
      <c r="O22" s="2">
        <v>2.3970217627354899E-2</v>
      </c>
      <c r="P22" s="2">
        <v>0</v>
      </c>
      <c r="Q22" s="2">
        <v>1.2E-5</v>
      </c>
      <c r="R22" s="2">
        <v>3.7967728207077599E-3</v>
      </c>
      <c r="S22" s="2">
        <v>6.0017061707758598E-2</v>
      </c>
      <c r="T22" s="38">
        <f t="shared" si="0"/>
        <v>0.17773199997641745</v>
      </c>
    </row>
    <row r="23" spans="1:20">
      <c r="A23" t="s">
        <v>21</v>
      </c>
      <c r="B23">
        <v>69.28</v>
      </c>
      <c r="C23" s="35">
        <v>1.20014005174297E-2</v>
      </c>
      <c r="D23" t="s">
        <v>42</v>
      </c>
      <c r="E23" s="2">
        <v>3.3202716823406503E-2</v>
      </c>
      <c r="F23" s="2">
        <v>1.63617823955238E-2</v>
      </c>
      <c r="G23" s="2">
        <v>0.11773449497380201</v>
      </c>
      <c r="H23" s="2">
        <v>2.61158691719824E-2</v>
      </c>
      <c r="I23" s="2">
        <v>0</v>
      </c>
      <c r="J23" s="2">
        <v>0</v>
      </c>
      <c r="K23" s="2">
        <v>9.2365692742695599E-2</v>
      </c>
      <c r="L23" s="2">
        <v>4.5475424896646799E-2</v>
      </c>
      <c r="M23" s="2">
        <v>1</v>
      </c>
      <c r="N23" s="2">
        <v>1</v>
      </c>
      <c r="O23" s="2">
        <v>8.0273988772993094E-3</v>
      </c>
      <c r="P23" s="2">
        <v>0</v>
      </c>
      <c r="Q23" s="2">
        <v>1.1E-5</v>
      </c>
      <c r="R23" s="2">
        <v>1.34227330907361E-2</v>
      </c>
      <c r="S23" s="2">
        <v>3.9834055802627298E-2</v>
      </c>
      <c r="T23" s="38">
        <f t="shared" si="0"/>
        <v>0.17157825595653006</v>
      </c>
    </row>
    <row r="24" spans="1:20">
      <c r="A24" t="s">
        <v>21</v>
      </c>
      <c r="B24">
        <v>61.37</v>
      </c>
      <c r="C24" s="35">
        <v>7.4820529928002703E-3</v>
      </c>
      <c r="D24" t="s">
        <v>43</v>
      </c>
      <c r="E24" s="2">
        <v>3.5945663531870398E-2</v>
      </c>
      <c r="F24" s="2"/>
      <c r="G24" s="2">
        <v>0.104156294269403</v>
      </c>
      <c r="H24" s="2">
        <v>6.0159433736359496E-3</v>
      </c>
      <c r="I24" s="2">
        <v>0</v>
      </c>
      <c r="J24" s="2">
        <v>5.0715923227092598E-2</v>
      </c>
      <c r="K24" s="2">
        <v>3.8171536286522097E-2</v>
      </c>
      <c r="L24" s="2">
        <v>3.99632521819017E-2</v>
      </c>
      <c r="M24" s="2">
        <v>1</v>
      </c>
      <c r="N24" s="2">
        <v>1</v>
      </c>
      <c r="O24" s="2">
        <v>1.40703842618158E-2</v>
      </c>
      <c r="P24" s="2">
        <v>5.7290436179862403E-2</v>
      </c>
      <c r="Q24" s="2">
        <v>6.3999999999999997E-5</v>
      </c>
      <c r="R24" s="2">
        <v>0</v>
      </c>
      <c r="S24" s="2">
        <v>4.37711597041863E-3</v>
      </c>
      <c r="T24" s="38">
        <f t="shared" si="0"/>
        <v>0.16919326659690115</v>
      </c>
    </row>
    <row r="25" spans="1:20">
      <c r="A25" t="s">
        <v>21</v>
      </c>
      <c r="B25">
        <v>66.38</v>
      </c>
      <c r="C25" s="35">
        <v>3.9553316141486602E-3</v>
      </c>
      <c r="D25" t="s">
        <v>44</v>
      </c>
      <c r="E25" s="2">
        <v>9.6037965865552105E-2</v>
      </c>
      <c r="F25" s="2">
        <v>0</v>
      </c>
      <c r="G25" s="2">
        <v>0.115559531239637</v>
      </c>
      <c r="H25" s="2">
        <v>6.4763027313796701E-3</v>
      </c>
      <c r="I25" s="2">
        <v>1.32525394692062E-3</v>
      </c>
      <c r="J25" s="2">
        <v>0</v>
      </c>
      <c r="K25" s="2">
        <v>2.59189443920829E-2</v>
      </c>
      <c r="L25" s="2">
        <v>0</v>
      </c>
      <c r="M25" s="2">
        <v>1</v>
      </c>
      <c r="N25" s="2">
        <v>1</v>
      </c>
      <c r="O25" s="2">
        <v>6.0179942579430303E-2</v>
      </c>
      <c r="P25" s="2">
        <v>1.21696504838423E-2</v>
      </c>
      <c r="Q25" s="2">
        <v>1.2E-5</v>
      </c>
      <c r="R25" s="2">
        <v>7.3173021478780097E-3</v>
      </c>
      <c r="S25" s="2">
        <v>7.7512262282861594E-2</v>
      </c>
      <c r="T25" s="38">
        <f t="shared" si="0"/>
        <v>0.16733228289242402</v>
      </c>
    </row>
    <row r="26" spans="1:20">
      <c r="A26" t="s">
        <v>21</v>
      </c>
      <c r="B26">
        <v>66.900000000000006</v>
      </c>
      <c r="C26" s="35">
        <v>8.0732756076826694E-3</v>
      </c>
      <c r="D26" t="s">
        <v>45</v>
      </c>
      <c r="E26" s="2">
        <v>4.7013235806339301E-2</v>
      </c>
      <c r="F26" s="2">
        <v>5.59435948398887E-3</v>
      </c>
      <c r="G26" s="2">
        <v>0.15884683998306201</v>
      </c>
      <c r="H26" s="2">
        <v>9.1454621408560602E-2</v>
      </c>
      <c r="I26" s="2">
        <v>1.17225128776036E-2</v>
      </c>
      <c r="J26" s="2">
        <v>2.0694745604091101E-3</v>
      </c>
      <c r="K26" s="2">
        <v>4.2412818096135702E-2</v>
      </c>
      <c r="L26" s="2">
        <v>3.7207165824529202E-2</v>
      </c>
      <c r="M26" s="2">
        <v>1</v>
      </c>
      <c r="N26" s="2">
        <v>1</v>
      </c>
      <c r="O26" s="2">
        <v>2.4418942158195199E-2</v>
      </c>
      <c r="P26" s="2">
        <v>3.04925597003245E-3</v>
      </c>
      <c r="Q26" s="2">
        <v>0</v>
      </c>
      <c r="R26" s="2">
        <v>6.7726945051874996E-3</v>
      </c>
      <c r="S26" s="2">
        <v>2.0847107907901799E-2</v>
      </c>
      <c r="T26" s="38">
        <f t="shared" si="0"/>
        <v>0.16711904081617041</v>
      </c>
    </row>
    <row r="27" spans="1:20">
      <c r="A27" t="s">
        <v>21</v>
      </c>
      <c r="B27">
        <v>69.8</v>
      </c>
      <c r="C27" s="35">
        <v>6.7948744243166003E-3</v>
      </c>
      <c r="D27" t="s">
        <v>46</v>
      </c>
      <c r="E27" s="2">
        <v>5.5903866248693798E-2</v>
      </c>
      <c r="F27" s="2">
        <v>0</v>
      </c>
      <c r="G27" s="2">
        <v>3.1444017965405899E-2</v>
      </c>
      <c r="H27" s="2">
        <v>2.7502041703610099E-2</v>
      </c>
      <c r="I27" s="2">
        <v>1.4119218056909501E-2</v>
      </c>
      <c r="J27" s="2">
        <v>1.8537126756849799E-2</v>
      </c>
      <c r="K27" s="2">
        <v>6.8960100534087299E-2</v>
      </c>
      <c r="L27" s="2">
        <v>0</v>
      </c>
      <c r="M27" s="2">
        <v>1</v>
      </c>
      <c r="N27" s="2">
        <v>1</v>
      </c>
      <c r="O27" s="2">
        <v>0</v>
      </c>
      <c r="P27" s="2">
        <v>0</v>
      </c>
      <c r="Q27" s="2">
        <v>0</v>
      </c>
      <c r="R27" s="2">
        <v>3.1256288476001801E-2</v>
      </c>
      <c r="S27" s="2">
        <v>3.84251479486254E-2</v>
      </c>
      <c r="T27" s="38">
        <f t="shared" si="0"/>
        <v>0.16647901527712089</v>
      </c>
    </row>
    <row r="28" spans="1:20">
      <c r="A28" t="s">
        <v>21</v>
      </c>
      <c r="B28">
        <v>72.540000000000006</v>
      </c>
      <c r="C28" s="35">
        <v>7.8400304380237505E-3</v>
      </c>
      <c r="D28" t="s">
        <v>47</v>
      </c>
      <c r="E28" s="2">
        <v>4.8510971786833897E-2</v>
      </c>
      <c r="F28" s="2">
        <v>0</v>
      </c>
      <c r="G28" s="2">
        <v>7.52604252583675E-2</v>
      </c>
      <c r="H28" s="2">
        <v>1.41229311137994E-2</v>
      </c>
      <c r="I28" s="2">
        <v>2.1068509428194002E-3</v>
      </c>
      <c r="J28" s="2">
        <v>5.6933544573032902E-3</v>
      </c>
      <c r="K28" s="2">
        <v>5.1052466226829997E-2</v>
      </c>
      <c r="L28" s="2">
        <v>6.84428112080845E-2</v>
      </c>
      <c r="M28" s="2">
        <v>1</v>
      </c>
      <c r="N28" s="2">
        <v>1</v>
      </c>
      <c r="O28" s="2">
        <v>2.3602344363332702E-2</v>
      </c>
      <c r="P28" s="2">
        <v>0</v>
      </c>
      <c r="Q28" s="2">
        <v>1.2E-5</v>
      </c>
      <c r="R28" s="2">
        <v>0</v>
      </c>
      <c r="S28" s="2">
        <v>1.7394938969494299E-2</v>
      </c>
      <c r="T28" s="38">
        <f t="shared" si="0"/>
        <v>0.16613120205322204</v>
      </c>
    </row>
    <row r="29" spans="1:20">
      <c r="A29" t="s">
        <v>21</v>
      </c>
      <c r="B29">
        <v>63.47</v>
      </c>
      <c r="C29" s="35">
        <v>4.6417776944369001E-3</v>
      </c>
      <c r="D29" t="s">
        <v>48</v>
      </c>
      <c r="E29" s="2">
        <v>8.1818181818181804E-2</v>
      </c>
      <c r="F29" s="2">
        <v>0</v>
      </c>
      <c r="G29" s="2">
        <v>3.4088014162807702E-3</v>
      </c>
      <c r="H29" s="2">
        <v>8.8767349913910908E-6</v>
      </c>
      <c r="I29" s="2">
        <v>5.1914191609512997E-4</v>
      </c>
      <c r="J29" s="2">
        <v>5.88129340627081E-2</v>
      </c>
      <c r="K29" s="2">
        <v>2.7018535972353101E-2</v>
      </c>
      <c r="L29" s="2">
        <v>0</v>
      </c>
      <c r="M29" s="2">
        <v>1</v>
      </c>
      <c r="N29" s="2">
        <v>1</v>
      </c>
      <c r="O29" s="2">
        <v>0</v>
      </c>
      <c r="P29" s="2">
        <v>0</v>
      </c>
      <c r="Q29" s="2">
        <v>0</v>
      </c>
      <c r="R29" s="2">
        <v>0</v>
      </c>
      <c r="S29" s="2">
        <v>2.0535157934696301E-2</v>
      </c>
      <c r="T29" s="38">
        <f t="shared" si="0"/>
        <v>0.16280115996275335</v>
      </c>
    </row>
    <row r="30" spans="1:20">
      <c r="A30" t="s">
        <v>21</v>
      </c>
      <c r="B30">
        <v>65.44</v>
      </c>
      <c r="C30" s="35">
        <v>5.8667072395366202E-3</v>
      </c>
      <c r="D30" t="s">
        <v>49</v>
      </c>
      <c r="E30" s="2">
        <v>6.4716126785092296E-2</v>
      </c>
      <c r="F30" s="2">
        <v>0</v>
      </c>
      <c r="G30" s="2">
        <v>5.5336715310219602E-2</v>
      </c>
      <c r="H30" s="2">
        <v>1.57714840982917E-2</v>
      </c>
      <c r="I30" s="2">
        <v>0</v>
      </c>
      <c r="J30" s="2">
        <v>0</v>
      </c>
      <c r="K30" s="2">
        <v>3.1102733270499502E-2</v>
      </c>
      <c r="L30" s="2">
        <v>5.0987597611391801E-2</v>
      </c>
      <c r="M30" s="2">
        <v>1</v>
      </c>
      <c r="N30" s="2">
        <v>1</v>
      </c>
      <c r="O30" s="2">
        <v>4.3911131521564197E-3</v>
      </c>
      <c r="P30" s="2">
        <v>0</v>
      </c>
      <c r="Q30" s="2">
        <v>1.2E-5</v>
      </c>
      <c r="R30" s="2">
        <v>4.3139030319767598E-3</v>
      </c>
      <c r="S30" s="2">
        <v>4.64069983499922E-2</v>
      </c>
      <c r="T30" s="38">
        <f t="shared" si="0"/>
        <v>0.16262753482945644</v>
      </c>
    </row>
    <row r="31" spans="1:20">
      <c r="A31" t="s">
        <v>21</v>
      </c>
      <c r="B31">
        <v>66.77</v>
      </c>
      <c r="C31" s="35">
        <v>8.4426589405207E-3</v>
      </c>
      <c r="D31" t="s">
        <v>50</v>
      </c>
      <c r="E31" s="2">
        <v>3.59979101358412E-2</v>
      </c>
      <c r="F31" s="2">
        <v>0</v>
      </c>
      <c r="G31" s="2">
        <v>5.1251337116657802E-2</v>
      </c>
      <c r="H31" s="2">
        <v>1.8708975418148501E-2</v>
      </c>
      <c r="I31" s="2">
        <v>0</v>
      </c>
      <c r="J31" s="2">
        <v>0</v>
      </c>
      <c r="K31" s="2">
        <v>3.2516493873703999E-2</v>
      </c>
      <c r="L31" s="2">
        <v>5.9255856683509397E-2</v>
      </c>
      <c r="M31" s="2">
        <v>1</v>
      </c>
      <c r="N31" s="2">
        <v>1</v>
      </c>
      <c r="O31" s="2">
        <v>7.22810325353583E-5</v>
      </c>
      <c r="P31" s="2">
        <v>8.5629598642841102E-6</v>
      </c>
      <c r="Q31" s="2">
        <v>0</v>
      </c>
      <c r="R31" s="2">
        <v>5.9203823063978299E-3</v>
      </c>
      <c r="S31" s="2">
        <v>3.2270973699425103E-2</v>
      </c>
      <c r="T31" s="38">
        <f t="shared" si="0"/>
        <v>0.16032631772776715</v>
      </c>
    </row>
    <row r="32" spans="1:20">
      <c r="A32" t="s">
        <v>21</v>
      </c>
      <c r="B32">
        <v>71.14</v>
      </c>
      <c r="C32" s="35">
        <v>1.1756016971960799E-2</v>
      </c>
      <c r="D32" t="s">
        <v>51</v>
      </c>
      <c r="E32" s="2">
        <v>2.44078718216649E-2</v>
      </c>
      <c r="F32" s="2">
        <v>1.3549531134461499E-2</v>
      </c>
      <c r="G32" s="2">
        <v>3.5518376106894498E-2</v>
      </c>
      <c r="H32" s="2">
        <v>7.6706189762915803E-3</v>
      </c>
      <c r="I32" s="2">
        <v>1.2747818161891499E-3</v>
      </c>
      <c r="J32" s="2">
        <v>1.48887197540544E-2</v>
      </c>
      <c r="K32" s="2">
        <v>2.9217719132893501E-2</v>
      </c>
      <c r="L32" s="2">
        <v>5.4203031694993097E-2</v>
      </c>
      <c r="M32" s="2">
        <v>1</v>
      </c>
      <c r="N32" s="2">
        <v>1</v>
      </c>
      <c r="O32" s="2">
        <v>4.7354586975345997E-4</v>
      </c>
      <c r="P32" s="2">
        <v>0</v>
      </c>
      <c r="Q32" s="2">
        <v>0</v>
      </c>
      <c r="R32" s="2">
        <v>4.6986612080495002E-3</v>
      </c>
      <c r="S32" s="2">
        <v>9.0051856906007005E-3</v>
      </c>
      <c r="T32" s="38">
        <f t="shared" si="0"/>
        <v>0.15834997982921076</v>
      </c>
    </row>
    <row r="33" spans="1:20">
      <c r="A33" t="s">
        <v>21</v>
      </c>
      <c r="B33">
        <v>62.84</v>
      </c>
      <c r="C33" s="35">
        <v>4.9930581047307396E-3</v>
      </c>
      <c r="D33" t="s">
        <v>52</v>
      </c>
      <c r="E33" s="2">
        <v>7.6044932079414804E-2</v>
      </c>
      <c r="F33" s="2">
        <v>0</v>
      </c>
      <c r="G33" s="2">
        <v>3.7558378215669902E-2</v>
      </c>
      <c r="H33" s="2">
        <v>6.5413602207805496E-3</v>
      </c>
      <c r="I33" s="2">
        <v>0</v>
      </c>
      <c r="J33" s="2">
        <v>0</v>
      </c>
      <c r="K33" s="2">
        <v>1.6022620169651301E-2</v>
      </c>
      <c r="L33" s="2">
        <v>4.6853468075332999E-2</v>
      </c>
      <c r="M33" s="2">
        <v>1</v>
      </c>
      <c r="N33" s="2">
        <v>1</v>
      </c>
      <c r="O33" s="2">
        <v>0</v>
      </c>
      <c r="P33" s="2">
        <v>0</v>
      </c>
      <c r="Q33" s="2">
        <v>1.2E-5</v>
      </c>
      <c r="R33" s="2">
        <v>2.0699878858549299E-3</v>
      </c>
      <c r="S33" s="2">
        <v>2.7267597363629301E-2</v>
      </c>
      <c r="T33" s="38">
        <f t="shared" si="0"/>
        <v>0.15811625834197088</v>
      </c>
    </row>
    <row r="34" spans="1:20">
      <c r="A34" t="s">
        <v>21</v>
      </c>
      <c r="B34">
        <v>60.43</v>
      </c>
      <c r="C34" s="35">
        <v>4.2068889886933102E-3</v>
      </c>
      <c r="D34" t="s">
        <v>53</v>
      </c>
      <c r="E34" s="2">
        <v>4.6046673632880501E-2</v>
      </c>
      <c r="F34" s="2">
        <v>0</v>
      </c>
      <c r="G34" s="2">
        <v>2.1069863388768099E-2</v>
      </c>
      <c r="H34" s="2">
        <v>1.1283933254217801E-2</v>
      </c>
      <c r="I34" s="2">
        <v>2.38228457052543E-3</v>
      </c>
      <c r="J34" s="2">
        <v>3.4974120070914E-3</v>
      </c>
      <c r="K34" s="2">
        <v>2.9846057178762202E-2</v>
      </c>
      <c r="L34" s="2">
        <v>7.8089113458888401E-3</v>
      </c>
      <c r="M34" s="2">
        <v>1</v>
      </c>
      <c r="N34" s="2">
        <v>1</v>
      </c>
      <c r="O34" s="2">
        <v>7.72275130392881E-3</v>
      </c>
      <c r="P34" s="2">
        <v>5.3364319082088102E-3</v>
      </c>
      <c r="Q34" s="2">
        <v>3.4999999999999997E-5</v>
      </c>
      <c r="R34" s="2">
        <v>0</v>
      </c>
      <c r="S34" s="2">
        <v>3.5607856778169703E-2</v>
      </c>
      <c r="T34" s="38">
        <f t="shared" si="0"/>
        <v>0.15567594491350378</v>
      </c>
    </row>
    <row r="35" spans="1:20">
      <c r="A35" t="s">
        <v>21</v>
      </c>
      <c r="B35">
        <v>59.55</v>
      </c>
      <c r="C35" s="35">
        <v>4.1632536204798702E-3</v>
      </c>
      <c r="D35" t="s">
        <v>54</v>
      </c>
      <c r="E35" s="2">
        <v>9.1222570532915395E-2</v>
      </c>
      <c r="F35" s="2">
        <v>0</v>
      </c>
      <c r="G35" s="2">
        <v>0</v>
      </c>
      <c r="H35" s="2">
        <v>9.3964056243113706E-5</v>
      </c>
      <c r="I35" s="2">
        <v>1.9136147851617699E-3</v>
      </c>
      <c r="J35" s="2">
        <v>2.1956358613881299E-2</v>
      </c>
      <c r="K35" s="2">
        <v>2.1991831605403699E-2</v>
      </c>
      <c r="L35" s="2">
        <v>0</v>
      </c>
      <c r="M35" s="2">
        <v>1</v>
      </c>
      <c r="N35" s="2">
        <v>1</v>
      </c>
      <c r="O35" s="2">
        <v>4.21396802655802E-4</v>
      </c>
      <c r="P35" s="2">
        <v>0</v>
      </c>
      <c r="Q35" s="2">
        <v>1.2E-5</v>
      </c>
      <c r="R35" s="2">
        <v>0</v>
      </c>
      <c r="S35" s="2">
        <v>0</v>
      </c>
      <c r="T35" s="38">
        <f t="shared" ref="T35:T66" si="1">SUMPRODUCT($E$1:$S$1,E35:S35)</f>
        <v>0.15542903897993213</v>
      </c>
    </row>
    <row r="36" spans="1:20">
      <c r="A36" t="s">
        <v>21</v>
      </c>
      <c r="B36">
        <v>60.09</v>
      </c>
      <c r="C36" s="35">
        <v>7.1317143530434E-3</v>
      </c>
      <c r="D36" t="s">
        <v>55</v>
      </c>
      <c r="E36" s="2">
        <v>3.8897596656217302E-2</v>
      </c>
      <c r="F36" s="2">
        <v>0</v>
      </c>
      <c r="G36" s="2">
        <v>3.0996209306161902E-2</v>
      </c>
      <c r="H36" s="2">
        <v>1.1768598320807001E-2</v>
      </c>
      <c r="I36" s="2">
        <v>0</v>
      </c>
      <c r="J36" s="2">
        <v>0</v>
      </c>
      <c r="K36" s="2">
        <v>1.1153000314169E-2</v>
      </c>
      <c r="L36" s="2">
        <v>4.2259990813045503E-2</v>
      </c>
      <c r="M36" s="2">
        <v>1</v>
      </c>
      <c r="N36" s="2">
        <v>1</v>
      </c>
      <c r="O36" s="2">
        <v>2.5439042591638801E-3</v>
      </c>
      <c r="P36" s="2">
        <v>0</v>
      </c>
      <c r="Q36" s="2">
        <v>1.1E-5</v>
      </c>
      <c r="R36" s="2">
        <v>2.90296575129478E-4</v>
      </c>
      <c r="S36" s="2">
        <v>3.8144632761333903E-2</v>
      </c>
      <c r="T36" s="38">
        <f t="shared" si="1"/>
        <v>0.15514198604822924</v>
      </c>
    </row>
    <row r="37" spans="1:20">
      <c r="A37" t="s">
        <v>21</v>
      </c>
      <c r="B37">
        <v>69.55</v>
      </c>
      <c r="C37" s="35">
        <v>1.18271729680882E-2</v>
      </c>
      <c r="D37" t="s">
        <v>56</v>
      </c>
      <c r="E37" s="2">
        <v>3.2131661442006298E-2</v>
      </c>
      <c r="F37" s="2">
        <v>1.58027232351016E-3</v>
      </c>
      <c r="G37" s="2">
        <v>9.8301041292883404E-2</v>
      </c>
      <c r="H37" s="2">
        <v>1.4137675146093201E-2</v>
      </c>
      <c r="I37" s="2">
        <v>5.1683461869026304E-3</v>
      </c>
      <c r="J37" s="2"/>
      <c r="K37" s="2">
        <v>2.51335218347471E-2</v>
      </c>
      <c r="L37" s="2"/>
      <c r="M37" s="2">
        <v>1</v>
      </c>
      <c r="N37" s="2">
        <v>1</v>
      </c>
      <c r="O37" s="2">
        <v>3.2094152917234997E-2</v>
      </c>
      <c r="P37" s="2">
        <v>7.3376845335397798E-3</v>
      </c>
      <c r="Q37" s="2">
        <v>1.15E-4</v>
      </c>
      <c r="R37" s="2">
        <v>2.3884966008750701E-3</v>
      </c>
      <c r="S37" s="2">
        <v>4.6081372933570296E-3</v>
      </c>
      <c r="T37" s="38">
        <f t="shared" si="1"/>
        <v>0.15452624329091069</v>
      </c>
    </row>
    <row r="38" spans="1:20">
      <c r="A38" t="s">
        <v>21</v>
      </c>
      <c r="B38">
        <v>60.67</v>
      </c>
      <c r="C38" s="35">
        <v>1.0189999999999999E-2</v>
      </c>
      <c r="D38" t="s">
        <v>57</v>
      </c>
      <c r="E38" s="2">
        <v>5.66440264716127E-2</v>
      </c>
      <c r="F38" s="2">
        <v>0</v>
      </c>
      <c r="G38" s="2">
        <v>0.152024747499656</v>
      </c>
      <c r="H38" s="2">
        <v>5.01757632244983E-3</v>
      </c>
      <c r="I38" s="2">
        <v>0</v>
      </c>
      <c r="J38" s="2">
        <v>0</v>
      </c>
      <c r="K38" s="2">
        <v>4.39836632108074E-3</v>
      </c>
      <c r="L38" s="2">
        <v>6.4308681672025697E-3</v>
      </c>
      <c r="M38" s="2">
        <v>1</v>
      </c>
      <c r="N38" s="2">
        <v>1</v>
      </c>
      <c r="O38" s="2">
        <v>1.11419513776652E-2</v>
      </c>
      <c r="P38" s="2">
        <v>7.6660249125981503E-3</v>
      </c>
      <c r="Q38" s="2">
        <v>1.2E-5</v>
      </c>
      <c r="R38" s="2">
        <v>0</v>
      </c>
      <c r="S38" s="2">
        <v>3.6507064003359702E-3</v>
      </c>
      <c r="T38" s="38">
        <f t="shared" si="1"/>
        <v>0.15355801931637852</v>
      </c>
    </row>
    <row r="39" spans="1:20">
      <c r="A39" t="s">
        <v>21</v>
      </c>
      <c r="B39">
        <v>57.46</v>
      </c>
      <c r="C39" s="35">
        <v>6.6743277955830498E-3</v>
      </c>
      <c r="D39" t="s">
        <v>58</v>
      </c>
      <c r="E39" s="2">
        <v>5.6330546847788203E-2</v>
      </c>
      <c r="F39" s="2">
        <v>0</v>
      </c>
      <c r="G39" s="2">
        <v>3.6719629807880398E-2</v>
      </c>
      <c r="H39" s="2">
        <v>7.3267451273153501E-3</v>
      </c>
      <c r="I39" s="2">
        <v>0</v>
      </c>
      <c r="J39" s="2">
        <v>0</v>
      </c>
      <c r="K39" s="2">
        <v>5.0267043669494204E-3</v>
      </c>
      <c r="L39" s="2">
        <v>2.48047772163528E-2</v>
      </c>
      <c r="M39" s="2">
        <v>1</v>
      </c>
      <c r="N39" s="2">
        <v>1</v>
      </c>
      <c r="O39" s="2">
        <v>1.0895597567670501E-2</v>
      </c>
      <c r="P39" s="2">
        <v>1.66526173295123E-3</v>
      </c>
      <c r="Q39" s="2">
        <v>1.2E-5</v>
      </c>
      <c r="R39" s="2">
        <v>0</v>
      </c>
      <c r="S39" s="2">
        <v>2.6215337575318399E-2</v>
      </c>
      <c r="T39" s="38">
        <f t="shared" si="1"/>
        <v>0.15349486336792162</v>
      </c>
    </row>
    <row r="40" spans="1:20">
      <c r="A40" t="s">
        <v>21</v>
      </c>
      <c r="B40">
        <v>60.17</v>
      </c>
      <c r="C40" s="35">
        <v>5.1997244170126503E-3</v>
      </c>
      <c r="D40" t="s">
        <v>59</v>
      </c>
      <c r="E40" s="2">
        <v>4.7997213514454899E-2</v>
      </c>
      <c r="F40" s="2"/>
      <c r="G40" s="2">
        <v>0.14929456361103999</v>
      </c>
      <c r="H40" s="2">
        <v>4.9274668936778098E-3</v>
      </c>
      <c r="I40" s="2">
        <v>2.2914347352087799E-3</v>
      </c>
      <c r="J40" s="2">
        <v>0</v>
      </c>
      <c r="K40" s="2">
        <v>4.39836632108074E-3</v>
      </c>
      <c r="L40" s="2">
        <v>6.4308681672025697E-3</v>
      </c>
      <c r="M40" s="2">
        <v>1</v>
      </c>
      <c r="N40" s="2">
        <v>1</v>
      </c>
      <c r="O40" s="2">
        <v>1.16862421058844E-2</v>
      </c>
      <c r="P40" s="2">
        <v>8.95652847312833E-3</v>
      </c>
      <c r="Q40" s="2">
        <v>1.15E-4</v>
      </c>
      <c r="R40" s="2">
        <v>0</v>
      </c>
      <c r="S40" s="2">
        <v>3.58513920683254E-3</v>
      </c>
      <c r="T40" s="38">
        <f t="shared" si="1"/>
        <v>0.15298048810470785</v>
      </c>
    </row>
    <row r="41" spans="1:20">
      <c r="A41" t="s">
        <v>21</v>
      </c>
      <c r="B41">
        <v>67.73</v>
      </c>
      <c r="C41" s="35">
        <v>6.9242109113952996E-3</v>
      </c>
      <c r="D41" t="s">
        <v>60</v>
      </c>
      <c r="E41" s="2">
        <v>4.79101358411703E-2</v>
      </c>
      <c r="F41" s="2">
        <v>0</v>
      </c>
      <c r="G41" s="2">
        <v>1.6602116598273198E-2</v>
      </c>
      <c r="H41" s="2">
        <v>3.2563171160792399E-3</v>
      </c>
      <c r="I41" s="2">
        <v>1.9986963769662502E-3</v>
      </c>
      <c r="J41" s="2">
        <v>4.02397831190661E-3</v>
      </c>
      <c r="K41" s="2">
        <v>3.1416902293433899E-2</v>
      </c>
      <c r="L41" s="2">
        <v>0</v>
      </c>
      <c r="M41" s="2">
        <v>1</v>
      </c>
      <c r="N41" s="2">
        <v>1</v>
      </c>
      <c r="O41" s="2">
        <v>3.3161147085433102E-3</v>
      </c>
      <c r="P41" s="2">
        <v>0</v>
      </c>
      <c r="Q41" s="2">
        <v>1.2E-5</v>
      </c>
      <c r="R41" s="2">
        <v>0</v>
      </c>
      <c r="S41" s="2">
        <v>1.37697475741731E-2</v>
      </c>
      <c r="T41" s="38">
        <f t="shared" si="1"/>
        <v>0.15279538476692442</v>
      </c>
    </row>
    <row r="42" spans="1:20">
      <c r="A42" t="s">
        <v>21</v>
      </c>
      <c r="B42">
        <v>64.849999999999994</v>
      </c>
      <c r="C42" s="35">
        <v>5.8258971829341097E-3</v>
      </c>
      <c r="D42" t="s">
        <v>61</v>
      </c>
      <c r="E42" s="2">
        <v>5.92998955067921E-2</v>
      </c>
      <c r="F42" s="2">
        <v>0</v>
      </c>
      <c r="G42" s="2">
        <v>1.2380552329091401E-5</v>
      </c>
      <c r="H42" s="2">
        <v>2.9887725446769301E-3</v>
      </c>
      <c r="I42" s="2">
        <v>2.7038641463288E-3</v>
      </c>
      <c r="J42" s="2">
        <v>1.04393494491749E-3</v>
      </c>
      <c r="K42" s="2">
        <v>1.24096764059064E-2</v>
      </c>
      <c r="L42" s="2">
        <v>2.0670647680293999E-2</v>
      </c>
      <c r="M42" s="2">
        <v>1</v>
      </c>
      <c r="N42" s="2">
        <v>1</v>
      </c>
      <c r="O42" s="2">
        <v>2.0331668066741102E-3</v>
      </c>
      <c r="P42" s="2">
        <v>1.8853251222502899E-3</v>
      </c>
      <c r="Q42" s="2">
        <v>1.2E-5</v>
      </c>
      <c r="R42" s="2">
        <v>5.0405211537903997E-3</v>
      </c>
      <c r="S42" s="2">
        <v>3.74583503136753E-3</v>
      </c>
      <c r="T42" s="38">
        <f t="shared" si="1"/>
        <v>0.151489575630815</v>
      </c>
    </row>
    <row r="43" spans="1:20">
      <c r="A43" t="s">
        <v>21</v>
      </c>
      <c r="B43">
        <v>59.43</v>
      </c>
      <c r="C43" s="35">
        <v>5.2754846246542099E-3</v>
      </c>
      <c r="D43" t="s">
        <v>62</v>
      </c>
      <c r="E43" s="2">
        <v>5.02351097178683E-2</v>
      </c>
      <c r="F43" s="2">
        <v>0</v>
      </c>
      <c r="G43" s="2">
        <v>1.1563844025448199E-2</v>
      </c>
      <c r="H43" s="2">
        <v>1.28732269844115E-3</v>
      </c>
      <c r="I43" s="2">
        <v>6.8497891706996298E-4</v>
      </c>
      <c r="J43" s="2">
        <v>5.0679132568240901E-3</v>
      </c>
      <c r="K43" s="2">
        <v>1.3038014451775101E-2</v>
      </c>
      <c r="L43" s="2">
        <v>0</v>
      </c>
      <c r="M43" s="2">
        <v>1</v>
      </c>
      <c r="N43" s="2">
        <v>1</v>
      </c>
      <c r="O43" s="2">
        <v>4.9115527566643696E-3</v>
      </c>
      <c r="P43" s="2">
        <v>1.8822134455782999E-4</v>
      </c>
      <c r="Q43" s="2">
        <v>1.2E-5</v>
      </c>
      <c r="R43" s="2">
        <v>0</v>
      </c>
      <c r="S43" s="2">
        <v>2.3226222890915998E-2</v>
      </c>
      <c r="T43" s="38">
        <f t="shared" si="1"/>
        <v>0.15104635847599437</v>
      </c>
    </row>
    <row r="44" spans="1:20">
      <c r="A44" t="s">
        <v>21</v>
      </c>
      <c r="B44">
        <v>58.09</v>
      </c>
      <c r="C44" s="35">
        <v>4.8090989265071604E-3</v>
      </c>
      <c r="D44" t="s">
        <v>63</v>
      </c>
      <c r="E44" s="2">
        <v>7.8962034134447898E-2</v>
      </c>
      <c r="F44" s="2"/>
      <c r="G44" s="2">
        <v>2.40156185429382E-2</v>
      </c>
      <c r="H44" s="2">
        <v>8.0470321834232392E-3</v>
      </c>
      <c r="I44" s="2">
        <v>4.2555216511020203E-3</v>
      </c>
      <c r="J44" s="2">
        <v>0.350998981358633</v>
      </c>
      <c r="K44" s="2">
        <v>9.4250706880301596E-3</v>
      </c>
      <c r="L44" s="2">
        <v>3.4910427193385399E-2</v>
      </c>
      <c r="M44" s="2">
        <v>0</v>
      </c>
      <c r="N44" s="2">
        <v>1</v>
      </c>
      <c r="O44" s="2">
        <v>1.9943743688548E-2</v>
      </c>
      <c r="P44" s="2">
        <v>0</v>
      </c>
      <c r="Q44" s="2">
        <v>1.1E-5</v>
      </c>
      <c r="R44" s="2">
        <v>0</v>
      </c>
      <c r="S44" s="2">
        <v>4.8130478864939701E-2</v>
      </c>
      <c r="T44" s="38">
        <f t="shared" si="1"/>
        <v>0.14142386313233027</v>
      </c>
    </row>
    <row r="45" spans="1:20">
      <c r="A45" t="s">
        <v>21</v>
      </c>
      <c r="B45">
        <v>71.86</v>
      </c>
      <c r="C45" s="35">
        <v>5.5321694165668704E-3</v>
      </c>
      <c r="D45" t="s">
        <v>64</v>
      </c>
      <c r="E45" s="2">
        <v>3.4317311041449E-2</v>
      </c>
      <c r="F45" s="2"/>
      <c r="G45" s="2">
        <v>0.14690219193597501</v>
      </c>
      <c r="H45" s="2">
        <v>2.8402447163152902E-2</v>
      </c>
      <c r="I45" s="2">
        <v>8.9926916354700799E-3</v>
      </c>
      <c r="J45" s="2">
        <v>0</v>
      </c>
      <c r="K45" s="2">
        <v>0.10116242538485699</v>
      </c>
      <c r="L45" s="2"/>
      <c r="M45" s="2">
        <v>1</v>
      </c>
      <c r="N45" s="2">
        <v>0</v>
      </c>
      <c r="O45" s="2">
        <v>1.23175287972E-2</v>
      </c>
      <c r="P45" s="2">
        <v>4.0758753111384202E-3</v>
      </c>
      <c r="Q45" s="2">
        <v>0</v>
      </c>
      <c r="R45" s="2">
        <v>0.55370401953576298</v>
      </c>
      <c r="S45" s="2">
        <v>3.7896339166278298E-2</v>
      </c>
      <c r="T45" s="38">
        <f t="shared" si="1"/>
        <v>0.14012264501961086</v>
      </c>
    </row>
    <row r="46" spans="1:20">
      <c r="A46" t="s">
        <v>21</v>
      </c>
      <c r="B46">
        <v>62.06</v>
      </c>
      <c r="C46" s="35">
        <v>2.53027582994052E-2</v>
      </c>
      <c r="D46" t="s">
        <v>65</v>
      </c>
      <c r="E46" s="2">
        <v>1.2939742250087099E-2</v>
      </c>
      <c r="F46" s="2">
        <v>0</v>
      </c>
      <c r="G46" s="2">
        <v>4.4247821924121501E-2</v>
      </c>
      <c r="H46" s="2">
        <v>1.6616114805449701E-2</v>
      </c>
      <c r="I46" s="2">
        <v>1.1752796156042501E-3</v>
      </c>
      <c r="J46" s="2">
        <v>0.26617428501570101</v>
      </c>
      <c r="K46" s="2">
        <v>5.8278353754319799E-2</v>
      </c>
      <c r="L46" s="2">
        <v>0</v>
      </c>
      <c r="M46" s="2">
        <v>1</v>
      </c>
      <c r="N46" s="2">
        <v>0</v>
      </c>
      <c r="O46" s="2">
        <v>1.9620419472542502E-2</v>
      </c>
      <c r="P46" s="2">
        <v>4.4342562379173902E-4</v>
      </c>
      <c r="Q46" s="2">
        <v>1.0000000000000001E-5</v>
      </c>
      <c r="R46" s="2">
        <v>1.8998205888491101E-2</v>
      </c>
      <c r="S46" s="2">
        <v>4.7030411225822903E-2</v>
      </c>
      <c r="T46" s="38">
        <f t="shared" si="1"/>
        <v>0.12966221895198896</v>
      </c>
    </row>
    <row r="47" spans="1:20">
      <c r="A47" t="s">
        <v>21</v>
      </c>
      <c r="B47">
        <v>64.010000000000005</v>
      </c>
      <c r="C47" s="35">
        <v>5.1997244170126503E-3</v>
      </c>
      <c r="D47" t="s">
        <v>66</v>
      </c>
      <c r="E47" s="2">
        <v>3.8035527690700101E-2</v>
      </c>
      <c r="F47" s="2">
        <v>0</v>
      </c>
      <c r="G47" s="2">
        <v>0.103611413916897</v>
      </c>
      <c r="H47" s="2">
        <v>8.4582240382285508E-3</v>
      </c>
      <c r="I47" s="2">
        <v>3.0225596003760902E-3</v>
      </c>
      <c r="J47" s="2">
        <v>0.193214576152448</v>
      </c>
      <c r="K47" s="2">
        <v>1.31950989632422E-2</v>
      </c>
      <c r="L47" s="2">
        <v>0.12861736334405099</v>
      </c>
      <c r="M47" s="2">
        <v>1</v>
      </c>
      <c r="N47" s="2">
        <v>0</v>
      </c>
      <c r="O47" s="2">
        <v>1.9307282516156101E-4</v>
      </c>
      <c r="P47" s="2">
        <v>0</v>
      </c>
      <c r="Q47" s="2"/>
      <c r="R47" s="2">
        <v>0</v>
      </c>
      <c r="S47" s="2">
        <v>3.3010871377885602E-2</v>
      </c>
      <c r="T47" s="38">
        <f t="shared" si="1"/>
        <v>0.1237781006228138</v>
      </c>
    </row>
    <row r="48" spans="1:20">
      <c r="A48" t="s">
        <v>21</v>
      </c>
      <c r="B48">
        <v>62.09</v>
      </c>
      <c r="C48" s="35">
        <v>2.4369999999999999E-2</v>
      </c>
      <c r="D48" t="s">
        <v>67</v>
      </c>
      <c r="E48" s="2">
        <v>7.4198885405781997E-2</v>
      </c>
      <c r="F48" s="2">
        <v>0</v>
      </c>
      <c r="G48" s="2">
        <v>0.23081145337140499</v>
      </c>
      <c r="H48" s="2">
        <v>3.1623229535004203E-2</v>
      </c>
      <c r="I48" s="2">
        <v>3.8070407180309498E-4</v>
      </c>
      <c r="J48" s="2">
        <v>3.1516564610911998E-2</v>
      </c>
      <c r="K48" s="2">
        <v>5.1366635249764397E-2</v>
      </c>
      <c r="L48" s="2">
        <v>9.7841065686724807E-2</v>
      </c>
      <c r="M48" s="2">
        <v>0</v>
      </c>
      <c r="N48" s="2">
        <v>1</v>
      </c>
      <c r="O48" s="2">
        <v>1.05637839686491E-2</v>
      </c>
      <c r="P48" s="2">
        <v>3.0332764574988202E-3</v>
      </c>
      <c r="Q48" s="2">
        <v>9.9999999999999995E-7</v>
      </c>
      <c r="R48" s="2">
        <v>1.5877294762698701E-3</v>
      </c>
      <c r="S48" s="2">
        <v>3.1927439072434803E-2</v>
      </c>
      <c r="T48" s="38">
        <f t="shared" si="1"/>
        <v>0.10932339193066749</v>
      </c>
    </row>
    <row r="49" spans="1:20">
      <c r="A49" t="s">
        <v>21</v>
      </c>
      <c r="B49">
        <v>58.79</v>
      </c>
      <c r="C49" s="35">
        <v>7.8165908157700106E-3</v>
      </c>
      <c r="D49" t="s">
        <v>68</v>
      </c>
      <c r="E49" s="2">
        <v>3.2366771159874602E-2</v>
      </c>
      <c r="F49" s="2"/>
      <c r="G49" s="2">
        <v>0.161626410030968</v>
      </c>
      <c r="H49" s="2">
        <v>4.8243827404048697E-3</v>
      </c>
      <c r="I49" s="2">
        <v>7.6285020448423199E-4</v>
      </c>
      <c r="J49" s="2"/>
      <c r="K49" s="2">
        <v>5.8121269242852698E-3</v>
      </c>
      <c r="L49" s="2">
        <v>0.175011483693156</v>
      </c>
      <c r="M49" s="2">
        <v>1</v>
      </c>
      <c r="N49" s="2">
        <v>0</v>
      </c>
      <c r="O49" s="2">
        <v>2.6471513268905701E-3</v>
      </c>
      <c r="P49" s="2">
        <v>2.3484970250733299E-4</v>
      </c>
      <c r="Q49" s="2">
        <v>3.4999999999999997E-5</v>
      </c>
      <c r="R49" s="2">
        <v>4.0977295595019799E-4</v>
      </c>
      <c r="S49" s="2">
        <v>6.9646222278705802E-3</v>
      </c>
      <c r="T49" s="38">
        <f t="shared" si="1"/>
        <v>9.6805795278679552E-2</v>
      </c>
    </row>
    <row r="50" spans="1:20">
      <c r="A50" t="s">
        <v>21</v>
      </c>
      <c r="B50">
        <v>59.99</v>
      </c>
      <c r="C50" s="35">
        <v>8.2896735488467103E-3</v>
      </c>
      <c r="D50" t="s">
        <v>69</v>
      </c>
      <c r="E50" s="2">
        <v>2.5391849529780599E-2</v>
      </c>
      <c r="F50" s="2">
        <v>0</v>
      </c>
      <c r="G50" s="2">
        <v>1.5836631129266199E-2</v>
      </c>
      <c r="H50" s="2">
        <v>4.7647763812824597E-3</v>
      </c>
      <c r="I50" s="2">
        <v>0</v>
      </c>
      <c r="J50" s="2">
        <v>0.11421276804486</v>
      </c>
      <c r="K50" s="2">
        <v>1.41376060320452E-3</v>
      </c>
      <c r="L50" s="2">
        <v>4.59347726228755E-2</v>
      </c>
      <c r="M50" s="2">
        <v>1</v>
      </c>
      <c r="N50" s="2">
        <v>0</v>
      </c>
      <c r="O50" s="2">
        <v>2.57834689882838E-4</v>
      </c>
      <c r="P50" s="2">
        <v>0</v>
      </c>
      <c r="Q50" s="2"/>
      <c r="R50" s="2">
        <v>0</v>
      </c>
      <c r="S50" s="2">
        <v>1.2017492428019499E-2</v>
      </c>
      <c r="T50" s="38">
        <f t="shared" si="1"/>
        <v>9.6701242754061445E-2</v>
      </c>
    </row>
    <row r="51" spans="1:20">
      <c r="A51" t="s">
        <v>21</v>
      </c>
      <c r="B51">
        <v>61.11</v>
      </c>
      <c r="C51" s="35">
        <v>8.3555974864353601E-3</v>
      </c>
      <c r="D51" t="s">
        <v>70</v>
      </c>
      <c r="E51" s="2">
        <v>3.05816788575409E-2</v>
      </c>
      <c r="F51" s="2">
        <v>0</v>
      </c>
      <c r="G51" s="2">
        <v>3.3444225441694897E-2</v>
      </c>
      <c r="H51" s="2">
        <v>3.9664154646733299E-2</v>
      </c>
      <c r="I51" s="2">
        <v>5.5331875890472599E-3</v>
      </c>
      <c r="J51" s="2">
        <v>3.9983781451222902E-2</v>
      </c>
      <c r="K51" s="2">
        <v>6.14200439836632E-2</v>
      </c>
      <c r="L51" s="2">
        <v>0</v>
      </c>
      <c r="M51" s="2">
        <v>1</v>
      </c>
      <c r="N51" s="2">
        <v>0</v>
      </c>
      <c r="O51" s="2"/>
      <c r="P51" s="2"/>
      <c r="Q51" s="2"/>
      <c r="R51" s="2">
        <v>1.2908070045713999E-2</v>
      </c>
      <c r="S51" s="2">
        <v>6.5149586681272298E-2</v>
      </c>
      <c r="T51" s="38">
        <f t="shared" si="1"/>
        <v>9.6686339428933885E-2</v>
      </c>
    </row>
    <row r="52" spans="1:20">
      <c r="A52" t="s">
        <v>21</v>
      </c>
      <c r="B52">
        <v>64.83</v>
      </c>
      <c r="C52" s="35">
        <v>8.3555974864353601E-3</v>
      </c>
      <c r="D52" t="s">
        <v>71</v>
      </c>
      <c r="E52" s="2">
        <v>2.8613723441309601E-2</v>
      </c>
      <c r="F52" s="2">
        <v>0</v>
      </c>
      <c r="G52" s="2">
        <v>3.5485928175790198E-3</v>
      </c>
      <c r="H52" s="2">
        <v>4.5767935571831703E-3</v>
      </c>
      <c r="I52" s="2">
        <v>0</v>
      </c>
      <c r="J52" s="2">
        <v>0.103457632107208</v>
      </c>
      <c r="K52" s="2">
        <v>1.41376060320452E-3</v>
      </c>
      <c r="L52" s="2">
        <v>3.99632521819017E-2</v>
      </c>
      <c r="M52" s="2">
        <v>1</v>
      </c>
      <c r="N52" s="2">
        <v>0</v>
      </c>
      <c r="O52" s="2">
        <v>1.1503518242875601E-3</v>
      </c>
      <c r="P52" s="2">
        <v>0</v>
      </c>
      <c r="Q52" s="2"/>
      <c r="R52" s="2">
        <v>0</v>
      </c>
      <c r="S52" s="2">
        <v>6.5149436813401402E-3</v>
      </c>
      <c r="T52" s="38">
        <f t="shared" si="1"/>
        <v>9.3963732009715972E-2</v>
      </c>
    </row>
    <row r="53" spans="1:20">
      <c r="A53" t="s">
        <v>21</v>
      </c>
      <c r="B53">
        <v>65.53</v>
      </c>
      <c r="C53" s="35">
        <v>1.0736393403922901E-2</v>
      </c>
      <c r="D53" t="s">
        <v>72</v>
      </c>
      <c r="E53" s="2">
        <v>3.5388366422849198E-2</v>
      </c>
      <c r="F53" s="2"/>
      <c r="G53" s="2">
        <v>2.77403281186492E-2</v>
      </c>
      <c r="H53" s="2">
        <v>4.0148789816266198E-3</v>
      </c>
      <c r="I53" s="2">
        <v>3.9079849794938903E-3</v>
      </c>
      <c r="J53" s="2">
        <v>1.7130650527831001E-3</v>
      </c>
      <c r="K53" s="2">
        <v>1.6965127238454301E-2</v>
      </c>
      <c r="L53" s="2">
        <v>0.136885622416169</v>
      </c>
      <c r="M53" s="2">
        <v>1</v>
      </c>
      <c r="N53" s="2">
        <v>0</v>
      </c>
      <c r="O53" s="2">
        <v>0</v>
      </c>
      <c r="P53" s="2">
        <v>0</v>
      </c>
      <c r="Q53" s="2">
        <v>1.1E-5</v>
      </c>
      <c r="R53" s="2">
        <v>1.1267293762554299E-3</v>
      </c>
      <c r="S53" s="2">
        <v>2.6902968833814801E-2</v>
      </c>
      <c r="T53" s="38">
        <f t="shared" si="1"/>
        <v>9.2714165548463887E-2</v>
      </c>
    </row>
    <row r="54" spans="1:20">
      <c r="A54" t="s">
        <v>21</v>
      </c>
      <c r="B54">
        <v>60.85</v>
      </c>
      <c r="C54" s="35">
        <v>4.3428178695308801E-3</v>
      </c>
      <c r="D54" t="s">
        <v>73</v>
      </c>
      <c r="E54" s="2">
        <v>8.1495994427028901E-2</v>
      </c>
      <c r="F54" s="2">
        <v>1.74435171273685E-2</v>
      </c>
      <c r="G54" s="2">
        <v>5.4000976158933602E-3</v>
      </c>
      <c r="H54" s="2">
        <v>2.2484350277493501E-4</v>
      </c>
      <c r="I54" s="2">
        <v>1.12783581271667E-2</v>
      </c>
      <c r="J54" s="2">
        <v>1.02477314343222E-3</v>
      </c>
      <c r="K54" s="2">
        <v>4.99528746465598E-2</v>
      </c>
      <c r="L54" s="2">
        <v>3.8585209003215402E-2</v>
      </c>
      <c r="M54" s="2">
        <v>1</v>
      </c>
      <c r="N54" s="2">
        <v>0</v>
      </c>
      <c r="O54" s="2">
        <v>0</v>
      </c>
      <c r="P54" s="2">
        <v>5.3369700177084804E-3</v>
      </c>
      <c r="Q54" s="2">
        <v>1.15E-4</v>
      </c>
      <c r="R54" s="2">
        <v>1.0850731644126501E-4</v>
      </c>
      <c r="S54" s="2">
        <v>2.19157407611047E-2</v>
      </c>
      <c r="T54" s="38">
        <f t="shared" si="1"/>
        <v>9.0561246935943779E-2</v>
      </c>
    </row>
    <row r="55" spans="1:20">
      <c r="A55" t="s">
        <v>21</v>
      </c>
      <c r="B55">
        <v>57.71</v>
      </c>
      <c r="C55" s="35">
        <v>7.4414522185393198E-3</v>
      </c>
      <c r="D55" t="s">
        <v>74</v>
      </c>
      <c r="E55" s="2">
        <v>4.2232671543016402E-2</v>
      </c>
      <c r="F55" s="2">
        <v>0</v>
      </c>
      <c r="G55" s="2">
        <v>0.158929762473662</v>
      </c>
      <c r="H55" s="2">
        <v>7.2294239306182799E-3</v>
      </c>
      <c r="I55" s="2">
        <v>8.6523652682521593E-5</v>
      </c>
      <c r="J55" s="2">
        <v>0</v>
      </c>
      <c r="K55" s="2">
        <v>3.3616085453974202E-2</v>
      </c>
      <c r="L55" s="2">
        <v>2.2508038585209E-2</v>
      </c>
      <c r="M55" s="2">
        <v>0</v>
      </c>
      <c r="N55" s="2">
        <v>1</v>
      </c>
      <c r="O55" s="2">
        <v>6.0393470775096797E-3</v>
      </c>
      <c r="P55" s="2">
        <v>2.62052307518817E-3</v>
      </c>
      <c r="Q55" s="2">
        <v>1.2E-5</v>
      </c>
      <c r="R55" s="2">
        <v>3.8099552775161001E-4</v>
      </c>
      <c r="S55" s="2">
        <v>2.18951713958285E-2</v>
      </c>
      <c r="T55" s="38">
        <f t="shared" si="1"/>
        <v>8.8353651095650187E-2</v>
      </c>
    </row>
    <row r="56" spans="1:20">
      <c r="A56" t="s">
        <v>21</v>
      </c>
      <c r="B56">
        <v>64.2</v>
      </c>
      <c r="C56" s="35">
        <v>2.2284802293064801E-2</v>
      </c>
      <c r="D56" t="s">
        <v>75</v>
      </c>
      <c r="E56" s="2">
        <v>2.71769418321142E-2</v>
      </c>
      <c r="F56" s="2">
        <v>0</v>
      </c>
      <c r="G56" s="2">
        <v>3.3366744952118901E-2</v>
      </c>
      <c r="H56" s="2">
        <v>1.4894198331370199E-2</v>
      </c>
      <c r="I56" s="2">
        <v>1.5862669658462301E-3</v>
      </c>
      <c r="J56" s="2">
        <v>0</v>
      </c>
      <c r="K56" s="2">
        <v>2.27772541627396E-2</v>
      </c>
      <c r="L56" s="2">
        <v>0</v>
      </c>
      <c r="M56" s="2">
        <v>1</v>
      </c>
      <c r="N56" s="2">
        <v>0</v>
      </c>
      <c r="O56" s="2">
        <v>5.6805291553710703E-3</v>
      </c>
      <c r="P56" s="2">
        <v>0</v>
      </c>
      <c r="Q56" s="2">
        <v>1.5E-5</v>
      </c>
      <c r="R56" s="2">
        <v>2.2577039987947399E-3</v>
      </c>
      <c r="S56" s="2">
        <v>0.120811038458081</v>
      </c>
      <c r="T56" s="38">
        <f t="shared" si="1"/>
        <v>8.7676253759227329E-2</v>
      </c>
    </row>
    <row r="57" spans="1:20">
      <c r="A57" t="s">
        <v>21</v>
      </c>
      <c r="B57">
        <v>57.32</v>
      </c>
      <c r="C57" s="35">
        <v>6.6743277955830498E-3</v>
      </c>
      <c r="D57" t="s">
        <v>76</v>
      </c>
      <c r="E57" s="2">
        <v>5.6879136189480997E-2</v>
      </c>
      <c r="F57" s="2">
        <v>0</v>
      </c>
      <c r="G57" s="2">
        <v>2.1444273059203899E-2</v>
      </c>
      <c r="H57" s="2">
        <v>7.86508138940668E-4</v>
      </c>
      <c r="I57" s="2">
        <v>0</v>
      </c>
      <c r="J57" s="2">
        <v>0</v>
      </c>
      <c r="K57" s="2">
        <v>4.4454916745208899E-2</v>
      </c>
      <c r="L57" s="2">
        <v>2.02112999540652E-2</v>
      </c>
      <c r="M57" s="2">
        <v>1</v>
      </c>
      <c r="N57" s="2">
        <v>0</v>
      </c>
      <c r="O57" s="2">
        <v>3.9609035614174498E-4</v>
      </c>
      <c r="P57" s="2">
        <v>2.6896116557325201E-3</v>
      </c>
      <c r="Q57" s="2">
        <v>0</v>
      </c>
      <c r="R57" s="2">
        <v>1.94008658114452E-5</v>
      </c>
      <c r="S57" s="2">
        <v>4.0787964800683002E-2</v>
      </c>
      <c r="T57" s="38">
        <f t="shared" si="1"/>
        <v>8.757850693732383E-2</v>
      </c>
    </row>
    <row r="58" spans="1:20">
      <c r="A58" t="s">
        <v>21</v>
      </c>
      <c r="B58">
        <v>63.28</v>
      </c>
      <c r="C58" s="35">
        <v>8.70687789672921E-3</v>
      </c>
      <c r="D58" t="s">
        <v>77</v>
      </c>
      <c r="E58" s="2">
        <v>2.9205851619644702E-2</v>
      </c>
      <c r="F58" s="2">
        <v>0</v>
      </c>
      <c r="G58" s="2">
        <v>2.10123142279416E-2</v>
      </c>
      <c r="H58" s="2">
        <v>5.2371570464011001E-3</v>
      </c>
      <c r="I58" s="2">
        <v>2.16597543881912E-3</v>
      </c>
      <c r="J58" s="2">
        <v>2.6862546266169698E-2</v>
      </c>
      <c r="K58" s="2">
        <v>6.1577128495130397E-2</v>
      </c>
      <c r="L58" s="2">
        <v>0</v>
      </c>
      <c r="M58" s="2">
        <v>1</v>
      </c>
      <c r="N58" s="2">
        <v>0</v>
      </c>
      <c r="O58" s="2">
        <v>0</v>
      </c>
      <c r="P58" s="2">
        <v>0</v>
      </c>
      <c r="Q58" s="2"/>
      <c r="R58" s="2">
        <v>2.32696951890262E-3</v>
      </c>
      <c r="S58" s="2">
        <v>4.0636673185044799E-4</v>
      </c>
      <c r="T58" s="38">
        <f t="shared" si="1"/>
        <v>8.7372569081035564E-2</v>
      </c>
    </row>
    <row r="59" spans="1:20">
      <c r="A59" t="s">
        <v>21</v>
      </c>
      <c r="B59">
        <v>60.6</v>
      </c>
      <c r="C59" s="35">
        <v>7.7170770623623697E-3</v>
      </c>
      <c r="D59" t="s">
        <v>78</v>
      </c>
      <c r="E59" s="2">
        <v>4.9285963079066498E-2</v>
      </c>
      <c r="F59" s="2">
        <v>0</v>
      </c>
      <c r="G59" s="2">
        <v>6.6228676284269705E-2</v>
      </c>
      <c r="H59" s="2">
        <v>1.29904153729731E-2</v>
      </c>
      <c r="I59" s="2">
        <v>1.9146242277764E-2</v>
      </c>
      <c r="J59" s="2">
        <v>0</v>
      </c>
      <c r="K59" s="2">
        <v>4.0999057492931201E-2</v>
      </c>
      <c r="L59" s="2">
        <v>1.5158474965548899E-2</v>
      </c>
      <c r="M59" s="2">
        <v>1</v>
      </c>
      <c r="N59" s="2">
        <v>0</v>
      </c>
      <c r="O59" s="2">
        <v>6.0948918978137E-3</v>
      </c>
      <c r="P59" s="2">
        <v>0</v>
      </c>
      <c r="Q59" s="2">
        <v>1.2E-5</v>
      </c>
      <c r="R59" s="2">
        <v>1.47698524342222E-2</v>
      </c>
      <c r="S59" s="2">
        <v>1.32767946799304E-2</v>
      </c>
      <c r="T59" s="38">
        <f t="shared" si="1"/>
        <v>8.7206558143652968E-2</v>
      </c>
    </row>
    <row r="60" spans="1:20">
      <c r="A60" t="s">
        <v>21</v>
      </c>
      <c r="B60">
        <v>60.27</v>
      </c>
      <c r="C60" s="35">
        <v>7.8165908157700106E-3</v>
      </c>
      <c r="D60" t="s">
        <v>79</v>
      </c>
      <c r="E60" s="2">
        <v>4.8563218390804602E-2</v>
      </c>
      <c r="F60" s="2">
        <v>0</v>
      </c>
      <c r="G60" s="2">
        <v>6.2896743132449806E-2</v>
      </c>
      <c r="H60" s="2">
        <v>1.16853864418981E-2</v>
      </c>
      <c r="I60" s="2">
        <v>1.88621562847897E-2</v>
      </c>
      <c r="J60" s="2">
        <v>0</v>
      </c>
      <c r="K60" s="2">
        <v>3.8956958843857997E-2</v>
      </c>
      <c r="L60" s="2">
        <v>1.42397795130914E-2</v>
      </c>
      <c r="M60" s="2">
        <v>1</v>
      </c>
      <c r="N60" s="2">
        <v>0</v>
      </c>
      <c r="O60" s="2">
        <v>4.6167690378456699E-3</v>
      </c>
      <c r="P60" s="2">
        <v>0</v>
      </c>
      <c r="Q60" s="2">
        <v>1.2E-5</v>
      </c>
      <c r="R60" s="2">
        <v>1.3983740272370799E-2</v>
      </c>
      <c r="S60" s="2">
        <v>1.82276797939557E-2</v>
      </c>
      <c r="T60" s="38">
        <f t="shared" si="1"/>
        <v>8.6857297872886624E-2</v>
      </c>
    </row>
    <row r="61" spans="1:20">
      <c r="A61" t="s">
        <v>21</v>
      </c>
      <c r="B61">
        <v>60.25</v>
      </c>
      <c r="C61" s="35">
        <v>5.6316831699745103E-3</v>
      </c>
      <c r="D61" t="s">
        <v>80</v>
      </c>
      <c r="E61" s="2">
        <v>4.87460815047022E-2</v>
      </c>
      <c r="F61" s="2">
        <v>0</v>
      </c>
      <c r="G61" s="2">
        <v>2.1805621927182599E-2</v>
      </c>
      <c r="H61" s="2">
        <v>8.2781935321392993E-3</v>
      </c>
      <c r="I61" s="2">
        <v>0</v>
      </c>
      <c r="J61" s="2">
        <v>8.2495387754382508E-3</v>
      </c>
      <c r="K61" s="2">
        <v>1.0053408733898799E-2</v>
      </c>
      <c r="L61" s="2">
        <v>2.34267340376665E-2</v>
      </c>
      <c r="M61" s="2">
        <v>0</v>
      </c>
      <c r="N61" s="2">
        <v>1</v>
      </c>
      <c r="O61" s="2">
        <v>0</v>
      </c>
      <c r="P61" s="2">
        <v>7.8986519889112008E-3</v>
      </c>
      <c r="Q61" s="2">
        <v>1.2E-5</v>
      </c>
      <c r="R61" s="2">
        <v>4.0526039174011198E-4</v>
      </c>
      <c r="S61" s="2">
        <v>2.8928620443393799E-2</v>
      </c>
      <c r="T61" s="38">
        <f t="shared" si="1"/>
        <v>8.3117794223219271E-2</v>
      </c>
    </row>
    <row r="62" spans="1:20">
      <c r="A62" t="s">
        <v>21</v>
      </c>
      <c r="B62">
        <v>56.96</v>
      </c>
      <c r="C62" s="35">
        <v>6.3850995995591697E-3</v>
      </c>
      <c r="D62" t="s">
        <v>81</v>
      </c>
      <c r="E62" s="2">
        <v>5.9491466388018097E-2</v>
      </c>
      <c r="F62" s="2">
        <v>0</v>
      </c>
      <c r="G62" s="2">
        <v>3.6455216583137599E-2</v>
      </c>
      <c r="H62" s="2">
        <v>5.3259749223401901E-3</v>
      </c>
      <c r="I62" s="2">
        <v>1.551080680422E-2</v>
      </c>
      <c r="J62" s="2">
        <v>4.36352543422558E-3</v>
      </c>
      <c r="K62" s="2">
        <v>1.0681746779767499E-2</v>
      </c>
      <c r="L62" s="2">
        <v>1.5617822691777699E-2</v>
      </c>
      <c r="M62" s="2">
        <v>1</v>
      </c>
      <c r="N62" s="2">
        <v>0</v>
      </c>
      <c r="O62" s="2">
        <v>1.3614868224562799E-2</v>
      </c>
      <c r="P62" s="2">
        <v>0</v>
      </c>
      <c r="Q62" s="2"/>
      <c r="R62" s="2">
        <v>6.4370722153404003E-3</v>
      </c>
      <c r="S62" s="2">
        <v>1.0665197162236901E-2</v>
      </c>
      <c r="T62" s="38">
        <f t="shared" si="1"/>
        <v>8.2685382986553327E-2</v>
      </c>
    </row>
    <row r="63" spans="1:20">
      <c r="A63" t="s">
        <v>21</v>
      </c>
      <c r="B63">
        <v>60.59</v>
      </c>
      <c r="C63" s="35">
        <v>4.8090989265071604E-3</v>
      </c>
      <c r="D63" t="s">
        <v>82</v>
      </c>
      <c r="E63" s="2">
        <v>7.8962034134447898E-2</v>
      </c>
      <c r="F63" s="2">
        <v>2.3558668242896399E-2</v>
      </c>
      <c r="G63" s="2">
        <v>1.7750923014392399E-2</v>
      </c>
      <c r="H63" s="2">
        <v>1.21404830208182E-3</v>
      </c>
      <c r="I63" s="2">
        <v>0</v>
      </c>
      <c r="J63" s="2">
        <v>0</v>
      </c>
      <c r="K63" s="2">
        <v>2.8432296575557601E-2</v>
      </c>
      <c r="L63" s="2">
        <v>0</v>
      </c>
      <c r="M63" s="2">
        <v>1</v>
      </c>
      <c r="N63" s="2">
        <v>0</v>
      </c>
      <c r="O63" s="2">
        <v>8.5136383959432099E-5</v>
      </c>
      <c r="P63" s="2">
        <v>0</v>
      </c>
      <c r="Q63" s="2"/>
      <c r="R63" s="2">
        <v>0</v>
      </c>
      <c r="S63" s="2">
        <v>5.37928242289289E-3</v>
      </c>
      <c r="T63" s="38">
        <f t="shared" si="1"/>
        <v>8.2175032059104133E-2</v>
      </c>
    </row>
    <row r="64" spans="1:20">
      <c r="A64" t="s">
        <v>21</v>
      </c>
      <c r="B64">
        <v>61.61</v>
      </c>
      <c r="C64" s="35">
        <v>8.1513379210812996E-3</v>
      </c>
      <c r="D64" t="s">
        <v>83</v>
      </c>
      <c r="E64" s="2">
        <v>2.7960640891675399E-2</v>
      </c>
      <c r="F64" s="2"/>
      <c r="G64" s="2">
        <v>4.4117009824512499E-2</v>
      </c>
      <c r="H64" s="2">
        <v>3.8320393481257198E-3</v>
      </c>
      <c r="I64" s="2">
        <v>5.13373672582962E-4</v>
      </c>
      <c r="J64" s="2"/>
      <c r="K64" s="2">
        <v>3.3616085453974202E-2</v>
      </c>
      <c r="L64" s="2"/>
      <c r="M64" s="2">
        <v>1</v>
      </c>
      <c r="N64" s="2">
        <v>0</v>
      </c>
      <c r="O64" s="2">
        <v>6.9734217630589004E-3</v>
      </c>
      <c r="P64" s="2">
        <v>5.65347198777415E-3</v>
      </c>
      <c r="Q64" s="2">
        <v>0</v>
      </c>
      <c r="R64" s="2">
        <v>3.1956895731941E-4</v>
      </c>
      <c r="S64" s="2">
        <v>2.57360601242922E-2</v>
      </c>
      <c r="T64" s="38">
        <f t="shared" si="1"/>
        <v>8.2171365920254591E-2</v>
      </c>
    </row>
    <row r="65" spans="1:20">
      <c r="A65" t="s">
        <v>21</v>
      </c>
      <c r="B65">
        <v>61.27</v>
      </c>
      <c r="C65" s="35">
        <v>1.0599941317231401E-2</v>
      </c>
      <c r="D65" t="s">
        <v>84</v>
      </c>
      <c r="E65" s="2">
        <v>3.5849878091257399E-2</v>
      </c>
      <c r="F65" s="2">
        <v>0</v>
      </c>
      <c r="G65" s="2">
        <v>6.1328426462410199E-2</v>
      </c>
      <c r="H65" s="2">
        <v>3.4817639414506801E-3</v>
      </c>
      <c r="I65" s="2">
        <v>1.9496663071128201E-3</v>
      </c>
      <c r="J65" s="2">
        <v>2.3668657194605E-3</v>
      </c>
      <c r="K65" s="2">
        <v>1.28809299403079E-2</v>
      </c>
      <c r="L65" s="2">
        <v>6.4308681672025697E-3</v>
      </c>
      <c r="M65" s="2">
        <v>1</v>
      </c>
      <c r="N65" s="2">
        <v>0</v>
      </c>
      <c r="O65" s="2">
        <v>2.3091121803241999E-3</v>
      </c>
      <c r="P65" s="2">
        <v>0</v>
      </c>
      <c r="Q65" s="2">
        <v>0</v>
      </c>
      <c r="R65" s="2">
        <v>3.6356169416827001E-3</v>
      </c>
      <c r="S65" s="2">
        <v>2.5706686021602601E-2</v>
      </c>
      <c r="T65" s="38">
        <f t="shared" si="1"/>
        <v>8.0904216644232654E-2</v>
      </c>
    </row>
    <row r="66" spans="1:20">
      <c r="A66" t="s">
        <v>21</v>
      </c>
      <c r="B66">
        <v>61.96</v>
      </c>
      <c r="C66" s="35">
        <v>7.4820529928002703E-3</v>
      </c>
      <c r="D66" t="s">
        <v>85</v>
      </c>
      <c r="E66" s="2">
        <v>3.1287008011145902E-2</v>
      </c>
      <c r="F66" s="2">
        <v>1.13742870465003E-2</v>
      </c>
      <c r="G66" s="2">
        <v>1.4654016281786799E-2</v>
      </c>
      <c r="H66" s="2">
        <v>2.4024888785155402E-3</v>
      </c>
      <c r="I66" s="2">
        <v>0</v>
      </c>
      <c r="J66" s="2">
        <v>2.3944587135992798E-3</v>
      </c>
      <c r="K66" s="2">
        <v>1.22525918944392E-2</v>
      </c>
      <c r="L66" s="2">
        <v>1.79145613229214E-2</v>
      </c>
      <c r="M66" s="2">
        <v>0</v>
      </c>
      <c r="N66" s="2">
        <v>1</v>
      </c>
      <c r="O66" s="2">
        <v>1.1540709825611901E-3</v>
      </c>
      <c r="P66" s="2">
        <v>0</v>
      </c>
      <c r="Q66" s="2">
        <v>1.2E-5</v>
      </c>
      <c r="R66" s="2">
        <v>1.1761418474287E-4</v>
      </c>
      <c r="S66" s="2">
        <v>2.1828667528132201E-2</v>
      </c>
      <c r="T66" s="38">
        <f t="shared" si="1"/>
        <v>7.9656090913360802E-2</v>
      </c>
    </row>
    <row r="67" spans="1:20">
      <c r="A67" t="s">
        <v>21</v>
      </c>
      <c r="B67">
        <v>63.24</v>
      </c>
      <c r="C67" s="35">
        <v>5.1997244170126503E-3</v>
      </c>
      <c r="D67" t="s">
        <v>86</v>
      </c>
      <c r="E67" s="2">
        <v>7.2875304771856497E-2</v>
      </c>
      <c r="F67" s="2">
        <v>0</v>
      </c>
      <c r="G67" s="2">
        <v>0.1251099029113</v>
      </c>
      <c r="H67" s="2">
        <v>1.85151812042421E-3</v>
      </c>
      <c r="I67" s="2">
        <v>1.39793381517394E-2</v>
      </c>
      <c r="J67" s="2">
        <v>0</v>
      </c>
      <c r="K67" s="2">
        <v>5.2623311341501701E-2</v>
      </c>
      <c r="L67" s="2">
        <v>8.95728066146073E-2</v>
      </c>
      <c r="M67" s="2">
        <v>0</v>
      </c>
      <c r="N67" s="2">
        <v>0</v>
      </c>
      <c r="O67" s="2">
        <v>7.9974030573097994E-3</v>
      </c>
      <c r="P67" s="2">
        <v>0</v>
      </c>
      <c r="Q67" s="2"/>
      <c r="R67" s="2"/>
      <c r="S67" s="2">
        <v>0.68653287687076803</v>
      </c>
      <c r="T67" s="38">
        <f t="shared" ref="T67:T70" si="2">SUMPRODUCT($E$1:$S$1,E67:S67)</f>
        <v>7.870250726309376E-2</v>
      </c>
    </row>
    <row r="68" spans="1:20">
      <c r="A68" t="s">
        <v>21</v>
      </c>
      <c r="B68">
        <v>65.36</v>
      </c>
      <c r="C68" s="35">
        <v>6.8587055384897403E-3</v>
      </c>
      <c r="D68" t="s">
        <v>87</v>
      </c>
      <c r="E68" s="2">
        <v>5.2063740856844301E-2</v>
      </c>
      <c r="F68" s="2"/>
      <c r="G68" s="2">
        <v>0.204840455835611</v>
      </c>
      <c r="H68" s="2">
        <v>4.23217362716653E-2</v>
      </c>
      <c r="I68" s="2"/>
      <c r="J68" s="2">
        <v>1.47814136657369E-2</v>
      </c>
      <c r="K68" s="2">
        <v>7.3201382343700896E-2</v>
      </c>
      <c r="L68" s="2">
        <v>0.102434542949012</v>
      </c>
      <c r="M68" s="2">
        <v>0</v>
      </c>
      <c r="N68" s="2">
        <v>0</v>
      </c>
      <c r="O68" s="2">
        <v>0.128068164086029</v>
      </c>
      <c r="P68" s="2">
        <v>9.1677481497806704E-2</v>
      </c>
      <c r="Q68" s="2">
        <v>1.2E-5</v>
      </c>
      <c r="R68" s="2">
        <v>0</v>
      </c>
      <c r="S68" s="2">
        <v>0.23647535196188499</v>
      </c>
      <c r="T68" s="38">
        <f t="shared" si="2"/>
        <v>6.4134878761068811E-2</v>
      </c>
    </row>
    <row r="69" spans="1:20">
      <c r="A69" t="s">
        <v>21</v>
      </c>
      <c r="B69">
        <v>61.86</v>
      </c>
      <c r="C69" s="35">
        <v>3.9156726104246902E-3</v>
      </c>
      <c r="D69" t="s">
        <v>88</v>
      </c>
      <c r="E69" s="2">
        <v>6.5961337513061602E-2</v>
      </c>
      <c r="F69" s="2"/>
      <c r="G69" s="2">
        <v>0.16653162567876201</v>
      </c>
      <c r="H69" s="2">
        <v>2.8641759645303502E-3</v>
      </c>
      <c r="I69" s="2">
        <v>2.38891805056442E-2</v>
      </c>
      <c r="J69" s="2">
        <v>1.4233386143258199E-3</v>
      </c>
      <c r="K69" s="2">
        <v>7.28872133207666E-2</v>
      </c>
      <c r="L69" s="2">
        <v>8.7276067983463497E-3</v>
      </c>
      <c r="M69" s="2">
        <v>0</v>
      </c>
      <c r="N69" s="2">
        <v>0</v>
      </c>
      <c r="O69" s="2">
        <v>4.7373991279382396E-3</v>
      </c>
      <c r="P69" s="2">
        <v>0</v>
      </c>
      <c r="Q69" s="2"/>
      <c r="R69" s="2"/>
      <c r="S69" s="2">
        <v>0.122386824186291</v>
      </c>
      <c r="T69" s="38">
        <f t="shared" si="2"/>
        <v>3.1394885610682634E-2</v>
      </c>
    </row>
    <row r="70" spans="1:20">
      <c r="A70" t="s">
        <v>21</v>
      </c>
      <c r="B70">
        <v>55.46</v>
      </c>
      <c r="C70" s="35">
        <v>5.44060839213818E-3</v>
      </c>
      <c r="D70" t="s">
        <v>89</v>
      </c>
      <c r="E70" s="2">
        <v>6.9618599791013605E-2</v>
      </c>
      <c r="F70" s="2"/>
      <c r="G70" s="2">
        <v>1.9231963593013199E-2</v>
      </c>
      <c r="H70" s="2">
        <v>3.0580452200481001E-3</v>
      </c>
      <c r="I70" s="2">
        <v>7.6818582973298801E-3</v>
      </c>
      <c r="J70" s="2"/>
      <c r="K70" s="2">
        <v>2.51335218347471E-2</v>
      </c>
      <c r="L70" s="2">
        <v>1.8373909049150199E-2</v>
      </c>
      <c r="M70" s="2">
        <v>0</v>
      </c>
      <c r="N70" s="2">
        <v>0</v>
      </c>
      <c r="O70" s="2">
        <v>3.3482935127368998E-3</v>
      </c>
      <c r="P70" s="2"/>
      <c r="Q70" s="2">
        <v>1.2E-5</v>
      </c>
      <c r="R70" s="2">
        <v>0</v>
      </c>
      <c r="S70" s="2"/>
      <c r="T70" s="38">
        <f t="shared" si="2"/>
        <v>1.134039539675466E-2</v>
      </c>
    </row>
  </sheetData>
  <sortState xmlns:xlrd2="http://schemas.microsoft.com/office/spreadsheetml/2017/richdata2" ref="A10:T70">
    <sortCondition descending="1" ref="T10:T70"/>
  </sortState>
  <pageMargins left="0.7" right="0.7" top="0.75" bottom="0.75" header="0.3" footer="0.3"/>
  <pageSetup paperSize="9" scale="4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5"/>
  <sheetViews>
    <sheetView workbookViewId="0">
      <pane xSplit="4" ySplit="2" topLeftCell="E3" activePane="bottomRight" state="frozen"/>
      <selection pane="bottomRight" activeCell="K8" sqref="K8"/>
      <selection pane="bottomLeft" activeCell="A3" sqref="A3"/>
      <selection pane="topRight" activeCell="E1" sqref="E1"/>
    </sheetView>
  </sheetViews>
  <sheetFormatPr defaultRowHeight="15"/>
  <cols>
    <col min="2" max="2" width="18.5703125" bestFit="1" customWidth="1"/>
    <col min="3" max="3" width="20" bestFit="1" customWidth="1"/>
    <col min="4" max="4" width="16.85546875" bestFit="1" customWidth="1"/>
  </cols>
  <sheetData>
    <row r="1" spans="1:20" s="1" customFormat="1">
      <c r="D1" s="1" t="s">
        <v>0</v>
      </c>
      <c r="E1">
        <v>7.1005917159763315E-2</v>
      </c>
      <c r="F1">
        <v>1.1834319526627212E-2</v>
      </c>
      <c r="G1">
        <v>2.9585798816568049E-2</v>
      </c>
      <c r="H1">
        <v>2.9585798816568049E-2</v>
      </c>
      <c r="I1">
        <v>1.1834319526627212E-2</v>
      </c>
      <c r="J1">
        <v>0.15384615384615385</v>
      </c>
      <c r="K1">
        <v>0.14615384615384613</v>
      </c>
      <c r="L1">
        <v>9.6153846153846145E-2</v>
      </c>
      <c r="M1">
        <v>7.1153846153846151E-2</v>
      </c>
      <c r="N1">
        <v>7.1153846153846151E-2</v>
      </c>
      <c r="O1">
        <v>6.1538461538461542E-2</v>
      </c>
      <c r="P1">
        <v>4.6153846153846156E-2</v>
      </c>
      <c r="Q1">
        <v>4.6153846153846156E-2</v>
      </c>
      <c r="R1">
        <v>7.6923076923076927E-2</v>
      </c>
      <c r="S1">
        <v>7.6923076923076927E-2</v>
      </c>
    </row>
    <row r="2" spans="1:20" s="1" customFormat="1">
      <c r="A2" s="1" t="s">
        <v>1</v>
      </c>
      <c r="B2" s="1" t="s">
        <v>2</v>
      </c>
      <c r="C2" s="1" t="s">
        <v>3</v>
      </c>
      <c r="D2" s="1" t="s">
        <v>90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</row>
    <row r="3" spans="1:20">
      <c r="A3" t="s">
        <v>91</v>
      </c>
      <c r="B3">
        <v>91.81</v>
      </c>
      <c r="C3" s="4"/>
      <c r="D3" t="s">
        <v>92</v>
      </c>
      <c r="E3" s="2">
        <v>5.1801803563277099E-3</v>
      </c>
      <c r="F3" s="2">
        <v>1.7996128868436899E-2</v>
      </c>
      <c r="G3" s="2">
        <v>0.90503851625015697</v>
      </c>
      <c r="H3" s="2">
        <v>1</v>
      </c>
      <c r="I3" s="2">
        <v>1</v>
      </c>
      <c r="J3" s="2">
        <v>0</v>
      </c>
      <c r="K3" s="2">
        <v>1</v>
      </c>
      <c r="L3" s="2">
        <v>1</v>
      </c>
      <c r="M3">
        <v>1</v>
      </c>
      <c r="N3">
        <v>1</v>
      </c>
      <c r="O3" s="3">
        <v>0.75519745815865402</v>
      </c>
      <c r="P3" s="3">
        <v>1</v>
      </c>
      <c r="Q3" s="3">
        <v>3.99520833333333E-4</v>
      </c>
      <c r="R3" s="3">
        <v>0</v>
      </c>
      <c r="S3" s="3">
        <v>0.57166095652173898</v>
      </c>
      <c r="T3" s="1">
        <f t="shared" ref="T3:T9" si="0">SUMPRODUCT($E$1:$S$1,E3:S3)</f>
        <v>0.59001248086033253</v>
      </c>
    </row>
    <row r="4" spans="1:20">
      <c r="A4" t="s">
        <v>91</v>
      </c>
      <c r="B4">
        <v>85.36</v>
      </c>
      <c r="C4" s="4"/>
      <c r="D4" t="s">
        <v>93</v>
      </c>
      <c r="E4" s="2">
        <v>4.1711734892726504E-3</v>
      </c>
      <c r="F4" s="2">
        <v>9.7571822557933799E-2</v>
      </c>
      <c r="G4" s="2">
        <v>0.79259859922390397</v>
      </c>
      <c r="H4" s="2">
        <v>0.1313906358336</v>
      </c>
      <c r="I4" s="2">
        <v>4.8631688338188497E-2</v>
      </c>
      <c r="J4" s="2">
        <v>1.7238336251508299E-3</v>
      </c>
      <c r="K4" s="2">
        <v>0.81542699724517897</v>
      </c>
      <c r="L4" s="2">
        <v>0.17085427135678399</v>
      </c>
      <c r="M4">
        <v>1</v>
      </c>
      <c r="N4">
        <v>1</v>
      </c>
      <c r="O4" s="3">
        <v>1.6080178120856999E-2</v>
      </c>
      <c r="P4" s="3">
        <v>0.17830067300892499</v>
      </c>
      <c r="Q4" s="3">
        <v>2.5000000000000001E-5</v>
      </c>
      <c r="R4" s="3">
        <v>1</v>
      </c>
      <c r="S4" s="3">
        <v>0.27555335968379402</v>
      </c>
      <c r="T4" s="1">
        <f t="shared" si="0"/>
        <v>0.41488179569541106</v>
      </c>
    </row>
    <row r="5" spans="1:20">
      <c r="A5" t="s">
        <v>91</v>
      </c>
      <c r="B5">
        <v>89.25</v>
      </c>
      <c r="C5" s="4"/>
      <c r="D5" t="s">
        <v>94</v>
      </c>
      <c r="E5" s="2">
        <v>2.6187669959026002E-3</v>
      </c>
      <c r="F5" s="2">
        <v>0.215639052310374</v>
      </c>
      <c r="G5" s="2">
        <v>1</v>
      </c>
      <c r="H5" s="2">
        <v>0.47370642521672401</v>
      </c>
      <c r="I5" s="2">
        <v>0.76812094836298805</v>
      </c>
      <c r="J5" s="2">
        <v>0</v>
      </c>
      <c r="K5" s="2">
        <v>0.24242424242424199</v>
      </c>
      <c r="L5" s="2">
        <v>0.861809045226131</v>
      </c>
      <c r="M5">
        <v>1</v>
      </c>
      <c r="N5">
        <v>1</v>
      </c>
      <c r="O5" s="3">
        <v>1</v>
      </c>
      <c r="P5" s="3">
        <v>0.54118027802800595</v>
      </c>
      <c r="Q5" s="3">
        <v>0.2</v>
      </c>
      <c r="R5" s="3">
        <v>0</v>
      </c>
      <c r="S5" s="3">
        <v>0</v>
      </c>
      <c r="T5" s="1">
        <f t="shared" si="0"/>
        <v>0.41178082409942618</v>
      </c>
    </row>
    <row r="6" spans="1:20">
      <c r="A6" t="s">
        <v>91</v>
      </c>
      <c r="B6">
        <v>83.14</v>
      </c>
      <c r="C6" s="4"/>
      <c r="D6" t="s">
        <v>95</v>
      </c>
      <c r="E6" s="2">
        <v>3.4412181286499399E-3</v>
      </c>
      <c r="F6" s="2">
        <v>2.0147656509033399E-2</v>
      </c>
      <c r="G6" s="2">
        <v>0.91628614399543695</v>
      </c>
      <c r="H6" s="2">
        <v>0.22827859052352301</v>
      </c>
      <c r="I6" s="2">
        <v>0.13798849962804999</v>
      </c>
      <c r="J6" s="2">
        <v>0</v>
      </c>
      <c r="K6" s="2">
        <v>0.28925619834710697</v>
      </c>
      <c r="L6" s="2">
        <v>0</v>
      </c>
      <c r="M6">
        <v>1</v>
      </c>
      <c r="N6">
        <v>1</v>
      </c>
      <c r="O6" s="3">
        <v>0.40023442276892501</v>
      </c>
      <c r="P6" s="3">
        <v>0.57033191145262696</v>
      </c>
      <c r="Q6" s="3">
        <v>2.9433333333333301E-2</v>
      </c>
      <c r="R6" s="3">
        <v>0</v>
      </c>
      <c r="S6" s="3">
        <v>1</v>
      </c>
      <c r="T6" s="1">
        <f t="shared" si="0"/>
        <v>0.34979660122907463</v>
      </c>
    </row>
    <row r="7" spans="1:20">
      <c r="A7" t="s">
        <v>91</v>
      </c>
      <c r="B7">
        <v>82.14</v>
      </c>
      <c r="C7" s="4"/>
      <c r="D7" t="s">
        <v>96</v>
      </c>
      <c r="E7" s="2">
        <v>3.61588601851323E-3</v>
      </c>
      <c r="F7" s="2">
        <v>3.0348266067892E-2</v>
      </c>
      <c r="G7" s="2">
        <v>0.31323947296054</v>
      </c>
      <c r="H7" s="2">
        <v>6.1428562074242101E-3</v>
      </c>
      <c r="I7" s="2">
        <v>1.3043161846452499E-2</v>
      </c>
      <c r="J7" s="2">
        <v>1.0679415909806999E-3</v>
      </c>
      <c r="K7" s="2">
        <v>8.2644628099173598E-2</v>
      </c>
      <c r="L7" s="2">
        <v>6.5326633165829207E-2</v>
      </c>
      <c r="M7">
        <v>1</v>
      </c>
      <c r="N7">
        <v>1</v>
      </c>
      <c r="O7" s="3">
        <v>2.0034337071745598E-2</v>
      </c>
      <c r="P7" s="3">
        <v>2.8388805307929602E-2</v>
      </c>
      <c r="Q7" s="3">
        <v>2.0833333333333299E-5</v>
      </c>
      <c r="R7" s="3">
        <v>4.4543367220589497E-3</v>
      </c>
      <c r="S7" s="3">
        <v>0.35471845059288498</v>
      </c>
      <c r="T7" s="1">
        <f t="shared" si="0"/>
        <v>0.20122443929167314</v>
      </c>
    </row>
    <row r="8" spans="1:20">
      <c r="A8" t="s">
        <v>91</v>
      </c>
      <c r="B8">
        <v>80.180000000000007</v>
      </c>
      <c r="C8" s="4"/>
      <c r="D8" t="s">
        <v>97</v>
      </c>
      <c r="E8" s="2">
        <v>3.5617650424899202E-3</v>
      </c>
      <c r="F8" s="2">
        <v>4.4025850473816503E-3</v>
      </c>
      <c r="G8" s="2">
        <v>0.26251481067794702</v>
      </c>
      <c r="H8" s="2">
        <v>1.17489531455675E-2</v>
      </c>
      <c r="I8" s="2">
        <v>1.2040804721831E-2</v>
      </c>
      <c r="J8" s="2">
        <v>0</v>
      </c>
      <c r="K8" s="2">
        <v>0.101928374655647</v>
      </c>
      <c r="L8" s="2">
        <v>5.0251256281407003E-2</v>
      </c>
      <c r="M8">
        <v>1</v>
      </c>
      <c r="N8">
        <v>1</v>
      </c>
      <c r="O8" s="3">
        <v>6.3835375839127698E-2</v>
      </c>
      <c r="P8" s="3">
        <v>8.8154711219360402E-2</v>
      </c>
      <c r="Q8" s="3">
        <v>4.0000000000000003E-5</v>
      </c>
      <c r="R8" s="3">
        <v>4.1416644933948204E-3</v>
      </c>
      <c r="S8" s="3">
        <v>9.1501976284584993E-2</v>
      </c>
      <c r="T8" s="1">
        <f t="shared" si="0"/>
        <v>0.18595464221352009</v>
      </c>
    </row>
    <row r="9" spans="1:20">
      <c r="A9" t="s">
        <v>91</v>
      </c>
      <c r="B9">
        <v>82.46</v>
      </c>
      <c r="C9" s="4"/>
      <c r="D9" t="s">
        <v>98</v>
      </c>
      <c r="E9" s="2">
        <v>3.30315228615501E-3</v>
      </c>
      <c r="F9" s="2">
        <v>3.4643396651665701E-3</v>
      </c>
      <c r="G9" s="2">
        <v>0.15533472980909899</v>
      </c>
      <c r="H9" s="2">
        <v>1.6734758616533101E-2</v>
      </c>
      <c r="I9" s="2">
        <v>5.2154863064233902E-3</v>
      </c>
      <c r="J9" s="2">
        <v>0</v>
      </c>
      <c r="K9" s="2">
        <v>0.11019283746556501</v>
      </c>
      <c r="L9" s="2">
        <v>7.5376884422110504E-2</v>
      </c>
      <c r="M9">
        <v>1</v>
      </c>
      <c r="N9">
        <v>1</v>
      </c>
      <c r="O9" s="3">
        <v>6.6460654640676894E-2</v>
      </c>
      <c r="P9" s="3">
        <v>7.6619891378454305E-2</v>
      </c>
      <c r="Q9" s="3">
        <v>4.0000000000000003E-5</v>
      </c>
      <c r="R9" s="3">
        <v>4.1565183548906296E-3</v>
      </c>
      <c r="S9" s="3">
        <v>7.5691699604743104E-2</v>
      </c>
      <c r="T9" s="1">
        <f t="shared" si="0"/>
        <v>0.18485885901333829</v>
      </c>
    </row>
    <row r="10" spans="1:20">
      <c r="C10" s="4"/>
      <c r="E10" s="2"/>
      <c r="F10" s="2"/>
      <c r="G10" s="2"/>
      <c r="H10" s="2"/>
      <c r="I10" s="2"/>
      <c r="J10" s="2"/>
      <c r="K10" s="2"/>
      <c r="L10" s="2"/>
      <c r="O10" s="3"/>
      <c r="P10" s="3"/>
      <c r="Q10" s="3"/>
      <c r="R10" s="3"/>
      <c r="S10" s="3"/>
      <c r="T10" s="1"/>
    </row>
    <row r="11" spans="1:20">
      <c r="C11" s="4"/>
      <c r="E11" s="2"/>
      <c r="F11" s="2"/>
      <c r="G11" s="2"/>
      <c r="H11" s="2"/>
      <c r="I11" s="2"/>
      <c r="J11" s="2"/>
      <c r="K11" s="2"/>
      <c r="L11" s="2"/>
      <c r="O11" s="3"/>
      <c r="P11" s="3"/>
      <c r="Q11" s="3"/>
      <c r="R11" s="3"/>
      <c r="S11" s="3"/>
      <c r="T11" s="1"/>
    </row>
    <row r="12" spans="1:20">
      <c r="C12" s="4"/>
      <c r="E12" s="2"/>
      <c r="F12" s="2"/>
      <c r="G12" s="2"/>
      <c r="H12" s="2"/>
      <c r="I12" s="2"/>
      <c r="J12" s="2"/>
      <c r="K12" s="2"/>
      <c r="L12" s="2"/>
      <c r="O12" s="3"/>
      <c r="P12" s="3"/>
      <c r="Q12" s="3"/>
      <c r="R12" s="3"/>
      <c r="S12" s="3"/>
      <c r="T12" s="1"/>
    </row>
    <row r="13" spans="1:20">
      <c r="C13" s="4"/>
      <c r="E13" s="2"/>
      <c r="F13" s="2"/>
      <c r="G13" s="2"/>
      <c r="H13" s="2"/>
      <c r="I13" s="2"/>
      <c r="J13" s="2"/>
      <c r="K13" s="2"/>
      <c r="L13" s="2"/>
      <c r="O13" s="3"/>
      <c r="P13" s="3"/>
      <c r="Q13" s="3"/>
      <c r="R13" s="3"/>
      <c r="S13" s="3"/>
      <c r="T13" s="1"/>
    </row>
    <row r="14" spans="1:20">
      <c r="C14" s="4"/>
      <c r="D14" s="13"/>
      <c r="E14" s="2"/>
      <c r="F14" s="2"/>
      <c r="G14" s="2"/>
      <c r="H14" s="2"/>
      <c r="I14" s="2"/>
      <c r="J14" s="2"/>
      <c r="K14" s="2"/>
      <c r="L14" s="2"/>
      <c r="O14" s="3"/>
      <c r="P14" s="3"/>
      <c r="Q14" s="3"/>
      <c r="R14" s="3"/>
      <c r="S14" s="3"/>
      <c r="T14" s="1"/>
    </row>
    <row r="15" spans="1:20">
      <c r="C15" s="4"/>
      <c r="D15" s="13"/>
      <c r="E15" s="2"/>
      <c r="F15" s="2"/>
      <c r="G15" s="2"/>
      <c r="H15" s="2"/>
      <c r="I15" s="2"/>
      <c r="J15" s="2"/>
      <c r="K15" s="2"/>
      <c r="L15" s="2"/>
      <c r="O15" s="3"/>
      <c r="P15" s="3"/>
      <c r="Q15" s="3"/>
      <c r="R15" s="3"/>
      <c r="S15" s="3"/>
      <c r="T15" s="1"/>
    </row>
    <row r="16" spans="1:20">
      <c r="C16" s="4"/>
      <c r="D16" s="13"/>
      <c r="E16" s="2"/>
      <c r="F16" s="2"/>
      <c r="G16" s="2"/>
      <c r="H16" s="2"/>
      <c r="I16" s="2"/>
      <c r="J16" s="2"/>
      <c r="K16" s="2"/>
      <c r="L16" s="2"/>
      <c r="O16" s="3"/>
      <c r="P16" s="3"/>
      <c r="Q16" s="3"/>
      <c r="R16" s="3"/>
      <c r="S16" s="3"/>
      <c r="T16" s="1"/>
    </row>
    <row r="17" spans="3:20">
      <c r="C17" s="4"/>
      <c r="D17" s="13"/>
      <c r="E17" s="2"/>
      <c r="F17" s="2"/>
      <c r="G17" s="2"/>
      <c r="H17" s="2"/>
      <c r="I17" s="2"/>
      <c r="J17" s="2"/>
      <c r="K17" s="2"/>
      <c r="L17" s="2"/>
      <c r="O17" s="3"/>
      <c r="P17" s="3"/>
      <c r="Q17" s="3"/>
      <c r="R17" s="3"/>
      <c r="S17" s="3"/>
      <c r="T17" s="1"/>
    </row>
    <row r="18" spans="3:20">
      <c r="C18" s="4"/>
      <c r="D18" s="13"/>
      <c r="E18" s="2"/>
      <c r="F18" s="2"/>
      <c r="G18" s="2"/>
      <c r="H18" s="2"/>
      <c r="I18" s="2"/>
      <c r="J18" s="2"/>
      <c r="K18" s="2"/>
      <c r="L18" s="2"/>
      <c r="N18" s="13"/>
      <c r="O18" s="3"/>
      <c r="P18" s="3"/>
      <c r="Q18" s="3"/>
      <c r="R18" s="3"/>
      <c r="S18" s="3"/>
      <c r="T18" s="1"/>
    </row>
    <row r="19" spans="3:20">
      <c r="C19" s="4"/>
      <c r="D19" s="13"/>
      <c r="E19" s="2"/>
      <c r="F19" s="2"/>
      <c r="G19" s="2"/>
      <c r="H19" s="2"/>
      <c r="I19" s="2"/>
      <c r="J19" s="2"/>
      <c r="K19" s="2"/>
      <c r="L19" s="2"/>
      <c r="N19" s="13"/>
      <c r="O19" s="3"/>
      <c r="P19" s="3"/>
      <c r="Q19" s="3"/>
      <c r="R19" s="3"/>
      <c r="S19" s="3"/>
      <c r="T19" s="1"/>
    </row>
    <row r="20" spans="3:20">
      <c r="C20" s="4"/>
      <c r="D20" s="13"/>
      <c r="E20" s="2"/>
      <c r="F20" s="2"/>
      <c r="G20" s="2"/>
      <c r="H20" s="2"/>
      <c r="I20" s="2"/>
      <c r="J20" s="2"/>
      <c r="K20" s="2"/>
      <c r="L20" s="2"/>
      <c r="N20" s="13"/>
      <c r="O20" s="3"/>
      <c r="P20" s="3"/>
      <c r="Q20" s="3"/>
      <c r="R20" s="3"/>
      <c r="S20" s="3"/>
      <c r="T20" s="1"/>
    </row>
    <row r="21" spans="3:20">
      <c r="C21" s="4"/>
      <c r="E21" s="2"/>
      <c r="F21" s="2"/>
      <c r="G21" s="2"/>
      <c r="H21" s="2"/>
      <c r="I21" s="2"/>
      <c r="J21" s="2"/>
      <c r="K21" s="2"/>
      <c r="L21" s="2"/>
      <c r="O21" s="3"/>
      <c r="P21" s="3"/>
      <c r="Q21" s="3"/>
      <c r="R21" s="3"/>
      <c r="S21" s="3"/>
      <c r="T21" s="1"/>
    </row>
    <row r="22" spans="3:20">
      <c r="C22" s="4"/>
      <c r="E22" s="2"/>
      <c r="F22" s="2"/>
      <c r="G22" s="2"/>
      <c r="H22" s="2"/>
      <c r="I22" s="2"/>
      <c r="J22" s="2"/>
      <c r="K22" s="2"/>
      <c r="L22" s="2"/>
      <c r="O22" s="3"/>
      <c r="P22" s="3"/>
      <c r="Q22" s="3"/>
      <c r="R22" s="3"/>
      <c r="S22" s="3"/>
      <c r="T22" s="1"/>
    </row>
    <row r="23" spans="3:20">
      <c r="C23" s="4"/>
      <c r="E23" s="2"/>
      <c r="F23" s="2"/>
      <c r="G23" s="2"/>
      <c r="H23" s="2"/>
      <c r="I23" s="2"/>
      <c r="J23" s="2"/>
      <c r="K23" s="2"/>
      <c r="L23" s="2"/>
      <c r="O23" s="3"/>
      <c r="P23" s="3"/>
      <c r="Q23" s="3"/>
      <c r="R23" s="3"/>
      <c r="S23" s="3"/>
      <c r="T23" s="1"/>
    </row>
    <row r="24" spans="3:20">
      <c r="C24" s="4"/>
      <c r="E24" s="2"/>
      <c r="F24" s="2"/>
      <c r="G24" s="2"/>
      <c r="H24" s="2"/>
      <c r="I24" s="2"/>
      <c r="J24" s="2"/>
      <c r="K24" s="2"/>
      <c r="L24" s="2"/>
      <c r="O24" s="3"/>
      <c r="P24" s="3"/>
      <c r="Q24" s="3"/>
      <c r="R24" s="3"/>
      <c r="S24" s="3"/>
      <c r="T24" s="1"/>
    </row>
    <row r="25" spans="3:20">
      <c r="C25" s="4"/>
      <c r="E25" s="2"/>
      <c r="F25" s="2"/>
      <c r="G25" s="2"/>
      <c r="H25" s="2"/>
      <c r="I25" s="2"/>
      <c r="J25" s="2"/>
      <c r="K25" s="2"/>
      <c r="L25" s="2"/>
      <c r="O25" s="3"/>
      <c r="P25" s="3"/>
      <c r="Q25" s="3"/>
      <c r="R25" s="3"/>
      <c r="S25" s="3"/>
      <c r="T25" s="1"/>
    </row>
    <row r="26" spans="3:20">
      <c r="C26" s="4"/>
      <c r="E26" s="2"/>
      <c r="F26" s="2"/>
      <c r="G26" s="2"/>
      <c r="H26" s="2"/>
      <c r="I26" s="2"/>
      <c r="J26" s="2"/>
      <c r="K26" s="2"/>
      <c r="L26" s="2"/>
      <c r="O26" s="3"/>
      <c r="P26" s="3"/>
      <c r="Q26" s="3"/>
      <c r="R26" s="3"/>
      <c r="S26" s="3"/>
      <c r="T26" s="1"/>
    </row>
    <row r="27" spans="3:20">
      <c r="C27" s="4"/>
      <c r="E27" s="2"/>
      <c r="F27" s="2"/>
      <c r="G27" s="2"/>
      <c r="H27" s="2"/>
      <c r="I27" s="2"/>
      <c r="J27" s="2"/>
      <c r="K27" s="2"/>
      <c r="L27" s="2"/>
      <c r="O27" s="3"/>
      <c r="P27" s="3"/>
      <c r="Q27" s="3"/>
      <c r="R27" s="3"/>
      <c r="S27" s="3"/>
      <c r="T27" s="1"/>
    </row>
    <row r="28" spans="3:20">
      <c r="C28" s="4"/>
      <c r="E28" s="2"/>
      <c r="F28" s="2"/>
      <c r="G28" s="2"/>
      <c r="H28" s="2"/>
      <c r="I28" s="2"/>
      <c r="J28" s="2"/>
      <c r="K28" s="2"/>
      <c r="L28" s="2"/>
      <c r="O28" s="3"/>
      <c r="P28" s="3"/>
      <c r="Q28" s="3"/>
      <c r="R28" s="3"/>
      <c r="S28" s="3"/>
      <c r="T28" s="1"/>
    </row>
    <row r="29" spans="3:20">
      <c r="C29" s="4"/>
      <c r="E29" s="2"/>
      <c r="F29" s="2"/>
      <c r="G29" s="2"/>
      <c r="H29" s="2"/>
      <c r="I29" s="2"/>
      <c r="J29" s="2"/>
      <c r="K29" s="2"/>
      <c r="L29" s="2"/>
      <c r="O29" s="3"/>
      <c r="P29" s="3"/>
      <c r="Q29" s="3"/>
      <c r="R29" s="3"/>
      <c r="S29" s="3"/>
      <c r="T29" s="1"/>
    </row>
    <row r="30" spans="3:20">
      <c r="C30" s="4"/>
      <c r="E30" s="2"/>
      <c r="F30" s="2"/>
      <c r="G30" s="2"/>
      <c r="H30" s="2"/>
      <c r="I30" s="2"/>
      <c r="J30" s="2"/>
      <c r="K30" s="2"/>
      <c r="L30" s="2"/>
      <c r="O30" s="3"/>
      <c r="P30" s="3"/>
      <c r="Q30" s="3"/>
      <c r="R30" s="3"/>
      <c r="S30" s="3"/>
      <c r="T30" s="1"/>
    </row>
    <row r="31" spans="3:20">
      <c r="C31" s="4"/>
      <c r="E31" s="2"/>
      <c r="F31" s="2"/>
      <c r="G31" s="2"/>
      <c r="H31" s="2"/>
      <c r="I31" s="2"/>
      <c r="J31" s="2"/>
      <c r="K31" s="2"/>
      <c r="L31" s="2"/>
      <c r="O31" s="3"/>
      <c r="P31" s="3"/>
      <c r="Q31" s="3"/>
      <c r="R31" s="3"/>
      <c r="S31" s="3"/>
      <c r="T31" s="1"/>
    </row>
    <row r="32" spans="3:20">
      <c r="C32" s="4"/>
      <c r="E32" s="2"/>
      <c r="F32" s="2"/>
      <c r="G32" s="2"/>
      <c r="H32" s="2"/>
      <c r="I32" s="2"/>
      <c r="J32" s="2"/>
      <c r="K32" s="2"/>
      <c r="L32" s="2"/>
      <c r="O32" s="3"/>
      <c r="P32" s="3"/>
      <c r="Q32" s="3"/>
      <c r="R32" s="3"/>
      <c r="S32" s="3"/>
      <c r="T32" s="1"/>
    </row>
    <row r="33" spans="3:20">
      <c r="C33" s="4"/>
      <c r="E33" s="2"/>
      <c r="F33" s="2"/>
      <c r="G33" s="2"/>
      <c r="H33" s="2"/>
      <c r="I33" s="2"/>
      <c r="J33" s="2"/>
      <c r="K33" s="2"/>
      <c r="L33" s="2"/>
      <c r="O33" s="3"/>
      <c r="P33" s="3"/>
      <c r="Q33" s="3"/>
      <c r="R33" s="3"/>
      <c r="S33" s="3"/>
      <c r="T33" s="1"/>
    </row>
    <row r="34" spans="3:20">
      <c r="C34" s="4"/>
      <c r="E34" s="2"/>
      <c r="F34" s="2"/>
      <c r="G34" s="2"/>
      <c r="H34" s="2"/>
      <c r="I34" s="2"/>
      <c r="J34" s="2"/>
      <c r="K34" s="2"/>
      <c r="L34" s="2"/>
      <c r="O34" s="3"/>
      <c r="P34" s="3"/>
      <c r="Q34" s="3"/>
      <c r="R34" s="3"/>
      <c r="S34" s="3"/>
      <c r="T34" s="1"/>
    </row>
    <row r="35" spans="3:20">
      <c r="C35" s="4"/>
      <c r="E35" s="2"/>
      <c r="F35" s="2"/>
      <c r="G35" s="2"/>
      <c r="H35" s="2"/>
      <c r="I35" s="2"/>
      <c r="J35" s="2"/>
      <c r="K35" s="2"/>
      <c r="L35" s="2"/>
      <c r="O35" s="3"/>
      <c r="P35" s="3"/>
      <c r="Q35" s="3"/>
      <c r="R35" s="3"/>
      <c r="S35" s="3"/>
      <c r="T35" s="1"/>
    </row>
    <row r="36" spans="3:20">
      <c r="C36" s="4"/>
      <c r="E36" s="2"/>
      <c r="F36" s="2"/>
      <c r="G36" s="2"/>
      <c r="H36" s="2"/>
      <c r="I36" s="2"/>
      <c r="J36" s="2"/>
      <c r="K36" s="2"/>
      <c r="L36" s="2"/>
      <c r="O36" s="3"/>
      <c r="P36" s="3"/>
      <c r="Q36" s="3"/>
      <c r="R36" s="3"/>
      <c r="S36" s="3"/>
      <c r="T36" s="1"/>
    </row>
    <row r="37" spans="3:20">
      <c r="C37" s="4"/>
      <c r="E37" s="2"/>
      <c r="F37" s="2"/>
      <c r="G37" s="2"/>
      <c r="H37" s="2"/>
      <c r="I37" s="2"/>
      <c r="J37" s="2"/>
      <c r="K37" s="2"/>
      <c r="L37" s="2"/>
      <c r="O37" s="3"/>
      <c r="P37" s="3"/>
      <c r="Q37" s="3"/>
      <c r="R37" s="3"/>
      <c r="S37" s="3"/>
      <c r="T37" s="1"/>
    </row>
    <row r="38" spans="3:20">
      <c r="C38" s="4"/>
      <c r="E38" s="2"/>
      <c r="F38" s="2"/>
      <c r="G38" s="2"/>
      <c r="H38" s="2"/>
      <c r="I38" s="2"/>
      <c r="J38" s="2"/>
      <c r="K38" s="2"/>
      <c r="L38" s="2"/>
      <c r="O38" s="3"/>
      <c r="P38" s="3"/>
      <c r="Q38" s="3"/>
      <c r="R38" s="3"/>
      <c r="S38" s="3"/>
      <c r="T38" s="1"/>
    </row>
    <row r="39" spans="3:20">
      <c r="C39" s="4"/>
      <c r="E39" s="2"/>
      <c r="F39" s="2"/>
      <c r="G39" s="2"/>
      <c r="H39" s="2"/>
      <c r="I39" s="2"/>
      <c r="J39" s="2"/>
      <c r="K39" s="2"/>
      <c r="L39" s="2"/>
      <c r="O39" s="3"/>
      <c r="P39" s="3"/>
      <c r="Q39" s="3"/>
      <c r="R39" s="3"/>
      <c r="S39" s="3"/>
      <c r="T39" s="1"/>
    </row>
    <row r="40" spans="3:20">
      <c r="C40" s="4"/>
      <c r="E40" s="2"/>
      <c r="F40" s="2"/>
      <c r="G40" s="2"/>
      <c r="H40" s="2"/>
      <c r="I40" s="2"/>
      <c r="J40" s="2"/>
      <c r="K40" s="2"/>
      <c r="L40" s="2"/>
      <c r="O40" s="3"/>
      <c r="P40" s="3"/>
      <c r="Q40" s="3"/>
      <c r="R40" s="3"/>
      <c r="S40" s="3"/>
      <c r="T40" s="1"/>
    </row>
    <row r="41" spans="3:20">
      <c r="C41" s="4"/>
      <c r="E41" s="2"/>
      <c r="F41" s="2"/>
      <c r="G41" s="2"/>
      <c r="H41" s="2"/>
      <c r="I41" s="2"/>
      <c r="J41" s="2"/>
      <c r="K41" s="2"/>
      <c r="L41" s="2"/>
      <c r="O41" s="3"/>
      <c r="P41" s="3"/>
      <c r="Q41" s="3"/>
      <c r="R41" s="3"/>
      <c r="S41" s="3"/>
      <c r="T41" s="1"/>
    </row>
    <row r="42" spans="3:20">
      <c r="C42" s="4"/>
      <c r="E42" s="2"/>
      <c r="F42" s="2"/>
      <c r="G42" s="2"/>
      <c r="H42" s="2"/>
      <c r="I42" s="2"/>
      <c r="J42" s="2"/>
      <c r="K42" s="2"/>
      <c r="L42" s="2"/>
      <c r="O42" s="3"/>
      <c r="P42" s="3"/>
      <c r="Q42" s="3"/>
      <c r="R42" s="3"/>
      <c r="S42" s="3"/>
      <c r="T42" s="1"/>
    </row>
    <row r="43" spans="3:20">
      <c r="C43" s="4"/>
      <c r="E43" s="2"/>
      <c r="F43" s="2"/>
      <c r="G43" s="2"/>
      <c r="H43" s="2"/>
      <c r="I43" s="2"/>
      <c r="J43" s="2"/>
      <c r="K43" s="2"/>
      <c r="L43" s="2"/>
      <c r="O43" s="3"/>
      <c r="P43" s="3"/>
      <c r="Q43" s="3"/>
      <c r="R43" s="3"/>
      <c r="S43" s="3"/>
      <c r="T43" s="1"/>
    </row>
    <row r="44" spans="3:20">
      <c r="C44" s="4"/>
      <c r="E44" s="2"/>
      <c r="F44" s="2"/>
      <c r="G44" s="2"/>
      <c r="H44" s="2"/>
      <c r="I44" s="2"/>
      <c r="J44" s="2"/>
      <c r="K44" s="2"/>
      <c r="L44" s="2"/>
      <c r="O44" s="3"/>
      <c r="P44" s="3"/>
      <c r="Q44" s="3"/>
      <c r="R44" s="3"/>
      <c r="S44" s="3"/>
      <c r="T44" s="1"/>
    </row>
    <row r="45" spans="3:20">
      <c r="C45" s="4"/>
      <c r="E45" s="2"/>
      <c r="F45" s="2"/>
      <c r="G45" s="2"/>
      <c r="H45" s="2"/>
      <c r="I45" s="2"/>
      <c r="J45" s="2"/>
      <c r="K45" s="2"/>
      <c r="L45" s="2"/>
      <c r="O45" s="3"/>
      <c r="P45" s="3"/>
      <c r="Q45" s="3"/>
      <c r="R45" s="3"/>
      <c r="S45" s="3"/>
      <c r="T45" s="1"/>
    </row>
    <row r="46" spans="3:20">
      <c r="C46" s="4"/>
      <c r="E46" s="2"/>
      <c r="F46" s="2"/>
      <c r="G46" s="2"/>
      <c r="H46" s="2"/>
      <c r="I46" s="2"/>
      <c r="J46" s="2"/>
      <c r="K46" s="2"/>
      <c r="L46" s="2"/>
      <c r="O46" s="3"/>
      <c r="P46" s="3"/>
      <c r="Q46" s="3"/>
      <c r="R46" s="3"/>
      <c r="S46" s="3"/>
      <c r="T46" s="1"/>
    </row>
    <row r="47" spans="3:20">
      <c r="C47" s="4"/>
      <c r="E47" s="2"/>
      <c r="F47" s="2"/>
      <c r="G47" s="2"/>
      <c r="H47" s="2"/>
      <c r="I47" s="2"/>
      <c r="J47" s="2"/>
      <c r="K47" s="2"/>
      <c r="L47" s="2"/>
      <c r="O47" s="3"/>
      <c r="P47" s="3"/>
      <c r="Q47" s="3"/>
      <c r="R47" s="3"/>
      <c r="S47" s="3"/>
      <c r="T47" s="1"/>
    </row>
    <row r="48" spans="3:20">
      <c r="C48" s="4"/>
      <c r="E48" s="2"/>
      <c r="F48" s="2"/>
      <c r="G48" s="2"/>
      <c r="H48" s="2"/>
      <c r="I48" s="2"/>
      <c r="J48" s="2"/>
      <c r="K48" s="2"/>
      <c r="L48" s="2"/>
      <c r="O48" s="3"/>
      <c r="P48" s="3"/>
      <c r="Q48" s="3"/>
      <c r="R48" s="3"/>
      <c r="S48" s="3"/>
      <c r="T48" s="1"/>
    </row>
    <row r="49" spans="3:20">
      <c r="C49" s="4"/>
      <c r="E49" s="2"/>
      <c r="F49" s="2"/>
      <c r="G49" s="2"/>
      <c r="H49" s="2"/>
      <c r="I49" s="2"/>
      <c r="J49" s="2"/>
      <c r="K49" s="2"/>
      <c r="L49" s="2"/>
      <c r="O49" s="3"/>
      <c r="P49" s="3"/>
      <c r="Q49" s="3"/>
      <c r="R49" s="3"/>
      <c r="S49" s="3"/>
      <c r="T49" s="1"/>
    </row>
    <row r="50" spans="3:20">
      <c r="C50" s="4"/>
      <c r="E50" s="2"/>
      <c r="F50" s="2"/>
      <c r="G50" s="2"/>
      <c r="H50" s="2"/>
      <c r="I50" s="2"/>
      <c r="J50" s="2"/>
      <c r="K50" s="2"/>
      <c r="L50" s="2"/>
      <c r="O50" s="3"/>
      <c r="P50" s="3"/>
      <c r="Q50" s="3"/>
      <c r="R50" s="3"/>
      <c r="S50" s="3"/>
      <c r="T50" s="1"/>
    </row>
    <row r="51" spans="3:20">
      <c r="C51" s="4"/>
      <c r="E51" s="2"/>
      <c r="F51" s="2"/>
      <c r="G51" s="2"/>
      <c r="H51" s="2"/>
      <c r="I51" s="2"/>
      <c r="J51" s="2"/>
      <c r="K51" s="2"/>
      <c r="L51" s="2"/>
      <c r="O51" s="3"/>
      <c r="P51" s="3"/>
      <c r="Q51" s="3"/>
      <c r="R51" s="3"/>
      <c r="S51" s="3"/>
      <c r="T51" s="1"/>
    </row>
    <row r="52" spans="3:20">
      <c r="C52" s="4"/>
      <c r="E52" s="2"/>
      <c r="F52" s="2"/>
      <c r="G52" s="2"/>
      <c r="H52" s="2"/>
      <c r="I52" s="2"/>
      <c r="J52" s="2"/>
      <c r="K52" s="2"/>
      <c r="L52" s="2"/>
      <c r="O52" s="3"/>
      <c r="P52" s="3"/>
      <c r="Q52" s="3"/>
      <c r="R52" s="3"/>
      <c r="S52" s="3"/>
      <c r="T52" s="1"/>
    </row>
    <row r="53" spans="3:20">
      <c r="C53" s="4"/>
      <c r="E53" s="2"/>
      <c r="F53" s="2"/>
      <c r="G53" s="2"/>
      <c r="H53" s="2"/>
      <c r="I53" s="2"/>
      <c r="J53" s="2"/>
      <c r="K53" s="2"/>
      <c r="L53" s="2"/>
      <c r="O53" s="3"/>
      <c r="P53" s="3"/>
      <c r="Q53" s="3"/>
      <c r="R53" s="3"/>
      <c r="S53" s="3"/>
      <c r="T53" s="1"/>
    </row>
    <row r="54" spans="3:20">
      <c r="C54" s="4"/>
      <c r="E54" s="2"/>
      <c r="F54" s="2"/>
      <c r="G54" s="2"/>
      <c r="H54" s="2"/>
      <c r="I54" s="2"/>
      <c r="J54" s="2"/>
      <c r="K54" s="2"/>
      <c r="L54" s="2"/>
      <c r="O54" s="3"/>
      <c r="P54" s="3"/>
      <c r="Q54" s="3"/>
      <c r="R54" s="3"/>
      <c r="S54" s="3"/>
      <c r="T54" s="1"/>
    </row>
    <row r="55" spans="3:20">
      <c r="C55" s="4"/>
      <c r="E55" s="2"/>
      <c r="F55" s="2"/>
      <c r="G55" s="2"/>
      <c r="H55" s="2"/>
      <c r="I55" s="2"/>
      <c r="J55" s="2"/>
      <c r="K55" s="2"/>
      <c r="L55" s="2"/>
      <c r="O55" s="3"/>
      <c r="P55" s="3"/>
      <c r="Q55" s="3"/>
      <c r="R55" s="3"/>
      <c r="S55" s="3"/>
      <c r="T55" s="1"/>
    </row>
    <row r="56" spans="3:20">
      <c r="C56" s="4"/>
      <c r="E56" s="2"/>
      <c r="F56" s="2"/>
      <c r="G56" s="2"/>
      <c r="H56" s="2"/>
      <c r="I56" s="2"/>
      <c r="J56" s="2"/>
      <c r="K56" s="2"/>
      <c r="L56" s="2"/>
      <c r="O56" s="3"/>
      <c r="P56" s="3"/>
      <c r="Q56" s="3"/>
      <c r="R56" s="3"/>
      <c r="S56" s="3"/>
      <c r="T56" s="1"/>
    </row>
    <row r="57" spans="3:20">
      <c r="C57" s="4"/>
      <c r="E57" s="2"/>
      <c r="F57" s="2"/>
      <c r="G57" s="2"/>
      <c r="H57" s="2"/>
      <c r="I57" s="2"/>
      <c r="J57" s="2"/>
      <c r="K57" s="2"/>
      <c r="L57" s="2"/>
      <c r="O57" s="3"/>
      <c r="P57" s="3"/>
      <c r="Q57" s="3"/>
      <c r="R57" s="3"/>
      <c r="S57" s="3"/>
      <c r="T57" s="1"/>
    </row>
    <row r="58" spans="3:20">
      <c r="C58" s="4"/>
      <c r="E58" s="2"/>
      <c r="F58" s="2"/>
      <c r="G58" s="2"/>
      <c r="H58" s="2"/>
      <c r="I58" s="2"/>
      <c r="J58" s="2"/>
      <c r="K58" s="2"/>
      <c r="L58" s="2"/>
      <c r="O58" s="3"/>
      <c r="P58" s="3"/>
      <c r="Q58" s="3"/>
      <c r="R58" s="3"/>
      <c r="S58" s="3"/>
      <c r="T58" s="1"/>
    </row>
    <row r="59" spans="3:20">
      <c r="C59" s="4"/>
      <c r="E59" s="2"/>
      <c r="F59" s="2"/>
      <c r="G59" s="2"/>
      <c r="H59" s="2"/>
      <c r="I59" s="2"/>
      <c r="J59" s="2"/>
      <c r="K59" s="2"/>
      <c r="L59" s="2"/>
      <c r="O59" s="3"/>
      <c r="P59" s="3"/>
      <c r="Q59" s="3"/>
      <c r="R59" s="3"/>
      <c r="S59" s="3"/>
      <c r="T59" s="1"/>
    </row>
    <row r="60" spans="3:20">
      <c r="C60" s="4"/>
      <c r="E60" s="2"/>
      <c r="F60" s="2"/>
      <c r="G60" s="2"/>
      <c r="H60" s="2"/>
      <c r="I60" s="2"/>
      <c r="J60" s="2"/>
      <c r="K60" s="2"/>
      <c r="L60" s="2"/>
      <c r="O60" s="3"/>
      <c r="P60" s="3"/>
      <c r="Q60" s="3"/>
      <c r="R60" s="3"/>
      <c r="S60" s="3"/>
      <c r="T60" s="1"/>
    </row>
    <row r="61" spans="3:20">
      <c r="C61" s="4"/>
      <c r="E61" s="2"/>
      <c r="F61" s="2"/>
      <c r="G61" s="2"/>
      <c r="H61" s="2"/>
      <c r="I61" s="2"/>
      <c r="J61" s="2"/>
      <c r="K61" s="2"/>
      <c r="L61" s="2"/>
      <c r="O61" s="3"/>
      <c r="P61" s="3"/>
      <c r="Q61" s="3"/>
      <c r="R61" s="3"/>
      <c r="S61" s="3"/>
      <c r="T61" s="1"/>
    </row>
    <row r="62" spans="3:20">
      <c r="C62" s="4"/>
      <c r="E62" s="2"/>
      <c r="F62" s="2"/>
      <c r="G62" s="2"/>
      <c r="H62" s="2"/>
      <c r="I62" s="2"/>
      <c r="J62" s="2"/>
      <c r="K62" s="2"/>
      <c r="L62" s="2"/>
      <c r="O62" s="3"/>
      <c r="P62" s="3"/>
      <c r="Q62" s="3"/>
      <c r="R62" s="3"/>
      <c r="S62" s="3"/>
      <c r="T62" s="1"/>
    </row>
    <row r="63" spans="3:20">
      <c r="C63" s="4"/>
      <c r="E63" s="2"/>
      <c r="F63" s="2"/>
      <c r="G63" s="2"/>
      <c r="H63" s="2"/>
      <c r="I63" s="2"/>
      <c r="J63" s="2"/>
      <c r="K63" s="2"/>
      <c r="L63" s="2"/>
      <c r="O63" s="3"/>
      <c r="P63" s="3"/>
      <c r="Q63" s="3"/>
      <c r="R63" s="3"/>
      <c r="S63" s="3"/>
      <c r="T63" s="1"/>
    </row>
    <row r="64" spans="3:20">
      <c r="C64" s="4"/>
      <c r="E64" s="2"/>
      <c r="F64" s="2"/>
      <c r="G64" s="2"/>
      <c r="H64" s="2"/>
      <c r="I64" s="2"/>
      <c r="J64" s="2"/>
      <c r="K64" s="2"/>
      <c r="L64" s="2"/>
      <c r="O64" s="3"/>
      <c r="P64" s="3"/>
      <c r="Q64" s="3"/>
      <c r="R64" s="3"/>
      <c r="S64" s="3"/>
      <c r="T64" s="1"/>
    </row>
    <row r="65" spans="3:20">
      <c r="C65" s="4"/>
      <c r="E65" s="2"/>
      <c r="F65" s="2"/>
      <c r="G65" s="2"/>
      <c r="H65" s="2"/>
      <c r="I65" s="2"/>
      <c r="J65" s="2"/>
      <c r="K65" s="2"/>
      <c r="L65" s="2"/>
      <c r="O65" s="3"/>
      <c r="P65" s="3"/>
      <c r="Q65" s="3"/>
      <c r="R65" s="3"/>
      <c r="S65" s="3"/>
      <c r="T65" s="1"/>
    </row>
  </sheetData>
  <sortState xmlns:xlrd2="http://schemas.microsoft.com/office/spreadsheetml/2017/richdata2" ref="A3:T9">
    <sortCondition descending="1" ref="T3:T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0AB17-F710-41D4-ABBC-1C59349B8787}">
  <dimension ref="A1:T37"/>
  <sheetViews>
    <sheetView workbookViewId="0">
      <pane xSplit="4" ySplit="2" topLeftCell="E3" activePane="bottomRight" state="frozen"/>
      <selection pane="bottomRight" activeCell="G20" sqref="G20"/>
      <selection pane="bottomLeft" activeCell="E3" sqref="E3"/>
      <selection pane="topRight" activeCell="E3" sqref="E3"/>
    </sheetView>
  </sheetViews>
  <sheetFormatPr defaultRowHeight="15"/>
  <sheetData>
    <row r="1" spans="1:20" s="1" customFormat="1">
      <c r="A1" s="1" t="s">
        <v>99</v>
      </c>
      <c r="D1" s="1" t="s">
        <v>0</v>
      </c>
      <c r="E1">
        <v>7.1005917159763315E-2</v>
      </c>
      <c r="F1">
        <v>1.1834319526627212E-2</v>
      </c>
      <c r="G1">
        <v>2.9585798816568049E-2</v>
      </c>
      <c r="H1">
        <v>2.9585798816568049E-2</v>
      </c>
      <c r="I1">
        <v>1.1834319526627212E-2</v>
      </c>
      <c r="J1">
        <v>0.15384615384615385</v>
      </c>
      <c r="K1">
        <v>0.14615384615384613</v>
      </c>
      <c r="L1">
        <v>9.6153846153846145E-2</v>
      </c>
      <c r="M1">
        <v>7.1153846153846151E-2</v>
      </c>
      <c r="N1">
        <v>7.1153846153846151E-2</v>
      </c>
      <c r="O1">
        <v>6.1538461538461542E-2</v>
      </c>
      <c r="P1">
        <v>4.6153846153846156E-2</v>
      </c>
      <c r="Q1">
        <v>4.6153846153846156E-2</v>
      </c>
      <c r="R1">
        <v>7.6923076923076927E-2</v>
      </c>
      <c r="S1">
        <v>7.6923076923076927E-2</v>
      </c>
    </row>
    <row r="2" spans="1:20" s="1" customForma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</row>
    <row r="3" spans="1:20">
      <c r="A3" t="s">
        <v>100</v>
      </c>
      <c r="B3">
        <v>79.36</v>
      </c>
      <c r="D3" t="s">
        <v>101</v>
      </c>
      <c r="E3" s="11">
        <v>0.18936666666666699</v>
      </c>
      <c r="F3" s="11">
        <v>1</v>
      </c>
      <c r="G3" s="11">
        <v>0.71449531891576201</v>
      </c>
      <c r="H3" s="11">
        <v>0.464186742925211</v>
      </c>
      <c r="I3" s="11">
        <v>1</v>
      </c>
      <c r="J3" s="11">
        <v>0</v>
      </c>
      <c r="K3" s="11">
        <v>7.4906367041198504E-2</v>
      </c>
      <c r="L3" s="11">
        <v>1</v>
      </c>
      <c r="M3">
        <v>0</v>
      </c>
      <c r="N3" s="12">
        <v>1</v>
      </c>
      <c r="O3" s="11">
        <v>1</v>
      </c>
      <c r="P3" s="11">
        <v>1</v>
      </c>
      <c r="Q3" s="11">
        <v>8.0160008016000803E-3</v>
      </c>
      <c r="R3" s="11">
        <v>0.41901029200934597</v>
      </c>
      <c r="S3" s="11">
        <v>4.3757109019240202E-2</v>
      </c>
      <c r="T3" s="1">
        <f t="shared" ref="T3:T17" si="0">SUMPRODUCT($E$1:$S$1,E3:S3)</f>
        <v>0.39390235854879635</v>
      </c>
    </row>
    <row r="4" spans="1:20">
      <c r="A4" t="s">
        <v>100</v>
      </c>
      <c r="B4">
        <v>82.21</v>
      </c>
      <c r="D4" t="s">
        <v>102</v>
      </c>
      <c r="E4">
        <v>0.5</v>
      </c>
      <c r="F4">
        <v>8.5199079228225796E-2</v>
      </c>
      <c r="G4">
        <v>0.10054803113272499</v>
      </c>
      <c r="H4">
        <v>0.322262649142247</v>
      </c>
      <c r="I4">
        <v>0.13848664575959299</v>
      </c>
      <c r="J4">
        <v>0</v>
      </c>
      <c r="K4">
        <v>1</v>
      </c>
      <c r="L4">
        <v>1.66666666666667E-3</v>
      </c>
      <c r="M4">
        <v>1</v>
      </c>
      <c r="N4">
        <v>1</v>
      </c>
      <c r="O4">
        <v>1.02803154859587E-2</v>
      </c>
      <c r="P4">
        <v>5.3708462031308302E-2</v>
      </c>
      <c r="Q4">
        <v>4.32000043200004E-4</v>
      </c>
      <c r="R4">
        <v>0.37720000248309798</v>
      </c>
      <c r="S4">
        <v>0.206291609119647</v>
      </c>
      <c r="T4" s="1">
        <f t="shared" si="0"/>
        <v>0.38729650899854823</v>
      </c>
    </row>
    <row r="5" spans="1:20">
      <c r="A5" t="s">
        <v>100</v>
      </c>
      <c r="B5">
        <v>72.150000000000006</v>
      </c>
      <c r="D5" t="s">
        <v>103</v>
      </c>
      <c r="E5" s="11">
        <v>0.83333333333333304</v>
      </c>
      <c r="F5" s="11">
        <v>0.52209517431883801</v>
      </c>
      <c r="G5" s="11">
        <v>0.64884928603101</v>
      </c>
      <c r="H5" s="11">
        <v>1</v>
      </c>
      <c r="I5" s="11">
        <v>7.3358152841711405E-2</v>
      </c>
      <c r="J5" s="11">
        <v>3.6067210474026001E-2</v>
      </c>
      <c r="K5" s="11">
        <v>6.3670411985018702E-2</v>
      </c>
      <c r="L5" s="11">
        <v>2.33333333333333E-2</v>
      </c>
      <c r="M5">
        <v>1</v>
      </c>
      <c r="N5" s="12">
        <v>1</v>
      </c>
      <c r="O5" s="11">
        <v>3.0295119317995198E-2</v>
      </c>
      <c r="P5" s="11">
        <v>0</v>
      </c>
      <c r="Q5" s="11">
        <v>0</v>
      </c>
      <c r="R5" s="11">
        <v>0.111065719492211</v>
      </c>
      <c r="S5" s="11">
        <v>0</v>
      </c>
      <c r="T5" s="1">
        <f t="shared" si="0"/>
        <v>0.28481449700475348</v>
      </c>
    </row>
    <row r="6" spans="1:20">
      <c r="A6" t="s">
        <v>100</v>
      </c>
      <c r="B6">
        <v>77.45</v>
      </c>
      <c r="D6" t="s">
        <v>104</v>
      </c>
      <c r="E6" s="11">
        <v>0.23</v>
      </c>
      <c r="F6" s="11">
        <v>0</v>
      </c>
      <c r="G6" s="11">
        <v>0.87975673502936302</v>
      </c>
      <c r="H6" s="11">
        <v>3.0343350902973101E-2</v>
      </c>
      <c r="I6" s="11">
        <v>0.72690422481828598</v>
      </c>
      <c r="J6" s="11">
        <v>8.7379667275703007E-3</v>
      </c>
      <c r="K6" s="11">
        <v>0.17977528089887601</v>
      </c>
      <c r="L6" s="11">
        <v>0.123333333333333</v>
      </c>
      <c r="M6">
        <v>1</v>
      </c>
      <c r="N6" s="12">
        <v>1</v>
      </c>
      <c r="O6" s="11">
        <v>0.168526757486157</v>
      </c>
      <c r="P6" s="11">
        <v>0.70134277490365604</v>
      </c>
      <c r="Q6" s="11">
        <v>4.8000004800000497E-3</v>
      </c>
      <c r="R6" s="11">
        <v>0</v>
      </c>
      <c r="S6" s="11">
        <v>0</v>
      </c>
      <c r="T6" s="1">
        <f t="shared" si="0"/>
        <v>0.27660771624220432</v>
      </c>
    </row>
    <row r="7" spans="1:20">
      <c r="A7" t="s">
        <v>100</v>
      </c>
      <c r="B7">
        <v>75.42</v>
      </c>
      <c r="D7" t="s">
        <v>105</v>
      </c>
      <c r="E7" s="11">
        <v>0.49166666666666697</v>
      </c>
      <c r="F7" s="11">
        <v>0</v>
      </c>
      <c r="G7" s="11">
        <v>0.117540817540457</v>
      </c>
      <c r="H7" s="11">
        <v>8.5428558154584597E-3</v>
      </c>
      <c r="I7" s="11">
        <v>1.69182239991197E-2</v>
      </c>
      <c r="J7" s="11">
        <v>2.45977040118627E-2</v>
      </c>
      <c r="K7" s="11">
        <v>0.26217228464419501</v>
      </c>
      <c r="L7" s="11">
        <v>0</v>
      </c>
      <c r="M7">
        <v>1</v>
      </c>
      <c r="N7" s="12">
        <v>1</v>
      </c>
      <c r="O7" s="11">
        <v>6.5220607698462697E-3</v>
      </c>
      <c r="P7" s="11">
        <v>0</v>
      </c>
      <c r="Q7" s="11">
        <v>3.60000036000004E-4</v>
      </c>
      <c r="R7" s="11">
        <v>0.422041579743207</v>
      </c>
      <c r="S7" s="11">
        <v>0.100608401492764</v>
      </c>
      <c r="T7" s="1">
        <f t="shared" si="0"/>
        <v>0.26387300436776745</v>
      </c>
    </row>
    <row r="8" spans="1:20">
      <c r="A8" t="s">
        <v>100</v>
      </c>
      <c r="B8">
        <v>72.64</v>
      </c>
      <c r="D8" s="13" t="s">
        <v>106</v>
      </c>
      <c r="E8" s="11">
        <v>9.01666666666667E-2</v>
      </c>
      <c r="F8" s="11">
        <v>1.59683589335789E-2</v>
      </c>
      <c r="G8" s="11">
        <v>0.89615815828085099</v>
      </c>
      <c r="H8" s="11">
        <v>0.75656191776605397</v>
      </c>
      <c r="I8" s="11">
        <v>0.19677957709024901</v>
      </c>
      <c r="J8" s="11">
        <v>1.2688619934273001E-3</v>
      </c>
      <c r="K8" s="11">
        <v>0.12734082397003699</v>
      </c>
      <c r="L8" s="11">
        <v>1.16666666666667E-2</v>
      </c>
      <c r="M8">
        <v>1</v>
      </c>
      <c r="N8" s="12">
        <v>1</v>
      </c>
      <c r="O8" s="11">
        <v>2.1915323909568501E-2</v>
      </c>
      <c r="P8" s="11">
        <v>0.15510456810075299</v>
      </c>
      <c r="Q8" s="11">
        <v>4.8000004800000497E-3</v>
      </c>
      <c r="R8" s="11">
        <v>0.34095946922793002</v>
      </c>
      <c r="S8" s="11">
        <v>3.39553355038077E-2</v>
      </c>
      <c r="T8" s="1">
        <f t="shared" si="0"/>
        <v>0.25762163203909183</v>
      </c>
    </row>
    <row r="9" spans="1:20">
      <c r="A9" t="s">
        <v>100</v>
      </c>
      <c r="B9">
        <v>77.959999999999994</v>
      </c>
      <c r="D9" t="s">
        <v>107</v>
      </c>
      <c r="E9" s="11">
        <v>1</v>
      </c>
      <c r="F9" s="11">
        <v>0</v>
      </c>
      <c r="G9" s="11">
        <v>8.1920740609892795E-2</v>
      </c>
      <c r="H9" s="11">
        <v>9.846530778786361E-4</v>
      </c>
      <c r="I9" s="11">
        <v>1.7972747446219298E-2</v>
      </c>
      <c r="J9" s="11">
        <v>0.167113613664782</v>
      </c>
      <c r="K9" s="11">
        <v>4.49438202247191E-2</v>
      </c>
      <c r="L9" s="11">
        <v>0</v>
      </c>
      <c r="M9">
        <v>1</v>
      </c>
      <c r="N9" s="12">
        <v>1</v>
      </c>
      <c r="O9" s="11">
        <v>2.2666109555583499E-4</v>
      </c>
      <c r="P9" s="11">
        <v>0</v>
      </c>
      <c r="Q9" s="11">
        <v>4.8000004800000502E-4</v>
      </c>
      <c r="R9" s="11">
        <v>0</v>
      </c>
      <c r="S9" s="11">
        <v>1.7754423792840601E-2</v>
      </c>
      <c r="T9" s="1">
        <f t="shared" si="0"/>
        <v>0.24965945303693077</v>
      </c>
    </row>
    <row r="10" spans="1:20">
      <c r="A10" t="s">
        <v>100</v>
      </c>
      <c r="B10">
        <v>74.88</v>
      </c>
      <c r="D10" t="s">
        <v>108</v>
      </c>
      <c r="E10" s="11">
        <v>1</v>
      </c>
      <c r="F10" s="11"/>
      <c r="G10" s="11">
        <v>0.29874221771998599</v>
      </c>
      <c r="H10" s="11">
        <v>0.13487875698438201</v>
      </c>
      <c r="I10" s="11">
        <v>0</v>
      </c>
      <c r="J10" s="11">
        <v>0</v>
      </c>
      <c r="K10" s="11">
        <v>6.7415730337078594E-2</v>
      </c>
      <c r="L10" s="11">
        <v>0</v>
      </c>
      <c r="M10">
        <v>1</v>
      </c>
      <c r="N10" s="12">
        <v>1</v>
      </c>
      <c r="O10" s="11">
        <v>2.5669521083369898E-2</v>
      </c>
      <c r="P10" s="11">
        <v>0</v>
      </c>
      <c r="Q10" s="11">
        <v>0</v>
      </c>
      <c r="R10" s="11">
        <v>5.4397719622280996E-3</v>
      </c>
      <c r="S10" s="11"/>
      <c r="T10" s="1">
        <f t="shared" si="0"/>
        <v>0.23799380750073193</v>
      </c>
    </row>
    <row r="11" spans="1:20">
      <c r="A11" t="s">
        <v>100</v>
      </c>
      <c r="B11">
        <v>70.61</v>
      </c>
      <c r="D11" t="s">
        <v>109</v>
      </c>
      <c r="E11" s="11">
        <v>0.65181666666666704</v>
      </c>
      <c r="F11" s="11">
        <v>0</v>
      </c>
      <c r="G11" s="11">
        <v>0.31750620960154002</v>
      </c>
      <c r="H11" s="11">
        <v>1.22536992614304E-4</v>
      </c>
      <c r="I11" s="11">
        <v>5.7882027863871699E-2</v>
      </c>
      <c r="J11" s="11">
        <v>0</v>
      </c>
      <c r="K11" s="11">
        <v>4.11985018726592E-2</v>
      </c>
      <c r="L11" s="11">
        <v>8.3333333333333297E-3</v>
      </c>
      <c r="M11">
        <v>1</v>
      </c>
      <c r="N11" s="12">
        <v>1</v>
      </c>
      <c r="O11" s="11">
        <v>4.9832933910973003E-4</v>
      </c>
      <c r="P11" s="11">
        <v>0</v>
      </c>
      <c r="Q11" s="11">
        <v>1.20000012000001E-4</v>
      </c>
      <c r="R11" s="11">
        <v>2.6263261679633498E-2</v>
      </c>
      <c r="S11" s="11">
        <v>9.7057516734195395E-2</v>
      </c>
      <c r="T11" s="1">
        <f t="shared" si="0"/>
        <v>0.21501784731491116</v>
      </c>
    </row>
    <row r="12" spans="1:20">
      <c r="A12" t="s">
        <v>100</v>
      </c>
      <c r="B12">
        <v>74.75</v>
      </c>
      <c r="D12" t="s">
        <v>110</v>
      </c>
      <c r="E12" s="11">
        <v>0.28333333333333299</v>
      </c>
      <c r="F12" s="11">
        <v>0</v>
      </c>
      <c r="G12" s="11">
        <v>0.35185617517385098</v>
      </c>
      <c r="H12" s="11">
        <v>0.14095768351125801</v>
      </c>
      <c r="I12" s="11">
        <v>0.111015961511422</v>
      </c>
      <c r="J12" s="11">
        <v>2.4029408500818301E-3</v>
      </c>
      <c r="K12" s="11">
        <v>0.19101123595505601</v>
      </c>
      <c r="L12" s="11">
        <v>3.6666666666666702E-2</v>
      </c>
      <c r="M12">
        <v>1</v>
      </c>
      <c r="N12" s="12">
        <v>1</v>
      </c>
      <c r="O12" s="11">
        <v>1.7872246093706399E-3</v>
      </c>
      <c r="P12" s="11"/>
      <c r="Q12" s="11"/>
      <c r="R12" s="11">
        <v>3.44781530665575E-2</v>
      </c>
      <c r="S12" s="11">
        <v>2.3880220797801902E-2</v>
      </c>
      <c r="T12" s="1">
        <f t="shared" si="0"/>
        <v>0.21473156530265003</v>
      </c>
    </row>
    <row r="13" spans="1:20">
      <c r="A13" t="s">
        <v>100</v>
      </c>
      <c r="B13">
        <v>76.040000000000006</v>
      </c>
      <c r="D13" t="s">
        <v>111</v>
      </c>
      <c r="E13" s="11">
        <v>0.28333333333333299</v>
      </c>
      <c r="F13" s="11">
        <v>0</v>
      </c>
      <c r="G13" s="11">
        <v>0.323355239678002</v>
      </c>
      <c r="H13" s="11">
        <v>5.0780187498316101E-2</v>
      </c>
      <c r="I13" s="11">
        <v>0.110117923230693</v>
      </c>
      <c r="J13" s="11">
        <v>2.3810959332629101E-2</v>
      </c>
      <c r="K13" s="11">
        <v>0.13857677902621701</v>
      </c>
      <c r="L13" s="11">
        <v>0.05</v>
      </c>
      <c r="M13">
        <v>1</v>
      </c>
      <c r="N13" s="12">
        <v>1</v>
      </c>
      <c r="O13" s="11">
        <v>1.25209675252906E-3</v>
      </c>
      <c r="P13" s="11">
        <v>0</v>
      </c>
      <c r="Q13" s="11"/>
      <c r="R13" s="11">
        <v>4.6022217910620299E-2</v>
      </c>
      <c r="S13" s="11">
        <v>1.25227869152169E-2</v>
      </c>
      <c r="T13" s="1">
        <f t="shared" si="0"/>
        <v>0.20810326175089394</v>
      </c>
    </row>
    <row r="14" spans="1:20">
      <c r="A14" t="s">
        <v>100</v>
      </c>
      <c r="B14">
        <v>74.459999999999994</v>
      </c>
      <c r="D14" t="s">
        <v>112</v>
      </c>
      <c r="E14" s="11">
        <v>0.17333333333333301</v>
      </c>
      <c r="F14" s="11">
        <v>0</v>
      </c>
      <c r="G14" s="11">
        <v>0.35526851795106601</v>
      </c>
      <c r="H14" s="11">
        <v>2.5842085705265999E-2</v>
      </c>
      <c r="I14" s="11">
        <v>0.19264890176732</v>
      </c>
      <c r="J14" s="11">
        <v>0</v>
      </c>
      <c r="K14" s="11">
        <v>0.14981273408239701</v>
      </c>
      <c r="L14" s="11">
        <v>3.5000000000000003E-2</v>
      </c>
      <c r="M14">
        <v>1</v>
      </c>
      <c r="N14" s="12">
        <v>1</v>
      </c>
      <c r="O14" s="11"/>
      <c r="P14" s="11"/>
      <c r="Q14" s="11">
        <v>5.2200005220000496E-4</v>
      </c>
      <c r="R14" s="11"/>
      <c r="S14" s="11">
        <v>3.16443013401063E-3</v>
      </c>
      <c r="T14" s="1">
        <f t="shared" si="0"/>
        <v>0.193699316839058</v>
      </c>
    </row>
    <row r="15" spans="1:20">
      <c r="A15" t="s">
        <v>100</v>
      </c>
      <c r="B15">
        <v>71.209999999999994</v>
      </c>
      <c r="D15" t="s">
        <v>113</v>
      </c>
      <c r="E15" s="11">
        <v>0.447566666666667</v>
      </c>
      <c r="F15" s="11">
        <v>0</v>
      </c>
      <c r="G15" s="11">
        <v>3.58230020224014E-2</v>
      </c>
      <c r="H15" s="11">
        <v>1.1163353961421801E-2</v>
      </c>
      <c r="I15" s="11">
        <v>0</v>
      </c>
      <c r="J15" s="11">
        <v>0</v>
      </c>
      <c r="K15" s="11">
        <v>1.8726591760299598E-2</v>
      </c>
      <c r="L15" s="11">
        <v>1.66666666666667E-3</v>
      </c>
      <c r="M15">
        <v>1</v>
      </c>
      <c r="N15" s="12">
        <v>1</v>
      </c>
      <c r="O15" s="11">
        <v>1.3172290765259401E-2</v>
      </c>
      <c r="P15" s="11">
        <v>0</v>
      </c>
      <c r="Q15" s="11">
        <v>4.8000004800000502E-4</v>
      </c>
      <c r="R15" s="11">
        <v>6.8783864983601199E-3</v>
      </c>
      <c r="S15" s="11">
        <v>5.9181412642802099E-2</v>
      </c>
      <c r="T15" s="1">
        <f t="shared" si="0"/>
        <v>0.18428920202899443</v>
      </c>
    </row>
    <row r="16" spans="1:20">
      <c r="A16" t="s">
        <v>100</v>
      </c>
      <c r="B16">
        <v>71.95</v>
      </c>
      <c r="D16" t="s">
        <v>114</v>
      </c>
      <c r="E16" s="11">
        <v>0.27776666666666699</v>
      </c>
      <c r="F16" s="11">
        <v>0</v>
      </c>
      <c r="G16" s="11">
        <v>0.17289863118391599</v>
      </c>
      <c r="H16" s="11">
        <v>6.0147448806657702E-3</v>
      </c>
      <c r="I16" s="11">
        <v>0</v>
      </c>
      <c r="J16" s="11">
        <v>2.0958976556909099E-2</v>
      </c>
      <c r="K16" s="11">
        <v>7.1161048689138598E-2</v>
      </c>
      <c r="L16" s="11">
        <v>3.1666666666666697E-2</v>
      </c>
      <c r="M16">
        <v>1</v>
      </c>
      <c r="N16" s="12">
        <v>0</v>
      </c>
      <c r="O16" s="11">
        <v>0</v>
      </c>
      <c r="P16" s="11">
        <v>0</v>
      </c>
      <c r="Q16" s="11">
        <v>0</v>
      </c>
      <c r="R16" s="11">
        <v>4.1251678562750103E-2</v>
      </c>
      <c r="S16" s="11">
        <v>1.9861282082924401E-2</v>
      </c>
      <c r="T16" s="1">
        <f t="shared" si="0"/>
        <v>0.11754100588846968</v>
      </c>
    </row>
    <row r="17" spans="1:20">
      <c r="A17" t="s">
        <v>100</v>
      </c>
      <c r="B17">
        <v>74.19</v>
      </c>
      <c r="D17" t="s">
        <v>115</v>
      </c>
      <c r="E17" s="11">
        <v>0.34166666666666701</v>
      </c>
      <c r="F17" s="11">
        <v>6.02686979450048E-3</v>
      </c>
      <c r="G17" s="11">
        <v>8.8306265839440803E-2</v>
      </c>
      <c r="H17" s="11">
        <v>6.8506672912929702E-3</v>
      </c>
      <c r="I17" s="11">
        <v>0.14286500265923299</v>
      </c>
      <c r="J17" s="11">
        <v>0</v>
      </c>
      <c r="K17" s="11">
        <v>7.1161048689138598E-2</v>
      </c>
      <c r="L17" s="11">
        <v>0.01</v>
      </c>
      <c r="M17">
        <v>1</v>
      </c>
      <c r="N17" s="12">
        <v>0</v>
      </c>
      <c r="O17" s="11">
        <v>2.4007343613695602E-2</v>
      </c>
      <c r="P17" s="11">
        <v>0</v>
      </c>
      <c r="Q17" s="11"/>
      <c r="R17" s="11">
        <v>0</v>
      </c>
      <c r="S17" s="11">
        <v>1.9447012194424799E-2</v>
      </c>
      <c r="T17" s="1">
        <f t="shared" si="0"/>
        <v>0.11432682748693976</v>
      </c>
    </row>
    <row r="23" spans="1:20">
      <c r="H23" s="13"/>
      <c r="I23" s="13"/>
      <c r="K23" s="13"/>
      <c r="L23" s="13"/>
      <c r="O23" s="13"/>
      <c r="Q23" s="13"/>
      <c r="R23" s="13"/>
      <c r="S23" s="13"/>
    </row>
    <row r="24" spans="1:20">
      <c r="G24" s="13"/>
      <c r="H24" s="13"/>
      <c r="K24" s="13"/>
      <c r="L24" s="13"/>
      <c r="O24" s="13"/>
      <c r="Q24" s="13"/>
      <c r="R24" s="13"/>
      <c r="S24" s="13"/>
    </row>
    <row r="25" spans="1:20">
      <c r="H25" s="13"/>
      <c r="J25" s="13"/>
      <c r="K25" s="13"/>
      <c r="L25" s="13"/>
      <c r="R25" s="13"/>
      <c r="S25" s="13"/>
    </row>
    <row r="26" spans="1:20">
      <c r="I26" s="13"/>
      <c r="K26" s="13"/>
      <c r="L26" s="13"/>
      <c r="O26" s="13"/>
    </row>
    <row r="27" spans="1:20">
      <c r="E27" s="13"/>
      <c r="F27" s="13"/>
      <c r="J27" s="13"/>
      <c r="L27" s="13"/>
      <c r="O27" s="13"/>
      <c r="Q27" s="13"/>
      <c r="S27" s="13"/>
    </row>
    <row r="28" spans="1:20">
      <c r="F28" s="13"/>
      <c r="G28" s="13"/>
      <c r="H28" s="13"/>
      <c r="K28" s="13"/>
      <c r="O28" s="13"/>
      <c r="S28" s="13"/>
    </row>
    <row r="29" spans="1:20">
      <c r="Q29" s="13"/>
      <c r="S29" s="13"/>
    </row>
    <row r="30" spans="1:20">
      <c r="J30" s="13"/>
      <c r="L30" s="13"/>
      <c r="O30" s="13"/>
      <c r="R30" s="13"/>
      <c r="S30" s="13"/>
    </row>
    <row r="31" spans="1:20">
      <c r="K31" s="13"/>
      <c r="O31" s="13"/>
      <c r="R31" s="13"/>
    </row>
    <row r="32" spans="1:20">
      <c r="H32" s="13"/>
      <c r="I32" s="13"/>
      <c r="J32" s="13"/>
      <c r="O32" s="13"/>
      <c r="Q32" s="13"/>
    </row>
    <row r="33" spans="6:19">
      <c r="H33" s="13"/>
      <c r="J33" s="13"/>
      <c r="O33" s="13"/>
      <c r="R33" s="13"/>
      <c r="S33" s="13"/>
    </row>
    <row r="34" spans="6:19">
      <c r="H34" s="13"/>
      <c r="J34" s="13"/>
      <c r="Q34" s="13"/>
    </row>
    <row r="35" spans="6:19">
      <c r="G35" s="13"/>
      <c r="H35" s="13"/>
      <c r="I35" s="13"/>
      <c r="K35" s="13"/>
      <c r="O35" s="13"/>
      <c r="Q35" s="13"/>
      <c r="S35" s="13"/>
    </row>
    <row r="36" spans="6:19">
      <c r="K36" s="13"/>
      <c r="Q36" s="13"/>
      <c r="S36" s="13"/>
    </row>
    <row r="37" spans="6:19">
      <c r="F37" s="13"/>
      <c r="L37" s="13"/>
      <c r="O37" s="13"/>
      <c r="P37" s="13"/>
      <c r="Q37" s="13"/>
    </row>
  </sheetData>
  <sortState xmlns:xlrd2="http://schemas.microsoft.com/office/spreadsheetml/2017/richdata2" ref="A3:T17">
    <sortCondition descending="1" ref="T3:T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D71F-390D-4EB2-BC2D-6D831215527C}">
  <dimension ref="A1:R93"/>
  <sheetViews>
    <sheetView tabSelected="1" zoomScaleNormal="100" workbookViewId="0">
      <pane ySplit="10" topLeftCell="A11" activePane="bottomLeft" state="frozen"/>
      <selection pane="bottomLeft" activeCell="F13" sqref="F13"/>
    </sheetView>
  </sheetViews>
  <sheetFormatPr defaultRowHeight="15"/>
  <cols>
    <col min="4" max="4" width="13.42578125" customWidth="1"/>
    <col min="5" max="5" width="20.140625" customWidth="1"/>
    <col min="6" max="6" width="16.7109375" customWidth="1"/>
    <col min="7" max="7" width="13.28515625" bestFit="1" customWidth="1"/>
    <col min="8" max="8" width="9.85546875" bestFit="1" customWidth="1"/>
    <col min="10" max="10" width="29.42578125" bestFit="1" customWidth="1"/>
    <col min="11" max="11" width="12.7109375" bestFit="1" customWidth="1"/>
    <col min="12" max="20" width="9.140625" customWidth="1"/>
  </cols>
  <sheetData>
    <row r="1" spans="1:18">
      <c r="A1" s="1" t="s">
        <v>116</v>
      </c>
      <c r="B1" s="1" t="s">
        <v>117</v>
      </c>
      <c r="C1" s="32" t="s">
        <v>118</v>
      </c>
      <c r="D1" s="1" t="s">
        <v>3</v>
      </c>
      <c r="E1" s="1" t="s">
        <v>119</v>
      </c>
      <c r="F1" s="1" t="s">
        <v>120</v>
      </c>
      <c r="G1" s="16" t="s">
        <v>121</v>
      </c>
      <c r="J1" s="1" t="s">
        <v>122</v>
      </c>
      <c r="K1" s="39">
        <f>SUM(F2:F69)</f>
        <v>0.79890000000000028</v>
      </c>
      <c r="L1" t="b">
        <f>K4+K7=K1</f>
        <v>1</v>
      </c>
      <c r="R1" s="7"/>
    </row>
    <row r="2" spans="1:18">
      <c r="A2" s="19" t="str">
        <f>'matrix divided by max cat A'!D3</f>
        <v>HLL21120</v>
      </c>
      <c r="B2" s="19">
        <f>'matrix divided by max cat A'!T3</f>
        <v>0.35541834523449761</v>
      </c>
      <c r="C2" s="19">
        <f>'matrix divided by max cat A'!B3</f>
        <v>80.14</v>
      </c>
      <c r="D2" s="21">
        <f>'matrix divided by max cat A'!C3</f>
        <v>6.0148791373549303E-3</v>
      </c>
      <c r="E2" s="55">
        <f t="shared" ref="E2:E9" si="0">D2*100</f>
        <v>0.60148791373549304</v>
      </c>
      <c r="F2" s="56">
        <f t="shared" ref="F2:F8" si="1">D2</f>
        <v>6.0148791373549303E-3</v>
      </c>
      <c r="G2" s="52">
        <f>F2*100</f>
        <v>0.60148791373549304</v>
      </c>
      <c r="H2" s="22" t="s">
        <v>123</v>
      </c>
      <c r="I2" s="51" t="s">
        <v>124</v>
      </c>
      <c r="J2" s="1" t="s">
        <v>125</v>
      </c>
      <c r="K2" s="40">
        <f>1-K4</f>
        <v>0.32102178483515054</v>
      </c>
      <c r="R2" s="7"/>
    </row>
    <row r="3" spans="1:18">
      <c r="A3" s="19" t="str">
        <f>'matrix divided by max cat A'!D4</f>
        <v>HLL21122</v>
      </c>
      <c r="B3" s="19">
        <f>'matrix divided by max cat A'!T4</f>
        <v>0.19225591001141509</v>
      </c>
      <c r="C3" s="19">
        <f>'matrix divided by max cat A'!B4</f>
        <v>64.349999999999994</v>
      </c>
      <c r="D3" s="21">
        <f>'matrix divided by max cat A'!C4</f>
        <v>5.1244037022883299E-2</v>
      </c>
      <c r="E3" s="55">
        <f t="shared" si="0"/>
        <v>5.1244037022883298</v>
      </c>
      <c r="F3" s="56">
        <f t="shared" si="1"/>
        <v>5.1244037022883299E-2</v>
      </c>
      <c r="G3" s="52">
        <f t="shared" ref="G3:G9" si="2">F3*100</f>
        <v>5.1244037022883298</v>
      </c>
      <c r="H3" s="22" t="s">
        <v>126</v>
      </c>
      <c r="I3" s="54" t="s">
        <v>127</v>
      </c>
      <c r="J3" s="1" t="s">
        <v>128</v>
      </c>
      <c r="K3" s="41">
        <v>2.1100000000000001E-2</v>
      </c>
      <c r="L3" s="57">
        <f>SUM(K3:K7)</f>
        <v>1</v>
      </c>
    </row>
    <row r="4" spans="1:18">
      <c r="A4" s="19" t="str">
        <f>'matrix divided by max cat A'!D5</f>
        <v>HLL21143</v>
      </c>
      <c r="B4" s="19">
        <f>'matrix divided by max cat A'!T5</f>
        <v>8.0185892111867565E-2</v>
      </c>
      <c r="C4" s="19">
        <f>'matrix divided by max cat A'!B5</f>
        <v>58.92</v>
      </c>
      <c r="D4" s="21">
        <f>'matrix divided by max cat A'!C5</f>
        <v>6.0148791373549303E-3</v>
      </c>
      <c r="E4" s="55">
        <f t="shared" si="0"/>
        <v>0.60148791373549304</v>
      </c>
      <c r="F4" s="56">
        <f t="shared" si="1"/>
        <v>6.0148791373549303E-3</v>
      </c>
      <c r="G4" s="52">
        <f t="shared" si="2"/>
        <v>0.60148791373549304</v>
      </c>
      <c r="H4" s="22" t="s">
        <v>123</v>
      </c>
      <c r="I4" t="s">
        <v>129</v>
      </c>
      <c r="J4" s="1" t="s">
        <v>130</v>
      </c>
      <c r="K4" s="42">
        <f>SUM(D2:D69)</f>
        <v>0.67897821516484946</v>
      </c>
      <c r="L4" s="58"/>
    </row>
    <row r="5" spans="1:18">
      <c r="A5" s="19" t="str">
        <f>'matrix divided by max cat A'!D6</f>
        <v>HLL21148</v>
      </c>
      <c r="B5" s="19">
        <f>'matrix divided by max cat A'!T6</f>
        <v>8.1325268762921038E-2</v>
      </c>
      <c r="C5" s="19">
        <f>'matrix divided by max cat A'!B6</f>
        <v>57.7</v>
      </c>
      <c r="D5" s="21">
        <f>'matrix divided by max cat A'!C6</f>
        <v>4.9930581047307396E-3</v>
      </c>
      <c r="E5" s="55">
        <f t="shared" si="0"/>
        <v>0.49930581047307399</v>
      </c>
      <c r="F5" s="56">
        <f t="shared" si="1"/>
        <v>4.9930581047307396E-3</v>
      </c>
      <c r="G5" s="52">
        <f t="shared" si="2"/>
        <v>0.49930581047307399</v>
      </c>
      <c r="H5" s="22" t="s">
        <v>123</v>
      </c>
      <c r="I5" s="51" t="s">
        <v>131</v>
      </c>
      <c r="J5" s="1" t="s">
        <v>132</v>
      </c>
      <c r="K5" s="43">
        <v>0.03</v>
      </c>
      <c r="L5" s="58"/>
    </row>
    <row r="6" spans="1:18">
      <c r="A6" s="19" t="str">
        <f>'matrix divided by max cat A'!D7</f>
        <v>HLL21151</v>
      </c>
      <c r="B6" s="19">
        <f>'matrix divided by max cat A'!T7</f>
        <v>8.9033884368638974E-2</v>
      </c>
      <c r="C6" s="19">
        <f>'matrix divided by max cat A'!B7</f>
        <v>60.87</v>
      </c>
      <c r="D6" s="21">
        <f>'matrix divided by max cat A'!C7</f>
        <v>3.9553316141486602E-3</v>
      </c>
      <c r="E6" s="55">
        <f t="shared" si="0"/>
        <v>0.395533161414866</v>
      </c>
      <c r="F6" s="56">
        <f t="shared" si="1"/>
        <v>3.9553316141486602E-3</v>
      </c>
      <c r="G6" s="52">
        <f t="shared" si="2"/>
        <v>0.395533161414866</v>
      </c>
      <c r="H6" s="22" t="s">
        <v>123</v>
      </c>
      <c r="I6" s="51" t="s">
        <v>133</v>
      </c>
      <c r="J6" s="1" t="s">
        <v>134</v>
      </c>
      <c r="K6" s="43">
        <v>0.15</v>
      </c>
      <c r="L6" s="58"/>
    </row>
    <row r="7" spans="1:18">
      <c r="A7" s="19" t="str">
        <f>'matrix divided by max cat A'!D8</f>
        <v>HLL21241</v>
      </c>
      <c r="B7" s="19">
        <f>'matrix divided by max cat A'!T8</f>
        <v>7.2745792023780814E-2</v>
      </c>
      <c r="C7" s="19">
        <f>'matrix divided by max cat A'!B8</f>
        <v>62.55</v>
      </c>
      <c r="D7" s="21">
        <f>'matrix divided by max cat A'!C8</f>
        <v>6.7321734347878304E-2</v>
      </c>
      <c r="E7" s="55">
        <f t="shared" si="0"/>
        <v>6.7321734347878301</v>
      </c>
      <c r="F7" s="56">
        <f t="shared" si="1"/>
        <v>6.7321734347878304E-2</v>
      </c>
      <c r="G7" s="52">
        <f t="shared" si="2"/>
        <v>6.7321734347878301</v>
      </c>
      <c r="H7" s="22" t="s">
        <v>126</v>
      </c>
      <c r="I7" s="54" t="s">
        <v>135</v>
      </c>
      <c r="J7" s="1" t="s">
        <v>136</v>
      </c>
      <c r="K7" s="44">
        <f>1-SUM(K3:K6)</f>
        <v>0.11992178483515048</v>
      </c>
      <c r="L7" s="59"/>
    </row>
    <row r="8" spans="1:18">
      <c r="A8" s="19" t="str">
        <f>'matrix divided by max cat A'!D9</f>
        <v>HLL21323</v>
      </c>
      <c r="B8" s="19">
        <f>'matrix divided by max cat A'!T9</f>
        <v>0.14835830102873895</v>
      </c>
      <c r="C8" s="19">
        <f>'matrix divided by max cat A'!B9</f>
        <v>72.650000000000006</v>
      </c>
      <c r="D8" s="21">
        <f>'matrix divided by max cat A'!C9</f>
        <v>3.7580620790024097E-2</v>
      </c>
      <c r="E8" s="55">
        <f t="shared" si="0"/>
        <v>3.7580620790024097</v>
      </c>
      <c r="F8" s="56">
        <f t="shared" si="1"/>
        <v>3.7580620790024097E-2</v>
      </c>
      <c r="G8" s="52">
        <f>F8*100</f>
        <v>3.7580620790024097</v>
      </c>
      <c r="H8" s="22" t="s">
        <v>126</v>
      </c>
      <c r="I8" s="54" t="s">
        <v>137</v>
      </c>
      <c r="J8" s="1" t="s">
        <v>138</v>
      </c>
      <c r="K8" s="9">
        <f>COUNTA(A2:A69)</f>
        <v>68</v>
      </c>
      <c r="L8" s="24"/>
      <c r="M8" s="23"/>
    </row>
    <row r="9" spans="1:18">
      <c r="A9" t="str">
        <f>'matrix divided by max cat A'!D10</f>
        <v>HLL21040</v>
      </c>
      <c r="B9">
        <f>'matrix divided by max cat A'!T10</f>
        <v>0.58915503551649562</v>
      </c>
      <c r="C9">
        <f>'matrix divided by max cat A'!B10</f>
        <v>66.77</v>
      </c>
      <c r="D9" s="17">
        <f>'matrix divided by max cat A'!C10</f>
        <v>5.0589820423193998E-3</v>
      </c>
      <c r="E9" s="40">
        <f t="shared" si="0"/>
        <v>0.50589820423193999</v>
      </c>
      <c r="F9" s="14">
        <f>D9+K13</f>
        <v>8.927426714421028E-3</v>
      </c>
      <c r="G9" s="53">
        <f t="shared" si="2"/>
        <v>0.89274267144210284</v>
      </c>
      <c r="H9" s="8"/>
      <c r="I9" s="7"/>
      <c r="J9" s="25" t="s">
        <v>139</v>
      </c>
      <c r="K9" s="20">
        <f>COUNTA(A2:A8)</f>
        <v>7</v>
      </c>
      <c r="M9" s="6"/>
    </row>
    <row r="10" spans="1:18">
      <c r="A10" t="str">
        <f>'matrix divided by max cat A'!D11</f>
        <v>HLL21001</v>
      </c>
      <c r="B10">
        <f>'matrix divided by max cat A'!T11</f>
        <v>0.30203149505583476</v>
      </c>
      <c r="C10">
        <f>'matrix divided by max cat A'!B11</f>
        <v>80.599999999999994</v>
      </c>
      <c r="D10" s="17">
        <f>'matrix divided by max cat A'!C11</f>
        <v>8.9107188974001696E-3</v>
      </c>
      <c r="E10" s="40">
        <f t="shared" ref="E10:E64" si="3">D10*100</f>
        <v>0.89107188974001694</v>
      </c>
      <c r="F10" s="14">
        <f t="shared" ref="F10:F69" si="4">D10+K14</f>
        <v>1.2715746443729642E-2</v>
      </c>
      <c r="G10" s="53">
        <f t="shared" ref="G10:G64" si="5">F10*100</f>
        <v>1.2715746443729641</v>
      </c>
      <c r="H10" s="8"/>
      <c r="J10" s="1" t="s">
        <v>140</v>
      </c>
      <c r="K10" s="8">
        <f>(K7-0)/(0-(K8-K9+1))</f>
        <v>-1.9342223360508141E-3</v>
      </c>
    </row>
    <row r="11" spans="1:18">
      <c r="A11" t="str">
        <f>'matrix divided by max cat A'!D12</f>
        <v>HLL21044</v>
      </c>
      <c r="B11">
        <f>'matrix divided by max cat A'!T12</f>
        <v>0.30167408905058685</v>
      </c>
      <c r="C11">
        <f>'matrix divided by max cat A'!B12</f>
        <v>75.78</v>
      </c>
      <c r="D11" s="17">
        <f>'matrix divided by max cat A'!C12</f>
        <v>1.79268114537714E-2</v>
      </c>
      <c r="E11" s="40">
        <f t="shared" si="3"/>
        <v>1.7926811453771401</v>
      </c>
      <c r="F11" s="14">
        <f>D11+K15</f>
        <v>2.1668421874328714E-2</v>
      </c>
      <c r="G11" s="53">
        <f>F11*100</f>
        <v>2.1668421874328714</v>
      </c>
      <c r="H11" s="8"/>
      <c r="K11" s="8"/>
      <c r="N11" s="7">
        <f>SUM(N13:N73)</f>
        <v>3.6576144374720889</v>
      </c>
    </row>
    <row r="12" spans="1:18">
      <c r="A12" t="str">
        <f>'matrix divided by max cat A'!D13</f>
        <v>HLL21057</v>
      </c>
      <c r="B12">
        <f>'matrix divided by max cat A'!T13</f>
        <v>0.26250525339722131</v>
      </c>
      <c r="C12">
        <f>'matrix divided by max cat A'!B13</f>
        <v>72.95</v>
      </c>
      <c r="D12" s="17">
        <f>'matrix divided by max cat A'!C13</f>
        <v>8.4803297619999406E-3</v>
      </c>
      <c r="E12" s="40">
        <f t="shared" si="3"/>
        <v>0.84803297619999407</v>
      </c>
      <c r="F12" s="14">
        <f t="shared" si="4"/>
        <v>1.2158523056785097E-2</v>
      </c>
      <c r="G12" s="53">
        <f t="shared" si="5"/>
        <v>1.2158523056785098</v>
      </c>
      <c r="H12" s="8"/>
      <c r="J12" s="5">
        <v>0</v>
      </c>
      <c r="K12" s="8">
        <f>K7</f>
        <v>0.11992178483515048</v>
      </c>
    </row>
    <row r="13" spans="1:18">
      <c r="A13" t="str">
        <f>'matrix divided by max cat A'!D14</f>
        <v>HLL21205</v>
      </c>
      <c r="B13">
        <f>'matrix divided by max cat A'!T14</f>
        <v>0.25490639699777795</v>
      </c>
      <c r="C13">
        <f>'matrix divided by max cat A'!B14</f>
        <v>60.76</v>
      </c>
      <c r="D13" s="17">
        <f>'matrix divided by max cat A'!C14</f>
        <v>1.16549336009915E-3</v>
      </c>
      <c r="E13" s="40">
        <f t="shared" si="3"/>
        <v>0.116549336009915</v>
      </c>
      <c r="F13" s="14">
        <f t="shared" si="4"/>
        <v>4.7802695291121475E-3</v>
      </c>
      <c r="G13" s="53">
        <f t="shared" si="5"/>
        <v>0.47802695291121478</v>
      </c>
      <c r="H13" s="8"/>
      <c r="J13" s="5">
        <v>1</v>
      </c>
      <c r="K13" s="8">
        <f>L13*$K$12</f>
        <v>3.8684446721016291E-3</v>
      </c>
      <c r="L13" s="7">
        <f>N13/$N$11</f>
        <v>3.2258064516129038E-2</v>
      </c>
      <c r="M13" s="7"/>
      <c r="N13" s="7">
        <f>$K$10*J13+$K$12</f>
        <v>0.11798756249909967</v>
      </c>
    </row>
    <row r="14" spans="1:18">
      <c r="A14" t="str">
        <f>'matrix divided by max cat A'!D15</f>
        <v>HLL21010</v>
      </c>
      <c r="B14">
        <f>'matrix divided by max cat A'!T15</f>
        <v>0.21914515291220346</v>
      </c>
      <c r="C14">
        <f>'matrix divided by max cat A'!B15</f>
        <v>78.510000000000005</v>
      </c>
      <c r="D14" s="17">
        <f>'matrix divided by max cat A'!C15</f>
        <v>9.0520891191180706E-3</v>
      </c>
      <c r="E14" s="40">
        <f t="shared" si="3"/>
        <v>0.90520891191180708</v>
      </c>
      <c r="F14" s="14">
        <f t="shared" si="4"/>
        <v>1.2603448162358911E-2</v>
      </c>
      <c r="G14" s="53">
        <f t="shared" si="5"/>
        <v>1.260344816235891</v>
      </c>
      <c r="H14" s="8"/>
      <c r="I14" s="19"/>
      <c r="J14" s="5">
        <v>2</v>
      </c>
      <c r="K14" s="8">
        <f t="shared" ref="K14:K73" si="6">L14*$K$12</f>
        <v>3.805027546329472E-3</v>
      </c>
      <c r="L14" s="7">
        <f t="shared" ref="L14:L73" si="7">N14/$N$11</f>
        <v>3.1729243786356436E-2</v>
      </c>
      <c r="M14" s="7"/>
      <c r="N14" s="7">
        <f t="shared" ref="N14:N73" si="8">$K$10*J14+$K$12</f>
        <v>0.11605334016304886</v>
      </c>
    </row>
    <row r="15" spans="1:18">
      <c r="A15" t="str">
        <f>'matrix divided by max cat A'!D16</f>
        <v>HLL21303</v>
      </c>
      <c r="B15">
        <f>'matrix divided by max cat A'!T16</f>
        <v>0.21273943611899221</v>
      </c>
      <c r="C15">
        <f>'matrix divided by max cat A'!B16</f>
        <v>67.72</v>
      </c>
      <c r="D15" s="17">
        <f>'matrix divided by max cat A'!C16</f>
        <v>8.6526737702674206E-3</v>
      </c>
      <c r="E15" s="40">
        <f t="shared" si="3"/>
        <v>0.86526737702674206</v>
      </c>
      <c r="F15" s="14">
        <f t="shared" si="4"/>
        <v>1.2140615687736103E-2</v>
      </c>
      <c r="G15" s="53">
        <f t="shared" si="5"/>
        <v>1.2140615687736103</v>
      </c>
      <c r="H15" s="8"/>
      <c r="J15" s="5">
        <v>3</v>
      </c>
      <c r="K15" s="8">
        <f t="shared" si="6"/>
        <v>3.7416104205573132E-3</v>
      </c>
      <c r="L15" s="7">
        <f t="shared" si="7"/>
        <v>3.1200423056583822E-2</v>
      </c>
      <c r="M15" s="7"/>
      <c r="N15" s="7">
        <f t="shared" si="8"/>
        <v>0.11411911782699803</v>
      </c>
    </row>
    <row r="16" spans="1:18">
      <c r="A16" t="str">
        <f>'matrix divided by max cat A'!D17</f>
        <v>HLL21173</v>
      </c>
      <c r="B16">
        <f>'matrix divided by max cat A'!T17</f>
        <v>0.19143057643992381</v>
      </c>
      <c r="C16">
        <f>'matrix divided by max cat A'!B17</f>
        <v>69.400000000000006</v>
      </c>
      <c r="D16" s="17">
        <f>'matrix divided by max cat A'!C17</f>
        <v>5.1997244170126503E-3</v>
      </c>
      <c r="E16" s="40">
        <f t="shared" si="3"/>
        <v>0.519972441701265</v>
      </c>
      <c r="F16" s="14">
        <f t="shared" si="4"/>
        <v>8.6242492087091754E-3</v>
      </c>
      <c r="G16" s="53">
        <f t="shared" si="5"/>
        <v>0.8624249208709176</v>
      </c>
      <c r="H16" s="8"/>
      <c r="J16" s="5">
        <v>4</v>
      </c>
      <c r="K16" s="8">
        <f t="shared" si="6"/>
        <v>3.6781932947851557E-3</v>
      </c>
      <c r="L16" s="7">
        <f t="shared" si="7"/>
        <v>3.0671602326811216E-2</v>
      </c>
      <c r="M16" s="7"/>
      <c r="N16" s="7">
        <f t="shared" si="8"/>
        <v>0.11218489549094722</v>
      </c>
    </row>
    <row r="17" spans="1:14">
      <c r="A17" t="str">
        <f>'matrix divided by max cat A'!D18</f>
        <v>HLL21002</v>
      </c>
      <c r="B17">
        <f>'matrix divided by max cat A'!T18</f>
        <v>0.18795569802506015</v>
      </c>
      <c r="C17">
        <f>'matrix divided by max cat A'!B18</f>
        <v>78.06</v>
      </c>
      <c r="D17" s="17">
        <f>'matrix divided by max cat A'!C18</f>
        <v>1.1606694021263899E-2</v>
      </c>
      <c r="E17" s="40">
        <f t="shared" si="3"/>
        <v>1.1606694021263899</v>
      </c>
      <c r="F17" s="14">
        <f t="shared" si="4"/>
        <v>1.4967801687188266E-2</v>
      </c>
      <c r="G17" s="53">
        <f t="shared" si="5"/>
        <v>1.4967801687188265</v>
      </c>
      <c r="H17" s="8"/>
      <c r="J17" s="5">
        <v>5</v>
      </c>
      <c r="K17" s="8">
        <f t="shared" si="6"/>
        <v>3.6147761690129977E-3</v>
      </c>
      <c r="L17" s="7">
        <f t="shared" si="7"/>
        <v>3.014278159703861E-2</v>
      </c>
      <c r="M17" s="7"/>
      <c r="N17" s="7">
        <f t="shared" si="8"/>
        <v>0.11025067315489641</v>
      </c>
    </row>
    <row r="18" spans="1:14">
      <c r="A18" t="str">
        <f>'matrix divided by max cat A'!D19</f>
        <v>HLL21016</v>
      </c>
      <c r="B18">
        <f>'matrix divided by max cat A'!T19</f>
        <v>0.18582320938821384</v>
      </c>
      <c r="C18">
        <f>'matrix divided by max cat A'!B19</f>
        <v>71.010000000000005</v>
      </c>
      <c r="D18" s="17">
        <f>'matrix divided by max cat A'!C19</f>
        <v>2.0879999999999999E-2</v>
      </c>
      <c r="E18" s="40">
        <f t="shared" si="3"/>
        <v>2.0880000000000001</v>
      </c>
      <c r="F18" s="14">
        <f t="shared" si="4"/>
        <v>2.4177690540152209E-2</v>
      </c>
      <c r="G18" s="53">
        <f t="shared" si="5"/>
        <v>2.417769054015221</v>
      </c>
      <c r="H18" s="8"/>
      <c r="J18" s="5">
        <v>6</v>
      </c>
      <c r="K18" s="8">
        <f t="shared" si="6"/>
        <v>3.5513590432408402E-3</v>
      </c>
      <c r="L18" s="7">
        <f t="shared" si="7"/>
        <v>2.9613960867266004E-2</v>
      </c>
      <c r="M18" s="7"/>
      <c r="N18" s="7">
        <f t="shared" si="8"/>
        <v>0.1083164508188456</v>
      </c>
    </row>
    <row r="19" spans="1:14">
      <c r="A19" t="str">
        <f>'matrix divided by max cat A'!D20</f>
        <v>HLL21256</v>
      </c>
      <c r="B19">
        <f>'matrix divided by max cat A'!T20</f>
        <v>0.1813518202035817</v>
      </c>
      <c r="C19">
        <f>'matrix divided by max cat A'!B20</f>
        <v>71.64</v>
      </c>
      <c r="D19" s="17">
        <f>'matrix divided by max cat A'!C20</f>
        <v>7.61588905022232E-3</v>
      </c>
      <c r="E19" s="40">
        <f t="shared" si="3"/>
        <v>0.76158890502223198</v>
      </c>
      <c r="F19" s="14">
        <f t="shared" si="4"/>
        <v>1.085016246460237E-2</v>
      </c>
      <c r="G19" s="53">
        <f t="shared" si="5"/>
        <v>1.0850162464602371</v>
      </c>
      <c r="H19" s="8"/>
      <c r="J19" s="5">
        <v>7</v>
      </c>
      <c r="K19" s="8">
        <f t="shared" si="6"/>
        <v>3.4879419174686822E-3</v>
      </c>
      <c r="L19" s="7">
        <f t="shared" si="7"/>
        <v>2.9085140137493398E-2</v>
      </c>
      <c r="M19" s="7"/>
      <c r="N19" s="7">
        <f t="shared" si="8"/>
        <v>0.10638222848279479</v>
      </c>
    </row>
    <row r="20" spans="1:14">
      <c r="A20" t="str">
        <f>'matrix divided by max cat A'!D21</f>
        <v>HLL21111</v>
      </c>
      <c r="B20">
        <f>'matrix divided by max cat A'!T21</f>
        <v>0.18126038965147398</v>
      </c>
      <c r="C20">
        <f>'matrix divided by max cat A'!B21</f>
        <v>66.88</v>
      </c>
      <c r="D20" s="17">
        <f>'matrix divided by max cat A'!C21</f>
        <v>5.2754846246542099E-3</v>
      </c>
      <c r="E20" s="40">
        <f t="shared" si="3"/>
        <v>0.52754846246542098</v>
      </c>
      <c r="F20" s="14">
        <f t="shared" si="4"/>
        <v>8.4463409132621032E-3</v>
      </c>
      <c r="G20" s="53">
        <f t="shared" si="5"/>
        <v>0.84463409132621037</v>
      </c>
      <c r="H20" s="8"/>
      <c r="J20" s="5">
        <v>8</v>
      </c>
      <c r="K20" s="8">
        <f t="shared" si="6"/>
        <v>3.4245247916965243E-3</v>
      </c>
      <c r="L20" s="7">
        <f t="shared" si="7"/>
        <v>2.8556319407720788E-2</v>
      </c>
      <c r="M20" s="7"/>
      <c r="N20" s="7">
        <f t="shared" si="8"/>
        <v>0.10444800614674396</v>
      </c>
    </row>
    <row r="21" spans="1:14">
      <c r="A21" t="str">
        <f>'matrix divided by max cat A'!D22</f>
        <v>HLL21179</v>
      </c>
      <c r="B21">
        <f>'matrix divided by max cat A'!T22</f>
        <v>0.17773199997641745</v>
      </c>
      <c r="C21">
        <f>'matrix divided by max cat A'!B22</f>
        <v>64.83</v>
      </c>
      <c r="D21" s="17">
        <f>'matrix divided by max cat A'!C22</f>
        <v>4.5374504471735796E-3</v>
      </c>
      <c r="E21" s="40">
        <f t="shared" si="3"/>
        <v>0.45374504471735794</v>
      </c>
      <c r="F21" s="14">
        <f t="shared" si="4"/>
        <v>7.6448896100093141E-3</v>
      </c>
      <c r="G21" s="53">
        <f t="shared" si="5"/>
        <v>0.76448896100093144</v>
      </c>
      <c r="H21" s="8"/>
      <c r="J21" s="5">
        <v>9</v>
      </c>
      <c r="K21" s="8">
        <f t="shared" si="6"/>
        <v>3.3611076659243663E-3</v>
      </c>
      <c r="L21" s="7">
        <f t="shared" si="7"/>
        <v>2.8027498677948182E-2</v>
      </c>
      <c r="M21" s="7"/>
      <c r="N21" s="7">
        <f t="shared" si="8"/>
        <v>0.10251378381069315</v>
      </c>
    </row>
    <row r="22" spans="1:14">
      <c r="A22" t="str">
        <f>'matrix divided by max cat A'!D23</f>
        <v>HLL21188</v>
      </c>
      <c r="B22">
        <f>'matrix divided by max cat A'!T23</f>
        <v>0.17157825595653006</v>
      </c>
      <c r="C22">
        <f>'matrix divided by max cat A'!B23</f>
        <v>69.28</v>
      </c>
      <c r="D22" s="17">
        <f>'matrix divided by max cat A'!C23</f>
        <v>1.20014005174297E-2</v>
      </c>
      <c r="E22" s="40">
        <f t="shared" si="3"/>
        <v>1.2001400517429701</v>
      </c>
      <c r="F22" s="14">
        <f t="shared" si="4"/>
        <v>1.5045422554493277E-2</v>
      </c>
      <c r="G22" s="53">
        <f t="shared" si="5"/>
        <v>1.5045422554493277</v>
      </c>
      <c r="H22" s="8"/>
      <c r="J22" s="5">
        <v>10</v>
      </c>
      <c r="K22" s="8">
        <f t="shared" si="6"/>
        <v>3.2976905401522088E-3</v>
      </c>
      <c r="L22" s="7">
        <f t="shared" si="7"/>
        <v>2.7498677948175575E-2</v>
      </c>
      <c r="M22" s="7"/>
      <c r="N22" s="7">
        <f t="shared" si="8"/>
        <v>0.10057956147464234</v>
      </c>
    </row>
    <row r="23" spans="1:14">
      <c r="A23" t="str">
        <f>'matrix divided by max cat A'!D24</f>
        <v>HLL21400</v>
      </c>
      <c r="B23">
        <f>'matrix divided by max cat A'!T24</f>
        <v>0.16919326659690115</v>
      </c>
      <c r="C23">
        <f>'matrix divided by max cat A'!B24</f>
        <v>61.37</v>
      </c>
      <c r="D23" s="17">
        <f>'matrix divided by max cat A'!C24</f>
        <v>7.4820529928002703E-3</v>
      </c>
      <c r="E23" s="40">
        <f t="shared" si="3"/>
        <v>0.74820529928002699</v>
      </c>
      <c r="F23" s="14">
        <f t="shared" si="4"/>
        <v>1.0462657904091689E-2</v>
      </c>
      <c r="G23" s="53">
        <f t="shared" si="5"/>
        <v>1.0462657904091688</v>
      </c>
      <c r="H23" s="8"/>
      <c r="J23" s="5">
        <v>11</v>
      </c>
      <c r="K23" s="8">
        <f t="shared" si="6"/>
        <v>3.2342734143800504E-3</v>
      </c>
      <c r="L23" s="7">
        <f t="shared" si="7"/>
        <v>2.6969857218402966E-2</v>
      </c>
      <c r="M23" s="7"/>
      <c r="N23" s="7">
        <f t="shared" si="8"/>
        <v>9.8645339138591526E-2</v>
      </c>
    </row>
    <row r="24" spans="1:14">
      <c r="A24" t="str">
        <f>'matrix divided by max cat A'!D25</f>
        <v>HLL21234</v>
      </c>
      <c r="B24">
        <f>'matrix divided by max cat A'!T25</f>
        <v>0.16733228289242402</v>
      </c>
      <c r="C24">
        <f>'matrix divided by max cat A'!B25</f>
        <v>66.38</v>
      </c>
      <c r="D24" s="17">
        <f>'matrix divided by max cat A'!C25</f>
        <v>3.9553316141486602E-3</v>
      </c>
      <c r="E24" s="40">
        <f t="shared" si="3"/>
        <v>0.395533161414866</v>
      </c>
      <c r="F24" s="14">
        <f t="shared" si="4"/>
        <v>6.8725193996679217E-3</v>
      </c>
      <c r="G24" s="53">
        <f t="shared" si="5"/>
        <v>0.68725193996679212</v>
      </c>
      <c r="H24" s="8"/>
      <c r="J24" s="5">
        <v>12</v>
      </c>
      <c r="K24" s="8">
        <f t="shared" si="6"/>
        <v>3.1708562886078929E-3</v>
      </c>
      <c r="L24" s="7">
        <f t="shared" si="7"/>
        <v>2.6441036488630359E-2</v>
      </c>
      <c r="M24" s="7"/>
      <c r="N24" s="7">
        <f t="shared" si="8"/>
        <v>9.6711116802540714E-2</v>
      </c>
    </row>
    <row r="25" spans="1:14">
      <c r="A25" t="str">
        <f>'matrix divided by max cat A'!D26</f>
        <v>HLL21051</v>
      </c>
      <c r="B25">
        <f>'matrix divided by max cat A'!T26</f>
        <v>0.16711904081617041</v>
      </c>
      <c r="C25">
        <f>'matrix divided by max cat A'!B26</f>
        <v>66.900000000000006</v>
      </c>
      <c r="D25" s="17">
        <f>'matrix divided by max cat A'!C26</f>
        <v>8.0732756076826694E-3</v>
      </c>
      <c r="E25" s="40">
        <f t="shared" si="3"/>
        <v>0.80732756076826695</v>
      </c>
      <c r="F25" s="14">
        <f t="shared" si="4"/>
        <v>1.0927046267429772E-2</v>
      </c>
      <c r="G25" s="53">
        <f t="shared" si="5"/>
        <v>1.0927046267429772</v>
      </c>
      <c r="H25" s="8"/>
      <c r="J25" s="5">
        <v>13</v>
      </c>
      <c r="K25" s="8">
        <f t="shared" si="6"/>
        <v>3.1074391628357349E-3</v>
      </c>
      <c r="L25" s="7">
        <f t="shared" si="7"/>
        <v>2.5912215758857753E-2</v>
      </c>
      <c r="M25" s="7"/>
      <c r="N25" s="7">
        <f t="shared" si="8"/>
        <v>9.4776894466489903E-2</v>
      </c>
    </row>
    <row r="26" spans="1:14">
      <c r="A26" t="str">
        <f>'matrix divided by max cat A'!D27</f>
        <v>HLL21276</v>
      </c>
      <c r="B26">
        <f>'matrix divided by max cat A'!T27</f>
        <v>0.16647901527712089</v>
      </c>
      <c r="C26">
        <f>'matrix divided by max cat A'!B27</f>
        <v>69.8</v>
      </c>
      <c r="D26" s="17">
        <f>'matrix divided by max cat A'!C27</f>
        <v>6.7948744243166003E-3</v>
      </c>
      <c r="E26" s="40">
        <f t="shared" si="3"/>
        <v>0.67948744243166004</v>
      </c>
      <c r="F26" s="14">
        <f t="shared" si="4"/>
        <v>9.5852279582915451E-3</v>
      </c>
      <c r="G26" s="53">
        <f t="shared" si="5"/>
        <v>0.95852279582915445</v>
      </c>
      <c r="H26" s="8"/>
      <c r="J26" s="5">
        <v>14</v>
      </c>
      <c r="K26" s="8">
        <f t="shared" si="6"/>
        <v>3.0440220370635774E-3</v>
      </c>
      <c r="L26" s="7">
        <f t="shared" si="7"/>
        <v>2.5383395029085147E-2</v>
      </c>
      <c r="M26" s="7"/>
      <c r="N26" s="7">
        <f t="shared" si="8"/>
        <v>9.2842672130439091E-2</v>
      </c>
    </row>
    <row r="27" spans="1:14">
      <c r="A27" t="str">
        <f>'matrix divided by max cat A'!D28</f>
        <v>HLL21292</v>
      </c>
      <c r="B27">
        <f>'matrix divided by max cat A'!T28</f>
        <v>0.16613120205322204</v>
      </c>
      <c r="C27">
        <f>'matrix divided by max cat A'!B28</f>
        <v>72.540000000000006</v>
      </c>
      <c r="D27" s="17">
        <f>'matrix divided by max cat A'!C28</f>
        <v>7.8400304380237505E-3</v>
      </c>
      <c r="E27" s="40">
        <f t="shared" si="3"/>
        <v>0.78400304380237507</v>
      </c>
      <c r="F27" s="14">
        <f t="shared" si="4"/>
        <v>1.0566966846226537E-2</v>
      </c>
      <c r="G27" s="53">
        <f t="shared" si="5"/>
        <v>1.0566966846226538</v>
      </c>
      <c r="H27" s="8"/>
      <c r="J27" s="5">
        <v>15</v>
      </c>
      <c r="K27" s="8">
        <f t="shared" si="6"/>
        <v>2.980604911291419E-3</v>
      </c>
      <c r="L27" s="7">
        <f t="shared" si="7"/>
        <v>2.4854574299312537E-2</v>
      </c>
      <c r="M27" s="7"/>
      <c r="N27" s="7">
        <f t="shared" si="8"/>
        <v>9.0908449794388266E-2</v>
      </c>
    </row>
    <row r="28" spans="1:14">
      <c r="A28" t="str">
        <f>'matrix divided by max cat A'!D29</f>
        <v>HLL21278</v>
      </c>
      <c r="B28">
        <f>'matrix divided by max cat A'!T29</f>
        <v>0.16280115996275335</v>
      </c>
      <c r="C28">
        <f>'matrix divided by max cat A'!B29</f>
        <v>63.47</v>
      </c>
      <c r="D28" s="17">
        <f>'matrix divided by max cat A'!C29</f>
        <v>4.6417776944369001E-3</v>
      </c>
      <c r="E28" s="40">
        <f t="shared" si="3"/>
        <v>0.46417776944368999</v>
      </c>
      <c r="F28" s="14">
        <f t="shared" si="4"/>
        <v>7.3052969768675306E-3</v>
      </c>
      <c r="G28" s="53">
        <f t="shared" si="5"/>
        <v>0.73052969768675302</v>
      </c>
      <c r="H28" s="8"/>
      <c r="J28" s="5">
        <v>16</v>
      </c>
      <c r="K28" s="8">
        <f t="shared" si="6"/>
        <v>2.9171877855192615E-3</v>
      </c>
      <c r="L28" s="7">
        <f t="shared" si="7"/>
        <v>2.4325753569539931E-2</v>
      </c>
      <c r="M28" s="7"/>
      <c r="N28" s="7">
        <f t="shared" si="8"/>
        <v>8.8974227458337454E-2</v>
      </c>
    </row>
    <row r="29" spans="1:14">
      <c r="A29" t="str">
        <f>'matrix divided by max cat A'!D30</f>
        <v>HLL21182</v>
      </c>
      <c r="B29">
        <f>'matrix divided by max cat A'!T30</f>
        <v>0.16262753482945644</v>
      </c>
      <c r="C29">
        <f>'matrix divided by max cat A'!B30</f>
        <v>65.44</v>
      </c>
      <c r="D29" s="17">
        <f>'matrix divided by max cat A'!C30</f>
        <v>5.8667072395366202E-3</v>
      </c>
      <c r="E29" s="40">
        <f t="shared" si="3"/>
        <v>0.58667072395366204</v>
      </c>
      <c r="F29" s="14">
        <f t="shared" si="4"/>
        <v>8.4668093961950928E-3</v>
      </c>
      <c r="G29" s="53">
        <f t="shared" si="5"/>
        <v>0.8466809396195093</v>
      </c>
      <c r="H29" s="8"/>
      <c r="J29" s="5">
        <v>17</v>
      </c>
      <c r="K29" s="8">
        <f t="shared" si="6"/>
        <v>2.8537706597471036E-3</v>
      </c>
      <c r="L29" s="7">
        <f t="shared" si="7"/>
        <v>2.3796932839767325E-2</v>
      </c>
      <c r="M29" s="7"/>
      <c r="N29" s="7">
        <f t="shared" si="8"/>
        <v>8.7040005122286643E-2</v>
      </c>
    </row>
    <row r="30" spans="1:14">
      <c r="A30" t="str">
        <f>'matrix divided by max cat A'!D31</f>
        <v>HLL21191</v>
      </c>
      <c r="B30">
        <f>'matrix divided by max cat A'!T31</f>
        <v>0.16032631772776715</v>
      </c>
      <c r="C30">
        <f>'matrix divided by max cat A'!B31</f>
        <v>66.77</v>
      </c>
      <c r="D30" s="17">
        <f>'matrix divided by max cat A'!C31</f>
        <v>8.4426589405207E-3</v>
      </c>
      <c r="E30" s="40">
        <f t="shared" si="3"/>
        <v>0.84426589405206998</v>
      </c>
      <c r="F30" s="14">
        <f t="shared" si="4"/>
        <v>1.0979343971407015E-2</v>
      </c>
      <c r="G30" s="53">
        <f t="shared" si="5"/>
        <v>1.0979343971407014</v>
      </c>
      <c r="H30" s="8"/>
      <c r="J30" s="5">
        <v>18</v>
      </c>
      <c r="K30" s="8">
        <f t="shared" si="6"/>
        <v>2.7903535339749456E-3</v>
      </c>
      <c r="L30" s="7">
        <f t="shared" si="7"/>
        <v>2.3268112109994715E-2</v>
      </c>
      <c r="M30" s="7"/>
      <c r="N30" s="7">
        <f t="shared" si="8"/>
        <v>8.5105782786235817E-2</v>
      </c>
    </row>
    <row r="31" spans="1:14">
      <c r="A31" t="str">
        <f>'matrix divided by max cat A'!D32</f>
        <v>HLL21223</v>
      </c>
      <c r="B31">
        <f>'matrix divided by max cat A'!T32</f>
        <v>0.15834997982921076</v>
      </c>
      <c r="C31">
        <f>'matrix divided by max cat A'!B32</f>
        <v>71.14</v>
      </c>
      <c r="D31" s="17">
        <f>'matrix divided by max cat A'!C32</f>
        <v>1.1756016971960799E-2</v>
      </c>
      <c r="E31" s="40">
        <f t="shared" si="3"/>
        <v>1.1756016971960799</v>
      </c>
      <c r="F31" s="14">
        <f t="shared" si="4"/>
        <v>1.4229284877074956E-2</v>
      </c>
      <c r="G31" s="53">
        <f t="shared" si="5"/>
        <v>1.4229284877074957</v>
      </c>
      <c r="H31" s="8"/>
      <c r="J31" s="5">
        <v>19</v>
      </c>
      <c r="K31" s="8">
        <f t="shared" si="6"/>
        <v>2.7269364082027877E-3</v>
      </c>
      <c r="L31" s="7">
        <f t="shared" si="7"/>
        <v>2.2739291380222109E-2</v>
      </c>
      <c r="M31" s="7"/>
      <c r="N31" s="7">
        <f t="shared" si="8"/>
        <v>8.3171560450185006E-2</v>
      </c>
    </row>
    <row r="32" spans="1:14">
      <c r="A32" t="str">
        <f>'matrix divided by max cat A'!D33</f>
        <v>HLL21194</v>
      </c>
      <c r="B32">
        <f>'matrix divided by max cat A'!T33</f>
        <v>0.15811625834197088</v>
      </c>
      <c r="C32">
        <f>'matrix divided by max cat A'!B33</f>
        <v>62.84</v>
      </c>
      <c r="D32" s="17">
        <f>'matrix divided by max cat A'!C33</f>
        <v>4.9930581047307396E-3</v>
      </c>
      <c r="E32" s="40">
        <f t="shared" si="3"/>
        <v>0.49930581047307399</v>
      </c>
      <c r="F32" s="14">
        <f t="shared" si="4"/>
        <v>7.4029088840727383E-3</v>
      </c>
      <c r="G32" s="53">
        <f t="shared" si="5"/>
        <v>0.74029088840727386</v>
      </c>
      <c r="H32" s="8"/>
      <c r="J32" s="5">
        <v>20</v>
      </c>
      <c r="K32" s="8">
        <f t="shared" si="6"/>
        <v>2.6635192824306301E-3</v>
      </c>
      <c r="L32" s="7">
        <f t="shared" si="7"/>
        <v>2.2210470650449503E-2</v>
      </c>
      <c r="M32" s="7"/>
      <c r="N32" s="7">
        <f t="shared" si="8"/>
        <v>8.1237338114134194E-2</v>
      </c>
    </row>
    <row r="33" spans="1:14">
      <c r="A33" t="str">
        <f>'matrix divided by max cat A'!D34</f>
        <v>HLL21227</v>
      </c>
      <c r="B33">
        <f>'matrix divided by max cat A'!T34</f>
        <v>0.15567594491350378</v>
      </c>
      <c r="C33">
        <f>'matrix divided by max cat A'!B34</f>
        <v>60.43</v>
      </c>
      <c r="D33" s="17">
        <f>'matrix divided by max cat A'!C34</f>
        <v>4.2068889886933102E-3</v>
      </c>
      <c r="E33" s="40">
        <f t="shared" si="3"/>
        <v>0.42068889886933103</v>
      </c>
      <c r="F33" s="14">
        <f t="shared" si="4"/>
        <v>6.553322642263151E-3</v>
      </c>
      <c r="G33" s="53">
        <f t="shared" si="5"/>
        <v>0.65533226422631508</v>
      </c>
      <c r="H33" s="8"/>
      <c r="J33" s="5">
        <v>21</v>
      </c>
      <c r="K33" s="8">
        <f t="shared" si="6"/>
        <v>2.6001021566584722E-3</v>
      </c>
      <c r="L33" s="7">
        <f t="shared" si="7"/>
        <v>2.1681649920676897E-2</v>
      </c>
      <c r="M33" s="7"/>
      <c r="N33" s="7">
        <f t="shared" si="8"/>
        <v>7.9303115778083383E-2</v>
      </c>
    </row>
    <row r="34" spans="1:14">
      <c r="A34" t="str">
        <f>'matrix divided by max cat A'!D35</f>
        <v>HLL21211</v>
      </c>
      <c r="B34">
        <f>'matrix divided by max cat A'!T35</f>
        <v>0.15542903897993213</v>
      </c>
      <c r="C34">
        <f>'matrix divided by max cat A'!B35</f>
        <v>59.55</v>
      </c>
      <c r="D34" s="17">
        <f>'matrix divided by max cat A'!C35</f>
        <v>4.1632536204798702E-3</v>
      </c>
      <c r="E34" s="40">
        <f t="shared" si="3"/>
        <v>0.41632536204798704</v>
      </c>
      <c r="F34" s="14">
        <f t="shared" si="4"/>
        <v>6.446270148277553E-3</v>
      </c>
      <c r="G34" s="53">
        <f t="shared" si="5"/>
        <v>0.64462701482775531</v>
      </c>
      <c r="H34" s="8"/>
      <c r="J34" s="5">
        <v>22</v>
      </c>
      <c r="K34" s="8">
        <f t="shared" si="6"/>
        <v>2.5366850308863142E-3</v>
      </c>
      <c r="L34" s="7">
        <f t="shared" si="7"/>
        <v>2.1152829190904287E-2</v>
      </c>
      <c r="M34" s="7"/>
      <c r="N34" s="7">
        <f t="shared" si="8"/>
        <v>7.7368893442032571E-2</v>
      </c>
    </row>
    <row r="35" spans="1:14">
      <c r="A35" t="str">
        <f>'matrix divided by max cat A'!D36</f>
        <v>HLL21141</v>
      </c>
      <c r="B35">
        <f>'matrix divided by max cat A'!T36</f>
        <v>0.15514198604822924</v>
      </c>
      <c r="C35">
        <f>'matrix divided by max cat A'!B36</f>
        <v>60.09</v>
      </c>
      <c r="D35" s="17">
        <f>'matrix divided by max cat A'!C36</f>
        <v>7.1317143530434E-3</v>
      </c>
      <c r="E35" s="40">
        <f t="shared" si="3"/>
        <v>0.71317143530434002</v>
      </c>
      <c r="F35" s="14">
        <f t="shared" si="4"/>
        <v>9.351313755068924E-3</v>
      </c>
      <c r="G35" s="53">
        <f t="shared" si="5"/>
        <v>0.9351313755068924</v>
      </c>
      <c r="H35" s="8"/>
      <c r="J35" s="5">
        <v>23</v>
      </c>
      <c r="K35" s="8">
        <f t="shared" si="6"/>
        <v>2.4732679051141563E-3</v>
      </c>
      <c r="L35" s="7">
        <f t="shared" si="7"/>
        <v>2.0624008461131681E-2</v>
      </c>
      <c r="M35" s="7"/>
      <c r="N35" s="7">
        <f t="shared" si="8"/>
        <v>7.543467110598176E-2</v>
      </c>
    </row>
    <row r="36" spans="1:14">
      <c r="A36" t="str">
        <f>'matrix divided by max cat A'!D37</f>
        <v>HLL21097</v>
      </c>
      <c r="B36">
        <f>'matrix divided by max cat A'!T37</f>
        <v>0.15452624329091069</v>
      </c>
      <c r="C36">
        <f>'matrix divided by max cat A'!B37</f>
        <v>69.55</v>
      </c>
      <c r="D36" s="17">
        <f>'matrix divided by max cat A'!C37</f>
        <v>1.18271729680882E-2</v>
      </c>
      <c r="E36" s="40">
        <f t="shared" si="3"/>
        <v>1.18271729680882</v>
      </c>
      <c r="F36" s="14">
        <f t="shared" si="4"/>
        <v>1.3983355244341567E-2</v>
      </c>
      <c r="G36" s="53">
        <f t="shared" si="5"/>
        <v>1.3983355244341567</v>
      </c>
      <c r="H36" s="8"/>
      <c r="J36" s="5">
        <v>24</v>
      </c>
      <c r="K36" s="8">
        <f t="shared" si="6"/>
        <v>2.4098507793419988E-3</v>
      </c>
      <c r="L36" s="7">
        <f t="shared" si="7"/>
        <v>2.0095187731359074E-2</v>
      </c>
      <c r="M36" s="7"/>
      <c r="N36" s="7">
        <f t="shared" si="8"/>
        <v>7.3500448769930948E-2</v>
      </c>
    </row>
    <row r="37" spans="1:14">
      <c r="A37" t="str">
        <f>'matrix divided by max cat A'!D38</f>
        <v>HLL21258</v>
      </c>
      <c r="B37">
        <f>'matrix divided by max cat A'!T38</f>
        <v>0.15355801931637852</v>
      </c>
      <c r="C37">
        <f>'matrix divided by max cat A'!B38</f>
        <v>60.67</v>
      </c>
      <c r="D37" s="17">
        <f>'matrix divided by max cat A'!C38</f>
        <v>1.0189999999999999E-2</v>
      </c>
      <c r="E37" s="40">
        <f t="shared" si="3"/>
        <v>1.0189999999999999</v>
      </c>
      <c r="F37" s="14">
        <f t="shared" si="4"/>
        <v>1.2282765150481208E-2</v>
      </c>
      <c r="G37" s="53">
        <f t="shared" si="5"/>
        <v>1.2282765150481207</v>
      </c>
      <c r="H37" s="8"/>
      <c r="J37" s="5">
        <v>25</v>
      </c>
      <c r="K37" s="8">
        <f t="shared" si="6"/>
        <v>2.3464336535698408E-3</v>
      </c>
      <c r="L37" s="7">
        <f t="shared" si="7"/>
        <v>1.9566367001586468E-2</v>
      </c>
      <c r="M37" s="7"/>
      <c r="N37" s="7">
        <f t="shared" si="8"/>
        <v>7.1566226433880137E-2</v>
      </c>
    </row>
    <row r="38" spans="1:14">
      <c r="A38" t="str">
        <f>'matrix divided by max cat A'!D39</f>
        <v>HLL21268</v>
      </c>
      <c r="B38">
        <f>'matrix divided by max cat A'!T39</f>
        <v>0.15349486336792162</v>
      </c>
      <c r="C38">
        <f>'matrix divided by max cat A'!B39</f>
        <v>57.46</v>
      </c>
      <c r="D38" s="17">
        <f>'matrix divided by max cat A'!C39</f>
        <v>6.6743277955830498E-3</v>
      </c>
      <c r="E38" s="40">
        <f t="shared" si="3"/>
        <v>0.66743277955830493</v>
      </c>
      <c r="F38" s="14">
        <f t="shared" si="4"/>
        <v>8.7036758202921009E-3</v>
      </c>
      <c r="G38" s="53">
        <f t="shared" si="5"/>
        <v>0.87036758202921005</v>
      </c>
      <c r="H38" s="8"/>
      <c r="J38" s="5">
        <v>26</v>
      </c>
      <c r="K38" s="8">
        <f t="shared" si="6"/>
        <v>2.2830165277976829E-3</v>
      </c>
      <c r="L38" s="7">
        <f t="shared" si="7"/>
        <v>1.9037546271813859E-2</v>
      </c>
      <c r="M38" s="7"/>
      <c r="N38" s="7">
        <f t="shared" si="8"/>
        <v>6.9632004097829311E-2</v>
      </c>
    </row>
    <row r="39" spans="1:14">
      <c r="A39" t="str">
        <f>'matrix divided by max cat A'!D40</f>
        <v>HLL21023</v>
      </c>
      <c r="B39">
        <f>'matrix divided by max cat A'!T40</f>
        <v>0.15298048810470785</v>
      </c>
      <c r="C39">
        <f>'matrix divided by max cat A'!B40</f>
        <v>60.17</v>
      </c>
      <c r="D39" s="17">
        <f>'matrix divided by max cat A'!C40</f>
        <v>5.1997244170126503E-3</v>
      </c>
      <c r="E39" s="40">
        <f t="shared" si="3"/>
        <v>0.519972441701265</v>
      </c>
      <c r="F39" s="14">
        <f t="shared" si="4"/>
        <v>7.1656553159495442E-3</v>
      </c>
      <c r="G39" s="53">
        <f t="shared" si="5"/>
        <v>0.7165655315949544</v>
      </c>
      <c r="H39" s="8"/>
      <c r="J39" s="5">
        <v>27</v>
      </c>
      <c r="K39" s="8">
        <f t="shared" si="6"/>
        <v>2.2195994020255249E-3</v>
      </c>
      <c r="L39" s="7">
        <f t="shared" si="7"/>
        <v>1.8508725542041252E-2</v>
      </c>
      <c r="M39" s="7"/>
      <c r="N39" s="7">
        <f t="shared" si="8"/>
        <v>6.76977817617785E-2</v>
      </c>
    </row>
    <row r="40" spans="1:14">
      <c r="A40" t="str">
        <f>'matrix divided by max cat A'!D41</f>
        <v>HLL21026</v>
      </c>
      <c r="B40">
        <f>'matrix divided by max cat A'!T41</f>
        <v>0.15279538476692442</v>
      </c>
      <c r="C40">
        <f>'matrix divided by max cat A'!B41</f>
        <v>67.73</v>
      </c>
      <c r="D40" s="17">
        <f>'matrix divided by max cat A'!C41</f>
        <v>6.9242109113952996E-3</v>
      </c>
      <c r="E40" s="40">
        <f t="shared" si="3"/>
        <v>0.69242109113952999</v>
      </c>
      <c r="F40" s="14">
        <f t="shared" si="4"/>
        <v>8.8267246845600347E-3</v>
      </c>
      <c r="G40" s="53">
        <f t="shared" si="5"/>
        <v>0.88267246845600345</v>
      </c>
      <c r="H40" s="8"/>
      <c r="J40" s="5">
        <v>28</v>
      </c>
      <c r="K40" s="8">
        <f t="shared" si="6"/>
        <v>2.1561822762533674E-3</v>
      </c>
      <c r="L40" s="7">
        <f t="shared" si="7"/>
        <v>1.7979904812268646E-2</v>
      </c>
      <c r="M40" s="7"/>
      <c r="N40" s="7">
        <f t="shared" si="8"/>
        <v>6.5763559425727688E-2</v>
      </c>
    </row>
    <row r="41" spans="1:14">
      <c r="A41" t="str">
        <f>'matrix divided by max cat A'!D42</f>
        <v>HLL21207</v>
      </c>
      <c r="B41">
        <f>'matrix divided by max cat A'!T42</f>
        <v>0.151489575630815</v>
      </c>
      <c r="C41">
        <f>'matrix divided by max cat A'!B42</f>
        <v>64.849999999999994</v>
      </c>
      <c r="D41" s="17">
        <f>'matrix divided by max cat A'!C42</f>
        <v>5.8258971829341097E-3</v>
      </c>
      <c r="E41" s="40">
        <f t="shared" si="3"/>
        <v>0.582589718293411</v>
      </c>
      <c r="F41" s="14">
        <f t="shared" si="4"/>
        <v>7.6649938303266878E-3</v>
      </c>
      <c r="G41" s="53">
        <f t="shared" si="5"/>
        <v>0.76649938303266874</v>
      </c>
      <c r="H41" s="8"/>
      <c r="J41" s="5">
        <v>29</v>
      </c>
      <c r="K41" s="8">
        <f t="shared" si="6"/>
        <v>2.092765150481209E-3</v>
      </c>
      <c r="L41" s="7">
        <f t="shared" si="7"/>
        <v>1.7451084082496036E-2</v>
      </c>
      <c r="M41" s="7"/>
      <c r="N41" s="7">
        <f t="shared" si="8"/>
        <v>6.3829337089676863E-2</v>
      </c>
    </row>
    <row r="42" spans="1:14">
      <c r="A42" t="str">
        <f>'matrix divided by max cat A'!D43</f>
        <v>HLL21098</v>
      </c>
      <c r="B42">
        <f>'matrix divided by max cat A'!T43</f>
        <v>0.15104635847599437</v>
      </c>
      <c r="C42">
        <f>'matrix divided by max cat A'!B43</f>
        <v>59.43</v>
      </c>
      <c r="D42" s="17">
        <f>'matrix divided by max cat A'!C43</f>
        <v>5.2754846246542099E-3</v>
      </c>
      <c r="E42" s="40">
        <f t="shared" si="3"/>
        <v>0.52754846246542098</v>
      </c>
      <c r="F42" s="14">
        <f t="shared" si="4"/>
        <v>7.05116414627463E-3</v>
      </c>
      <c r="G42" s="53">
        <f t="shared" si="5"/>
        <v>0.705116414627463</v>
      </c>
      <c r="H42" s="8"/>
      <c r="J42" s="5">
        <v>30</v>
      </c>
      <c r="K42" s="8">
        <f t="shared" si="6"/>
        <v>2.0293480247090515E-3</v>
      </c>
      <c r="L42" s="7">
        <f t="shared" si="7"/>
        <v>1.692226335272343E-2</v>
      </c>
      <c r="M42" s="7"/>
      <c r="N42" s="7">
        <f t="shared" si="8"/>
        <v>6.1895114753626058E-2</v>
      </c>
    </row>
    <row r="43" spans="1:14">
      <c r="A43" t="str">
        <f>'matrix divided by max cat A'!D44</f>
        <v>HLL21015</v>
      </c>
      <c r="B43">
        <f>'matrix divided by max cat A'!T44</f>
        <v>0.14142386313233027</v>
      </c>
      <c r="C43">
        <f>'matrix divided by max cat A'!B44</f>
        <v>58.09</v>
      </c>
      <c r="D43" s="17">
        <f>'matrix divided by max cat A'!C44</f>
        <v>4.8090989265071604E-3</v>
      </c>
      <c r="E43" s="40">
        <f t="shared" si="3"/>
        <v>0.48090989265071604</v>
      </c>
      <c r="F43" s="14">
        <f t="shared" si="4"/>
        <v>6.5213613223554226E-3</v>
      </c>
      <c r="G43" s="53">
        <f t="shared" si="5"/>
        <v>0.65213613223554223</v>
      </c>
      <c r="H43" s="8"/>
      <c r="J43" s="5">
        <v>31</v>
      </c>
      <c r="K43" s="8">
        <f t="shared" si="6"/>
        <v>1.9659308989368935E-3</v>
      </c>
      <c r="L43" s="7">
        <f t="shared" si="7"/>
        <v>1.6393442622950824E-2</v>
      </c>
      <c r="M43" s="7"/>
      <c r="N43" s="7">
        <f t="shared" si="8"/>
        <v>5.996089241757524E-2</v>
      </c>
    </row>
    <row r="44" spans="1:14">
      <c r="A44" t="str">
        <f>'matrix divided by max cat A'!D45</f>
        <v>HLL21146</v>
      </c>
      <c r="B44">
        <f>'matrix divided by max cat A'!T45</f>
        <v>0.14012264501961086</v>
      </c>
      <c r="C44">
        <f>'matrix divided by max cat A'!B45</f>
        <v>71.86</v>
      </c>
      <c r="D44" s="17">
        <f>'matrix divided by max cat A'!C45</f>
        <v>5.5321694165668704E-3</v>
      </c>
      <c r="E44" s="40">
        <f t="shared" si="3"/>
        <v>0.553216941656687</v>
      </c>
      <c r="F44" s="14">
        <f t="shared" si="4"/>
        <v>7.1810146866429746E-3</v>
      </c>
      <c r="G44" s="53">
        <f t="shared" si="5"/>
        <v>0.71810146866429747</v>
      </c>
      <c r="H44" s="8"/>
      <c r="J44" s="5">
        <v>32</v>
      </c>
      <c r="K44" s="8">
        <f t="shared" si="6"/>
        <v>1.902513773164736E-3</v>
      </c>
      <c r="L44" s="7">
        <f t="shared" si="7"/>
        <v>1.5864621893178218E-2</v>
      </c>
      <c r="M44" s="7"/>
      <c r="N44" s="7">
        <f t="shared" si="8"/>
        <v>5.8026670081524429E-2</v>
      </c>
    </row>
    <row r="45" spans="1:14">
      <c r="A45" t="str">
        <f>'matrix divided by max cat A'!D46</f>
        <v>HLL21307</v>
      </c>
      <c r="B45">
        <f>'matrix divided by max cat A'!T46</f>
        <v>0.12966221895198896</v>
      </c>
      <c r="C45">
        <f>'matrix divided by max cat A'!B46</f>
        <v>62.06</v>
      </c>
      <c r="D45" s="17">
        <f>'matrix divided by max cat A'!C46</f>
        <v>2.53027582994052E-2</v>
      </c>
      <c r="E45" s="40">
        <f t="shared" si="3"/>
        <v>2.5302758299405199</v>
      </c>
      <c r="F45" s="14">
        <f t="shared" si="4"/>
        <v>2.6888186443709147E-2</v>
      </c>
      <c r="G45" s="53">
        <f t="shared" si="5"/>
        <v>2.6888186443709148</v>
      </c>
      <c r="H45" s="8"/>
      <c r="J45" s="5">
        <v>33</v>
      </c>
      <c r="K45" s="8">
        <f t="shared" si="6"/>
        <v>1.839096647392578E-3</v>
      </c>
      <c r="L45" s="7">
        <f t="shared" si="7"/>
        <v>1.533580116340561E-2</v>
      </c>
      <c r="M45" s="7"/>
      <c r="N45" s="7">
        <f t="shared" si="8"/>
        <v>5.6092447745473617E-2</v>
      </c>
    </row>
    <row r="46" spans="1:14">
      <c r="A46" t="str">
        <f>'matrix divided by max cat A'!D47</f>
        <v>HLL21103</v>
      </c>
      <c r="B46">
        <f>'matrix divided by max cat A'!T47</f>
        <v>0.1237781006228138</v>
      </c>
      <c r="C46">
        <f>'matrix divided by max cat A'!B47</f>
        <v>64.010000000000005</v>
      </c>
      <c r="D46" s="17">
        <f>'matrix divided by max cat A'!C47</f>
        <v>5.1997244170126503E-3</v>
      </c>
      <c r="E46" s="40">
        <f t="shared" si="3"/>
        <v>0.519972441701265</v>
      </c>
      <c r="F46" s="14">
        <f t="shared" si="4"/>
        <v>6.7217354355444386E-3</v>
      </c>
      <c r="G46" s="53">
        <f t="shared" si="5"/>
        <v>0.67217354355444381</v>
      </c>
      <c r="H46" s="8"/>
      <c r="J46" s="5">
        <v>34</v>
      </c>
      <c r="K46" s="8">
        <f t="shared" si="6"/>
        <v>1.7756795216204203E-3</v>
      </c>
      <c r="L46" s="7">
        <f t="shared" si="7"/>
        <v>1.4806980433633004E-2</v>
      </c>
      <c r="M46" s="7"/>
      <c r="N46" s="7">
        <f t="shared" si="8"/>
        <v>5.4158225409422805E-2</v>
      </c>
    </row>
    <row r="47" spans="1:14">
      <c r="A47" t="str">
        <f>'matrix divided by max cat A'!D48</f>
        <v>HLL21154</v>
      </c>
      <c r="B47">
        <f>'matrix divided by max cat A'!T48</f>
        <v>0.10932339193066749</v>
      </c>
      <c r="C47">
        <f>'matrix divided by max cat A'!B48</f>
        <v>62.09</v>
      </c>
      <c r="D47" s="17">
        <f>'matrix divided by max cat A'!C48</f>
        <v>2.4369999999999999E-2</v>
      </c>
      <c r="E47" s="40">
        <f t="shared" si="3"/>
        <v>2.4369999999999998</v>
      </c>
      <c r="F47" s="14">
        <f t="shared" si="4"/>
        <v>2.582859389275963E-2</v>
      </c>
      <c r="G47" s="53">
        <f t="shared" si="5"/>
        <v>2.582859389275963</v>
      </c>
      <c r="H47" s="8"/>
      <c r="J47" s="5">
        <v>35</v>
      </c>
      <c r="K47" s="8">
        <f t="shared" si="6"/>
        <v>1.7122623958482621E-3</v>
      </c>
      <c r="L47" s="7">
        <f t="shared" si="7"/>
        <v>1.4278159703860394E-2</v>
      </c>
      <c r="M47" s="7"/>
      <c r="N47" s="7">
        <f t="shared" si="8"/>
        <v>5.222400307337198E-2</v>
      </c>
    </row>
    <row r="48" spans="1:14">
      <c r="A48" t="str">
        <f>'matrix divided by max cat A'!D49</f>
        <v>HLL21437</v>
      </c>
      <c r="B48">
        <f>'matrix divided by max cat A'!T49</f>
        <v>9.6805795278679552E-2</v>
      </c>
      <c r="C48">
        <f>'matrix divided by max cat A'!B49</f>
        <v>58.79</v>
      </c>
      <c r="D48" s="17">
        <f>'matrix divided by max cat A'!C49</f>
        <v>7.8165908157700106E-3</v>
      </c>
      <c r="E48" s="40">
        <f t="shared" si="3"/>
        <v>0.78165908157700104</v>
      </c>
      <c r="F48" s="14">
        <f t="shared" si="4"/>
        <v>9.2117675827574838E-3</v>
      </c>
      <c r="G48" s="53">
        <f t="shared" si="5"/>
        <v>0.92117675827574841</v>
      </c>
      <c r="H48" s="8"/>
      <c r="J48" s="5">
        <v>36</v>
      </c>
      <c r="K48" s="8">
        <f t="shared" si="6"/>
        <v>1.6488452700761044E-3</v>
      </c>
      <c r="L48" s="7">
        <f t="shared" si="7"/>
        <v>1.3749338974087788E-2</v>
      </c>
      <c r="M48" s="7"/>
      <c r="N48" s="7">
        <f t="shared" si="8"/>
        <v>5.0289780737321169E-2</v>
      </c>
    </row>
    <row r="49" spans="1:14">
      <c r="A49" t="str">
        <f>'matrix divided by max cat A'!D50</f>
        <v>HLL21109</v>
      </c>
      <c r="B49">
        <f>'matrix divided by max cat A'!T50</f>
        <v>9.6701242754061445E-2</v>
      </c>
      <c r="C49">
        <f>'matrix divided by max cat A'!B50</f>
        <v>59.99</v>
      </c>
      <c r="D49" s="17">
        <f>'matrix divided by max cat A'!C50</f>
        <v>8.2896735488467103E-3</v>
      </c>
      <c r="E49" s="40">
        <f t="shared" si="3"/>
        <v>0.82896735488467099</v>
      </c>
      <c r="F49" s="14">
        <f t="shared" si="4"/>
        <v>9.6214331900620256E-3</v>
      </c>
      <c r="G49" s="53">
        <f t="shared" si="5"/>
        <v>0.96214331900620254</v>
      </c>
      <c r="H49" s="8"/>
      <c r="J49" s="5">
        <v>37</v>
      </c>
      <c r="K49" s="8">
        <f t="shared" si="6"/>
        <v>1.5854281443039465E-3</v>
      </c>
      <c r="L49" s="7">
        <f t="shared" si="7"/>
        <v>1.322051824431518E-2</v>
      </c>
      <c r="M49" s="7"/>
      <c r="N49" s="7">
        <f t="shared" si="8"/>
        <v>4.8355558401270357E-2</v>
      </c>
    </row>
    <row r="50" spans="1:14">
      <c r="A50" t="str">
        <f>'matrix divided by max cat A'!D51</f>
        <v>HLL21246</v>
      </c>
      <c r="B50">
        <f>'matrix divided by max cat A'!T51</f>
        <v>9.6686339428933885E-2</v>
      </c>
      <c r="C50">
        <f>'matrix divided by max cat A'!B51</f>
        <v>61.11</v>
      </c>
      <c r="D50" s="17">
        <f>'matrix divided by max cat A'!C51</f>
        <v>8.3555974864353601E-3</v>
      </c>
      <c r="E50" s="40">
        <f t="shared" si="3"/>
        <v>0.83555974864353599</v>
      </c>
      <c r="F50" s="14">
        <f t="shared" si="4"/>
        <v>9.6239400018785174E-3</v>
      </c>
      <c r="G50" s="53">
        <f t="shared" si="5"/>
        <v>0.96239400018785171</v>
      </c>
      <c r="H50" s="8"/>
      <c r="J50" s="5">
        <v>38</v>
      </c>
      <c r="K50" s="8">
        <f t="shared" si="6"/>
        <v>1.5220110185317887E-3</v>
      </c>
      <c r="L50" s="7">
        <f t="shared" si="7"/>
        <v>1.2691697514542574E-2</v>
      </c>
      <c r="M50" s="7"/>
      <c r="N50" s="7">
        <f t="shared" si="8"/>
        <v>4.6421336065219546E-2</v>
      </c>
    </row>
    <row r="51" spans="1:14">
      <c r="A51" t="str">
        <f>'matrix divided by max cat A'!D52</f>
        <v>HLL21107</v>
      </c>
      <c r="B51">
        <f>'matrix divided by max cat A'!T52</f>
        <v>9.3963732009715972E-2</v>
      </c>
      <c r="C51">
        <f>'matrix divided by max cat A'!B52</f>
        <v>64.83</v>
      </c>
      <c r="D51" s="17">
        <f>'matrix divided by max cat A'!C52</f>
        <v>8.3555974864353601E-3</v>
      </c>
      <c r="E51" s="40">
        <f t="shared" si="3"/>
        <v>0.83555974864353599</v>
      </c>
      <c r="F51" s="14">
        <f t="shared" si="4"/>
        <v>9.5605228761063595E-3</v>
      </c>
      <c r="G51" s="53">
        <f t="shared" si="5"/>
        <v>0.95605228761063599</v>
      </c>
      <c r="H51" s="8"/>
      <c r="J51" s="5">
        <v>39</v>
      </c>
      <c r="K51" s="8">
        <f t="shared" si="6"/>
        <v>1.458593892759631E-3</v>
      </c>
      <c r="L51" s="7">
        <f t="shared" si="7"/>
        <v>1.2162876784769967E-2</v>
      </c>
      <c r="M51" s="7"/>
      <c r="N51" s="7">
        <f t="shared" si="8"/>
        <v>4.4487113729168734E-2</v>
      </c>
    </row>
    <row r="52" spans="1:14">
      <c r="A52" t="str">
        <f>'matrix divided by max cat A'!D53</f>
        <v>HLL21228</v>
      </c>
      <c r="B52">
        <f>'matrix divided by max cat A'!T53</f>
        <v>9.2714165548463887E-2</v>
      </c>
      <c r="C52">
        <f>'matrix divided by max cat A'!B53</f>
        <v>65.53</v>
      </c>
      <c r="D52" s="17">
        <f>'matrix divided by max cat A'!C53</f>
        <v>1.0736393403922901E-2</v>
      </c>
      <c r="E52" s="40">
        <f t="shared" si="3"/>
        <v>1.0736393403922901</v>
      </c>
      <c r="F52" s="14">
        <f t="shared" si="4"/>
        <v>1.1877901667821742E-2</v>
      </c>
      <c r="G52" s="53">
        <f t="shared" si="5"/>
        <v>1.1877901667821742</v>
      </c>
      <c r="H52" s="8"/>
      <c r="J52" s="5">
        <v>40</v>
      </c>
      <c r="K52" s="8">
        <f t="shared" si="6"/>
        <v>1.3951767669874728E-3</v>
      </c>
      <c r="L52" s="7">
        <f t="shared" si="7"/>
        <v>1.1634056054997358E-2</v>
      </c>
      <c r="M52" s="7"/>
      <c r="N52" s="7">
        <f t="shared" si="8"/>
        <v>4.2552891393117909E-2</v>
      </c>
    </row>
    <row r="53" spans="1:14">
      <c r="A53" t="str">
        <f>'matrix divided by max cat A'!D54</f>
        <v>HLL21055</v>
      </c>
      <c r="B53">
        <f>'matrix divided by max cat A'!T54</f>
        <v>9.0561246935943779E-2</v>
      </c>
      <c r="C53">
        <f>'matrix divided by max cat A'!B54</f>
        <v>60.85</v>
      </c>
      <c r="D53" s="17">
        <f>'matrix divided by max cat A'!C54</f>
        <v>4.3428178695308801E-3</v>
      </c>
      <c r="E53" s="40">
        <f t="shared" si="3"/>
        <v>0.434281786953088</v>
      </c>
      <c r="F53" s="14">
        <f t="shared" si="4"/>
        <v>5.4209090076575636E-3</v>
      </c>
      <c r="G53" s="53">
        <f t="shared" si="5"/>
        <v>0.54209090076575639</v>
      </c>
      <c r="H53" s="8"/>
      <c r="J53" s="5">
        <v>41</v>
      </c>
      <c r="K53" s="8">
        <f t="shared" si="6"/>
        <v>1.3317596412153151E-3</v>
      </c>
      <c r="L53" s="7">
        <f t="shared" si="7"/>
        <v>1.1105235325224751E-2</v>
      </c>
      <c r="M53" s="7"/>
      <c r="N53" s="7">
        <f t="shared" si="8"/>
        <v>4.0618669057067097E-2</v>
      </c>
    </row>
    <row r="54" spans="1:14">
      <c r="A54" t="str">
        <f>'matrix divided by max cat A'!D55</f>
        <v>HLL21156</v>
      </c>
      <c r="B54">
        <f>'matrix divided by max cat A'!T55</f>
        <v>8.8353651095650187E-2</v>
      </c>
      <c r="C54">
        <f>'matrix divided by max cat A'!B55</f>
        <v>57.71</v>
      </c>
      <c r="D54" s="17">
        <f>'matrix divided by max cat A'!C55</f>
        <v>7.4414522185393198E-3</v>
      </c>
      <c r="E54" s="40">
        <f t="shared" si="3"/>
        <v>0.74414522185393195</v>
      </c>
      <c r="F54" s="14">
        <f t="shared" si="4"/>
        <v>8.4561262308938453E-3</v>
      </c>
      <c r="G54" s="53">
        <f t="shared" si="5"/>
        <v>0.84561262308938456</v>
      </c>
      <c r="H54" s="8"/>
      <c r="J54" s="5">
        <v>42</v>
      </c>
      <c r="K54" s="8">
        <f t="shared" si="6"/>
        <v>1.2683425154431571E-3</v>
      </c>
      <c r="L54" s="7">
        <f t="shared" si="7"/>
        <v>1.0576414595452143E-2</v>
      </c>
      <c r="M54" s="7"/>
      <c r="N54" s="7">
        <f t="shared" si="8"/>
        <v>3.8684446721016286E-2</v>
      </c>
    </row>
    <row r="55" spans="1:14">
      <c r="A55" t="str">
        <f>'matrix divided by max cat A'!D56</f>
        <v>HLL21334</v>
      </c>
      <c r="B55">
        <f>'matrix divided by max cat A'!T56</f>
        <v>8.7676253759227329E-2</v>
      </c>
      <c r="C55">
        <f>'matrix divided by max cat A'!B56</f>
        <v>64.2</v>
      </c>
      <c r="D55" s="17">
        <f>'matrix divided by max cat A'!C56</f>
        <v>2.2284802293064801E-2</v>
      </c>
      <c r="E55" s="40">
        <f t="shared" si="3"/>
        <v>2.2284802293064803</v>
      </c>
      <c r="F55" s="14">
        <f t="shared" si="4"/>
        <v>2.3236059179647169E-2</v>
      </c>
      <c r="G55" s="53">
        <f t="shared" si="5"/>
        <v>2.3236059179647168</v>
      </c>
      <c r="H55" s="8"/>
      <c r="J55" s="5">
        <v>43</v>
      </c>
      <c r="K55" s="8">
        <f t="shared" si="6"/>
        <v>1.2049253896709994E-3</v>
      </c>
      <c r="L55" s="7">
        <f t="shared" si="7"/>
        <v>1.0047593865679537E-2</v>
      </c>
      <c r="M55" s="7"/>
      <c r="N55" s="7">
        <f t="shared" si="8"/>
        <v>3.6750224384965474E-2</v>
      </c>
    </row>
    <row r="56" spans="1:14">
      <c r="A56" t="str">
        <f>'matrix divided by max cat A'!D57</f>
        <v>HLL21193</v>
      </c>
      <c r="B56">
        <f>'matrix divided by max cat A'!T57</f>
        <v>8.757850693732383E-2</v>
      </c>
      <c r="C56">
        <f>'matrix divided by max cat A'!B57</f>
        <v>57.32</v>
      </c>
      <c r="D56" s="17">
        <f>'matrix divided by max cat A'!C57</f>
        <v>6.6743277955830498E-3</v>
      </c>
      <c r="E56" s="40">
        <f t="shared" si="3"/>
        <v>0.66743277955830493</v>
      </c>
      <c r="F56" s="14">
        <f t="shared" si="4"/>
        <v>7.5621675563932603E-3</v>
      </c>
      <c r="G56" s="53">
        <f t="shared" si="5"/>
        <v>0.756216755639326</v>
      </c>
      <c r="H56" s="8"/>
      <c r="J56" s="5">
        <v>44</v>
      </c>
      <c r="K56" s="8">
        <f t="shared" si="6"/>
        <v>1.1415082638988416E-3</v>
      </c>
      <c r="L56" s="7">
        <f t="shared" si="7"/>
        <v>9.518773135906931E-3</v>
      </c>
      <c r="M56" s="7"/>
      <c r="N56" s="7">
        <f t="shared" si="8"/>
        <v>3.4816002048914663E-2</v>
      </c>
    </row>
    <row r="57" spans="1:14">
      <c r="A57" t="str">
        <f>'matrix divided by max cat A'!D58</f>
        <v>HLL21235</v>
      </c>
      <c r="B57">
        <f>'matrix divided by max cat A'!T58</f>
        <v>8.7372569081035564E-2</v>
      </c>
      <c r="C57">
        <f>'matrix divided by max cat A'!B58</f>
        <v>63.28</v>
      </c>
      <c r="D57" s="17">
        <f>'matrix divided by max cat A'!C58</f>
        <v>8.70687789672921E-3</v>
      </c>
      <c r="E57" s="40">
        <f t="shared" si="3"/>
        <v>0.87068778967292104</v>
      </c>
      <c r="F57" s="14">
        <f t="shared" si="4"/>
        <v>9.5313005317672617E-3</v>
      </c>
      <c r="G57" s="53">
        <f t="shared" si="5"/>
        <v>0.95313005317672617</v>
      </c>
      <c r="H57" s="8"/>
      <c r="J57" s="5">
        <v>45</v>
      </c>
      <c r="K57" s="8">
        <f t="shared" si="6"/>
        <v>1.0780911381266839E-3</v>
      </c>
      <c r="L57" s="7">
        <f t="shared" si="7"/>
        <v>8.9899524061343248E-3</v>
      </c>
      <c r="M57" s="7"/>
      <c r="N57" s="7">
        <f t="shared" si="8"/>
        <v>3.2881779712863851E-2</v>
      </c>
    </row>
    <row r="58" spans="1:14">
      <c r="A58" t="str">
        <f>'matrix divided by max cat A'!D59</f>
        <v>HLL21304</v>
      </c>
      <c r="B58">
        <f>'matrix divided by max cat A'!T59</f>
        <v>8.7206558143652968E-2</v>
      </c>
      <c r="C58">
        <f>'matrix divided by max cat A'!B59</f>
        <v>60.6</v>
      </c>
      <c r="D58" s="17">
        <f>'matrix divided by max cat A'!C59</f>
        <v>7.7170770623623697E-3</v>
      </c>
      <c r="E58" s="40">
        <f t="shared" si="3"/>
        <v>0.77170770623623697</v>
      </c>
      <c r="F58" s="14">
        <f t="shared" si="4"/>
        <v>8.4780825716282635E-3</v>
      </c>
      <c r="G58" s="53">
        <f t="shared" si="5"/>
        <v>0.84780825716282637</v>
      </c>
      <c r="H58" s="8"/>
      <c r="J58" s="5">
        <v>46</v>
      </c>
      <c r="K58" s="8">
        <f t="shared" si="6"/>
        <v>1.0146740123545257E-3</v>
      </c>
      <c r="L58" s="7">
        <f t="shared" si="7"/>
        <v>8.4611316763617151E-3</v>
      </c>
      <c r="M58" s="7"/>
      <c r="N58" s="7">
        <f t="shared" si="8"/>
        <v>3.0947557376813026E-2</v>
      </c>
    </row>
    <row r="59" spans="1:14">
      <c r="A59" t="str">
        <f>'matrix divided by max cat A'!D60</f>
        <v>HLL21305</v>
      </c>
      <c r="B59">
        <f>'matrix divided by max cat A'!T60</f>
        <v>8.6857297872886624E-2</v>
      </c>
      <c r="C59">
        <f>'matrix divided by max cat A'!B60</f>
        <v>60.27</v>
      </c>
      <c r="D59" s="17">
        <f>'matrix divided by max cat A'!C60</f>
        <v>7.8165908157700106E-3</v>
      </c>
      <c r="E59" s="40">
        <f t="shared" si="3"/>
        <v>0.78165908157700104</v>
      </c>
      <c r="F59" s="14">
        <f t="shared" si="4"/>
        <v>8.5141791992637463E-3</v>
      </c>
      <c r="G59" s="53">
        <f t="shared" si="5"/>
        <v>0.85141791992637461</v>
      </c>
      <c r="H59" s="8"/>
      <c r="J59" s="5">
        <v>47</v>
      </c>
      <c r="K59" s="8">
        <f t="shared" si="6"/>
        <v>9.51256886582368E-4</v>
      </c>
      <c r="L59" s="7">
        <f t="shared" si="7"/>
        <v>7.9323109465891089E-3</v>
      </c>
      <c r="M59" s="7"/>
      <c r="N59" s="7">
        <f t="shared" si="8"/>
        <v>2.9013335040762214E-2</v>
      </c>
    </row>
    <row r="60" spans="1:14">
      <c r="A60" t="str">
        <f>'matrix divided by max cat A'!D61</f>
        <v>HLL21190</v>
      </c>
      <c r="B60">
        <f>'matrix divided by max cat A'!T61</f>
        <v>8.3117794223219271E-2</v>
      </c>
      <c r="C60">
        <f>'matrix divided by max cat A'!B61</f>
        <v>60.25</v>
      </c>
      <c r="D60" s="17">
        <f>'matrix divided by max cat A'!C61</f>
        <v>5.6316831699745103E-3</v>
      </c>
      <c r="E60" s="40">
        <f t="shared" si="3"/>
        <v>0.56316831699745107</v>
      </c>
      <c r="F60" s="14">
        <f t="shared" si="4"/>
        <v>6.265854427696089E-3</v>
      </c>
      <c r="G60" s="53">
        <f t="shared" si="5"/>
        <v>0.62658544276960892</v>
      </c>
      <c r="H60" s="8"/>
      <c r="J60" s="5">
        <v>48</v>
      </c>
      <c r="K60" s="8">
        <f t="shared" si="6"/>
        <v>8.8783976081021016E-4</v>
      </c>
      <c r="L60" s="7">
        <f t="shared" si="7"/>
        <v>7.4034902168165018E-3</v>
      </c>
      <c r="M60" s="7"/>
      <c r="N60" s="7">
        <f t="shared" si="8"/>
        <v>2.7079112704711403E-2</v>
      </c>
    </row>
    <row r="61" spans="1:14">
      <c r="A61" t="str">
        <f>'matrix divided by max cat A'!D62</f>
        <v>HLL21157</v>
      </c>
      <c r="B61">
        <f>'matrix divided by max cat A'!T62</f>
        <v>8.2685382986553327E-2</v>
      </c>
      <c r="C61">
        <f>'matrix divided by max cat A'!B62</f>
        <v>56.96</v>
      </c>
      <c r="D61" s="17">
        <f>'matrix divided by max cat A'!C62</f>
        <v>6.3850995995591697E-3</v>
      </c>
      <c r="E61" s="40">
        <f t="shared" si="3"/>
        <v>0.63850995995591697</v>
      </c>
      <c r="F61" s="14">
        <f t="shared" si="4"/>
        <v>6.9558537315085904E-3</v>
      </c>
      <c r="G61" s="53">
        <f t="shared" si="5"/>
        <v>0.695585373150859</v>
      </c>
      <c r="H61" s="8"/>
      <c r="J61" s="5">
        <v>49</v>
      </c>
      <c r="K61" s="8">
        <f t="shared" si="6"/>
        <v>8.2442263503805242E-4</v>
      </c>
      <c r="L61" s="7">
        <f t="shared" si="7"/>
        <v>6.8746694870438956E-3</v>
      </c>
      <c r="M61" s="7"/>
      <c r="N61" s="7">
        <f t="shared" si="8"/>
        <v>2.5144890368660591E-2</v>
      </c>
    </row>
    <row r="62" spans="1:14">
      <c r="A62" t="str">
        <f>'matrix divided by max cat A'!D63</f>
        <v>HLL21129</v>
      </c>
      <c r="B62">
        <f>'matrix divided by max cat A'!T63</f>
        <v>8.2175032059104133E-2</v>
      </c>
      <c r="C62">
        <f>'matrix divided by max cat A'!B63</f>
        <v>60.59</v>
      </c>
      <c r="D62" s="17">
        <f>'matrix divided by max cat A'!C63</f>
        <v>4.8090989265071604E-3</v>
      </c>
      <c r="E62" s="40">
        <f t="shared" si="3"/>
        <v>0.48090989265071604</v>
      </c>
      <c r="F62" s="14">
        <f t="shared" si="4"/>
        <v>5.3164359326844232E-3</v>
      </c>
      <c r="G62" s="53">
        <f t="shared" si="5"/>
        <v>0.53164359326844235</v>
      </c>
      <c r="H62" s="8"/>
      <c r="J62" s="5">
        <v>50</v>
      </c>
      <c r="K62" s="8">
        <f t="shared" si="6"/>
        <v>7.6100550926589457E-4</v>
      </c>
      <c r="L62" s="7">
        <f t="shared" si="7"/>
        <v>6.3458487572712885E-3</v>
      </c>
      <c r="M62" s="7"/>
      <c r="N62" s="7">
        <f t="shared" si="8"/>
        <v>2.321066803260978E-2</v>
      </c>
    </row>
    <row r="63" spans="1:14">
      <c r="A63" t="str">
        <f>'matrix divided by max cat A'!D64</f>
        <v>HLL21058</v>
      </c>
      <c r="B63">
        <f>'matrix divided by max cat A'!T64</f>
        <v>8.2171365920254591E-2</v>
      </c>
      <c r="C63">
        <f>'matrix divided by max cat A'!B64</f>
        <v>61.61</v>
      </c>
      <c r="D63" s="17">
        <f>'matrix divided by max cat A'!C64</f>
        <v>8.1513379210812996E-3</v>
      </c>
      <c r="E63" s="40">
        <f t="shared" si="3"/>
        <v>0.81513379210812997</v>
      </c>
      <c r="F63" s="14">
        <f t="shared" si="4"/>
        <v>8.5952578014864053E-3</v>
      </c>
      <c r="G63" s="53">
        <f t="shared" si="5"/>
        <v>0.85952578014864056</v>
      </c>
      <c r="H63" s="8"/>
      <c r="J63" s="5">
        <v>51</v>
      </c>
      <c r="K63" s="8">
        <f t="shared" si="6"/>
        <v>6.975883834937364E-4</v>
      </c>
      <c r="L63" s="7">
        <f t="shared" si="7"/>
        <v>5.8170280274986788E-3</v>
      </c>
      <c r="M63" s="7"/>
      <c r="N63" s="7">
        <f t="shared" si="8"/>
        <v>2.1276445696558954E-2</v>
      </c>
    </row>
    <row r="64" spans="1:14">
      <c r="A64" t="str">
        <f>'matrix divided by max cat A'!D65</f>
        <v>HLL21237</v>
      </c>
      <c r="B64">
        <f>'matrix divided by max cat A'!T65</f>
        <v>8.0904216644232654E-2</v>
      </c>
      <c r="C64">
        <f>'matrix divided by max cat A'!B65</f>
        <v>61.27</v>
      </c>
      <c r="D64" s="17">
        <f>'matrix divided by max cat A'!C65</f>
        <v>1.0599941317231401E-2</v>
      </c>
      <c r="E64" s="40">
        <f t="shared" si="3"/>
        <v>1.0599941317231401</v>
      </c>
      <c r="F64" s="14">
        <f t="shared" si="4"/>
        <v>1.0980444071864348E-2</v>
      </c>
      <c r="G64" s="53">
        <f t="shared" si="5"/>
        <v>1.0980444071864348</v>
      </c>
      <c r="H64" s="8"/>
      <c r="J64" s="5">
        <v>52</v>
      </c>
      <c r="K64" s="8">
        <f t="shared" si="6"/>
        <v>6.3417125772157856E-4</v>
      </c>
      <c r="L64" s="7">
        <f t="shared" si="7"/>
        <v>5.2882072977260717E-3</v>
      </c>
      <c r="M64" s="7"/>
      <c r="N64" s="7">
        <f t="shared" si="8"/>
        <v>1.9342223360508143E-2</v>
      </c>
    </row>
    <row r="65" spans="1:14">
      <c r="A65" t="str">
        <f>'matrix divided by max cat A'!D66</f>
        <v>HLL21183</v>
      </c>
      <c r="B65">
        <f>'matrix divided by max cat A'!T66</f>
        <v>7.9656090913360802E-2</v>
      </c>
      <c r="C65">
        <f>'matrix divided by max cat A'!B66</f>
        <v>61.96</v>
      </c>
      <c r="D65" s="17">
        <f>'matrix divided by max cat A'!C66</f>
        <v>7.4820529928002703E-3</v>
      </c>
      <c r="E65" s="40">
        <f t="shared" ref="E65:E69" si="9">D65*100</f>
        <v>0.74820529928002699</v>
      </c>
      <c r="F65" s="14">
        <f t="shared" si="4"/>
        <v>7.7991386216610592E-3</v>
      </c>
      <c r="G65" s="53">
        <f t="shared" ref="G65:G69" si="10">F65*100</f>
        <v>0.77991386216610592</v>
      </c>
      <c r="J65" s="5">
        <v>53</v>
      </c>
      <c r="K65" s="8">
        <f t="shared" si="6"/>
        <v>5.7075413194942082E-4</v>
      </c>
      <c r="L65" s="7">
        <f t="shared" si="7"/>
        <v>4.7593865679534655E-3</v>
      </c>
      <c r="M65" s="7"/>
      <c r="N65" s="7">
        <f t="shared" si="8"/>
        <v>1.7408001024457331E-2</v>
      </c>
    </row>
    <row r="66" spans="1:14">
      <c r="A66" t="str">
        <f>'matrix divided by max cat A'!D67</f>
        <v>HLL21039</v>
      </c>
      <c r="B66">
        <f>'matrix divided by max cat A'!T67</f>
        <v>7.870250726309376E-2</v>
      </c>
      <c r="C66">
        <f>'matrix divided by max cat A'!B67</f>
        <v>63.24</v>
      </c>
      <c r="D66" s="17">
        <f>'matrix divided by max cat A'!C67</f>
        <v>5.1997244170126503E-3</v>
      </c>
      <c r="E66" s="40">
        <f t="shared" si="9"/>
        <v>0.519972441701265</v>
      </c>
      <c r="F66" s="14">
        <f t="shared" si="4"/>
        <v>5.4533929201012821E-3</v>
      </c>
      <c r="G66" s="53">
        <f t="shared" si="10"/>
        <v>0.54533929201012821</v>
      </c>
      <c r="J66" s="5">
        <v>54</v>
      </c>
      <c r="K66" s="8">
        <f t="shared" si="6"/>
        <v>5.0733700617726309E-4</v>
      </c>
      <c r="L66" s="7">
        <f t="shared" si="7"/>
        <v>4.2305658381808593E-3</v>
      </c>
      <c r="M66" s="7"/>
      <c r="N66" s="7">
        <f t="shared" si="8"/>
        <v>1.547377868840652E-2</v>
      </c>
    </row>
    <row r="67" spans="1:14">
      <c r="A67" t="str">
        <f>'matrix divided by max cat A'!D68</f>
        <v>HLL21113</v>
      </c>
      <c r="B67">
        <f>'matrix divided by max cat A'!T68</f>
        <v>6.4134878761068811E-2</v>
      </c>
      <c r="C67">
        <f>'matrix divided by max cat A'!B68</f>
        <v>65.36</v>
      </c>
      <c r="D67" s="17">
        <f>'matrix divided by max cat A'!C68</f>
        <v>6.8587055384897403E-3</v>
      </c>
      <c r="E67" s="40">
        <f t="shared" si="9"/>
        <v>0.685870553848974</v>
      </c>
      <c r="F67" s="14">
        <f t="shared" si="4"/>
        <v>7.0489569158062142E-3</v>
      </c>
      <c r="G67" s="53">
        <f t="shared" si="10"/>
        <v>0.70489569158062138</v>
      </c>
      <c r="J67" s="5">
        <v>55</v>
      </c>
      <c r="K67" s="8">
        <f t="shared" si="6"/>
        <v>4.4391988040510524E-4</v>
      </c>
      <c r="L67" s="7">
        <f t="shared" si="7"/>
        <v>3.7017451084082526E-3</v>
      </c>
      <c r="M67" s="7"/>
      <c r="N67" s="7">
        <f t="shared" si="8"/>
        <v>1.3539556352355708E-2</v>
      </c>
    </row>
    <row r="68" spans="1:14">
      <c r="A68" t="str">
        <f>'matrix divided by max cat A'!D69</f>
        <v>HLL21037</v>
      </c>
      <c r="B68">
        <f>'matrix divided by max cat A'!T69</f>
        <v>3.1394885610682634E-2</v>
      </c>
      <c r="C68">
        <f>'matrix divided by max cat A'!B69</f>
        <v>61.86</v>
      </c>
      <c r="D68" s="17">
        <f>'matrix divided by max cat A'!C69</f>
        <v>3.9156726104246902E-3</v>
      </c>
      <c r="E68" s="40">
        <f t="shared" si="9"/>
        <v>0.39156726104246903</v>
      </c>
      <c r="F68" s="14">
        <f t="shared" si="4"/>
        <v>4.0425068619690061E-3</v>
      </c>
      <c r="G68" s="53">
        <f t="shared" si="10"/>
        <v>0.40425068619690063</v>
      </c>
      <c r="J68" s="5">
        <v>56</v>
      </c>
      <c r="K68" s="8">
        <f t="shared" si="6"/>
        <v>3.805027546329475E-4</v>
      </c>
      <c r="L68" s="7">
        <f t="shared" si="7"/>
        <v>3.1729243786356464E-3</v>
      </c>
      <c r="M68" s="7"/>
      <c r="N68" s="7">
        <f t="shared" si="8"/>
        <v>1.1605334016304897E-2</v>
      </c>
    </row>
    <row r="69" spans="1:14">
      <c r="A69" t="str">
        <f>'matrix divided by max cat A'!D70</f>
        <v>HLL21269</v>
      </c>
      <c r="B69">
        <f>'matrix divided by max cat A'!T70</f>
        <v>1.134039539675466E-2</v>
      </c>
      <c r="C69">
        <f>'matrix divided by max cat A'!B70</f>
        <v>55.46</v>
      </c>
      <c r="D69" s="17">
        <f>'matrix divided by max cat A'!C70</f>
        <v>5.44060839213818E-3</v>
      </c>
      <c r="E69" s="40">
        <f t="shared" si="9"/>
        <v>0.54406083921381798</v>
      </c>
      <c r="F69" s="14">
        <f t="shared" si="4"/>
        <v>5.5040255179103379E-3</v>
      </c>
      <c r="G69" s="53">
        <f t="shared" si="10"/>
        <v>0.55040255179103381</v>
      </c>
      <c r="J69" s="5">
        <v>57</v>
      </c>
      <c r="K69" s="8">
        <f t="shared" si="6"/>
        <v>3.1708562886078928E-4</v>
      </c>
      <c r="L69" s="7">
        <f t="shared" si="7"/>
        <v>2.6441036488630359E-3</v>
      </c>
      <c r="M69" s="7"/>
      <c r="N69" s="7">
        <f t="shared" si="8"/>
        <v>9.6711116802540714E-3</v>
      </c>
    </row>
    <row r="70" spans="1:14">
      <c r="J70" s="5">
        <v>58</v>
      </c>
      <c r="K70" s="8">
        <f t="shared" si="6"/>
        <v>2.5366850308863154E-4</v>
      </c>
      <c r="L70" s="7">
        <f t="shared" si="7"/>
        <v>2.1152829190904296E-3</v>
      </c>
      <c r="M70" s="7"/>
      <c r="N70" s="7">
        <f t="shared" si="8"/>
        <v>7.7368893442032599E-3</v>
      </c>
    </row>
    <row r="71" spans="1:14">
      <c r="G71" s="7">
        <f>SUM(G2:G69)</f>
        <v>79.890000000000015</v>
      </c>
      <c r="J71" s="5">
        <v>59</v>
      </c>
      <c r="K71" s="8">
        <f t="shared" si="6"/>
        <v>1.9025137731647375E-4</v>
      </c>
      <c r="L71" s="7">
        <f t="shared" si="7"/>
        <v>1.5864621893178232E-3</v>
      </c>
      <c r="M71" s="7"/>
      <c r="N71" s="7">
        <f t="shared" si="8"/>
        <v>5.8026670081524484E-3</v>
      </c>
    </row>
    <row r="72" spans="1:14">
      <c r="J72" s="5">
        <v>60</v>
      </c>
      <c r="K72" s="8">
        <f t="shared" si="6"/>
        <v>1.2683425154431599E-4</v>
      </c>
      <c r="L72" s="7">
        <f t="shared" si="7"/>
        <v>1.0576414595452168E-3</v>
      </c>
      <c r="M72" s="7"/>
      <c r="N72" s="7">
        <f t="shared" si="8"/>
        <v>3.8684446721016369E-3</v>
      </c>
    </row>
    <row r="73" spans="1:14">
      <c r="J73" s="5">
        <v>61</v>
      </c>
      <c r="K73" s="8">
        <f t="shared" si="6"/>
        <v>6.3417125772158224E-5</v>
      </c>
      <c r="L73" s="7">
        <f t="shared" si="7"/>
        <v>5.2882072977261023E-4</v>
      </c>
      <c r="M73" s="7"/>
      <c r="N73" s="7">
        <f t="shared" si="8"/>
        <v>1.9342223360508254E-3</v>
      </c>
    </row>
    <row r="74" spans="1:14">
      <c r="J74" s="5"/>
      <c r="L74" s="7"/>
      <c r="M74" s="7"/>
    </row>
    <row r="75" spans="1:14">
      <c r="J75" s="5"/>
    </row>
    <row r="76" spans="1:14">
      <c r="J76" s="5"/>
    </row>
    <row r="77" spans="1:14">
      <c r="J77" s="5"/>
    </row>
    <row r="78" spans="1:14">
      <c r="J78" s="5"/>
    </row>
    <row r="79" spans="1:14">
      <c r="J79" s="5"/>
    </row>
    <row r="80" spans="1:14">
      <c r="J80" s="5"/>
    </row>
    <row r="81" spans="10:10">
      <c r="J81" s="5"/>
    </row>
    <row r="82" spans="10:10">
      <c r="J82" s="5"/>
    </row>
    <row r="83" spans="10:10">
      <c r="J83" s="5"/>
    </row>
    <row r="84" spans="10:10">
      <c r="J84" s="5"/>
    </row>
    <row r="85" spans="10:10">
      <c r="J85" s="5"/>
    </row>
    <row r="86" spans="10:10">
      <c r="J86" s="5"/>
    </row>
    <row r="87" spans="10:10">
      <c r="J87" s="5"/>
    </row>
    <row r="88" spans="10:10">
      <c r="J88" s="5"/>
    </row>
    <row r="89" spans="10:10">
      <c r="J89" s="5"/>
    </row>
    <row r="90" spans="10:10">
      <c r="J90" s="5"/>
    </row>
    <row r="91" spans="10:10">
      <c r="J91" s="5"/>
    </row>
    <row r="92" spans="10:10">
      <c r="J92" s="5"/>
    </row>
    <row r="93" spans="10:10">
      <c r="J93" s="5"/>
    </row>
  </sheetData>
  <autoFilter ref="A1:G73" xr:uid="{0FA1D71F-390D-4EB2-BC2D-6D831215527C}"/>
  <sortState xmlns:xlrd2="http://schemas.microsoft.com/office/spreadsheetml/2017/richdata2" ref="A2:H8">
    <sortCondition ref="A2:A8"/>
  </sortState>
  <mergeCells count="1">
    <mergeCell ref="L3:L7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93"/>
  <sheetViews>
    <sheetView zoomScaleNormal="100" workbookViewId="0">
      <pane ySplit="1" topLeftCell="A2" activePane="bottomLeft" state="frozen"/>
      <selection pane="bottomLeft" activeCell="J19" sqref="J19"/>
    </sheetView>
  </sheetViews>
  <sheetFormatPr defaultRowHeight="15"/>
  <cols>
    <col min="1" max="1" width="10.28515625" bestFit="1" customWidth="1"/>
    <col min="4" max="4" width="14.42578125" bestFit="1" customWidth="1"/>
    <col min="5" max="5" width="13.7109375" customWidth="1"/>
    <col min="7" max="7" width="29.42578125" bestFit="1" customWidth="1"/>
    <col min="8" max="8" width="12.7109375" bestFit="1" customWidth="1"/>
    <col min="9" max="9" width="10.28515625" bestFit="1" customWidth="1"/>
    <col min="10" max="22" width="9.140625" customWidth="1"/>
  </cols>
  <sheetData>
    <row r="1" spans="1:20">
      <c r="A1" s="1" t="s">
        <v>116</v>
      </c>
      <c r="B1" s="1" t="s">
        <v>117</v>
      </c>
      <c r="C1" s="1" t="s">
        <v>118</v>
      </c>
      <c r="D1" s="1" t="s">
        <v>120</v>
      </c>
      <c r="E1" s="16" t="s">
        <v>121</v>
      </c>
      <c r="H1" s="8"/>
      <c r="P1" s="5"/>
      <c r="T1" s="7"/>
    </row>
    <row r="2" spans="1:20">
      <c r="A2" t="str">
        <f>'matrix divided by max cat B'!D3</f>
        <v>HLL21085</v>
      </c>
      <c r="B2">
        <f>'matrix divided by max cat B'!T3</f>
        <v>0.59001248086033253</v>
      </c>
      <c r="C2">
        <f>'matrix divided by max cat B'!B3</f>
        <v>91.81</v>
      </c>
      <c r="D2" s="14">
        <f>H10</f>
        <v>7.4999999999999989E-3</v>
      </c>
      <c r="E2" s="18">
        <f>D2*100</f>
        <v>0.74999999999999989</v>
      </c>
      <c r="H2" s="8"/>
      <c r="I2" s="6"/>
      <c r="P2" s="5"/>
      <c r="R2" s="5"/>
      <c r="T2" s="7"/>
    </row>
    <row r="3" spans="1:20">
      <c r="A3" t="str">
        <f>'matrix divided by max cat B'!D4</f>
        <v>HLL21142</v>
      </c>
      <c r="B3">
        <f>'matrix divided by max cat B'!T4</f>
        <v>0.41488179569541106</v>
      </c>
      <c r="C3">
        <f>'matrix divided by max cat B'!B4</f>
        <v>85.36</v>
      </c>
      <c r="D3" s="14">
        <f t="shared" ref="D3:D8" si="0">H11</f>
        <v>6.4285714285714267E-3</v>
      </c>
      <c r="E3" s="18">
        <f t="shared" ref="E3:E8" si="1">D3*100</f>
        <v>0.64285714285714268</v>
      </c>
      <c r="G3" s="16" t="s">
        <v>132</v>
      </c>
      <c r="H3" s="8">
        <v>0.03</v>
      </c>
      <c r="P3" s="5"/>
    </row>
    <row r="4" spans="1:20">
      <c r="A4" t="str">
        <f>'matrix divided by max cat B'!D5</f>
        <v>HLL21308</v>
      </c>
      <c r="B4">
        <f>'matrix divided by max cat B'!T5</f>
        <v>0.41178082409942618</v>
      </c>
      <c r="C4">
        <f>'matrix divided by max cat B'!B5</f>
        <v>89.25</v>
      </c>
      <c r="D4" s="14">
        <f t="shared" si="0"/>
        <v>5.3571428571428563E-3</v>
      </c>
      <c r="E4" s="18">
        <f t="shared" si="1"/>
        <v>0.53571428571428559</v>
      </c>
      <c r="G4" s="1" t="s">
        <v>134</v>
      </c>
      <c r="H4" s="8">
        <v>0.15</v>
      </c>
      <c r="P4" s="5"/>
      <c r="Q4" s="5"/>
    </row>
    <row r="5" spans="1:20">
      <c r="A5" t="str">
        <f>'matrix divided by max cat B'!D6</f>
        <v>HLL21043</v>
      </c>
      <c r="B5">
        <f>'matrix divided by max cat B'!T6</f>
        <v>0.34979660122907463</v>
      </c>
      <c r="C5">
        <f>'matrix divided by max cat B'!B6</f>
        <v>83.14</v>
      </c>
      <c r="D5" s="14">
        <f t="shared" si="0"/>
        <v>4.2857142857142851E-3</v>
      </c>
      <c r="E5" s="18">
        <f t="shared" si="1"/>
        <v>0.42857142857142849</v>
      </c>
      <c r="G5" s="1" t="s">
        <v>136</v>
      </c>
      <c r="H5" s="8">
        <v>0.77</v>
      </c>
    </row>
    <row r="6" spans="1:20">
      <c r="A6" t="str">
        <f>'matrix divided by max cat B'!D7</f>
        <v>HLL21007</v>
      </c>
      <c r="B6">
        <f>'matrix divided by max cat B'!T7</f>
        <v>0.20122443929167314</v>
      </c>
      <c r="C6">
        <f>'matrix divided by max cat B'!B7</f>
        <v>82.14</v>
      </c>
      <c r="D6" s="14">
        <f t="shared" si="0"/>
        <v>3.2142857142857134E-3</v>
      </c>
      <c r="E6" s="18">
        <f t="shared" si="1"/>
        <v>0.32142857142857134</v>
      </c>
      <c r="G6" s="1" t="s">
        <v>138</v>
      </c>
      <c r="H6" s="9">
        <v>7</v>
      </c>
      <c r="Q6" s="5"/>
    </row>
    <row r="7" spans="1:20">
      <c r="A7" t="str">
        <f>'matrix divided by max cat B'!D8</f>
        <v>HLL21006</v>
      </c>
      <c r="B7">
        <f>'matrix divided by max cat B'!T8</f>
        <v>0.18595464221352009</v>
      </c>
      <c r="C7">
        <f>'matrix divided by max cat B'!B8</f>
        <v>80.180000000000007</v>
      </c>
      <c r="D7" s="14">
        <f t="shared" si="0"/>
        <v>2.1428571428571425E-3</v>
      </c>
      <c r="E7" s="18">
        <f t="shared" si="1"/>
        <v>0.21428571428571425</v>
      </c>
      <c r="G7" s="1" t="s">
        <v>140</v>
      </c>
      <c r="H7" s="14">
        <f>(H3-0)/(0-(H6+1))</f>
        <v>-3.7499999999999999E-3</v>
      </c>
    </row>
    <row r="8" spans="1:20">
      <c r="A8" t="str">
        <f>'matrix divided by max cat B'!D9</f>
        <v>HLL21004</v>
      </c>
      <c r="B8">
        <f>'matrix divided by max cat B'!T9</f>
        <v>0.18485885901333829</v>
      </c>
      <c r="C8">
        <f>'matrix divided by max cat B'!B9</f>
        <v>82.46</v>
      </c>
      <c r="D8" s="14">
        <f t="shared" si="0"/>
        <v>1.0714285714285713E-3</v>
      </c>
      <c r="E8" s="18">
        <f t="shared" si="1"/>
        <v>0.10714285714285712</v>
      </c>
      <c r="K8" s="7">
        <f>SUM(K10:K16)</f>
        <v>0.10500000000000001</v>
      </c>
    </row>
    <row r="9" spans="1:20">
      <c r="D9" s="14">
        <f>SUM(D2:D8)</f>
        <v>2.9999999999999992E-2</v>
      </c>
      <c r="E9" s="14">
        <f>SUM(E2:E8)</f>
        <v>2.9999999999999996</v>
      </c>
      <c r="F9" s="7"/>
      <c r="G9" s="5">
        <v>0</v>
      </c>
      <c r="H9" s="8">
        <f>H3</f>
        <v>0.03</v>
      </c>
    </row>
    <row r="10" spans="1:20">
      <c r="E10" s="10"/>
      <c r="F10" s="7"/>
      <c r="G10" s="5">
        <v>1</v>
      </c>
      <c r="H10" s="15">
        <f>I10*$H$9</f>
        <v>7.4999999999999989E-3</v>
      </c>
      <c r="I10" s="4">
        <f>K10/$K$8</f>
        <v>0.24999999999999997</v>
      </c>
      <c r="J10" s="7"/>
      <c r="K10" s="7">
        <f>$H$7*G10+$H$9</f>
        <v>2.6249999999999999E-2</v>
      </c>
    </row>
    <row r="11" spans="1:20">
      <c r="D11" s="8"/>
      <c r="E11" s="10"/>
      <c r="F11" s="7"/>
      <c r="G11" s="5">
        <v>2</v>
      </c>
      <c r="H11" s="15">
        <f t="shared" ref="H11:H15" si="2">I11*$H$9</f>
        <v>6.4285714285714267E-3</v>
      </c>
      <c r="I11" s="4">
        <f t="shared" ref="I11:I16" si="3">K11/$K$8</f>
        <v>0.21428571428571425</v>
      </c>
      <c r="J11" s="7"/>
      <c r="K11" s="7">
        <f t="shared" ref="K11:K16" si="4">$H$7*G11+$H$9</f>
        <v>2.2499999999999999E-2</v>
      </c>
    </row>
    <row r="12" spans="1:20">
      <c r="G12" s="5">
        <v>3</v>
      </c>
      <c r="H12" s="15">
        <f t="shared" si="2"/>
        <v>5.3571428571428563E-3</v>
      </c>
      <c r="I12" s="4">
        <f t="shared" si="3"/>
        <v>0.17857142857142855</v>
      </c>
      <c r="J12" s="7"/>
      <c r="K12" s="7">
        <f t="shared" si="4"/>
        <v>1.8749999999999999E-2</v>
      </c>
    </row>
    <row r="13" spans="1:20">
      <c r="F13" s="7"/>
      <c r="G13" s="5">
        <v>4</v>
      </c>
      <c r="H13" s="15">
        <f t="shared" si="2"/>
        <v>4.2857142857142851E-3</v>
      </c>
      <c r="I13" s="4">
        <f t="shared" si="3"/>
        <v>0.14285714285714285</v>
      </c>
      <c r="J13" s="7"/>
      <c r="K13" s="7">
        <f t="shared" si="4"/>
        <v>1.4999999999999999E-2</v>
      </c>
    </row>
    <row r="14" spans="1:20">
      <c r="F14" s="7"/>
      <c r="G14" s="5">
        <v>5</v>
      </c>
      <c r="H14" s="15">
        <f t="shared" si="2"/>
        <v>3.2142857142857134E-3</v>
      </c>
      <c r="I14" s="4">
        <f t="shared" si="3"/>
        <v>0.10714285714285712</v>
      </c>
      <c r="J14" s="7"/>
      <c r="K14" s="7">
        <f t="shared" si="4"/>
        <v>1.125E-2</v>
      </c>
    </row>
    <row r="15" spans="1:20">
      <c r="E15" s="10"/>
      <c r="G15" s="5">
        <v>6</v>
      </c>
      <c r="H15" s="15">
        <f t="shared" si="2"/>
        <v>2.1428571428571425E-3</v>
      </c>
      <c r="I15" s="4">
        <f t="shared" si="3"/>
        <v>7.1428571428571425E-2</v>
      </c>
      <c r="J15" s="7"/>
      <c r="K15" s="7">
        <f t="shared" si="4"/>
        <v>7.4999999999999997E-3</v>
      </c>
    </row>
    <row r="16" spans="1:20">
      <c r="E16" s="10"/>
      <c r="G16" s="5">
        <v>7</v>
      </c>
      <c r="H16" s="15">
        <f>I16*$H$9</f>
        <v>1.0714285714285713E-3</v>
      </c>
      <c r="I16" s="4">
        <f t="shared" si="3"/>
        <v>3.5714285714285712E-2</v>
      </c>
      <c r="J16" s="7"/>
      <c r="K16" s="7">
        <f t="shared" si="4"/>
        <v>3.7499999999999999E-3</v>
      </c>
    </row>
    <row r="17" spans="4:11">
      <c r="E17" s="10"/>
      <c r="G17" s="5"/>
      <c r="H17" s="15"/>
      <c r="I17" s="4"/>
      <c r="J17" s="7"/>
    </row>
    <row r="18" spans="4:11">
      <c r="D18" s="8"/>
      <c r="E18" s="10"/>
      <c r="G18" s="5"/>
      <c r="H18" s="15"/>
      <c r="I18" s="4"/>
      <c r="J18" s="7"/>
      <c r="K18" s="7"/>
    </row>
    <row r="19" spans="4:11">
      <c r="E19" s="10"/>
      <c r="G19" s="5"/>
      <c r="H19" s="15"/>
      <c r="I19" s="4"/>
      <c r="J19" s="7"/>
      <c r="K19" s="7"/>
    </row>
    <row r="20" spans="4:11">
      <c r="E20" s="10"/>
      <c r="G20" s="5"/>
      <c r="H20" s="15"/>
      <c r="I20" s="4"/>
      <c r="J20" s="7"/>
      <c r="K20" s="7"/>
    </row>
    <row r="21" spans="4:11">
      <c r="E21" s="10"/>
      <c r="G21" s="5"/>
      <c r="H21" s="15"/>
      <c r="I21" s="4"/>
      <c r="J21" s="7"/>
      <c r="K21" s="7"/>
    </row>
    <row r="22" spans="4:11">
      <c r="E22" s="10"/>
      <c r="G22" s="5"/>
      <c r="H22" s="15"/>
      <c r="I22" s="4"/>
      <c r="J22" s="7"/>
      <c r="K22" s="7"/>
    </row>
    <row r="23" spans="4:11">
      <c r="E23" s="10"/>
      <c r="G23" s="5"/>
      <c r="H23" s="15"/>
      <c r="I23" s="4"/>
      <c r="J23" s="7"/>
      <c r="K23" s="7"/>
    </row>
    <row r="24" spans="4:11">
      <c r="G24" s="5"/>
      <c r="H24" s="15"/>
      <c r="I24" s="4"/>
      <c r="J24" s="7"/>
      <c r="K24" s="7"/>
    </row>
    <row r="25" spans="4:11">
      <c r="G25" s="5"/>
      <c r="H25" s="15"/>
      <c r="I25" s="4"/>
      <c r="J25" s="7"/>
      <c r="K25" s="7"/>
    </row>
    <row r="26" spans="4:11">
      <c r="G26" s="5"/>
      <c r="H26" s="15"/>
      <c r="I26" s="4"/>
      <c r="J26" s="7"/>
      <c r="K26" s="7"/>
    </row>
    <row r="27" spans="4:11">
      <c r="G27" s="5"/>
      <c r="H27" s="15"/>
      <c r="I27" s="4"/>
      <c r="J27" s="7"/>
      <c r="K27" s="7"/>
    </row>
    <row r="28" spans="4:11">
      <c r="G28" s="5"/>
      <c r="H28" s="15"/>
      <c r="I28" s="4"/>
      <c r="J28" s="7"/>
      <c r="K28" s="7"/>
    </row>
    <row r="29" spans="4:11">
      <c r="G29" s="5"/>
      <c r="H29" s="15"/>
      <c r="I29" s="4"/>
      <c r="J29" s="7"/>
      <c r="K29" s="7"/>
    </row>
    <row r="30" spans="4:11">
      <c r="G30" s="5"/>
      <c r="H30" s="15"/>
      <c r="I30" s="4"/>
      <c r="J30" s="7"/>
      <c r="K30" s="7"/>
    </row>
    <row r="31" spans="4:11">
      <c r="G31" s="5"/>
      <c r="H31" s="15"/>
      <c r="I31" s="4"/>
      <c r="J31" s="7"/>
      <c r="K31" s="7"/>
    </row>
    <row r="32" spans="4:11">
      <c r="G32" s="5"/>
      <c r="H32" s="15"/>
      <c r="I32" s="4"/>
      <c r="J32" s="7"/>
      <c r="K32" s="7"/>
    </row>
    <row r="33" spans="7:11">
      <c r="G33" s="5"/>
      <c r="H33" s="15"/>
      <c r="I33" s="4"/>
      <c r="J33" s="7"/>
      <c r="K33" s="7"/>
    </row>
    <row r="34" spans="7:11">
      <c r="G34" s="5"/>
      <c r="H34" s="15"/>
      <c r="I34" s="4"/>
      <c r="J34" s="7"/>
      <c r="K34" s="7"/>
    </row>
    <row r="35" spans="7:11">
      <c r="G35" s="5"/>
      <c r="H35" s="15"/>
      <c r="I35" s="4"/>
      <c r="J35" s="7"/>
      <c r="K35" s="7"/>
    </row>
    <row r="36" spans="7:11">
      <c r="G36" s="5"/>
      <c r="H36" s="15"/>
      <c r="I36" s="4"/>
      <c r="J36" s="7"/>
      <c r="K36" s="7"/>
    </row>
    <row r="37" spans="7:11">
      <c r="G37" s="5"/>
      <c r="H37" s="15"/>
      <c r="I37" s="4"/>
      <c r="J37" s="7"/>
      <c r="K37" s="7"/>
    </row>
    <row r="38" spans="7:11">
      <c r="G38" s="5"/>
      <c r="H38" s="15"/>
      <c r="I38" s="4"/>
      <c r="J38" s="7"/>
      <c r="K38" s="7"/>
    </row>
    <row r="39" spans="7:11">
      <c r="G39" s="5"/>
      <c r="H39" s="15"/>
      <c r="I39" s="4"/>
      <c r="J39" s="7"/>
      <c r="K39" s="7"/>
    </row>
    <row r="40" spans="7:11">
      <c r="G40" s="5"/>
      <c r="H40" s="15"/>
      <c r="I40" s="4"/>
      <c r="J40" s="7"/>
      <c r="K40" s="7"/>
    </row>
    <row r="41" spans="7:11">
      <c r="G41" s="5"/>
      <c r="H41" s="15"/>
      <c r="I41" s="4"/>
      <c r="J41" s="7"/>
      <c r="K41" s="7"/>
    </row>
    <row r="42" spans="7:11">
      <c r="G42" s="5"/>
      <c r="H42" s="15"/>
      <c r="I42" s="4"/>
      <c r="J42" s="7"/>
      <c r="K42" s="7"/>
    </row>
    <row r="43" spans="7:11">
      <c r="G43" s="5"/>
      <c r="H43" s="15"/>
      <c r="I43" s="4"/>
      <c r="J43" s="7"/>
      <c r="K43" s="7"/>
    </row>
    <row r="44" spans="7:11">
      <c r="G44" s="5"/>
      <c r="H44" s="15"/>
      <c r="I44" s="4"/>
      <c r="J44" s="7"/>
      <c r="K44" s="7"/>
    </row>
    <row r="45" spans="7:11">
      <c r="G45" s="5"/>
      <c r="H45" s="15"/>
      <c r="I45" s="4"/>
      <c r="J45" s="7"/>
      <c r="K45" s="7"/>
    </row>
    <row r="46" spans="7:11">
      <c r="G46" s="5"/>
      <c r="H46" s="15"/>
      <c r="I46" s="4"/>
      <c r="J46" s="7"/>
      <c r="K46" s="7"/>
    </row>
    <row r="47" spans="7:11">
      <c r="G47" s="5"/>
      <c r="H47" s="15"/>
      <c r="I47" s="4"/>
      <c r="J47" s="7"/>
      <c r="K47" s="7"/>
    </row>
    <row r="48" spans="7:11">
      <c r="G48" s="5"/>
      <c r="H48" s="15"/>
      <c r="I48" s="4"/>
      <c r="J48" s="7"/>
      <c r="K48" s="7"/>
    </row>
    <row r="49" spans="7:11">
      <c r="G49" s="5"/>
      <c r="H49" s="15"/>
      <c r="I49" s="4"/>
      <c r="J49" s="7"/>
      <c r="K49" s="7"/>
    </row>
    <row r="50" spans="7:11">
      <c r="G50" s="5"/>
      <c r="H50" s="15"/>
      <c r="I50" s="4"/>
      <c r="J50" s="7"/>
      <c r="K50" s="7"/>
    </row>
    <row r="51" spans="7:11">
      <c r="G51" s="5"/>
      <c r="H51" s="15"/>
      <c r="I51" s="4"/>
      <c r="J51" s="7"/>
      <c r="K51" s="7"/>
    </row>
    <row r="52" spans="7:11">
      <c r="G52" s="5"/>
      <c r="H52" s="15"/>
      <c r="I52" s="4"/>
      <c r="J52" s="7"/>
      <c r="K52" s="7"/>
    </row>
    <row r="53" spans="7:11">
      <c r="G53" s="5"/>
      <c r="H53" s="15"/>
      <c r="I53" s="4"/>
      <c r="J53" s="7"/>
      <c r="K53" s="7"/>
    </row>
    <row r="54" spans="7:11">
      <c r="G54" s="5"/>
      <c r="H54" s="15"/>
      <c r="I54" s="4"/>
      <c r="J54" s="7"/>
      <c r="K54" s="7"/>
    </row>
    <row r="55" spans="7:11">
      <c r="G55" s="5"/>
      <c r="H55" s="15"/>
      <c r="I55" s="4"/>
      <c r="J55" s="7"/>
      <c r="K55" s="7"/>
    </row>
    <row r="56" spans="7:11">
      <c r="G56" s="5"/>
      <c r="H56" s="15"/>
      <c r="I56" s="4"/>
      <c r="J56" s="7"/>
      <c r="K56" s="7"/>
    </row>
    <row r="57" spans="7:11">
      <c r="G57" s="5"/>
      <c r="H57" s="15"/>
      <c r="I57" s="4"/>
      <c r="J57" s="7"/>
      <c r="K57" s="7"/>
    </row>
    <row r="58" spans="7:11">
      <c r="G58" s="5"/>
      <c r="H58" s="15"/>
      <c r="I58" s="4"/>
      <c r="J58" s="7"/>
      <c r="K58" s="7"/>
    </row>
    <row r="59" spans="7:11">
      <c r="G59" s="5"/>
      <c r="H59" s="15"/>
      <c r="I59" s="4"/>
      <c r="J59" s="7"/>
      <c r="K59" s="7"/>
    </row>
    <row r="60" spans="7:11">
      <c r="G60" s="5"/>
      <c r="H60" s="15"/>
      <c r="I60" s="4"/>
      <c r="J60" s="7"/>
      <c r="K60" s="7"/>
    </row>
    <row r="61" spans="7:11">
      <c r="G61" s="5"/>
      <c r="H61" s="15"/>
      <c r="I61" s="4"/>
      <c r="J61" s="7"/>
      <c r="K61" s="7"/>
    </row>
    <row r="62" spans="7:11">
      <c r="G62" s="5"/>
      <c r="H62" s="15"/>
      <c r="I62" s="4"/>
      <c r="J62" s="7"/>
      <c r="K62" s="7"/>
    </row>
    <row r="63" spans="7:11">
      <c r="G63" s="5"/>
      <c r="H63" s="15"/>
      <c r="I63" s="4"/>
      <c r="J63" s="7"/>
      <c r="K63" s="7"/>
    </row>
    <row r="64" spans="7:11">
      <c r="G64" s="5"/>
      <c r="H64" s="15"/>
      <c r="I64" s="4"/>
      <c r="J64" s="7"/>
      <c r="K64" s="7"/>
    </row>
    <row r="65" spans="7:11">
      <c r="G65" s="5"/>
      <c r="H65" s="15"/>
      <c r="I65" s="4"/>
      <c r="J65" s="7"/>
      <c r="K65" s="7"/>
    </row>
    <row r="66" spans="7:11">
      <c r="G66" s="5"/>
      <c r="H66" s="15"/>
      <c r="I66" s="4"/>
      <c r="J66" s="7"/>
      <c r="K66" s="7"/>
    </row>
    <row r="67" spans="7:11">
      <c r="G67" s="5"/>
      <c r="H67" s="15"/>
      <c r="I67" s="4"/>
      <c r="J67" s="7"/>
      <c r="K67" s="7"/>
    </row>
    <row r="68" spans="7:11">
      <c r="G68" s="5"/>
      <c r="H68" s="15"/>
      <c r="I68" s="4"/>
      <c r="J68" s="7"/>
      <c r="K68" s="7"/>
    </row>
    <row r="69" spans="7:11">
      <c r="G69" s="5"/>
      <c r="H69" s="15"/>
      <c r="I69" s="4"/>
      <c r="J69" s="7"/>
      <c r="K69" s="7"/>
    </row>
    <row r="70" spans="7:11">
      <c r="G70" s="5"/>
      <c r="H70" s="15"/>
      <c r="I70" s="4"/>
      <c r="J70" s="7"/>
      <c r="K70" s="7"/>
    </row>
    <row r="71" spans="7:11">
      <c r="G71" s="5"/>
      <c r="H71" s="15"/>
      <c r="I71" s="4"/>
      <c r="J71" s="7"/>
      <c r="K71" s="7"/>
    </row>
    <row r="72" spans="7:11">
      <c r="G72" s="5"/>
      <c r="H72" s="15"/>
      <c r="I72" s="4"/>
      <c r="J72" s="7"/>
      <c r="K72" s="7"/>
    </row>
    <row r="73" spans="7:11">
      <c r="G73" s="5"/>
      <c r="H73" s="15"/>
      <c r="I73" s="4"/>
      <c r="J73" s="7"/>
      <c r="K73" s="7"/>
    </row>
    <row r="74" spans="7:11">
      <c r="G74" s="5"/>
      <c r="I74" s="7"/>
      <c r="J74" s="7"/>
    </row>
    <row r="75" spans="7:11">
      <c r="G75" s="5"/>
    </row>
    <row r="76" spans="7:11">
      <c r="G76" s="5"/>
    </row>
    <row r="77" spans="7:11">
      <c r="G77" s="5"/>
    </row>
    <row r="78" spans="7:11">
      <c r="G78" s="5"/>
    </row>
    <row r="79" spans="7:11">
      <c r="G79" s="5"/>
    </row>
    <row r="80" spans="7:11">
      <c r="G80" s="5"/>
    </row>
    <row r="81" spans="7:7">
      <c r="G81" s="5"/>
    </row>
    <row r="82" spans="7:7">
      <c r="G82" s="5"/>
    </row>
    <row r="83" spans="7:7">
      <c r="G83" s="5"/>
    </row>
    <row r="84" spans="7:7">
      <c r="G84" s="5"/>
    </row>
    <row r="85" spans="7:7">
      <c r="G85" s="5"/>
    </row>
    <row r="86" spans="7:7">
      <c r="G86" s="5"/>
    </row>
    <row r="87" spans="7:7">
      <c r="G87" s="5"/>
    </row>
    <row r="88" spans="7:7">
      <c r="G88" s="5"/>
    </row>
    <row r="89" spans="7:7">
      <c r="G89" s="5"/>
    </row>
    <row r="90" spans="7:7">
      <c r="G90" s="5"/>
    </row>
    <row r="91" spans="7:7">
      <c r="G91" s="5"/>
    </row>
    <row r="92" spans="7:7">
      <c r="G92" s="5"/>
    </row>
    <row r="93" spans="7:7">
      <c r="G93" s="5"/>
    </row>
  </sheetData>
  <sortState xmlns:xlrd2="http://schemas.microsoft.com/office/spreadsheetml/2017/richdata2" ref="A2:C14">
    <sortCondition descending="1" ref="B2:B14"/>
  </sortState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3881-563D-4F6F-A390-DEFF1B76D165}">
  <dimension ref="A1:V44"/>
  <sheetViews>
    <sheetView zoomScaleNormal="100" workbookViewId="0">
      <pane ySplit="1" topLeftCell="A2" activePane="bottomLeft" state="frozen"/>
      <selection pane="bottomLeft" activeCell="C30" sqref="C30"/>
    </sheetView>
  </sheetViews>
  <sheetFormatPr defaultRowHeight="15"/>
  <cols>
    <col min="1" max="1" width="10.28515625" bestFit="1" customWidth="1"/>
    <col min="2" max="2" width="12" bestFit="1" customWidth="1"/>
    <col min="4" max="4" width="15.140625" bestFit="1" customWidth="1"/>
    <col min="5" max="5" width="11" bestFit="1" customWidth="1"/>
    <col min="7" max="7" width="29.42578125" bestFit="1" customWidth="1"/>
    <col min="8" max="8" width="12.7109375" bestFit="1" customWidth="1"/>
    <col min="9" max="9" width="10.28515625" bestFit="1" customWidth="1"/>
    <col min="10" max="22" width="9.140625" customWidth="1"/>
  </cols>
  <sheetData>
    <row r="1" spans="1:20">
      <c r="A1" s="1" t="s">
        <v>116</v>
      </c>
      <c r="B1" s="1" t="s">
        <v>117</v>
      </c>
      <c r="C1" s="1" t="s">
        <v>118</v>
      </c>
      <c r="D1" s="1" t="s">
        <v>120</v>
      </c>
      <c r="E1" s="16" t="s">
        <v>121</v>
      </c>
      <c r="H1" s="8"/>
      <c r="P1" s="5"/>
      <c r="T1" s="7"/>
    </row>
    <row r="2" spans="1:20">
      <c r="A2" t="str">
        <f>'matrix divided by max cat C'!D3</f>
        <v>HLL21318</v>
      </c>
      <c r="B2">
        <f>'matrix divided by max cat C'!T3</f>
        <v>0.39390235854879635</v>
      </c>
      <c r="C2">
        <f>'matrix divided by max cat C'!B3</f>
        <v>79.36</v>
      </c>
      <c r="D2" s="14">
        <f>H10</f>
        <v>1.8749999999999999E-2</v>
      </c>
      <c r="E2" s="18">
        <f>D2*100</f>
        <v>1.875</v>
      </c>
      <c r="H2" s="8"/>
      <c r="I2" s="6"/>
      <c r="P2" s="5"/>
      <c r="R2" s="5"/>
      <c r="T2" s="7"/>
    </row>
    <row r="3" spans="1:20">
      <c r="A3" t="str">
        <f>'matrix divided by max cat C'!D4</f>
        <v>HLL21152</v>
      </c>
      <c r="B3">
        <f>'matrix divided by max cat C'!T4</f>
        <v>0.38729650899854823</v>
      </c>
      <c r="C3">
        <f>'matrix divided by max cat C'!B4</f>
        <v>82.21</v>
      </c>
      <c r="D3" s="14">
        <f t="shared" ref="D3:D16" si="0">H11</f>
        <v>1.7499999999999998E-2</v>
      </c>
      <c r="E3" s="18">
        <f t="shared" ref="E3:E6" si="1">D3*100</f>
        <v>1.7499999999999998</v>
      </c>
      <c r="G3" s="1" t="s">
        <v>132</v>
      </c>
      <c r="H3" s="8">
        <v>0.03</v>
      </c>
      <c r="P3" s="5"/>
    </row>
    <row r="4" spans="1:20">
      <c r="A4" t="str">
        <f>'matrix divided by max cat C'!D5</f>
        <v>HLL21217</v>
      </c>
      <c r="B4">
        <f>'matrix divided by max cat C'!T5</f>
        <v>0.28481449700475348</v>
      </c>
      <c r="C4">
        <f>'matrix divided by max cat C'!B5</f>
        <v>72.150000000000006</v>
      </c>
      <c r="D4" s="14">
        <f t="shared" si="0"/>
        <v>1.6250000000000001E-2</v>
      </c>
      <c r="E4" s="18">
        <f t="shared" si="1"/>
        <v>1.625</v>
      </c>
      <c r="G4" s="16" t="s">
        <v>134</v>
      </c>
      <c r="H4" s="8">
        <v>0.15</v>
      </c>
      <c r="P4" s="5"/>
      <c r="Q4" s="5"/>
    </row>
    <row r="5" spans="1:20">
      <c r="A5" t="str">
        <f>'matrix divided by max cat C'!D6</f>
        <v>HLL21196</v>
      </c>
      <c r="B5">
        <f>'matrix divided by max cat C'!T6</f>
        <v>0.27660771624220432</v>
      </c>
      <c r="C5">
        <f>'matrix divided by max cat C'!B6</f>
        <v>77.45</v>
      </c>
      <c r="D5" s="14">
        <f t="shared" si="0"/>
        <v>1.4999999999999998E-2</v>
      </c>
      <c r="E5" s="18">
        <f t="shared" si="1"/>
        <v>1.4999999999999998</v>
      </c>
      <c r="G5" s="1" t="s">
        <v>136</v>
      </c>
      <c r="H5" s="8">
        <v>0.77</v>
      </c>
    </row>
    <row r="6" spans="1:20">
      <c r="A6" t="str">
        <f>'matrix divided by max cat C'!D7</f>
        <v>HLL21174</v>
      </c>
      <c r="B6">
        <f>'matrix divided by max cat C'!T7</f>
        <v>0.26387300436776745</v>
      </c>
      <c r="C6">
        <f>'matrix divided by max cat C'!B7</f>
        <v>75.42</v>
      </c>
      <c r="D6" s="14">
        <f t="shared" si="0"/>
        <v>1.3749999999999998E-2</v>
      </c>
      <c r="E6" s="18">
        <f t="shared" si="1"/>
        <v>1.3749999999999998</v>
      </c>
      <c r="G6" s="1" t="s">
        <v>138</v>
      </c>
      <c r="H6" s="9">
        <v>15</v>
      </c>
      <c r="Q6" s="5"/>
    </row>
    <row r="7" spans="1:20">
      <c r="A7" t="str">
        <f>'matrix divided by max cat C'!D8</f>
        <v>HLL21320</v>
      </c>
      <c r="B7">
        <f>'matrix divided by max cat C'!T8</f>
        <v>0.25762163203909183</v>
      </c>
      <c r="C7">
        <f>'matrix divided by max cat C'!B8</f>
        <v>72.64</v>
      </c>
      <c r="D7" s="14">
        <f t="shared" si="0"/>
        <v>1.2499999999999999E-2</v>
      </c>
      <c r="E7" s="18">
        <f>D7*100</f>
        <v>1.25</v>
      </c>
      <c r="G7" s="1" t="s">
        <v>140</v>
      </c>
      <c r="H7" s="14">
        <f>(H4-0)/(0-(H6+1))</f>
        <v>-9.3749999999999997E-3</v>
      </c>
    </row>
    <row r="8" spans="1:20">
      <c r="A8" t="str">
        <f>'matrix divided by max cat C'!D9</f>
        <v>HLL21030</v>
      </c>
      <c r="B8">
        <f>'matrix divided by max cat C'!T9</f>
        <v>0.24965945303693077</v>
      </c>
      <c r="C8">
        <f>'matrix divided by max cat C'!B9</f>
        <v>77.959999999999994</v>
      </c>
      <c r="D8" s="14">
        <f t="shared" si="0"/>
        <v>1.125E-2</v>
      </c>
      <c r="E8" s="18">
        <f t="shared" ref="E8:E15" si="2">D8*100</f>
        <v>1.125</v>
      </c>
      <c r="K8" s="7">
        <f>SUM(K10:K24)</f>
        <v>1.125</v>
      </c>
    </row>
    <row r="9" spans="1:20">
      <c r="A9" t="str">
        <f>'matrix divided by max cat C'!D10</f>
        <v>HLL21448</v>
      </c>
      <c r="B9">
        <f>'matrix divided by max cat C'!T10</f>
        <v>0.23799380750073193</v>
      </c>
      <c r="C9">
        <f>'matrix divided by max cat C'!B10</f>
        <v>74.88</v>
      </c>
      <c r="D9" s="14">
        <f t="shared" si="0"/>
        <v>0.01</v>
      </c>
      <c r="E9" s="18">
        <f t="shared" si="2"/>
        <v>1</v>
      </c>
      <c r="F9" s="7"/>
      <c r="G9" s="5">
        <v>0</v>
      </c>
      <c r="H9" s="8">
        <f>H4</f>
        <v>0.15</v>
      </c>
    </row>
    <row r="10" spans="1:20">
      <c r="A10" t="str">
        <f>'matrix divided by max cat C'!D11</f>
        <v>HLL21021</v>
      </c>
      <c r="B10">
        <f>'matrix divided by max cat C'!T11</f>
        <v>0.21501784731491116</v>
      </c>
      <c r="C10">
        <f>'matrix divided by max cat C'!B11</f>
        <v>70.61</v>
      </c>
      <c r="D10" s="14">
        <f t="shared" si="0"/>
        <v>8.7499999999999991E-3</v>
      </c>
      <c r="E10" s="18">
        <f t="shared" si="2"/>
        <v>0.87499999999999989</v>
      </c>
      <c r="G10" s="5">
        <v>1</v>
      </c>
      <c r="H10" s="15">
        <f t="shared" ref="H10:H23" si="3">I10*$H$9</f>
        <v>1.8749999999999999E-2</v>
      </c>
      <c r="I10" s="4">
        <f t="shared" ref="I10:I23" si="4">K10/$K$8</f>
        <v>0.125</v>
      </c>
      <c r="J10" s="7"/>
      <c r="K10" s="7">
        <f t="shared" ref="K10:K23" si="5">$H$7*G10+$H$9</f>
        <v>0.140625</v>
      </c>
    </row>
    <row r="11" spans="1:20">
      <c r="A11" t="str">
        <f>'matrix divided by max cat C'!D12</f>
        <v>HLL21270</v>
      </c>
      <c r="B11">
        <f>'matrix divided by max cat C'!T12</f>
        <v>0.21473156530265003</v>
      </c>
      <c r="C11">
        <f>'matrix divided by max cat C'!B12</f>
        <v>74.75</v>
      </c>
      <c r="D11" s="14">
        <f t="shared" si="0"/>
        <v>7.4999999999999989E-3</v>
      </c>
      <c r="E11" s="18">
        <f t="shared" si="2"/>
        <v>0.74999999999999989</v>
      </c>
      <c r="G11" s="5">
        <v>2</v>
      </c>
      <c r="H11" s="15">
        <f t="shared" si="3"/>
        <v>1.7499999999999998E-2</v>
      </c>
      <c r="I11" s="4">
        <f t="shared" si="4"/>
        <v>0.11666666666666667</v>
      </c>
      <c r="J11" s="7"/>
      <c r="K11" s="7">
        <f t="shared" si="5"/>
        <v>0.13125000000000001</v>
      </c>
    </row>
    <row r="12" spans="1:20">
      <c r="A12" t="str">
        <f>'matrix divided by max cat C'!D13</f>
        <v>HLL21377</v>
      </c>
      <c r="B12">
        <f>'matrix divided by max cat C'!T13</f>
        <v>0.20810326175089394</v>
      </c>
      <c r="C12">
        <f>'matrix divided by max cat C'!B13</f>
        <v>76.040000000000006</v>
      </c>
      <c r="D12" s="14">
        <f t="shared" si="0"/>
        <v>6.2499999999999995E-3</v>
      </c>
      <c r="E12" s="18">
        <f t="shared" si="2"/>
        <v>0.625</v>
      </c>
      <c r="G12" s="5">
        <v>3</v>
      </c>
      <c r="H12" s="15">
        <f t="shared" si="3"/>
        <v>1.6250000000000001E-2</v>
      </c>
      <c r="I12" s="4">
        <f t="shared" si="4"/>
        <v>0.10833333333333334</v>
      </c>
      <c r="J12" s="7"/>
      <c r="K12" s="7">
        <f t="shared" si="5"/>
        <v>0.121875</v>
      </c>
    </row>
    <row r="13" spans="1:20">
      <c r="A13" t="str">
        <f>'matrix divided by max cat C'!D14</f>
        <v>HLL21094</v>
      </c>
      <c r="B13">
        <f>'matrix divided by max cat C'!T14</f>
        <v>0.193699316839058</v>
      </c>
      <c r="C13">
        <f>'matrix divided by max cat C'!B14</f>
        <v>74.459999999999994</v>
      </c>
      <c r="D13" s="14">
        <f t="shared" si="0"/>
        <v>5.000000000000001E-3</v>
      </c>
      <c r="E13" s="18">
        <f t="shared" si="2"/>
        <v>0.50000000000000011</v>
      </c>
      <c r="G13" s="5">
        <v>4</v>
      </c>
      <c r="H13" s="15">
        <f t="shared" si="3"/>
        <v>1.4999999999999998E-2</v>
      </c>
      <c r="I13" s="4">
        <f t="shared" si="4"/>
        <v>9.9999999999999992E-2</v>
      </c>
      <c r="J13" s="7"/>
      <c r="K13" s="7">
        <f t="shared" si="5"/>
        <v>0.11249999999999999</v>
      </c>
    </row>
    <row r="14" spans="1:20">
      <c r="A14" t="str">
        <f>'matrix divided by max cat C'!D15</f>
        <v>HLL21184</v>
      </c>
      <c r="B14">
        <f>'matrix divided by max cat C'!T15</f>
        <v>0.18428920202899443</v>
      </c>
      <c r="C14">
        <f>'matrix divided by max cat C'!B15</f>
        <v>71.209999999999994</v>
      </c>
      <c r="D14" s="14">
        <f t="shared" si="0"/>
        <v>3.7499999999999994E-3</v>
      </c>
      <c r="E14" s="18">
        <f t="shared" si="2"/>
        <v>0.37499999999999994</v>
      </c>
      <c r="G14" s="5">
        <v>5</v>
      </c>
      <c r="H14" s="15">
        <f t="shared" si="3"/>
        <v>1.3749999999999998E-2</v>
      </c>
      <c r="I14" s="4">
        <f t="shared" si="4"/>
        <v>9.166666666666666E-2</v>
      </c>
      <c r="J14" s="7"/>
      <c r="K14" s="7">
        <f t="shared" si="5"/>
        <v>0.10312499999999999</v>
      </c>
    </row>
    <row r="15" spans="1:20">
      <c r="A15" t="str">
        <f>'matrix divided by max cat C'!D16</f>
        <v>HLL21251</v>
      </c>
      <c r="B15">
        <f>'matrix divided by max cat C'!T16</f>
        <v>0.11754100588846968</v>
      </c>
      <c r="C15">
        <f>'matrix divided by max cat C'!B16</f>
        <v>71.95</v>
      </c>
      <c r="D15" s="14">
        <f t="shared" si="0"/>
        <v>2.4999999999999983E-3</v>
      </c>
      <c r="E15" s="18">
        <f t="shared" si="2"/>
        <v>0.24999999999999983</v>
      </c>
      <c r="G15" s="5">
        <v>6</v>
      </c>
      <c r="H15" s="15">
        <f t="shared" si="3"/>
        <v>1.2499999999999999E-2</v>
      </c>
      <c r="I15" s="4">
        <f t="shared" si="4"/>
        <v>8.3333333333333329E-2</v>
      </c>
      <c r="J15" s="7"/>
      <c r="K15" s="7">
        <f t="shared" si="5"/>
        <v>9.375E-2</v>
      </c>
    </row>
    <row r="16" spans="1:20">
      <c r="A16" t="str">
        <f>'matrix divided by max cat C'!D17</f>
        <v>HLL21155</v>
      </c>
      <c r="B16">
        <f>'matrix divided by max cat C'!T17</f>
        <v>0.11432682748693976</v>
      </c>
      <c r="C16">
        <f>'matrix divided by max cat C'!B17</f>
        <v>74.19</v>
      </c>
      <c r="D16" s="14">
        <f t="shared" si="0"/>
        <v>1.2499999999999992E-3</v>
      </c>
      <c r="E16" s="18">
        <f t="shared" ref="E16" si="6">D16*100</f>
        <v>0.12499999999999992</v>
      </c>
      <c r="G16" s="5">
        <v>7</v>
      </c>
      <c r="H16" s="15">
        <f t="shared" si="3"/>
        <v>1.125E-2</v>
      </c>
      <c r="I16" s="4">
        <f t="shared" si="4"/>
        <v>7.4999999999999997E-2</v>
      </c>
      <c r="J16" s="7"/>
      <c r="K16" s="7">
        <f t="shared" si="5"/>
        <v>8.4374999999999992E-2</v>
      </c>
    </row>
    <row r="17" spans="4:22">
      <c r="D17" s="14">
        <f>SUM(D2:D16)</f>
        <v>0.15</v>
      </c>
      <c r="E17" s="14">
        <f>SUM(E2:E16)</f>
        <v>15</v>
      </c>
      <c r="G17" s="5">
        <v>8</v>
      </c>
      <c r="H17" s="15">
        <f t="shared" si="3"/>
        <v>0.01</v>
      </c>
      <c r="I17" s="4">
        <f t="shared" si="4"/>
        <v>6.6666666666666666E-2</v>
      </c>
      <c r="J17" s="7"/>
      <c r="K17" s="7">
        <f t="shared" si="5"/>
        <v>7.4999999999999997E-2</v>
      </c>
    </row>
    <row r="18" spans="4:22">
      <c r="E18" s="10"/>
      <c r="G18" s="5">
        <v>9</v>
      </c>
      <c r="H18" s="15">
        <f t="shared" si="3"/>
        <v>8.7499999999999991E-3</v>
      </c>
      <c r="I18" s="4">
        <f t="shared" si="4"/>
        <v>5.8333333333333334E-2</v>
      </c>
      <c r="J18" s="7"/>
      <c r="K18" s="7">
        <f t="shared" si="5"/>
        <v>6.5625000000000003E-2</v>
      </c>
    </row>
    <row r="19" spans="4:22">
      <c r="D19" s="8"/>
      <c r="E19" s="10"/>
      <c r="G19" s="5">
        <v>10</v>
      </c>
      <c r="H19" s="15">
        <f t="shared" si="3"/>
        <v>7.4999999999999989E-3</v>
      </c>
      <c r="I19" s="4">
        <f t="shared" si="4"/>
        <v>4.9999999999999996E-2</v>
      </c>
      <c r="J19" s="7"/>
      <c r="K19" s="7">
        <f t="shared" si="5"/>
        <v>5.6249999999999994E-2</v>
      </c>
    </row>
    <row r="20" spans="4:22">
      <c r="E20" s="10"/>
      <c r="G20" s="5">
        <v>11</v>
      </c>
      <c r="H20" s="15">
        <f t="shared" si="3"/>
        <v>6.2499999999999995E-3</v>
      </c>
      <c r="I20" s="4">
        <f t="shared" si="4"/>
        <v>4.1666666666666664E-2</v>
      </c>
      <c r="J20" s="7"/>
      <c r="K20" s="7">
        <f t="shared" si="5"/>
        <v>4.6875E-2</v>
      </c>
    </row>
    <row r="21" spans="4:22">
      <c r="E21" s="10"/>
      <c r="G21" s="5">
        <v>12</v>
      </c>
      <c r="H21" s="15">
        <f t="shared" si="3"/>
        <v>5.000000000000001E-3</v>
      </c>
      <c r="I21" s="4">
        <f t="shared" si="4"/>
        <v>3.333333333333334E-2</v>
      </c>
      <c r="J21" s="7"/>
      <c r="K21" s="7">
        <f t="shared" si="5"/>
        <v>3.7500000000000006E-2</v>
      </c>
    </row>
    <row r="22" spans="4:22">
      <c r="E22" s="10"/>
      <c r="G22" s="5">
        <v>13</v>
      </c>
      <c r="H22" s="15">
        <f t="shared" si="3"/>
        <v>3.7499999999999994E-3</v>
      </c>
      <c r="I22" s="4">
        <f t="shared" si="4"/>
        <v>2.4999999999999998E-2</v>
      </c>
      <c r="J22" s="7"/>
      <c r="K22" s="7">
        <f t="shared" si="5"/>
        <v>2.8124999999999997E-2</v>
      </c>
    </row>
    <row r="23" spans="4:22">
      <c r="E23" s="10"/>
      <c r="G23" s="5">
        <v>14</v>
      </c>
      <c r="H23" s="15">
        <f t="shared" si="3"/>
        <v>2.4999999999999983E-3</v>
      </c>
      <c r="I23" s="4">
        <f t="shared" si="4"/>
        <v>1.6666666666666656E-2</v>
      </c>
      <c r="J23" s="7"/>
      <c r="K23" s="7">
        <f t="shared" si="5"/>
        <v>1.8749999999999989E-2</v>
      </c>
    </row>
    <row r="24" spans="4:22">
      <c r="G24" s="5">
        <v>15</v>
      </c>
      <c r="H24" s="15">
        <f t="shared" ref="H24" si="7">I24*$H$9</f>
        <v>1.2499999999999992E-3</v>
      </c>
      <c r="I24" s="4">
        <f t="shared" ref="I24" si="8">K24/$K$8</f>
        <v>8.333333333333328E-3</v>
      </c>
      <c r="J24" s="7"/>
      <c r="K24" s="7">
        <f t="shared" ref="K24" si="9">$H$7*G24+$H$9</f>
        <v>9.3749999999999944E-3</v>
      </c>
    </row>
    <row r="25" spans="4:22">
      <c r="G25" s="5"/>
    </row>
    <row r="26" spans="4:22">
      <c r="G26" s="5"/>
    </row>
    <row r="27" spans="4:22">
      <c r="G27" s="5"/>
    </row>
    <row r="28" spans="4:22">
      <c r="G28" s="5"/>
    </row>
    <row r="29" spans="4:22">
      <c r="G29" s="5"/>
    </row>
    <row r="30" spans="4:22">
      <c r="G30" s="5"/>
      <c r="T30" s="47"/>
      <c r="U30" s="45"/>
      <c r="V30" s="45"/>
    </row>
    <row r="31" spans="4:22">
      <c r="G31" s="5"/>
      <c r="T31" s="47"/>
      <c r="U31" s="45"/>
      <c r="V31" s="45"/>
    </row>
    <row r="32" spans="4:22">
      <c r="G32" s="5"/>
      <c r="T32" s="47"/>
      <c r="U32" s="46"/>
      <c r="V32" s="45"/>
    </row>
    <row r="33" spans="5:22">
      <c r="E33" s="13"/>
      <c r="F33" s="13"/>
      <c r="G33" s="5"/>
      <c r="T33" s="47"/>
      <c r="U33" s="46"/>
      <c r="V33" s="45"/>
    </row>
    <row r="34" spans="5:22">
      <c r="G34" s="5"/>
      <c r="T34" s="47"/>
      <c r="U34" s="45"/>
      <c r="V34" s="45"/>
    </row>
    <row r="35" spans="5:22">
      <c r="G35" s="5"/>
      <c r="T35" s="47"/>
      <c r="U35" s="45"/>
      <c r="V35" s="45"/>
    </row>
    <row r="36" spans="5:22">
      <c r="G36" s="5"/>
      <c r="T36" s="47"/>
      <c r="U36" s="45"/>
      <c r="V36" s="45"/>
    </row>
    <row r="37" spans="5:22">
      <c r="G37" s="5"/>
      <c r="T37" s="47"/>
      <c r="U37" s="45"/>
      <c r="V37" s="45"/>
    </row>
    <row r="38" spans="5:22">
      <c r="G38" s="5"/>
      <c r="T38" s="47"/>
      <c r="U38" s="45"/>
      <c r="V38" s="45"/>
    </row>
    <row r="39" spans="5:22">
      <c r="G39" s="5"/>
      <c r="T39" s="47"/>
      <c r="U39" s="45"/>
      <c r="V39" s="45"/>
    </row>
    <row r="40" spans="5:22">
      <c r="G40" s="5"/>
      <c r="T40" s="47"/>
      <c r="U40" s="45"/>
      <c r="V40" s="45"/>
    </row>
    <row r="41" spans="5:22">
      <c r="G41" s="5"/>
      <c r="T41" s="47"/>
      <c r="U41" s="45"/>
      <c r="V41" s="45"/>
    </row>
    <row r="42" spans="5:22">
      <c r="G42" s="5"/>
      <c r="T42" s="47"/>
      <c r="U42" s="45"/>
      <c r="V42" s="45"/>
    </row>
    <row r="43" spans="5:22">
      <c r="G43" s="5"/>
      <c r="T43" s="47"/>
      <c r="U43" s="45"/>
      <c r="V43" s="45"/>
    </row>
    <row r="44" spans="5:22">
      <c r="T44" s="47"/>
      <c r="U44" s="45"/>
      <c r="V44" s="45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7CB1-B8BA-450F-8781-49696C638DDB}">
  <dimension ref="A1:G94"/>
  <sheetViews>
    <sheetView workbookViewId="0">
      <pane ySplit="2" topLeftCell="A3" activePane="bottomLeft" state="frozen"/>
      <selection pane="bottomLeft" activeCell="L5" sqref="L5"/>
    </sheetView>
  </sheetViews>
  <sheetFormatPr defaultRowHeight="15"/>
  <cols>
    <col min="2" max="2" width="13.85546875" customWidth="1"/>
    <col min="3" max="3" width="16.7109375" customWidth="1"/>
    <col min="4" max="4" width="14.42578125" customWidth="1"/>
    <col min="5" max="5" width="16" bestFit="1" customWidth="1"/>
    <col min="6" max="6" width="13.5703125" bestFit="1" customWidth="1"/>
  </cols>
  <sheetData>
    <row r="1" spans="1:7">
      <c r="E1">
        <v>8621.1550000000007</v>
      </c>
      <c r="F1">
        <v>8621.1550000000007</v>
      </c>
    </row>
    <row r="2" spans="1:7">
      <c r="A2" s="30" t="s">
        <v>1</v>
      </c>
      <c r="B2" s="30" t="s">
        <v>141</v>
      </c>
      <c r="C2" s="30" t="s">
        <v>142</v>
      </c>
      <c r="D2" s="30" t="s">
        <v>143</v>
      </c>
      <c r="E2" s="1" t="s">
        <v>144</v>
      </c>
      <c r="F2" s="29" t="s">
        <v>145</v>
      </c>
    </row>
    <row r="3" spans="1:7">
      <c r="A3" s="19" t="s">
        <v>21</v>
      </c>
      <c r="B3" s="19" t="str">
        <f>RankingsA!A2</f>
        <v>HLL21120</v>
      </c>
      <c r="C3" s="48">
        <f>RankingsA!D2</f>
        <v>6.0148791373549303E-3</v>
      </c>
      <c r="D3" s="49">
        <f>RankingsA!F2</f>
        <v>6.0148791373549303E-3</v>
      </c>
      <c r="E3" s="50">
        <f>C3*$E$1</f>
        <v>51.85520534940315</v>
      </c>
      <c r="F3" s="50">
        <f>D3*$F$1</f>
        <v>51.85520534940315</v>
      </c>
      <c r="G3" t="s">
        <v>124</v>
      </c>
    </row>
    <row r="4" spans="1:7">
      <c r="A4" s="19" t="s">
        <v>21</v>
      </c>
      <c r="B4" s="19" t="str">
        <f>RankingsA!A3</f>
        <v>HLL21122</v>
      </c>
      <c r="C4" s="48">
        <f>RankingsA!D3</f>
        <v>5.1244037022883299E-2</v>
      </c>
      <c r="D4" s="49">
        <f>RankingsA!F3</f>
        <v>5.1244037022883299E-2</v>
      </c>
      <c r="E4" s="50">
        <f t="shared" ref="E4:E65" si="0">C4*$E$1</f>
        <v>441.78278600001551</v>
      </c>
      <c r="F4" s="50">
        <f t="shared" ref="F4:F9" si="1">D4*$F$1</f>
        <v>441.78278600001551</v>
      </c>
      <c r="G4" t="s">
        <v>127</v>
      </c>
    </row>
    <row r="5" spans="1:7">
      <c r="A5" s="19" t="s">
        <v>21</v>
      </c>
      <c r="B5" s="19" t="str">
        <f>RankingsA!A4</f>
        <v>HLL21143</v>
      </c>
      <c r="C5" s="48">
        <f>RankingsA!D4</f>
        <v>6.0148791373549303E-3</v>
      </c>
      <c r="D5" s="49">
        <f>RankingsA!F4</f>
        <v>6.0148791373549303E-3</v>
      </c>
      <c r="E5" s="50">
        <f t="shared" si="0"/>
        <v>51.85520534940315</v>
      </c>
      <c r="F5" s="50">
        <f t="shared" si="1"/>
        <v>51.85520534940315</v>
      </c>
      <c r="G5" t="s">
        <v>129</v>
      </c>
    </row>
    <row r="6" spans="1:7">
      <c r="A6" s="19" t="s">
        <v>21</v>
      </c>
      <c r="B6" s="19" t="str">
        <f>RankingsA!A5</f>
        <v>HLL21148</v>
      </c>
      <c r="C6" s="48">
        <f>RankingsA!D5</f>
        <v>4.9930581047307396E-3</v>
      </c>
      <c r="D6" s="49">
        <f>RankingsA!F5</f>
        <v>4.9930581047307396E-3</v>
      </c>
      <c r="E6" s="50">
        <f t="shared" si="0"/>
        <v>43.045927844889945</v>
      </c>
      <c r="F6" s="50">
        <f t="shared" si="1"/>
        <v>43.045927844889945</v>
      </c>
      <c r="G6" t="s">
        <v>131</v>
      </c>
    </row>
    <row r="7" spans="1:7">
      <c r="A7" s="19" t="s">
        <v>21</v>
      </c>
      <c r="B7" s="19" t="str">
        <f>RankingsA!A6</f>
        <v>HLL21151</v>
      </c>
      <c r="C7" s="48">
        <f>RankingsA!D6</f>
        <v>3.9553316141486602E-3</v>
      </c>
      <c r="D7" s="49">
        <f>RankingsA!F6</f>
        <v>3.9553316141486602E-3</v>
      </c>
      <c r="E7" s="50">
        <f t="shared" si="0"/>
        <v>34.099526921975794</v>
      </c>
      <c r="F7" s="50">
        <f t="shared" si="1"/>
        <v>34.099526921975794</v>
      </c>
      <c r="G7" t="s">
        <v>133</v>
      </c>
    </row>
    <row r="8" spans="1:7">
      <c r="A8" s="19" t="s">
        <v>21</v>
      </c>
      <c r="B8" s="19" t="str">
        <f>RankingsA!A7</f>
        <v>HLL21241</v>
      </c>
      <c r="C8" s="48">
        <f>RankingsA!D7</f>
        <v>6.7321734347878304E-2</v>
      </c>
      <c r="D8" s="49">
        <f>RankingsA!F7</f>
        <v>6.7321734347878304E-2</v>
      </c>
      <c r="E8" s="50">
        <f t="shared" si="0"/>
        <v>580.39110668188277</v>
      </c>
      <c r="F8" s="50">
        <f t="shared" si="1"/>
        <v>580.39110668188277</v>
      </c>
      <c r="G8" t="s">
        <v>135</v>
      </c>
    </row>
    <row r="9" spans="1:7">
      <c r="A9" s="19" t="s">
        <v>21</v>
      </c>
      <c r="B9" s="19" t="str">
        <f>RankingsA!A8</f>
        <v>HLL21323</v>
      </c>
      <c r="C9" s="48">
        <f>RankingsA!D8</f>
        <v>3.7580620790024097E-2</v>
      </c>
      <c r="D9" s="49">
        <f>RankingsA!F8</f>
        <v>3.7580620790024097E-2</v>
      </c>
      <c r="E9" s="50">
        <f t="shared" si="0"/>
        <v>323.9883568270202</v>
      </c>
      <c r="F9" s="50">
        <f t="shared" si="1"/>
        <v>323.9883568270202</v>
      </c>
      <c r="G9" t="s">
        <v>137</v>
      </c>
    </row>
    <row r="10" spans="1:7">
      <c r="A10" t="s">
        <v>21</v>
      </c>
      <c r="B10" t="str">
        <f>RankingsA!A9</f>
        <v>HLL21040</v>
      </c>
      <c r="C10" s="3">
        <f>RankingsA!D9</f>
        <v>5.0589820423193998E-3</v>
      </c>
      <c r="D10" s="26">
        <f>RankingsA!F9</f>
        <v>8.927426714421028E-3</v>
      </c>
      <c r="E10" s="7">
        <f t="shared" si="0"/>
        <v>43.614268329052109</v>
      </c>
      <c r="F10" s="7">
        <f>D10*$F$1</f>
        <v>76.96472945616442</v>
      </c>
    </row>
    <row r="11" spans="1:7">
      <c r="A11" t="s">
        <v>21</v>
      </c>
      <c r="B11" t="str">
        <f>RankingsA!A10</f>
        <v>HLL21001</v>
      </c>
      <c r="C11" s="3">
        <f>RankingsA!D10</f>
        <v>8.9107188974001696E-3</v>
      </c>
      <c r="D11" s="26">
        <f>RankingsA!F10</f>
        <v>1.2715746443729642E-2</v>
      </c>
      <c r="E11" s="7">
        <f t="shared" si="0"/>
        <v>76.820688775915968</v>
      </c>
      <c r="F11" s="7">
        <f t="shared" ref="F11:F74" si="2">D11*$F$1</f>
        <v>109.62442103209203</v>
      </c>
    </row>
    <row r="12" spans="1:7">
      <c r="A12" t="s">
        <v>21</v>
      </c>
      <c r="B12" t="str">
        <f>RankingsA!A11</f>
        <v>HLL21044</v>
      </c>
      <c r="C12" s="3">
        <f>RankingsA!D11</f>
        <v>1.79268114537714E-2</v>
      </c>
      <c r="D12" s="26">
        <f>RankingsA!F11</f>
        <v>2.1668421874328714E-2</v>
      </c>
      <c r="E12" s="7">
        <f t="shared" si="0"/>
        <v>154.54982019873859</v>
      </c>
      <c r="F12" s="7">
        <f t="shared" si="2"/>
        <v>186.80682358397837</v>
      </c>
    </row>
    <row r="13" spans="1:7">
      <c r="A13" t="s">
        <v>21</v>
      </c>
      <c r="B13" t="str">
        <f>RankingsA!A12</f>
        <v>HLL21057</v>
      </c>
      <c r="C13" s="3">
        <f>RankingsA!D12</f>
        <v>8.4803297619999406E-3</v>
      </c>
      <c r="D13" s="26">
        <f>RankingsA!F12</f>
        <v>1.2158523056785097E-2</v>
      </c>
      <c r="E13" s="7">
        <f t="shared" si="0"/>
        <v>73.1102373293146</v>
      </c>
      <c r="F13" s="7">
        <f t="shared" si="2"/>
        <v>104.82051184361812</v>
      </c>
    </row>
    <row r="14" spans="1:7">
      <c r="A14" t="s">
        <v>21</v>
      </c>
      <c r="B14" t="str">
        <f>RankingsA!A13</f>
        <v>HLL21205</v>
      </c>
      <c r="C14" s="3">
        <f>RankingsA!D13</f>
        <v>1.16549336009915E-3</v>
      </c>
      <c r="D14" s="26">
        <f>RankingsA!F13</f>
        <v>4.7802695291121475E-3</v>
      </c>
      <c r="E14" s="7">
        <f t="shared" si="0"/>
        <v>10.047898908885589</v>
      </c>
      <c r="F14" s="7">
        <f t="shared" si="2"/>
        <v>41.211444552252836</v>
      </c>
    </row>
    <row r="15" spans="1:7">
      <c r="A15" t="s">
        <v>21</v>
      </c>
      <c r="B15" t="str">
        <f>RankingsA!A14</f>
        <v>HLL21010</v>
      </c>
      <c r="C15" s="3">
        <f>RankingsA!D14</f>
        <v>9.0520891191180706E-3</v>
      </c>
      <c r="D15" s="26">
        <f>RankingsA!F14</f>
        <v>1.2603448162358911E-2</v>
      </c>
      <c r="E15" s="7">
        <f t="shared" si="0"/>
        <v>78.039463369730356</v>
      </c>
      <c r="F15" s="7">
        <f t="shared" si="2"/>
        <v>108.65628014216135</v>
      </c>
    </row>
    <row r="16" spans="1:7">
      <c r="A16" t="s">
        <v>21</v>
      </c>
      <c r="B16" t="str">
        <f>RankingsA!A15</f>
        <v>HLL21303</v>
      </c>
      <c r="C16" s="3">
        <f>RankingsA!D15</f>
        <v>8.6526737702674206E-3</v>
      </c>
      <c r="D16" s="26">
        <f>RankingsA!F15</f>
        <v>1.2140615687736103E-2</v>
      </c>
      <c r="E16" s="7">
        <f t="shared" si="0"/>
        <v>74.596041737909829</v>
      </c>
      <c r="F16" s="7">
        <f t="shared" si="2"/>
        <v>104.66612963940455</v>
      </c>
    </row>
    <row r="17" spans="1:6">
      <c r="A17" t="s">
        <v>21</v>
      </c>
      <c r="B17" t="str">
        <f>RankingsA!A16</f>
        <v>HLL21173</v>
      </c>
      <c r="C17" s="3">
        <f>RankingsA!D16</f>
        <v>5.1997244170126503E-3</v>
      </c>
      <c r="D17" s="26">
        <f>RankingsA!F16</f>
        <v>8.6242492087091754E-3</v>
      </c>
      <c r="E17" s="7">
        <f t="shared" si="0"/>
        <v>44.8276301563507</v>
      </c>
      <c r="F17" s="7">
        <f t="shared" si="2"/>
        <v>74.35098918690916</v>
      </c>
    </row>
    <row r="18" spans="1:6">
      <c r="A18" t="s">
        <v>21</v>
      </c>
      <c r="B18" t="str">
        <f>RankingsA!A17</f>
        <v>HLL21002</v>
      </c>
      <c r="C18" s="3">
        <f>RankingsA!D17</f>
        <v>1.1606694021263899E-2</v>
      </c>
      <c r="D18" s="26">
        <f>RankingsA!F17</f>
        <v>1.4967801687188266E-2</v>
      </c>
      <c r="E18" s="7">
        <f t="shared" si="0"/>
        <v>100.06310819488938</v>
      </c>
      <c r="F18" s="7">
        <f t="shared" si="2"/>
        <v>129.03973835451157</v>
      </c>
    </row>
    <row r="19" spans="1:6">
      <c r="A19" t="s">
        <v>21</v>
      </c>
      <c r="B19" t="str">
        <f>RankingsA!A18</f>
        <v>HLL21016</v>
      </c>
      <c r="C19" s="3">
        <f>RankingsA!D18</f>
        <v>2.0879999999999999E-2</v>
      </c>
      <c r="D19" s="26">
        <f>RankingsA!F18</f>
        <v>2.4177690540152209E-2</v>
      </c>
      <c r="E19" s="7">
        <f t="shared" si="0"/>
        <v>180.0097164</v>
      </c>
      <c r="F19" s="7">
        <f t="shared" si="2"/>
        <v>208.43961768868593</v>
      </c>
    </row>
    <row r="20" spans="1:6">
      <c r="A20" t="s">
        <v>21</v>
      </c>
      <c r="B20" t="str">
        <f>RankingsA!A19</f>
        <v>HLL21256</v>
      </c>
      <c r="C20" s="3">
        <f>RankingsA!D19</f>
        <v>7.61588905022232E-3</v>
      </c>
      <c r="D20" s="26">
        <f>RankingsA!F19</f>
        <v>1.085016246460237E-2</v>
      </c>
      <c r="E20" s="7">
        <f t="shared" si="0"/>
        <v>65.657759964769411</v>
      </c>
      <c r="F20" s="7">
        <f t="shared" si="2"/>
        <v>93.54093238251906</v>
      </c>
    </row>
    <row r="21" spans="1:6">
      <c r="A21" t="s">
        <v>21</v>
      </c>
      <c r="B21" t="str">
        <f>RankingsA!A20</f>
        <v>HLL21111</v>
      </c>
      <c r="C21" s="3">
        <f>RankingsA!D20</f>
        <v>5.2754846246542099E-3</v>
      </c>
      <c r="D21" s="26">
        <f>RankingsA!F20</f>
        <v>8.4463409132621032E-3</v>
      </c>
      <c r="E21" s="7">
        <f t="shared" si="0"/>
        <v>45.480770649260769</v>
      </c>
      <c r="F21" s="7">
        <f t="shared" si="2"/>
        <v>72.817214196074147</v>
      </c>
    </row>
    <row r="22" spans="1:6">
      <c r="A22" t="s">
        <v>21</v>
      </c>
      <c r="B22" t="str">
        <f>RankingsA!A21</f>
        <v>HLL21179</v>
      </c>
      <c r="C22" s="3">
        <f>RankingsA!D21</f>
        <v>4.5374504471735796E-3</v>
      </c>
      <c r="D22" s="26">
        <f>RankingsA!F21</f>
        <v>7.6448896100093141E-3</v>
      </c>
      <c r="E22" s="7">
        <f t="shared" si="0"/>
        <v>39.118063609902741</v>
      </c>
      <c r="F22" s="7">
        <f t="shared" si="2"/>
        <v>65.907778285779855</v>
      </c>
    </row>
    <row r="23" spans="1:6">
      <c r="A23" t="s">
        <v>21</v>
      </c>
      <c r="B23" t="str">
        <f>RankingsA!A22</f>
        <v>HLL21188</v>
      </c>
      <c r="C23" s="3">
        <f>RankingsA!D22</f>
        <v>1.20014005174297E-2</v>
      </c>
      <c r="D23" s="26">
        <f>RankingsA!F22</f>
        <v>1.5045422554493277E-2</v>
      </c>
      <c r="E23" s="7">
        <f t="shared" si="0"/>
        <v>103.46593407784165</v>
      </c>
      <c r="F23" s="7">
        <f t="shared" si="2"/>
        <v>129.70891988278251</v>
      </c>
    </row>
    <row r="24" spans="1:6">
      <c r="A24" t="s">
        <v>21</v>
      </c>
      <c r="B24" t="str">
        <f>RankingsA!A23</f>
        <v>HLL21400</v>
      </c>
      <c r="C24" s="3">
        <f>RankingsA!D23</f>
        <v>7.4820529928002703E-3</v>
      </c>
      <c r="D24" s="26">
        <f>RankingsA!F23</f>
        <v>1.0462657904091689E-2</v>
      </c>
      <c r="E24" s="7">
        <f t="shared" si="0"/>
        <v>64.503938569145021</v>
      </c>
      <c r="F24" s="7">
        <f t="shared" si="2"/>
        <v>90.200195503149587</v>
      </c>
    </row>
    <row r="25" spans="1:6">
      <c r="A25" t="s">
        <v>21</v>
      </c>
      <c r="B25" t="str">
        <f>RankingsA!A24</f>
        <v>HLL21234</v>
      </c>
      <c r="C25" s="3">
        <f>RankingsA!D24</f>
        <v>3.9553316141486602E-3</v>
      </c>
      <c r="D25" s="26">
        <f>RankingsA!F24</f>
        <v>6.8725193996679217E-3</v>
      </c>
      <c r="E25" s="7">
        <f t="shared" si="0"/>
        <v>34.099526921975794</v>
      </c>
      <c r="F25" s="7">
        <f t="shared" si="2"/>
        <v>59.249054985044104</v>
      </c>
    </row>
    <row r="26" spans="1:6">
      <c r="A26" t="s">
        <v>21</v>
      </c>
      <c r="B26" t="str">
        <f>RankingsA!A25</f>
        <v>HLL21051</v>
      </c>
      <c r="C26" s="3">
        <f>RankingsA!D25</f>
        <v>8.0732756076826694E-3</v>
      </c>
      <c r="D26" s="26">
        <f>RankingsA!F25</f>
        <v>1.0927046267429772E-2</v>
      </c>
      <c r="E26" s="7">
        <f t="shared" si="0"/>
        <v>69.600960371551494</v>
      </c>
      <c r="F26" s="7">
        <f t="shared" si="2"/>
        <v>94.203759563683519</v>
      </c>
    </row>
    <row r="27" spans="1:6">
      <c r="A27" t="s">
        <v>21</v>
      </c>
      <c r="B27" t="str">
        <f>RankingsA!A26</f>
        <v>HLL21276</v>
      </c>
      <c r="C27" s="3">
        <f>RankingsA!D26</f>
        <v>6.7948744243166003E-3</v>
      </c>
      <c r="D27" s="26">
        <f>RankingsA!F26</f>
        <v>9.5852279582915451E-3</v>
      </c>
      <c r="E27" s="7">
        <f t="shared" si="0"/>
        <v>58.579665617569184</v>
      </c>
      <c r="F27" s="7">
        <f t="shared" si="2"/>
        <v>82.635735938764952</v>
      </c>
    </row>
    <row r="28" spans="1:6">
      <c r="A28" t="s">
        <v>21</v>
      </c>
      <c r="B28" t="str">
        <f>RankingsA!A27</f>
        <v>HLL21292</v>
      </c>
      <c r="C28" s="3">
        <f>RankingsA!D27</f>
        <v>7.8400304380237505E-3</v>
      </c>
      <c r="D28" s="26">
        <f>RankingsA!F27</f>
        <v>1.0566966846226537E-2</v>
      </c>
      <c r="E28" s="7">
        <f t="shared" si="0"/>
        <v>67.590117610920657</v>
      </c>
      <c r="F28" s="7">
        <f t="shared" si="2"/>
        <v>91.099459061180156</v>
      </c>
    </row>
    <row r="29" spans="1:6">
      <c r="A29" t="s">
        <v>21</v>
      </c>
      <c r="B29" t="str">
        <f>RankingsA!A28</f>
        <v>HLL21278</v>
      </c>
      <c r="C29" s="3">
        <f>RankingsA!D28</f>
        <v>4.6417776944369001E-3</v>
      </c>
      <c r="D29" s="26">
        <f>RankingsA!F28</f>
        <v>7.3052969768675306E-3</v>
      </c>
      <c r="E29" s="7">
        <f t="shared" si="0"/>
        <v>40.017484979283154</v>
      </c>
      <c r="F29" s="7">
        <f t="shared" si="2"/>
        <v>62.980097558606403</v>
      </c>
    </row>
    <row r="30" spans="1:6">
      <c r="A30" t="s">
        <v>21</v>
      </c>
      <c r="B30" t="str">
        <f>RankingsA!A29</f>
        <v>HLL21182</v>
      </c>
      <c r="C30" s="3">
        <f>RankingsA!D29</f>
        <v>5.8667072395366202E-3</v>
      </c>
      <c r="D30" s="26">
        <f>RankingsA!F29</f>
        <v>8.4668093961950928E-3</v>
      </c>
      <c r="E30" s="7">
        <f t="shared" si="0"/>
        <v>50.577792451667335</v>
      </c>
      <c r="F30" s="7">
        <f t="shared" si="2"/>
        <v>72.993676160054306</v>
      </c>
    </row>
    <row r="31" spans="1:6">
      <c r="A31" t="s">
        <v>21</v>
      </c>
      <c r="B31" t="str">
        <f>RankingsA!A30</f>
        <v>HLL21191</v>
      </c>
      <c r="C31" s="3">
        <f>RankingsA!D30</f>
        <v>8.4426589405207E-3</v>
      </c>
      <c r="D31" s="26">
        <f>RankingsA!F30</f>
        <v>1.0979343971407015E-2</v>
      </c>
      <c r="E31" s="7">
        <f t="shared" si="0"/>
        <v>72.785471338364744</v>
      </c>
      <c r="F31" s="7">
        <f t="shared" si="2"/>
        <v>94.654626175815451</v>
      </c>
    </row>
    <row r="32" spans="1:6">
      <c r="A32" t="s">
        <v>21</v>
      </c>
      <c r="B32" t="str">
        <f>RankingsA!A31</f>
        <v>HLL21223</v>
      </c>
      <c r="C32" s="3">
        <f>RankingsA!D31</f>
        <v>1.1756016971960799E-2</v>
      </c>
      <c r="D32" s="26">
        <f>RankingsA!F31</f>
        <v>1.4229284877074956E-2</v>
      </c>
      <c r="E32" s="7">
        <f t="shared" si="0"/>
        <v>101.35044449790472</v>
      </c>
      <c r="F32" s="7">
        <f t="shared" si="2"/>
        <v>122.67287046441915</v>
      </c>
    </row>
    <row r="33" spans="1:6">
      <c r="A33" t="s">
        <v>21</v>
      </c>
      <c r="B33" t="str">
        <f>RankingsA!A32</f>
        <v>HLL21194</v>
      </c>
      <c r="C33" s="3">
        <f>RankingsA!D32</f>
        <v>4.9930581047307396E-3</v>
      </c>
      <c r="D33" s="26">
        <f>RankingsA!F32</f>
        <v>7.4029088840727383E-3</v>
      </c>
      <c r="E33" s="7">
        <f t="shared" si="0"/>
        <v>43.045927844889945</v>
      </c>
      <c r="F33" s="7">
        <f t="shared" si="2"/>
        <v>63.821624940468112</v>
      </c>
    </row>
    <row r="34" spans="1:6">
      <c r="A34" t="s">
        <v>21</v>
      </c>
      <c r="B34" t="str">
        <f>RankingsA!A33</f>
        <v>HLL21227</v>
      </c>
      <c r="C34" s="3">
        <f>RankingsA!D33</f>
        <v>4.2068889886933102E-3</v>
      </c>
      <c r="D34" s="26">
        <f>RankingsA!F33</f>
        <v>6.553322642263151E-3</v>
      </c>
      <c r="E34" s="7">
        <f t="shared" si="0"/>
        <v>36.268242039318274</v>
      </c>
      <c r="F34" s="7">
        <f t="shared" si="2"/>
        <v>56.497210263960177</v>
      </c>
    </row>
    <row r="35" spans="1:6">
      <c r="A35" t="s">
        <v>21</v>
      </c>
      <c r="B35" t="str">
        <f>RankingsA!A34</f>
        <v>HLL21211</v>
      </c>
      <c r="C35" s="3">
        <f>RankingsA!D34</f>
        <v>4.1632536204798702E-3</v>
      </c>
      <c r="D35" s="26">
        <f>RankingsA!F34</f>
        <v>6.446270148277553E-3</v>
      </c>
      <c r="E35" s="7">
        <f t="shared" si="0"/>
        <v>35.892054766468135</v>
      </c>
      <c r="F35" s="7">
        <f t="shared" si="2"/>
        <v>55.574294120173775</v>
      </c>
    </row>
    <row r="36" spans="1:6">
      <c r="A36" t="s">
        <v>21</v>
      </c>
      <c r="B36" t="str">
        <f>RankingsA!A35</f>
        <v>HLL21141</v>
      </c>
      <c r="C36" s="3">
        <f>RankingsA!D35</f>
        <v>7.1317143530434E-3</v>
      </c>
      <c r="D36" s="26">
        <f>RankingsA!F35</f>
        <v>9.351313755068924E-3</v>
      </c>
      <c r="E36" s="7">
        <f t="shared" si="0"/>
        <v>61.483614853311877</v>
      </c>
      <c r="F36" s="7">
        <f t="shared" si="2"/>
        <v>80.61912533608124</v>
      </c>
    </row>
    <row r="37" spans="1:6">
      <c r="A37" t="s">
        <v>21</v>
      </c>
      <c r="B37" t="str">
        <f>RankingsA!A36</f>
        <v>HLL21097</v>
      </c>
      <c r="C37" s="3">
        <f>RankingsA!D36</f>
        <v>1.18271729680882E-2</v>
      </c>
      <c r="D37" s="26">
        <f>RankingsA!F36</f>
        <v>1.3983355244341567E-2</v>
      </c>
      <c r="E37" s="7">
        <f t="shared" si="0"/>
        <v>101.96389136969843</v>
      </c>
      <c r="F37" s="7">
        <f t="shared" si="2"/>
        <v>120.55267298153153</v>
      </c>
    </row>
    <row r="38" spans="1:6">
      <c r="A38" t="s">
        <v>21</v>
      </c>
      <c r="B38" t="str">
        <f>RankingsA!A37</f>
        <v>HLL21258</v>
      </c>
      <c r="C38" s="3">
        <f>RankingsA!D37</f>
        <v>1.0189999999999999E-2</v>
      </c>
      <c r="D38" s="26">
        <f>RankingsA!F37</f>
        <v>1.2282765150481208E-2</v>
      </c>
      <c r="E38" s="7">
        <f t="shared" si="0"/>
        <v>87.849569450000004</v>
      </c>
      <c r="F38" s="7">
        <f t="shared" si="2"/>
        <v>105.89162219089683</v>
      </c>
    </row>
    <row r="39" spans="1:6">
      <c r="A39" t="s">
        <v>21</v>
      </c>
      <c r="B39" t="str">
        <f>RankingsA!A38</f>
        <v>HLL21268</v>
      </c>
      <c r="C39" s="3">
        <f>RankingsA!D38</f>
        <v>6.6743277955830498E-3</v>
      </c>
      <c r="D39" s="26">
        <f>RankingsA!F38</f>
        <v>8.7036758202921009E-3</v>
      </c>
      <c r="E39" s="7">
        <f t="shared" si="0"/>
        <v>57.540414446529795</v>
      </c>
      <c r="F39" s="7">
        <f t="shared" si="2"/>
        <v>75.035738316490352</v>
      </c>
    </row>
    <row r="40" spans="1:6">
      <c r="A40" t="s">
        <v>21</v>
      </c>
      <c r="B40" t="str">
        <f>RankingsA!A39</f>
        <v>HLL21023</v>
      </c>
      <c r="C40" s="3">
        <f>RankingsA!D39</f>
        <v>5.1997244170126503E-3</v>
      </c>
      <c r="D40" s="26">
        <f>RankingsA!F39</f>
        <v>7.1656553159495442E-3</v>
      </c>
      <c r="E40" s="7">
        <f t="shared" si="0"/>
        <v>44.8276301563507</v>
      </c>
      <c r="F40" s="7">
        <f t="shared" si="2"/>
        <v>61.776225155374995</v>
      </c>
    </row>
    <row r="41" spans="1:6">
      <c r="A41" t="s">
        <v>21</v>
      </c>
      <c r="B41" t="str">
        <f>RankingsA!A40</f>
        <v>HLL21026</v>
      </c>
      <c r="C41" s="3">
        <f>RankingsA!D40</f>
        <v>6.9242109113952996E-3</v>
      </c>
      <c r="D41" s="26">
        <f>RankingsA!F40</f>
        <v>8.8267246845600347E-3</v>
      </c>
      <c r="E41" s="7">
        <f t="shared" si="0"/>
        <v>59.694695519830148</v>
      </c>
      <c r="F41" s="7">
        <f t="shared" si="2"/>
        <v>76.096561647918179</v>
      </c>
    </row>
    <row r="42" spans="1:6">
      <c r="A42" t="s">
        <v>21</v>
      </c>
      <c r="B42" t="str">
        <f>RankingsA!A41</f>
        <v>HLL21207</v>
      </c>
      <c r="C42" s="3">
        <f>RankingsA!D41</f>
        <v>5.8258971829341097E-3</v>
      </c>
      <c r="D42" s="26">
        <f>RankingsA!F41</f>
        <v>7.6649938303266878E-3</v>
      </c>
      <c r="E42" s="7">
        <f t="shared" si="0"/>
        <v>50.225962628138319</v>
      </c>
      <c r="F42" s="7">
        <f t="shared" si="2"/>
        <v>66.081099885290087</v>
      </c>
    </row>
    <row r="43" spans="1:6">
      <c r="A43" t="s">
        <v>21</v>
      </c>
      <c r="B43" t="str">
        <f>RankingsA!A42</f>
        <v>HLL21098</v>
      </c>
      <c r="C43" s="3">
        <f>RankingsA!D42</f>
        <v>5.2754846246542099E-3</v>
      </c>
      <c r="D43" s="26">
        <f>RankingsA!F42</f>
        <v>7.05116414627463E-3</v>
      </c>
      <c r="E43" s="7">
        <f t="shared" si="0"/>
        <v>45.480770649260769</v>
      </c>
      <c r="F43" s="7">
        <f t="shared" si="2"/>
        <v>60.789179035476259</v>
      </c>
    </row>
    <row r="44" spans="1:6">
      <c r="A44" t="s">
        <v>21</v>
      </c>
      <c r="B44" t="str">
        <f>RankingsA!A43</f>
        <v>HLL21015</v>
      </c>
      <c r="C44" s="3">
        <f>RankingsA!D43</f>
        <v>4.8090989265071604E-3</v>
      </c>
      <c r="D44" s="26">
        <f>RankingsA!F43</f>
        <v>6.5213613223554226E-3</v>
      </c>
      <c r="E44" s="7">
        <f t="shared" si="0"/>
        <v>41.459987255751841</v>
      </c>
      <c r="F44" s="7">
        <f t="shared" si="2"/>
        <v>56.221666771031067</v>
      </c>
    </row>
    <row r="45" spans="1:6">
      <c r="A45" t="s">
        <v>21</v>
      </c>
      <c r="B45" t="str">
        <f>RankingsA!A44</f>
        <v>HLL21146</v>
      </c>
      <c r="C45" s="3">
        <f>RankingsA!D44</f>
        <v>5.5321694165668704E-3</v>
      </c>
      <c r="D45" s="26">
        <f>RankingsA!F44</f>
        <v>7.1810146866429746E-3</v>
      </c>
      <c r="E45" s="7">
        <f t="shared" si="0"/>
        <v>47.693690026482564</v>
      </c>
      <c r="F45" s="7">
        <f t="shared" si="2"/>
        <v>61.90864067082552</v>
      </c>
    </row>
    <row r="46" spans="1:6">
      <c r="A46" t="s">
        <v>21</v>
      </c>
      <c r="B46" t="str">
        <f>RankingsA!A45</f>
        <v>HLL21307</v>
      </c>
      <c r="C46" s="3">
        <f>RankingsA!D45</f>
        <v>2.53027582994052E-2</v>
      </c>
      <c r="D46" s="26">
        <f>RankingsA!F45</f>
        <v>2.6888186443709147E-2</v>
      </c>
      <c r="E46" s="7">
        <f t="shared" si="0"/>
        <v>218.13900122670864</v>
      </c>
      <c r="F46" s="7">
        <f t="shared" si="2"/>
        <v>231.80722300011536</v>
      </c>
    </row>
    <row r="47" spans="1:6">
      <c r="A47" t="s">
        <v>21</v>
      </c>
      <c r="B47" t="str">
        <f>RankingsA!A46</f>
        <v>HLL21103</v>
      </c>
      <c r="C47" s="3">
        <f>RankingsA!D46</f>
        <v>5.1997244170126503E-3</v>
      </c>
      <c r="D47" s="26">
        <f>RankingsA!F46</f>
        <v>6.7217354355444386E-3</v>
      </c>
      <c r="E47" s="7">
        <f t="shared" si="0"/>
        <v>44.8276301563507</v>
      </c>
      <c r="F47" s="7">
        <f t="shared" si="2"/>
        <v>57.949123058821115</v>
      </c>
    </row>
    <row r="48" spans="1:6">
      <c r="A48" t="s">
        <v>21</v>
      </c>
      <c r="B48" t="str">
        <f>RankingsA!A47</f>
        <v>HLL21154</v>
      </c>
      <c r="C48" s="3">
        <f>RankingsA!D47</f>
        <v>2.4369999999999999E-2</v>
      </c>
      <c r="D48" s="26">
        <f>RankingsA!F47</f>
        <v>2.582859389275963E-2</v>
      </c>
      <c r="E48" s="7">
        <f t="shared" si="0"/>
        <v>210.09754735000001</v>
      </c>
      <c r="F48" s="7">
        <f t="shared" si="2"/>
        <v>222.67231138153417</v>
      </c>
    </row>
    <row r="49" spans="1:6">
      <c r="A49" t="s">
        <v>21</v>
      </c>
      <c r="B49" t="str">
        <f>RankingsA!A48</f>
        <v>HLL21437</v>
      </c>
      <c r="C49" s="3">
        <f>RankingsA!D48</f>
        <v>7.8165908157700106E-3</v>
      </c>
      <c r="D49" s="26">
        <f>RankingsA!F48</f>
        <v>9.2117675827574838E-3</v>
      </c>
      <c r="E49" s="7">
        <f t="shared" si="0"/>
        <v>67.388040994329714</v>
      </c>
      <c r="F49" s="7">
        <f t="shared" si="2"/>
        <v>79.416076154927595</v>
      </c>
    </row>
    <row r="50" spans="1:6">
      <c r="A50" t="s">
        <v>21</v>
      </c>
      <c r="B50" t="str">
        <f>RankingsA!A49</f>
        <v>HLL21109</v>
      </c>
      <c r="C50" s="3">
        <f>RankingsA!D49</f>
        <v>8.2896735488467103E-3</v>
      </c>
      <c r="D50" s="26">
        <f>RankingsA!F49</f>
        <v>9.6214331900620256E-3</v>
      </c>
      <c r="E50" s="7">
        <f t="shared" si="0"/>
        <v>71.466560564007565</v>
      </c>
      <c r="F50" s="7">
        <f t="shared" si="2"/>
        <v>82.947866853669183</v>
      </c>
    </row>
    <row r="51" spans="1:6">
      <c r="A51" t="s">
        <v>21</v>
      </c>
      <c r="B51" t="str">
        <f>RankingsA!A50</f>
        <v>HLL21246</v>
      </c>
      <c r="C51" s="3">
        <f>RankingsA!D50</f>
        <v>8.3555974864353601E-3</v>
      </c>
      <c r="D51" s="26">
        <f>RankingsA!F50</f>
        <v>9.6239400018785174E-3</v>
      </c>
      <c r="E51" s="7">
        <f t="shared" si="0"/>
        <v>72.034901048169644</v>
      </c>
      <c r="F51" s="7">
        <f t="shared" si="2"/>
        <v>82.969478466894998</v>
      </c>
    </row>
    <row r="52" spans="1:6">
      <c r="A52" t="s">
        <v>21</v>
      </c>
      <c r="B52" t="str">
        <f>RankingsA!A51</f>
        <v>HLL21107</v>
      </c>
      <c r="C52" s="3">
        <f>RankingsA!D51</f>
        <v>8.3555974864353601E-3</v>
      </c>
      <c r="D52" s="26">
        <f>RankingsA!F51</f>
        <v>9.5605228761063595E-3</v>
      </c>
      <c r="E52" s="7">
        <f t="shared" si="0"/>
        <v>72.034901048169644</v>
      </c>
      <c r="F52" s="7">
        <f t="shared" si="2"/>
        <v>82.422749595958734</v>
      </c>
    </row>
    <row r="53" spans="1:6">
      <c r="A53" t="s">
        <v>21</v>
      </c>
      <c r="B53" t="str">
        <f>RankingsA!A52</f>
        <v>HLL21228</v>
      </c>
      <c r="C53" s="3">
        <f>RankingsA!D52</f>
        <v>1.0736393403922901E-2</v>
      </c>
      <c r="D53" s="26">
        <f>RankingsA!F52</f>
        <v>1.1877901667821742E-2</v>
      </c>
      <c r="E53" s="7">
        <f t="shared" si="0"/>
        <v>92.560111676196939</v>
      </c>
      <c r="F53" s="7">
        <f t="shared" si="2"/>
        <v>102.40123135304975</v>
      </c>
    </row>
    <row r="54" spans="1:6">
      <c r="A54" t="s">
        <v>21</v>
      </c>
      <c r="B54" t="str">
        <f>RankingsA!A53</f>
        <v>HLL21055</v>
      </c>
      <c r="C54" s="3">
        <f>RankingsA!D53</f>
        <v>4.3428178695308801E-3</v>
      </c>
      <c r="D54" s="26">
        <f>RankingsA!F53</f>
        <v>5.4209090076575636E-3</v>
      </c>
      <c r="E54" s="7">
        <f t="shared" si="0"/>
        <v>37.440105989995494</v>
      </c>
      <c r="F54" s="7">
        <f t="shared" si="2"/>
        <v>46.734496795912044</v>
      </c>
    </row>
    <row r="55" spans="1:6">
      <c r="A55" t="s">
        <v>21</v>
      </c>
      <c r="B55" t="str">
        <f>RankingsA!A54</f>
        <v>HLL21156</v>
      </c>
      <c r="C55" s="3">
        <f>RankingsA!D54</f>
        <v>7.4414522185393198E-3</v>
      </c>
      <c r="D55" s="26">
        <f>RankingsA!F54</f>
        <v>8.4561262308938453E-3</v>
      </c>
      <c r="E55" s="7">
        <f t="shared" si="0"/>
        <v>64.153913001121353</v>
      </c>
      <c r="F55" s="7">
        <f t="shared" si="2"/>
        <v>72.901574936101639</v>
      </c>
    </row>
    <row r="56" spans="1:6">
      <c r="A56" t="s">
        <v>21</v>
      </c>
      <c r="B56" t="str">
        <f>RankingsA!A55</f>
        <v>HLL21334</v>
      </c>
      <c r="C56" s="3">
        <f>RankingsA!D55</f>
        <v>2.2284802293064801E-2</v>
      </c>
      <c r="D56" s="26">
        <f>RankingsA!F55</f>
        <v>2.3236059179647169E-2</v>
      </c>
      <c r="E56" s="7">
        <f t="shared" si="0"/>
        <v>192.12073471286709</v>
      </c>
      <c r="F56" s="7">
        <f t="shared" si="2"/>
        <v>200.32166777691111</v>
      </c>
    </row>
    <row r="57" spans="1:6">
      <c r="A57" t="s">
        <v>21</v>
      </c>
      <c r="B57" t="str">
        <f>RankingsA!A56</f>
        <v>HLL21193</v>
      </c>
      <c r="C57" s="3">
        <f>RankingsA!D56</f>
        <v>6.6743277955830498E-3</v>
      </c>
      <c r="D57" s="26">
        <f>RankingsA!F56</f>
        <v>7.5621675563932603E-3</v>
      </c>
      <c r="E57" s="7">
        <f t="shared" si="0"/>
        <v>57.540414446529795</v>
      </c>
      <c r="F57" s="7">
        <f t="shared" si="2"/>
        <v>65.19461863963754</v>
      </c>
    </row>
    <row r="58" spans="1:6">
      <c r="A58" t="s">
        <v>21</v>
      </c>
      <c r="B58" t="str">
        <f>RankingsA!A57</f>
        <v>HLL21235</v>
      </c>
      <c r="C58" s="3">
        <f>RankingsA!D57</f>
        <v>8.70687789672921E-3</v>
      </c>
      <c r="D58" s="26">
        <f>RankingsA!F57</f>
        <v>9.5313005317672617E-3</v>
      </c>
      <c r="E58" s="7">
        <f t="shared" si="0"/>
        <v>75.063343913776521</v>
      </c>
      <c r="F58" s="7">
        <f t="shared" si="2"/>
        <v>82.170819235947988</v>
      </c>
    </row>
    <row r="59" spans="1:6">
      <c r="A59" t="s">
        <v>21</v>
      </c>
      <c r="B59" t="str">
        <f>RankingsA!A58</f>
        <v>HLL21304</v>
      </c>
      <c r="C59" s="3">
        <f>RankingsA!D58</f>
        <v>7.7170770623623697E-3</v>
      </c>
      <c r="D59" s="26">
        <f>RankingsA!F58</f>
        <v>8.4780825716282635E-3</v>
      </c>
      <c r="E59" s="7">
        <f t="shared" si="0"/>
        <v>66.530117501570658</v>
      </c>
      <c r="F59" s="7">
        <f t="shared" si="2"/>
        <v>73.090863952805861</v>
      </c>
    </row>
    <row r="60" spans="1:6">
      <c r="A60" t="s">
        <v>21</v>
      </c>
      <c r="B60" t="str">
        <f>RankingsA!A59</f>
        <v>HLL21305</v>
      </c>
      <c r="C60" s="3">
        <f>RankingsA!D59</f>
        <v>7.8165908157700106E-3</v>
      </c>
      <c r="D60" s="26">
        <f>RankingsA!F59</f>
        <v>8.5141791992637463E-3</v>
      </c>
      <c r="E60" s="7">
        <f t="shared" si="0"/>
        <v>67.388040994329714</v>
      </c>
      <c r="F60" s="7">
        <f t="shared" si="2"/>
        <v>73.402058574628654</v>
      </c>
    </row>
    <row r="61" spans="1:6">
      <c r="A61" t="s">
        <v>21</v>
      </c>
      <c r="B61" t="str">
        <f>RankingsA!A60</f>
        <v>HLL21190</v>
      </c>
      <c r="C61" s="3">
        <f>RankingsA!D60</f>
        <v>5.6316831699745103E-3</v>
      </c>
      <c r="D61" s="26">
        <f>RankingsA!F60</f>
        <v>6.265854427696089E-3</v>
      </c>
      <c r="E61" s="7">
        <f t="shared" si="0"/>
        <v>48.551613519241606</v>
      </c>
      <c r="F61" s="7">
        <f t="shared" si="2"/>
        <v>54.018902228604283</v>
      </c>
    </row>
    <row r="62" spans="1:6">
      <c r="A62" t="s">
        <v>21</v>
      </c>
      <c r="B62" t="str">
        <f>RankingsA!A61</f>
        <v>HLL21157</v>
      </c>
      <c r="C62" s="3">
        <f>RankingsA!D61</f>
        <v>6.3850995995591697E-3</v>
      </c>
      <c r="D62" s="26">
        <f>RankingsA!F61</f>
        <v>6.9558537315085904E-3</v>
      </c>
      <c r="E62" s="7">
        <f t="shared" si="0"/>
        <v>55.046933338237537</v>
      </c>
      <c r="F62" s="7">
        <f t="shared" si="2"/>
        <v>59.967493176663943</v>
      </c>
    </row>
    <row r="63" spans="1:6">
      <c r="A63" t="s">
        <v>21</v>
      </c>
      <c r="B63" t="str">
        <f>RankingsA!A62</f>
        <v>HLL21129</v>
      </c>
      <c r="C63" s="3">
        <f>RankingsA!D62</f>
        <v>4.8090989265071604E-3</v>
      </c>
      <c r="D63" s="26">
        <f>RankingsA!F62</f>
        <v>5.3164359326844232E-3</v>
      </c>
      <c r="E63" s="7">
        <f t="shared" si="0"/>
        <v>41.459987255751841</v>
      </c>
      <c r="F63" s="7">
        <f t="shared" si="2"/>
        <v>45.833818223241984</v>
      </c>
    </row>
    <row r="64" spans="1:6">
      <c r="A64" t="s">
        <v>21</v>
      </c>
      <c r="B64" t="str">
        <f>RankingsA!A63</f>
        <v>HLL21058</v>
      </c>
      <c r="C64" s="3">
        <f>RankingsA!D63</f>
        <v>8.1513379210812996E-3</v>
      </c>
      <c r="D64" s="26">
        <f>RankingsA!F63</f>
        <v>8.5952578014864053E-3</v>
      </c>
      <c r="E64" s="7">
        <f t="shared" si="0"/>
        <v>70.273947675019656</v>
      </c>
      <c r="F64" s="7">
        <f t="shared" si="2"/>
        <v>74.101049771573543</v>
      </c>
    </row>
    <row r="65" spans="1:6">
      <c r="A65" t="s">
        <v>21</v>
      </c>
      <c r="B65" t="str">
        <f>RankingsA!A64</f>
        <v>HLL21237</v>
      </c>
      <c r="C65" s="3">
        <f>RankingsA!D64</f>
        <v>1.0599941317231401E-2</v>
      </c>
      <c r="D65" s="26">
        <f>RankingsA!F64</f>
        <v>1.0980444071864348E-2</v>
      </c>
      <c r="E65" s="7">
        <f t="shared" si="0"/>
        <v>91.383737086756085</v>
      </c>
      <c r="F65" s="7">
        <f t="shared" si="2"/>
        <v>94.664110312373694</v>
      </c>
    </row>
    <row r="66" spans="1:6">
      <c r="A66" t="s">
        <v>21</v>
      </c>
      <c r="B66" t="str">
        <f>RankingsA!A65</f>
        <v>HLL21183</v>
      </c>
      <c r="C66" s="3">
        <f>RankingsA!D65</f>
        <v>7.4820529928002703E-3</v>
      </c>
      <c r="D66" s="26">
        <f>RankingsA!F65</f>
        <v>7.7991386216610592E-3</v>
      </c>
      <c r="E66" s="7">
        <f>C66*$E$1</f>
        <v>64.503938569145021</v>
      </c>
      <c r="F66" s="7">
        <f t="shared" si="2"/>
        <v>67.237582923826352</v>
      </c>
    </row>
    <row r="67" spans="1:6">
      <c r="A67" t="s">
        <v>21</v>
      </c>
      <c r="B67" t="str">
        <f>RankingsA!A66</f>
        <v>HLL21039</v>
      </c>
      <c r="C67" s="3">
        <f>RankingsA!D66</f>
        <v>5.1997244170126503E-3</v>
      </c>
      <c r="D67" s="26">
        <f>RankingsA!F66</f>
        <v>5.4533929201012821E-3</v>
      </c>
      <c r="E67" s="7">
        <f t="shared" ref="E67:E70" si="3">C67*$E$1</f>
        <v>44.8276301563507</v>
      </c>
      <c r="F67" s="7">
        <f t="shared" si="2"/>
        <v>47.014545640095776</v>
      </c>
    </row>
    <row r="68" spans="1:6">
      <c r="A68" t="s">
        <v>21</v>
      </c>
      <c r="B68" t="str">
        <f>RankingsA!A67</f>
        <v>HLL21113</v>
      </c>
      <c r="C68" s="3">
        <f>RankingsA!D67</f>
        <v>6.8587055384897403E-3</v>
      </c>
      <c r="D68" s="26">
        <f>RankingsA!F67</f>
        <v>7.0489569158062142E-3</v>
      </c>
      <c r="E68" s="7">
        <f t="shared" si="3"/>
        <v>59.129963546678525</v>
      </c>
      <c r="F68" s="7">
        <f t="shared" si="2"/>
        <v>60.770150159487329</v>
      </c>
    </row>
    <row r="69" spans="1:6">
      <c r="A69" t="s">
        <v>21</v>
      </c>
      <c r="B69" t="str">
        <f>RankingsA!A68</f>
        <v>HLL21037</v>
      </c>
      <c r="C69" s="3">
        <f>RankingsA!D68</f>
        <v>3.9156726104246902E-3</v>
      </c>
      <c r="D69" s="26">
        <f>RankingsA!F68</f>
        <v>4.0425068619690061E-3</v>
      </c>
      <c r="E69" s="7">
        <f t="shared" si="3"/>
        <v>33.757620503725875</v>
      </c>
      <c r="F69" s="7">
        <f t="shared" si="2"/>
        <v>34.851078245598409</v>
      </c>
    </row>
    <row r="70" spans="1:6">
      <c r="A70" t="s">
        <v>21</v>
      </c>
      <c r="B70" t="str">
        <f>RankingsA!A69</f>
        <v>HLL21269</v>
      </c>
      <c r="C70" s="3">
        <f>RankingsA!D69</f>
        <v>5.44060839213818E-3</v>
      </c>
      <c r="D70" s="26">
        <f>RankingsA!F69</f>
        <v>5.5040255179103379E-3</v>
      </c>
      <c r="E70" s="7">
        <f t="shared" si="3"/>
        <v>46.904328242924038</v>
      </c>
      <c r="F70" s="7">
        <f t="shared" si="2"/>
        <v>47.451057113860301</v>
      </c>
    </row>
    <row r="71" spans="1:6">
      <c r="A71" t="s">
        <v>91</v>
      </c>
      <c r="B71" t="str">
        <f>'Rankings B'!A2</f>
        <v>HLL21085</v>
      </c>
      <c r="C71" s="3"/>
      <c r="D71" s="27">
        <f>'Rankings B'!D2</f>
        <v>7.4999999999999989E-3</v>
      </c>
      <c r="E71" s="7">
        <f t="shared" ref="E71" si="4">C71*$E$1</f>
        <v>0</v>
      </c>
      <c r="F71" s="7">
        <f t="shared" si="2"/>
        <v>64.658662499999991</v>
      </c>
    </row>
    <row r="72" spans="1:6">
      <c r="A72" t="s">
        <v>91</v>
      </c>
      <c r="B72" t="str">
        <f>'Rankings B'!A3</f>
        <v>HLL21142</v>
      </c>
      <c r="C72" s="3"/>
      <c r="D72" s="27">
        <f>'Rankings B'!D3</f>
        <v>6.4285714285714267E-3</v>
      </c>
      <c r="E72" s="7">
        <f t="shared" ref="E72:E77" si="5">C72*$E$1</f>
        <v>0</v>
      </c>
      <c r="F72" s="7">
        <f t="shared" si="2"/>
        <v>55.421710714285702</v>
      </c>
    </row>
    <row r="73" spans="1:6">
      <c r="A73" t="s">
        <v>91</v>
      </c>
      <c r="B73" t="str">
        <f>'Rankings B'!A4</f>
        <v>HLL21308</v>
      </c>
      <c r="C73" s="3"/>
      <c r="D73" s="27">
        <f>'Rankings B'!D4</f>
        <v>5.3571428571428563E-3</v>
      </c>
      <c r="E73" s="7">
        <f t="shared" si="5"/>
        <v>0</v>
      </c>
      <c r="F73" s="7">
        <f t="shared" si="2"/>
        <v>46.184758928571426</v>
      </c>
    </row>
    <row r="74" spans="1:6">
      <c r="A74" t="s">
        <v>91</v>
      </c>
      <c r="B74" t="str">
        <f>'Rankings B'!A5</f>
        <v>HLL21043</v>
      </c>
      <c r="C74" s="3"/>
      <c r="D74" s="27">
        <f>'Rankings B'!D5</f>
        <v>4.2857142857142851E-3</v>
      </c>
      <c r="E74" s="7">
        <f t="shared" si="5"/>
        <v>0</v>
      </c>
      <c r="F74" s="7">
        <f t="shared" si="2"/>
        <v>36.947807142857137</v>
      </c>
    </row>
    <row r="75" spans="1:6">
      <c r="A75" t="s">
        <v>91</v>
      </c>
      <c r="B75" t="str">
        <f>'Rankings B'!A6</f>
        <v>HLL21007</v>
      </c>
      <c r="C75" s="3"/>
      <c r="D75" s="27">
        <f>'Rankings B'!D6</f>
        <v>3.2142857142857134E-3</v>
      </c>
      <c r="E75" s="7">
        <f t="shared" si="5"/>
        <v>0</v>
      </c>
      <c r="F75" s="7">
        <f t="shared" ref="F75:F92" si="6">D75*$F$1</f>
        <v>27.710855357142851</v>
      </c>
    </row>
    <row r="76" spans="1:6">
      <c r="A76" t="s">
        <v>91</v>
      </c>
      <c r="B76" t="str">
        <f>'Rankings B'!A7</f>
        <v>HLL21006</v>
      </c>
      <c r="C76" s="3"/>
      <c r="D76" s="27">
        <f>'Rankings B'!D7</f>
        <v>2.1428571428571425E-3</v>
      </c>
      <c r="E76" s="7">
        <f t="shared" si="5"/>
        <v>0</v>
      </c>
      <c r="F76" s="7">
        <f t="shared" si="6"/>
        <v>18.473903571428568</v>
      </c>
    </row>
    <row r="77" spans="1:6">
      <c r="A77" t="s">
        <v>91</v>
      </c>
      <c r="B77" t="str">
        <f>'Rankings B'!A8</f>
        <v>HLL21004</v>
      </c>
      <c r="C77" s="3"/>
      <c r="D77" s="27">
        <f>'Rankings B'!D8</f>
        <v>1.0714285714285713E-3</v>
      </c>
      <c r="E77" s="7">
        <f t="shared" si="5"/>
        <v>0</v>
      </c>
      <c r="F77" s="7">
        <f t="shared" si="6"/>
        <v>9.2369517857142842</v>
      </c>
    </row>
    <row r="78" spans="1:6">
      <c r="A78" t="s">
        <v>100</v>
      </c>
      <c r="B78" t="str">
        <f>'Rankings C'!A2</f>
        <v>HLL21318</v>
      </c>
      <c r="C78" s="3"/>
      <c r="D78" s="28">
        <f>'Rankings C'!D2</f>
        <v>1.8749999999999999E-2</v>
      </c>
      <c r="E78" s="7">
        <f t="shared" ref="E78:E91" si="7">C78*$E$1</f>
        <v>0</v>
      </c>
      <c r="F78" s="7">
        <f t="shared" si="6"/>
        <v>161.64665625000001</v>
      </c>
    </row>
    <row r="79" spans="1:6">
      <c r="A79" t="s">
        <v>100</v>
      </c>
      <c r="B79" t="str">
        <f>'Rankings C'!A3</f>
        <v>HLL21152</v>
      </c>
      <c r="C79" s="3"/>
      <c r="D79" s="28">
        <f>'Rankings C'!D3</f>
        <v>1.7499999999999998E-2</v>
      </c>
      <c r="E79" s="7">
        <f t="shared" si="7"/>
        <v>0</v>
      </c>
      <c r="F79" s="7">
        <f t="shared" si="6"/>
        <v>150.87021250000001</v>
      </c>
    </row>
    <row r="80" spans="1:6">
      <c r="A80" t="s">
        <v>100</v>
      </c>
      <c r="B80" t="str">
        <f>'Rankings C'!A4</f>
        <v>HLL21217</v>
      </c>
      <c r="C80" s="3"/>
      <c r="D80" s="28">
        <f>'Rankings C'!D4</f>
        <v>1.6250000000000001E-2</v>
      </c>
      <c r="E80" s="7">
        <f t="shared" si="7"/>
        <v>0</v>
      </c>
      <c r="F80" s="7">
        <f t="shared" si="6"/>
        <v>140.09376875000001</v>
      </c>
    </row>
    <row r="81" spans="1:6">
      <c r="A81" t="s">
        <v>100</v>
      </c>
      <c r="B81" t="str">
        <f>'Rankings C'!A5</f>
        <v>HLL21196</v>
      </c>
      <c r="C81" s="3"/>
      <c r="D81" s="28">
        <f>'Rankings C'!D5</f>
        <v>1.4999999999999998E-2</v>
      </c>
      <c r="E81" s="7">
        <f t="shared" si="7"/>
        <v>0</v>
      </c>
      <c r="F81" s="7">
        <f t="shared" si="6"/>
        <v>129.31732499999998</v>
      </c>
    </row>
    <row r="82" spans="1:6">
      <c r="A82" t="s">
        <v>100</v>
      </c>
      <c r="B82" t="str">
        <f>'Rankings C'!A6</f>
        <v>HLL21174</v>
      </c>
      <c r="C82" s="3"/>
      <c r="D82" s="28">
        <f>'Rankings C'!D6</f>
        <v>1.3749999999999998E-2</v>
      </c>
      <c r="E82" s="7">
        <f t="shared" si="7"/>
        <v>0</v>
      </c>
      <c r="F82" s="7">
        <f t="shared" si="6"/>
        <v>118.54088125</v>
      </c>
    </row>
    <row r="83" spans="1:6">
      <c r="A83" t="s">
        <v>100</v>
      </c>
      <c r="B83" t="str">
        <f>'Rankings C'!A7</f>
        <v>HLL21320</v>
      </c>
      <c r="C83" s="3"/>
      <c r="D83" s="28">
        <f>'Rankings C'!D7</f>
        <v>1.2499999999999999E-2</v>
      </c>
      <c r="E83" s="7">
        <f t="shared" si="7"/>
        <v>0</v>
      </c>
      <c r="F83" s="7">
        <f t="shared" si="6"/>
        <v>107.7644375</v>
      </c>
    </row>
    <row r="84" spans="1:6">
      <c r="A84" t="s">
        <v>100</v>
      </c>
      <c r="B84" t="str">
        <f>'Rankings C'!A8</f>
        <v>HLL21030</v>
      </c>
      <c r="C84" s="3"/>
      <c r="D84" s="28">
        <f>'Rankings C'!D8</f>
        <v>1.125E-2</v>
      </c>
      <c r="E84" s="7">
        <f t="shared" si="7"/>
        <v>0</v>
      </c>
      <c r="F84" s="7">
        <f t="shared" si="6"/>
        <v>96.987993750000001</v>
      </c>
    </row>
    <row r="85" spans="1:6">
      <c r="A85" t="s">
        <v>100</v>
      </c>
      <c r="B85" t="str">
        <f>'Rankings C'!A9</f>
        <v>HLL21448</v>
      </c>
      <c r="C85" s="3"/>
      <c r="D85" s="28">
        <f>'Rankings C'!D9</f>
        <v>0.01</v>
      </c>
      <c r="E85" s="7">
        <f t="shared" si="7"/>
        <v>0</v>
      </c>
      <c r="F85" s="7">
        <f t="shared" si="6"/>
        <v>86.211550000000003</v>
      </c>
    </row>
    <row r="86" spans="1:6">
      <c r="A86" t="s">
        <v>100</v>
      </c>
      <c r="B86" t="str">
        <f>'Rankings C'!A10</f>
        <v>HLL21021</v>
      </c>
      <c r="C86" s="3"/>
      <c r="D86" s="28">
        <f>'Rankings C'!D10</f>
        <v>8.7499999999999991E-3</v>
      </c>
      <c r="E86" s="7">
        <f t="shared" si="7"/>
        <v>0</v>
      </c>
      <c r="F86" s="7">
        <f t="shared" si="6"/>
        <v>75.435106250000004</v>
      </c>
    </row>
    <row r="87" spans="1:6">
      <c r="A87" t="s">
        <v>100</v>
      </c>
      <c r="B87" t="str">
        <f>'Rankings C'!A11</f>
        <v>HLL21270</v>
      </c>
      <c r="C87" s="3"/>
      <c r="D87" s="28">
        <f>'Rankings C'!D11</f>
        <v>7.4999999999999989E-3</v>
      </c>
      <c r="E87" s="7">
        <f t="shared" si="7"/>
        <v>0</v>
      </c>
      <c r="F87" s="7">
        <f t="shared" si="6"/>
        <v>64.658662499999991</v>
      </c>
    </row>
    <row r="88" spans="1:6">
      <c r="A88" t="s">
        <v>100</v>
      </c>
      <c r="B88" t="str">
        <f>'Rankings C'!A12</f>
        <v>HLL21377</v>
      </c>
      <c r="C88" s="3"/>
      <c r="D88" s="28">
        <f>'Rankings C'!D12</f>
        <v>6.2499999999999995E-3</v>
      </c>
      <c r="E88" s="7">
        <f t="shared" si="7"/>
        <v>0</v>
      </c>
      <c r="F88" s="7">
        <f t="shared" si="6"/>
        <v>53.88221875</v>
      </c>
    </row>
    <row r="89" spans="1:6">
      <c r="A89" t="s">
        <v>100</v>
      </c>
      <c r="B89" t="str">
        <f>'Rankings C'!A13</f>
        <v>HLL21094</v>
      </c>
      <c r="C89" s="3"/>
      <c r="D89" s="28">
        <f>'Rankings C'!D13</f>
        <v>5.000000000000001E-3</v>
      </c>
      <c r="E89" s="7">
        <f t="shared" si="7"/>
        <v>0</v>
      </c>
      <c r="F89" s="7">
        <f t="shared" si="6"/>
        <v>43.105775000000008</v>
      </c>
    </row>
    <row r="90" spans="1:6">
      <c r="A90" t="s">
        <v>100</v>
      </c>
      <c r="B90" t="str">
        <f>'Rankings C'!A14</f>
        <v>HLL21184</v>
      </c>
      <c r="C90" s="3"/>
      <c r="D90" s="28">
        <f>'Rankings C'!D14</f>
        <v>3.7499999999999994E-3</v>
      </c>
      <c r="E90" s="7">
        <f t="shared" si="7"/>
        <v>0</v>
      </c>
      <c r="F90" s="7">
        <f t="shared" si="6"/>
        <v>32.329331249999996</v>
      </c>
    </row>
    <row r="91" spans="1:6">
      <c r="A91" t="s">
        <v>100</v>
      </c>
      <c r="B91" t="str">
        <f>'Rankings C'!A15</f>
        <v>HLL21251</v>
      </c>
      <c r="C91" s="3"/>
      <c r="D91" s="28">
        <f>'Rankings C'!D15</f>
        <v>2.4999999999999983E-3</v>
      </c>
      <c r="E91" s="7">
        <f t="shared" si="7"/>
        <v>0</v>
      </c>
      <c r="F91" s="7">
        <f t="shared" si="6"/>
        <v>21.552887499999986</v>
      </c>
    </row>
    <row r="92" spans="1:6">
      <c r="A92" t="s">
        <v>100</v>
      </c>
      <c r="B92" t="str">
        <f>'Rankings C'!A16</f>
        <v>HLL21155</v>
      </c>
      <c r="C92" s="3"/>
      <c r="D92" s="28">
        <f>'Rankings C'!D16</f>
        <v>1.2499999999999992E-3</v>
      </c>
      <c r="E92" s="7">
        <f t="shared" ref="E92" si="8">C92*$E$1</f>
        <v>0</v>
      </c>
      <c r="F92" s="7">
        <f t="shared" si="6"/>
        <v>10.776443749999993</v>
      </c>
    </row>
    <row r="94" spans="1:6">
      <c r="C94" s="33">
        <f>SUM(C3:C92)</f>
        <v>0.67897821516484946</v>
      </c>
      <c r="D94" s="3">
        <f>SUM(D3:D92)</f>
        <v>0.97890000000000021</v>
      </c>
      <c r="E94" s="3">
        <f>SUM(E3:E92)</f>
        <v>5853.5764345595207</v>
      </c>
      <c r="F94" s="3">
        <f>SUM(F3:F92)</f>
        <v>8439.2486295000017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Tracey Pamela Fairweather</dc:creator>
  <cp:keywords/>
  <dc:description/>
  <cp:lastModifiedBy>Guest User</cp:lastModifiedBy>
  <cp:revision/>
  <dcterms:created xsi:type="dcterms:W3CDTF">2022-02-24T06:57:22Z</dcterms:created>
  <dcterms:modified xsi:type="dcterms:W3CDTF">2024-01-25T10:50:42Z</dcterms:modified>
  <cp:category/>
  <cp:contentStatus/>
</cp:coreProperties>
</file>