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defaultThemeVersion="166925"/>
  <mc:AlternateContent xmlns:mc="http://schemas.openxmlformats.org/markup-compatibility/2006">
    <mc:Choice Requires="x15">
      <x15ac:absPath xmlns:x15ac="http://schemas.microsoft.com/office/spreadsheetml/2010/11/ac" url="C:\Users\tpfairweather\Documents\FISHERIES\Resource Management\FRAP 2021 Allocations\Hake LL\appeals\"/>
    </mc:Choice>
  </mc:AlternateContent>
  <xr:revisionPtr revIDLastSave="0" documentId="13_ncr:1_{D3BB781A-57B2-417F-8CB4-ECAE4543FFF9}" xr6:coauthVersionLast="47" xr6:coauthVersionMax="47" xr10:uidLastSave="{00000000-0000-0000-0000-000000000000}"/>
  <bookViews>
    <workbookView xWindow="-120" yWindow="-120" windowWidth="29040" windowHeight="15840" firstSheet="23" activeTab="23" xr2:uid="{C4BB78D8-3951-44C4-8D40-3A8B4A35E3C9}"/>
  </bookViews>
  <sheets>
    <sheet name="README" sheetId="32" r:id="rId1"/>
    <sheet name="5_3 A" sheetId="3" r:id="rId2"/>
    <sheet name="6-3 A" sheetId="1" r:id="rId3"/>
    <sheet name="6-3 B" sheetId="31" r:id="rId4"/>
    <sheet name="6-3 C" sheetId="20" r:id="rId5"/>
    <sheet name="6-6 ABC" sheetId="23" r:id="rId6"/>
    <sheet name="6-7 ABC" sheetId="24" r:id="rId7"/>
    <sheet name="6-10 ABC" sheetId="25" r:id="rId8"/>
    <sheet name="6-11 to 6-26 ABC" sheetId="27" r:id="rId9"/>
    <sheet name="6-15 ABC" sheetId="26" r:id="rId10"/>
    <sheet name="7-1 A" sheetId="4" r:id="rId11"/>
    <sheet name="7-1 B" sheetId="7" r:id="rId12"/>
    <sheet name="7-1 C" sheetId="8" r:id="rId13"/>
    <sheet name="7-2 A" sheetId="6" r:id="rId14"/>
    <sheet name="7-2 B" sheetId="9" r:id="rId15"/>
    <sheet name="7-2 C" sheetId="11" r:id="rId16"/>
    <sheet name="8.4 A" sheetId="13" r:id="rId17"/>
    <sheet name="8-4 B" sheetId="10" r:id="rId18"/>
    <sheet name="8-4 C" sheetId="15" r:id="rId19"/>
    <sheet name="8-6 ABC" sheetId="16" r:id="rId20"/>
    <sheet name="8-7 ABC" sheetId="17" r:id="rId21"/>
    <sheet name="8-8 ABC" sheetId="18" r:id="rId22"/>
    <sheet name="9-1 A" sheetId="28" r:id="rId23"/>
    <sheet name="weighting to final" sheetId="30" r:id="rId24"/>
  </sheets>
  <definedNames>
    <definedName name="_xlnm._FilterDatabase" localSheetId="1" hidden="1">'5_3 A'!$A$2:$J$108</definedName>
    <definedName name="_xlnm._FilterDatabase" localSheetId="7" hidden="1">'6-10 ABC'!$A$2:$O$448</definedName>
    <definedName name="_xlnm._FilterDatabase" localSheetId="8" hidden="1">'6-11 to 6-26 ABC'!$A$2:$T$448</definedName>
    <definedName name="_xlnm._FilterDatabase" localSheetId="9" hidden="1">'6-15 ABC'!$A$2:$L$448</definedName>
    <definedName name="_xlnm._FilterDatabase" localSheetId="2" hidden="1">'6-3 A'!$A$2:$W$112</definedName>
    <definedName name="_xlnm._FilterDatabase" localSheetId="3" hidden="1">'6-3 B'!$A$2:$W$135</definedName>
    <definedName name="_xlnm._FilterDatabase" localSheetId="4" hidden="1">'6-3 C'!$A$2:$W$216</definedName>
    <definedName name="_xlnm._FilterDatabase" localSheetId="5" hidden="1">'6-6 ABC'!$A$2:$H$448</definedName>
    <definedName name="_xlnm._FilterDatabase" localSheetId="6" hidden="1">'6-7 ABC'!$G$2:$L$448</definedName>
    <definedName name="_xlnm._FilterDatabase" localSheetId="10" hidden="1">'7-1 A'!$A$2:$M$110</definedName>
    <definedName name="_xlnm._FilterDatabase" localSheetId="11" hidden="1">'7-1 B'!$A$2:$H$132</definedName>
    <definedName name="_xlnm._FilterDatabase" localSheetId="12" hidden="1">'7-1 C'!$A$2:$H$212</definedName>
    <definedName name="_xlnm._FilterDatabase" localSheetId="13" hidden="1">'7-2 A'!$B$2:$M$110</definedName>
    <definedName name="_xlnm._FilterDatabase" localSheetId="14" hidden="1">'7-2 B'!$A$2:$H$132</definedName>
    <definedName name="_xlnm._FilterDatabase" localSheetId="15" hidden="1">'7-2 C'!$A$2:$H$212</definedName>
    <definedName name="_xlnm._FilterDatabase" localSheetId="16" hidden="1">'8.4 A'!$A$2:$O$110</definedName>
    <definedName name="_xlnm._FilterDatabase" localSheetId="17" hidden="1">'8-4 B'!$A$2:$M$133</definedName>
    <definedName name="_xlnm._FilterDatabase" localSheetId="18" hidden="1">'8-4 C'!$A$2:$M$77</definedName>
    <definedName name="_xlnm._FilterDatabase" localSheetId="19" hidden="1">'8-6 ABC'!$A$2:$G$448</definedName>
    <definedName name="_xlnm._FilterDatabase" localSheetId="20" hidden="1">'8-7 ABC'!$A$2:$F$448</definedName>
    <definedName name="_xlnm._FilterDatabase" localSheetId="21" hidden="1">'8-8 ABC'!$A$2:$H$448</definedName>
    <definedName name="_xlnm._FilterDatabase" localSheetId="22" hidden="1">'9-1 A'!$A$2:$K$108</definedName>
    <definedName name="_xlnm._FilterDatabase" localSheetId="23" hidden="1">'weighting to final'!$A$2:$M$49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1" l="1"/>
  <c r="O4" i="1"/>
  <c r="O111" i="1" s="1"/>
  <c r="G4" i="3" l="1"/>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F3" i="28" l="1"/>
  <c r="F4" i="28"/>
  <c r="F5" i="28"/>
  <c r="F6" i="28"/>
  <c r="F7" i="28"/>
  <c r="F8" i="28"/>
  <c r="F9"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D180" i="17"/>
  <c r="D184" i="17"/>
  <c r="F238" i="18"/>
  <c r="F237" i="18"/>
  <c r="F236" i="18"/>
  <c r="F235" i="18"/>
  <c r="F234" i="18"/>
  <c r="F233" i="18"/>
  <c r="F232" i="18"/>
  <c r="F231" i="18"/>
  <c r="F230" i="18"/>
  <c r="F229" i="18"/>
  <c r="F228" i="18"/>
  <c r="F227" i="18"/>
  <c r="F226" i="18"/>
  <c r="F225" i="18"/>
  <c r="F224" i="18"/>
  <c r="F223" i="18"/>
  <c r="F222" i="18"/>
  <c r="F221" i="18"/>
  <c r="F220" i="18"/>
  <c r="F219" i="18"/>
  <c r="F218" i="18"/>
  <c r="F217" i="18"/>
  <c r="F216" i="18"/>
  <c r="F215" i="18"/>
  <c r="F214" i="18"/>
  <c r="F213" i="18"/>
  <c r="F212" i="18"/>
  <c r="F211" i="18"/>
  <c r="F210" i="18"/>
  <c r="F209" i="18"/>
  <c r="F208" i="18"/>
  <c r="F207" i="18"/>
  <c r="F206" i="18"/>
  <c r="F205" i="18"/>
  <c r="F204" i="18"/>
  <c r="F203" i="18"/>
  <c r="F202" i="18"/>
  <c r="F201" i="18"/>
  <c r="F200" i="18"/>
  <c r="F199" i="18"/>
  <c r="F198" i="18"/>
  <c r="F197" i="18"/>
  <c r="F196" i="18"/>
  <c r="F195" i="18"/>
  <c r="F194" i="18"/>
  <c r="F193" i="18"/>
  <c r="F192" i="18"/>
  <c r="F191" i="18"/>
  <c r="F190" i="18"/>
  <c r="F189" i="18"/>
  <c r="F188" i="18"/>
  <c r="F187" i="18"/>
  <c r="F186" i="18"/>
  <c r="F185" i="18"/>
  <c r="F184" i="18"/>
  <c r="F183" i="18"/>
  <c r="F182" i="18"/>
  <c r="F181" i="18"/>
  <c r="F180" i="18"/>
  <c r="F179" i="18"/>
  <c r="F178" i="18"/>
  <c r="F177" i="18"/>
  <c r="F176" i="18"/>
  <c r="F175" i="18"/>
  <c r="F174" i="18"/>
  <c r="F173" i="18"/>
  <c r="F172" i="18"/>
  <c r="F171" i="18"/>
  <c r="F170"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6" i="18"/>
  <c r="F145" i="18"/>
  <c r="F144" i="18"/>
  <c r="F143" i="18"/>
  <c r="F142" i="18"/>
  <c r="F141" i="18"/>
  <c r="F140" i="18"/>
  <c r="F139" i="18"/>
  <c r="F138" i="18"/>
  <c r="F137" i="18"/>
  <c r="F136" i="18"/>
  <c r="F135" i="18"/>
  <c r="F134" i="18"/>
  <c r="F133" i="18"/>
  <c r="F132" i="18"/>
  <c r="F131" i="18"/>
  <c r="F130" i="18"/>
  <c r="F129" i="18"/>
  <c r="F128" i="18"/>
  <c r="F127" i="18"/>
  <c r="F126" i="18"/>
  <c r="F125" i="18"/>
  <c r="F124" i="18"/>
  <c r="F123" i="18"/>
  <c r="F122" i="18"/>
  <c r="F121" i="18"/>
  <c r="F120" i="18"/>
  <c r="F119" i="18"/>
  <c r="F118" i="18"/>
  <c r="F117" i="18"/>
  <c r="F116" i="18"/>
  <c r="F115" i="18"/>
  <c r="F114" i="18"/>
  <c r="F113" i="18"/>
  <c r="F112" i="18"/>
  <c r="F111" i="18"/>
  <c r="F110" i="18"/>
  <c r="F109" i="18"/>
  <c r="F240" i="18"/>
  <c r="F241" i="18"/>
  <c r="F242" i="18"/>
  <c r="F243" i="18"/>
  <c r="F244" i="18"/>
  <c r="F245" i="18"/>
  <c r="F246" i="18"/>
  <c r="F247" i="18"/>
  <c r="F248" i="18"/>
  <c r="F249" i="18"/>
  <c r="F250" i="18"/>
  <c r="F251" i="18"/>
  <c r="F252" i="18"/>
  <c r="F253" i="18"/>
  <c r="F254" i="18"/>
  <c r="F255" i="18"/>
  <c r="F256" i="18"/>
  <c r="F257" i="18"/>
  <c r="F258" i="18"/>
  <c r="F259" i="18"/>
  <c r="F260" i="18"/>
  <c r="F261" i="18"/>
  <c r="F262" i="18"/>
  <c r="F263" i="18"/>
  <c r="F264" i="18"/>
  <c r="F265" i="18"/>
  <c r="F266" i="18"/>
  <c r="F267" i="18"/>
  <c r="F268" i="18"/>
  <c r="F269" i="18"/>
  <c r="F270" i="18"/>
  <c r="F271" i="18"/>
  <c r="F272" i="18"/>
  <c r="F273" i="18"/>
  <c r="F274" i="18"/>
  <c r="F275" i="18"/>
  <c r="F276" i="18"/>
  <c r="F277" i="18"/>
  <c r="F278" i="18"/>
  <c r="F279" i="18"/>
  <c r="F280" i="18"/>
  <c r="F281" i="18"/>
  <c r="F282" i="18"/>
  <c r="F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F324" i="18"/>
  <c r="F325" i="18"/>
  <c r="F326" i="18"/>
  <c r="F327" i="18"/>
  <c r="F328" i="18"/>
  <c r="F329" i="18"/>
  <c r="F330" i="18"/>
  <c r="F331" i="18"/>
  <c r="F332" i="18"/>
  <c r="F333" i="18"/>
  <c r="F334" i="18"/>
  <c r="F335" i="18"/>
  <c r="F336" i="18"/>
  <c r="F337" i="18"/>
  <c r="F338" i="18"/>
  <c r="F339" i="18"/>
  <c r="F340" i="18"/>
  <c r="F341" i="18"/>
  <c r="F342" i="18"/>
  <c r="F343" i="18"/>
  <c r="F344" i="18"/>
  <c r="F345" i="18"/>
  <c r="F346" i="18"/>
  <c r="F347" i="18"/>
  <c r="F348" i="18"/>
  <c r="F349" i="18"/>
  <c r="F350" i="18"/>
  <c r="F351" i="18"/>
  <c r="F352" i="18"/>
  <c r="F353" i="18"/>
  <c r="F354" i="18"/>
  <c r="F355" i="18"/>
  <c r="F356" i="18"/>
  <c r="F357" i="18"/>
  <c r="F358" i="18"/>
  <c r="F359" i="18"/>
  <c r="F360" i="18"/>
  <c r="F361" i="18"/>
  <c r="F362" i="18"/>
  <c r="F363" i="18"/>
  <c r="F364" i="18"/>
  <c r="F365" i="18"/>
  <c r="F366" i="18"/>
  <c r="F367" i="18"/>
  <c r="F368" i="18"/>
  <c r="F369" i="18"/>
  <c r="F370" i="18"/>
  <c r="F371" i="18"/>
  <c r="F372" i="18"/>
  <c r="F373" i="18"/>
  <c r="F374" i="18"/>
  <c r="F375" i="18"/>
  <c r="F376" i="18"/>
  <c r="F377" i="18"/>
  <c r="F378" i="18"/>
  <c r="F379" i="18"/>
  <c r="F380" i="18"/>
  <c r="F381" i="18"/>
  <c r="F382" i="18"/>
  <c r="F383" i="18"/>
  <c r="F384" i="18"/>
  <c r="F385" i="18"/>
  <c r="F386" i="18"/>
  <c r="F387" i="18"/>
  <c r="F388" i="18"/>
  <c r="F389" i="18"/>
  <c r="F390" i="18"/>
  <c r="F391" i="18"/>
  <c r="F392" i="18"/>
  <c r="F393" i="18"/>
  <c r="F394" i="18"/>
  <c r="F395" i="18"/>
  <c r="F396" i="18"/>
  <c r="F397" i="18"/>
  <c r="F398" i="18"/>
  <c r="F399" i="18"/>
  <c r="F400" i="18"/>
  <c r="F401" i="18"/>
  <c r="F402" i="18"/>
  <c r="F403" i="18"/>
  <c r="F404" i="18"/>
  <c r="F405" i="18"/>
  <c r="F406" i="18"/>
  <c r="F407" i="18"/>
  <c r="F408" i="18"/>
  <c r="F409" i="18"/>
  <c r="F410" i="18"/>
  <c r="F411" i="18"/>
  <c r="F412" i="18"/>
  <c r="F413" i="18"/>
  <c r="F414" i="18"/>
  <c r="F415" i="18"/>
  <c r="F416" i="18"/>
  <c r="F417" i="18"/>
  <c r="F418" i="18"/>
  <c r="F419" i="18"/>
  <c r="F420" i="18"/>
  <c r="F421" i="18"/>
  <c r="F422" i="18"/>
  <c r="F423" i="18"/>
  <c r="F424" i="18"/>
  <c r="F425" i="18"/>
  <c r="F426" i="18"/>
  <c r="F427" i="18"/>
  <c r="F428" i="18"/>
  <c r="F429" i="18"/>
  <c r="F430" i="18"/>
  <c r="F431" i="18"/>
  <c r="F432" i="18"/>
  <c r="F433" i="18"/>
  <c r="F434" i="18"/>
  <c r="F435" i="18"/>
  <c r="F436" i="18"/>
  <c r="F437" i="18"/>
  <c r="F438" i="18"/>
  <c r="F439" i="18"/>
  <c r="F440" i="18"/>
  <c r="F441" i="18"/>
  <c r="F442" i="18"/>
  <c r="F443" i="18"/>
  <c r="F444" i="18"/>
  <c r="F445" i="18"/>
  <c r="F446" i="18"/>
  <c r="F447" i="18"/>
  <c r="F448" i="18"/>
  <c r="F239" i="18"/>
  <c r="F108" i="18"/>
  <c r="F107" i="18"/>
  <c r="F106" i="18"/>
  <c r="F105" i="18"/>
  <c r="F104" i="18"/>
  <c r="F103" i="18"/>
  <c r="F102" i="18"/>
  <c r="F101" i="18"/>
  <c r="F100" i="18"/>
  <c r="F99" i="18"/>
  <c r="F98" i="18"/>
  <c r="F97" i="18"/>
  <c r="F96" i="18"/>
  <c r="F95" i="18"/>
  <c r="F94" i="18"/>
  <c r="F93" i="18"/>
  <c r="F92" i="18"/>
  <c r="F91" i="18"/>
  <c r="F90" i="18"/>
  <c r="F89" i="18"/>
  <c r="F88" i="18"/>
  <c r="F87" i="18"/>
  <c r="F86" i="18"/>
  <c r="F85" i="18"/>
  <c r="F84" i="18"/>
  <c r="F83" i="18"/>
  <c r="F82" i="18"/>
  <c r="F81" i="18"/>
  <c r="F80" i="18"/>
  <c r="F79" i="18"/>
  <c r="F78" i="18"/>
  <c r="F77" i="18"/>
  <c r="F76"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5" i="18"/>
  <c r="F4" i="18"/>
  <c r="F3" i="18"/>
  <c r="D238" i="17"/>
  <c r="D237" i="17"/>
  <c r="D236" i="17"/>
  <c r="D235" i="17"/>
  <c r="D234" i="17"/>
  <c r="D233" i="17"/>
  <c r="D232" i="17"/>
  <c r="D231" i="17"/>
  <c r="D230" i="17"/>
  <c r="D229" i="17"/>
  <c r="D228" i="17"/>
  <c r="D227" i="17"/>
  <c r="D226" i="17"/>
  <c r="D225" i="17"/>
  <c r="D224" i="17"/>
  <c r="D223" i="17"/>
  <c r="D222" i="17"/>
  <c r="D221" i="17"/>
  <c r="D220" i="17"/>
  <c r="D219" i="17"/>
  <c r="D218" i="17"/>
  <c r="D217" i="17"/>
  <c r="D216" i="17"/>
  <c r="D215" i="17"/>
  <c r="D214" i="17"/>
  <c r="D213" i="17"/>
  <c r="D212" i="17"/>
  <c r="D211" i="17"/>
  <c r="D210" i="17"/>
  <c r="D209" i="17"/>
  <c r="D208" i="17"/>
  <c r="D207" i="17"/>
  <c r="D206" i="17"/>
  <c r="D205" i="17"/>
  <c r="D204" i="17"/>
  <c r="D203" i="17"/>
  <c r="D202" i="17"/>
  <c r="D201" i="17"/>
  <c r="D200" i="17"/>
  <c r="D199" i="17"/>
  <c r="D198" i="17"/>
  <c r="D197" i="17"/>
  <c r="D196" i="17"/>
  <c r="D195" i="17"/>
  <c r="D194" i="17"/>
  <c r="D193" i="17"/>
  <c r="D192" i="17"/>
  <c r="D191" i="17"/>
  <c r="D190" i="17"/>
  <c r="D189" i="17"/>
  <c r="D188" i="17"/>
  <c r="D187" i="17"/>
  <c r="D186" i="17"/>
  <c r="D185" i="17"/>
  <c r="D183" i="17"/>
  <c r="D182" i="17"/>
  <c r="D181" i="17"/>
  <c r="D179" i="17"/>
  <c r="D178" i="17"/>
  <c r="D177" i="17"/>
  <c r="D176" i="17"/>
  <c r="D175" i="17"/>
  <c r="D174" i="17"/>
  <c r="D173" i="17"/>
  <c r="D172" i="17"/>
  <c r="D171" i="17"/>
  <c r="D170" i="17"/>
  <c r="D169" i="17"/>
  <c r="D168" i="17"/>
  <c r="D167" i="17"/>
  <c r="D166" i="17"/>
  <c r="D165" i="17"/>
  <c r="D164" i="17"/>
  <c r="D163" i="17"/>
  <c r="D162" i="17"/>
  <c r="D161" i="17"/>
  <c r="D160" i="17"/>
  <c r="D159" i="17"/>
  <c r="D158" i="17"/>
  <c r="D157" i="17"/>
  <c r="D156" i="17"/>
  <c r="D155" i="17"/>
  <c r="D154" i="17"/>
  <c r="D153" i="17"/>
  <c r="D152" i="17"/>
  <c r="D151" i="17"/>
  <c r="D150" i="17"/>
  <c r="D149" i="17"/>
  <c r="D148" i="17"/>
  <c r="D147" i="17"/>
  <c r="D146" i="17"/>
  <c r="D145" i="17"/>
  <c r="D144" i="17"/>
  <c r="D143" i="17"/>
  <c r="D142" i="17"/>
  <c r="D141" i="17"/>
  <c r="D140" i="17"/>
  <c r="D139" i="17"/>
  <c r="D138" i="17"/>
  <c r="D137" i="17"/>
  <c r="D136" i="17"/>
  <c r="D135" i="17"/>
  <c r="D134" i="17"/>
  <c r="D133" i="17"/>
  <c r="D132" i="17"/>
  <c r="D131" i="17"/>
  <c r="D130" i="17"/>
  <c r="D129" i="17"/>
  <c r="D128" i="17"/>
  <c r="D127" i="17"/>
  <c r="D126" i="17"/>
  <c r="D125" i="17"/>
  <c r="D124" i="17"/>
  <c r="D123" i="17"/>
  <c r="D122" i="17"/>
  <c r="D121" i="17"/>
  <c r="D120" i="17"/>
  <c r="D119" i="17"/>
  <c r="D118" i="17"/>
  <c r="D117" i="17"/>
  <c r="D116" i="17"/>
  <c r="D115" i="17"/>
  <c r="D114" i="17"/>
  <c r="D113" i="17"/>
  <c r="D112" i="17"/>
  <c r="D111" i="17"/>
  <c r="D110" i="17"/>
  <c r="D109" i="17"/>
  <c r="D240" i="17"/>
  <c r="D241" i="17"/>
  <c r="D242" i="17"/>
  <c r="D243" i="17"/>
  <c r="D244" i="17"/>
  <c r="D245" i="17"/>
  <c r="D246" i="17"/>
  <c r="D247" i="17"/>
  <c r="D248" i="17"/>
  <c r="D249" i="17"/>
  <c r="D250" i="17"/>
  <c r="D251" i="17"/>
  <c r="D252" i="17"/>
  <c r="D253" i="17"/>
  <c r="D254" i="17"/>
  <c r="D255" i="17"/>
  <c r="D256" i="17"/>
  <c r="D257" i="17"/>
  <c r="D258" i="17"/>
  <c r="D259" i="17"/>
  <c r="D260" i="17"/>
  <c r="D261" i="17"/>
  <c r="D262" i="17"/>
  <c r="D263" i="17"/>
  <c r="D264" i="17"/>
  <c r="D265" i="17"/>
  <c r="D266" i="17"/>
  <c r="D267" i="17"/>
  <c r="D268" i="17"/>
  <c r="D269" i="17"/>
  <c r="D270" i="17"/>
  <c r="D271" i="17"/>
  <c r="D272" i="17"/>
  <c r="D273" i="17"/>
  <c r="D274" i="17"/>
  <c r="D275" i="17"/>
  <c r="D276" i="17"/>
  <c r="D277" i="17"/>
  <c r="D278" i="17"/>
  <c r="D279" i="17"/>
  <c r="D280" i="17"/>
  <c r="D281" i="17"/>
  <c r="D282" i="17"/>
  <c r="D283" i="17"/>
  <c r="D284" i="17"/>
  <c r="D285" i="17"/>
  <c r="D286" i="17"/>
  <c r="D287" i="17"/>
  <c r="D288" i="17"/>
  <c r="D289" i="17"/>
  <c r="D290" i="17"/>
  <c r="D291" i="17"/>
  <c r="D292" i="17"/>
  <c r="D293" i="17"/>
  <c r="D294" i="17"/>
  <c r="D295" i="17"/>
  <c r="D296" i="17"/>
  <c r="D297" i="17"/>
  <c r="D298" i="17"/>
  <c r="D299" i="17"/>
  <c r="D300" i="17"/>
  <c r="D301" i="17"/>
  <c r="D302" i="17"/>
  <c r="D303" i="17"/>
  <c r="D304" i="17"/>
  <c r="D305" i="17"/>
  <c r="D306" i="17"/>
  <c r="D307" i="17"/>
  <c r="D308" i="17"/>
  <c r="D309" i="17"/>
  <c r="D310" i="17"/>
  <c r="D311" i="17"/>
  <c r="D312" i="17"/>
  <c r="D313" i="17"/>
  <c r="D314" i="17"/>
  <c r="D315" i="17"/>
  <c r="D316" i="17"/>
  <c r="D317" i="17"/>
  <c r="D318" i="17"/>
  <c r="D319" i="17"/>
  <c r="D320" i="17"/>
  <c r="D321" i="17"/>
  <c r="D322" i="17"/>
  <c r="D323" i="17"/>
  <c r="D324" i="17"/>
  <c r="D325" i="17"/>
  <c r="D326" i="17"/>
  <c r="D327" i="17"/>
  <c r="D328" i="17"/>
  <c r="D329" i="17"/>
  <c r="D330" i="17"/>
  <c r="D331" i="17"/>
  <c r="D332" i="17"/>
  <c r="D333" i="17"/>
  <c r="D334" i="17"/>
  <c r="D335" i="17"/>
  <c r="D336" i="17"/>
  <c r="D337" i="17"/>
  <c r="D338" i="17"/>
  <c r="D339" i="17"/>
  <c r="D340" i="17"/>
  <c r="D341" i="17"/>
  <c r="D342" i="17"/>
  <c r="D343" i="17"/>
  <c r="D344" i="17"/>
  <c r="D345" i="17"/>
  <c r="D346" i="17"/>
  <c r="D347" i="17"/>
  <c r="D348" i="17"/>
  <c r="D349" i="17"/>
  <c r="D350" i="17"/>
  <c r="D351" i="17"/>
  <c r="D352" i="17"/>
  <c r="D353" i="17"/>
  <c r="D354" i="17"/>
  <c r="D355" i="17"/>
  <c r="D356" i="17"/>
  <c r="D357" i="17"/>
  <c r="D358" i="17"/>
  <c r="D359" i="17"/>
  <c r="D360" i="17"/>
  <c r="D361" i="17"/>
  <c r="D362" i="17"/>
  <c r="D363" i="17"/>
  <c r="D364" i="17"/>
  <c r="D365" i="17"/>
  <c r="D366" i="17"/>
  <c r="D367" i="17"/>
  <c r="D368" i="17"/>
  <c r="D369" i="17"/>
  <c r="D370" i="17"/>
  <c r="D371" i="17"/>
  <c r="D372" i="17"/>
  <c r="D373" i="17"/>
  <c r="D374" i="17"/>
  <c r="D375" i="17"/>
  <c r="D376" i="17"/>
  <c r="D377" i="17"/>
  <c r="D378" i="17"/>
  <c r="D379" i="17"/>
  <c r="D380" i="17"/>
  <c r="D381" i="17"/>
  <c r="D382" i="17"/>
  <c r="D383" i="17"/>
  <c r="D384" i="17"/>
  <c r="D385" i="17"/>
  <c r="D386" i="17"/>
  <c r="D387" i="17"/>
  <c r="D388" i="17"/>
  <c r="D389" i="17"/>
  <c r="D390" i="17"/>
  <c r="D391" i="17"/>
  <c r="D392" i="17"/>
  <c r="D393" i="17"/>
  <c r="D394" i="17"/>
  <c r="D395" i="17"/>
  <c r="D396" i="17"/>
  <c r="D397" i="17"/>
  <c r="D398" i="17"/>
  <c r="D399" i="17"/>
  <c r="D400" i="17"/>
  <c r="D401" i="17"/>
  <c r="D402" i="17"/>
  <c r="D403" i="17"/>
  <c r="D404" i="17"/>
  <c r="D405" i="17"/>
  <c r="D406" i="17"/>
  <c r="D407" i="17"/>
  <c r="D408" i="17"/>
  <c r="D409" i="17"/>
  <c r="D410" i="17"/>
  <c r="D411" i="17"/>
  <c r="D412" i="17"/>
  <c r="D413" i="17"/>
  <c r="D414" i="17"/>
  <c r="D415" i="17"/>
  <c r="D416" i="17"/>
  <c r="D417" i="17"/>
  <c r="D418" i="17"/>
  <c r="D419" i="17"/>
  <c r="D420" i="17"/>
  <c r="D421" i="17"/>
  <c r="D422" i="17"/>
  <c r="D423" i="17"/>
  <c r="D424" i="17"/>
  <c r="D425" i="17"/>
  <c r="D426" i="17"/>
  <c r="D427" i="17"/>
  <c r="D428" i="17"/>
  <c r="D429" i="17"/>
  <c r="D430" i="17"/>
  <c r="D431" i="17"/>
  <c r="D432" i="17"/>
  <c r="D433" i="17"/>
  <c r="D434" i="17"/>
  <c r="D435" i="17"/>
  <c r="D436" i="17"/>
  <c r="D437" i="17"/>
  <c r="D438" i="17"/>
  <c r="D439" i="17"/>
  <c r="D440" i="17"/>
  <c r="D441" i="17"/>
  <c r="D442" i="17"/>
  <c r="D443" i="17"/>
  <c r="D444" i="17"/>
  <c r="D445" i="17"/>
  <c r="D446" i="17"/>
  <c r="D447" i="17"/>
  <c r="D448" i="17"/>
  <c r="D239" i="17"/>
  <c r="D108" i="17"/>
  <c r="D107" i="17"/>
  <c r="D106" i="17"/>
  <c r="D105" i="17"/>
  <c r="D104" i="17"/>
  <c r="D103" i="17"/>
  <c r="D102" i="17"/>
  <c r="D101" i="17"/>
  <c r="D100" i="17"/>
  <c r="D99" i="17"/>
  <c r="D98" i="17"/>
  <c r="D97" i="17"/>
  <c r="D96" i="17"/>
  <c r="D95" i="17"/>
  <c r="D94" i="17"/>
  <c r="D93" i="17"/>
  <c r="D92" i="17"/>
  <c r="D91" i="17"/>
  <c r="D90" i="17"/>
  <c r="D89" i="17"/>
  <c r="D88" i="17"/>
  <c r="D87" i="17"/>
  <c r="D86" i="17"/>
  <c r="D85" i="17"/>
  <c r="D84" i="17"/>
  <c r="D83" i="17"/>
  <c r="D82" i="17"/>
  <c r="D81" i="17"/>
  <c r="D80" i="17"/>
  <c r="D79" i="17"/>
  <c r="D78" i="17"/>
  <c r="D77" i="17"/>
  <c r="D76" i="17"/>
  <c r="D75" i="17"/>
  <c r="D74" i="17"/>
  <c r="D73" i="17"/>
  <c r="D72" i="17"/>
  <c r="D71" i="17"/>
  <c r="D70" i="17"/>
  <c r="D69" i="17"/>
  <c r="D68" i="17"/>
  <c r="D67" i="17"/>
  <c r="D66" i="17"/>
  <c r="D65" i="17"/>
  <c r="D64" i="17"/>
  <c r="D63" i="17"/>
  <c r="D62"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F110" i="28" l="1"/>
  <c r="G103" i="28" s="1"/>
  <c r="H103" i="28" s="1"/>
  <c r="I103" i="28" s="1"/>
  <c r="D3" i="17"/>
  <c r="K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48" i="15"/>
  <c r="K149" i="15"/>
  <c r="K150" i="15"/>
  <c r="K151" i="15"/>
  <c r="K152" i="15"/>
  <c r="K153" i="15"/>
  <c r="K154" i="15"/>
  <c r="K155" i="15"/>
  <c r="K156" i="15"/>
  <c r="K157" i="15"/>
  <c r="K158" i="15"/>
  <c r="K159" i="15"/>
  <c r="K160" i="15"/>
  <c r="K161" i="15"/>
  <c r="K162" i="15"/>
  <c r="K163" i="15"/>
  <c r="K164" i="15"/>
  <c r="K165" i="15"/>
  <c r="K166" i="15"/>
  <c r="K167" i="15"/>
  <c r="K168" i="15"/>
  <c r="K169" i="15"/>
  <c r="K170" i="15"/>
  <c r="K171" i="15"/>
  <c r="K172" i="15"/>
  <c r="K173" i="15"/>
  <c r="K174" i="15"/>
  <c r="K175" i="15"/>
  <c r="K176" i="15"/>
  <c r="K177" i="15"/>
  <c r="K178" i="15"/>
  <c r="K179" i="15"/>
  <c r="K180" i="15"/>
  <c r="K181" i="15"/>
  <c r="K182" i="15"/>
  <c r="K183" i="15"/>
  <c r="K184" i="15"/>
  <c r="K185" i="15"/>
  <c r="K186" i="15"/>
  <c r="K187" i="15"/>
  <c r="K188" i="15"/>
  <c r="K189" i="15"/>
  <c r="K190" i="15"/>
  <c r="K191" i="15"/>
  <c r="K192" i="15"/>
  <c r="K193" i="15"/>
  <c r="K194" i="15"/>
  <c r="K195" i="15"/>
  <c r="K196" i="15"/>
  <c r="K197" i="15"/>
  <c r="K198" i="15"/>
  <c r="K199" i="15"/>
  <c r="K200" i="15"/>
  <c r="K201" i="15"/>
  <c r="K202" i="15"/>
  <c r="K203" i="15"/>
  <c r="K204" i="15"/>
  <c r="K205" i="15"/>
  <c r="K206" i="15"/>
  <c r="K207" i="15"/>
  <c r="K208" i="15"/>
  <c r="K209" i="15"/>
  <c r="K210" i="15"/>
  <c r="K211" i="15"/>
  <c r="K212" i="15"/>
  <c r="K3" i="15"/>
  <c r="K104" i="10"/>
  <c r="M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3" i="13"/>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3" i="11"/>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3" i="6"/>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3" i="8"/>
  <c r="H4" i="15"/>
  <c r="I4" i="15" s="1"/>
  <c r="J4" i="15" s="1"/>
  <c r="H5" i="15"/>
  <c r="I5" i="15" s="1"/>
  <c r="J5" i="15" s="1"/>
  <c r="H6" i="15"/>
  <c r="I6" i="15" s="1"/>
  <c r="J6" i="15" s="1"/>
  <c r="H7" i="15"/>
  <c r="H8" i="15"/>
  <c r="H9" i="15"/>
  <c r="H10" i="15"/>
  <c r="H11" i="15"/>
  <c r="H12" i="15"/>
  <c r="H13" i="15"/>
  <c r="H14" i="15"/>
  <c r="H15" i="15"/>
  <c r="I15" i="15" s="1"/>
  <c r="J15" i="15" s="1"/>
  <c r="H16" i="15"/>
  <c r="H17" i="15"/>
  <c r="H18" i="15"/>
  <c r="I18" i="15" s="1"/>
  <c r="J18" i="15" s="1"/>
  <c r="H19" i="15"/>
  <c r="I19" i="15" s="1"/>
  <c r="J19" i="15" s="1"/>
  <c r="H20" i="15"/>
  <c r="I20" i="15" s="1"/>
  <c r="J20" i="15" s="1"/>
  <c r="H21" i="15"/>
  <c r="H22" i="15"/>
  <c r="H23" i="15"/>
  <c r="I23" i="15" s="1"/>
  <c r="J23" i="15" s="1"/>
  <c r="H24" i="15"/>
  <c r="I24" i="15" s="1"/>
  <c r="J24" i="15" s="1"/>
  <c r="H25" i="15"/>
  <c r="I25" i="15" s="1"/>
  <c r="J25" i="15" s="1"/>
  <c r="H26" i="15"/>
  <c r="H27" i="15"/>
  <c r="I27" i="15" s="1"/>
  <c r="J27" i="15" s="1"/>
  <c r="H28" i="15"/>
  <c r="H29" i="15"/>
  <c r="H30" i="15"/>
  <c r="I30" i="15" s="1"/>
  <c r="J30" i="15" s="1"/>
  <c r="H31" i="15"/>
  <c r="H32" i="15"/>
  <c r="I32" i="15" s="1"/>
  <c r="J32" i="15" s="1"/>
  <c r="H33" i="15"/>
  <c r="I33" i="15" s="1"/>
  <c r="J33" i="15" s="1"/>
  <c r="H34" i="15"/>
  <c r="H35" i="15"/>
  <c r="H36" i="15"/>
  <c r="I36" i="15" s="1"/>
  <c r="J36" i="15" s="1"/>
  <c r="H37" i="15"/>
  <c r="I37" i="15" s="1"/>
  <c r="J37" i="15" s="1"/>
  <c r="H38" i="15"/>
  <c r="H39" i="15"/>
  <c r="H40" i="15"/>
  <c r="H41" i="15"/>
  <c r="I41" i="15" s="1"/>
  <c r="J41" i="15" s="1"/>
  <c r="H42" i="15"/>
  <c r="I42" i="15" s="1"/>
  <c r="J42" i="15" s="1"/>
  <c r="H43" i="15"/>
  <c r="I43" i="15" s="1"/>
  <c r="J43" i="15" s="1"/>
  <c r="H44" i="15"/>
  <c r="I44" i="15" s="1"/>
  <c r="J44" i="15" s="1"/>
  <c r="H45" i="15"/>
  <c r="I45" i="15" s="1"/>
  <c r="J45" i="15" s="1"/>
  <c r="H46" i="15"/>
  <c r="H47" i="15"/>
  <c r="I47" i="15" s="1"/>
  <c r="J47" i="15" s="1"/>
  <c r="H48" i="15"/>
  <c r="I48" i="15" s="1"/>
  <c r="J48" i="15" s="1"/>
  <c r="H49" i="15"/>
  <c r="H50" i="15"/>
  <c r="H51" i="15"/>
  <c r="I51" i="15" s="1"/>
  <c r="J51" i="15" s="1"/>
  <c r="H52" i="15"/>
  <c r="I52" i="15" s="1"/>
  <c r="J52" i="15" s="1"/>
  <c r="H53" i="15"/>
  <c r="I53" i="15" s="1"/>
  <c r="J53" i="15" s="1"/>
  <c r="H54" i="15"/>
  <c r="H55" i="15"/>
  <c r="H56" i="15"/>
  <c r="I56" i="15" s="1"/>
  <c r="J56" i="15" s="1"/>
  <c r="H57" i="15"/>
  <c r="H58" i="15"/>
  <c r="H59" i="15"/>
  <c r="I59" i="15" s="1"/>
  <c r="J59" i="15" s="1"/>
  <c r="H60" i="15"/>
  <c r="H61" i="15"/>
  <c r="I61" i="15" s="1"/>
  <c r="J61" i="15" s="1"/>
  <c r="H62" i="15"/>
  <c r="H63" i="15"/>
  <c r="I63" i="15" s="1"/>
  <c r="J63" i="15" s="1"/>
  <c r="H64" i="15"/>
  <c r="I64" i="15" s="1"/>
  <c r="J64" i="15" s="1"/>
  <c r="H65" i="15"/>
  <c r="I65" i="15" s="1"/>
  <c r="J65" i="15" s="1"/>
  <c r="H66" i="15"/>
  <c r="I66" i="15" s="1"/>
  <c r="J66" i="15" s="1"/>
  <c r="H67" i="15"/>
  <c r="I67" i="15" s="1"/>
  <c r="J67" i="15" s="1"/>
  <c r="H68" i="15"/>
  <c r="I68" i="15" s="1"/>
  <c r="J68" i="15" s="1"/>
  <c r="H69" i="15"/>
  <c r="I69" i="15" s="1"/>
  <c r="J69" i="15" s="1"/>
  <c r="H70" i="15"/>
  <c r="I70" i="15" s="1"/>
  <c r="J70" i="15" s="1"/>
  <c r="H71" i="15"/>
  <c r="H72" i="15"/>
  <c r="H73" i="15"/>
  <c r="H74" i="15"/>
  <c r="H75" i="15"/>
  <c r="H76" i="15"/>
  <c r="I76" i="15" s="1"/>
  <c r="J76" i="15" s="1"/>
  <c r="H77" i="15"/>
  <c r="I77" i="15" s="1"/>
  <c r="J77" i="15" s="1"/>
  <c r="H78" i="15"/>
  <c r="H79" i="15"/>
  <c r="I79" i="15" s="1"/>
  <c r="J79" i="15" s="1"/>
  <c r="H80" i="15"/>
  <c r="I80" i="15" s="1"/>
  <c r="J80" i="15" s="1"/>
  <c r="H81" i="15"/>
  <c r="I81" i="15" s="1"/>
  <c r="J81" i="15" s="1"/>
  <c r="H82" i="15"/>
  <c r="I82" i="15" s="1"/>
  <c r="J82" i="15" s="1"/>
  <c r="H83" i="15"/>
  <c r="I83" i="15" s="1"/>
  <c r="J83" i="15" s="1"/>
  <c r="H84" i="15"/>
  <c r="H85" i="15"/>
  <c r="I85" i="15" s="1"/>
  <c r="J85" i="15" s="1"/>
  <c r="H86" i="15"/>
  <c r="H87" i="15"/>
  <c r="I87" i="15" s="1"/>
  <c r="J87" i="15" s="1"/>
  <c r="H88" i="15"/>
  <c r="I88" i="15" s="1"/>
  <c r="J88" i="15" s="1"/>
  <c r="H89" i="15"/>
  <c r="I89" i="15" s="1"/>
  <c r="J89" i="15" s="1"/>
  <c r="H90" i="15"/>
  <c r="H91" i="15"/>
  <c r="H92" i="15"/>
  <c r="H93" i="15"/>
  <c r="H94" i="15"/>
  <c r="H95" i="15"/>
  <c r="I95" i="15" s="1"/>
  <c r="J95" i="15" s="1"/>
  <c r="H96" i="15"/>
  <c r="I96" i="15" s="1"/>
  <c r="J96" i="15" s="1"/>
  <c r="H97" i="15"/>
  <c r="I97" i="15" s="1"/>
  <c r="J97" i="15" s="1"/>
  <c r="H98" i="15"/>
  <c r="H99" i="15"/>
  <c r="I99" i="15" s="1"/>
  <c r="J99" i="15" s="1"/>
  <c r="H100" i="15"/>
  <c r="H101" i="15"/>
  <c r="I101" i="15" s="1"/>
  <c r="J101" i="15" s="1"/>
  <c r="H102" i="15"/>
  <c r="I102" i="15" s="1"/>
  <c r="J102" i="15" s="1"/>
  <c r="H103" i="15"/>
  <c r="H104" i="15"/>
  <c r="H105" i="15"/>
  <c r="I105" i="15" s="1"/>
  <c r="J105" i="15" s="1"/>
  <c r="H106" i="15"/>
  <c r="I106" i="15" s="1"/>
  <c r="J106" i="15" s="1"/>
  <c r="H107" i="15"/>
  <c r="H108" i="15"/>
  <c r="I108" i="15" s="1"/>
  <c r="J108" i="15" s="1"/>
  <c r="H109" i="15"/>
  <c r="I109" i="15" s="1"/>
  <c r="J109" i="15" s="1"/>
  <c r="H110" i="15"/>
  <c r="H111" i="15"/>
  <c r="I111" i="15" s="1"/>
  <c r="J111" i="15" s="1"/>
  <c r="H112" i="15"/>
  <c r="I112" i="15" s="1"/>
  <c r="J112" i="15" s="1"/>
  <c r="H113" i="15"/>
  <c r="I113" i="15" s="1"/>
  <c r="J113" i="15" s="1"/>
  <c r="H114" i="15"/>
  <c r="H115" i="15"/>
  <c r="I115" i="15" s="1"/>
  <c r="J115" i="15" s="1"/>
  <c r="H116" i="15"/>
  <c r="H117" i="15"/>
  <c r="H118" i="15"/>
  <c r="I118" i="15" s="1"/>
  <c r="J118" i="15" s="1"/>
  <c r="H119" i="15"/>
  <c r="I119" i="15" s="1"/>
  <c r="J119" i="15" s="1"/>
  <c r="H120" i="15"/>
  <c r="I120" i="15" s="1"/>
  <c r="J120" i="15" s="1"/>
  <c r="H121" i="15"/>
  <c r="I121" i="15" s="1"/>
  <c r="J121" i="15" s="1"/>
  <c r="H122" i="15"/>
  <c r="I122" i="15" s="1"/>
  <c r="J122" i="15" s="1"/>
  <c r="H123" i="15"/>
  <c r="I123" i="15" s="1"/>
  <c r="J123" i="15" s="1"/>
  <c r="H124" i="15"/>
  <c r="I124" i="15" s="1"/>
  <c r="J124" i="15" s="1"/>
  <c r="H125" i="15"/>
  <c r="I125" i="15" s="1"/>
  <c r="J125" i="15" s="1"/>
  <c r="H126" i="15"/>
  <c r="I126" i="15" s="1"/>
  <c r="J126" i="15" s="1"/>
  <c r="H127" i="15"/>
  <c r="I127" i="15" s="1"/>
  <c r="J127" i="15" s="1"/>
  <c r="H128" i="15"/>
  <c r="I128" i="15" s="1"/>
  <c r="J128" i="15" s="1"/>
  <c r="H129" i="15"/>
  <c r="I129" i="15" s="1"/>
  <c r="J129" i="15" s="1"/>
  <c r="H130" i="15"/>
  <c r="H131" i="15"/>
  <c r="H132" i="15"/>
  <c r="H133" i="15"/>
  <c r="I133" i="15" s="1"/>
  <c r="J133" i="15" s="1"/>
  <c r="H134" i="15"/>
  <c r="H135" i="15"/>
  <c r="I135" i="15" s="1"/>
  <c r="J135" i="15" s="1"/>
  <c r="H136" i="15"/>
  <c r="I136" i="15" s="1"/>
  <c r="J136" i="15" s="1"/>
  <c r="H137" i="15"/>
  <c r="I137" i="15" s="1"/>
  <c r="J137" i="15" s="1"/>
  <c r="H138" i="15"/>
  <c r="H139" i="15"/>
  <c r="I139" i="15" s="1"/>
  <c r="J139" i="15" s="1"/>
  <c r="H140" i="15"/>
  <c r="H141" i="15"/>
  <c r="I141" i="15" s="1"/>
  <c r="J141" i="15" s="1"/>
  <c r="H142" i="15"/>
  <c r="I142" i="15" s="1"/>
  <c r="J142" i="15" s="1"/>
  <c r="H143" i="15"/>
  <c r="I143" i="15" s="1"/>
  <c r="J143" i="15" s="1"/>
  <c r="H144" i="15"/>
  <c r="I144" i="15" s="1"/>
  <c r="J144" i="15" s="1"/>
  <c r="H145" i="15"/>
  <c r="I145" i="15" s="1"/>
  <c r="J145" i="15" s="1"/>
  <c r="H146" i="15"/>
  <c r="I146" i="15" s="1"/>
  <c r="J146" i="15" s="1"/>
  <c r="H147" i="15"/>
  <c r="I147" i="15" s="1"/>
  <c r="J147" i="15" s="1"/>
  <c r="H148" i="15"/>
  <c r="I148" i="15" s="1"/>
  <c r="J148" i="15" s="1"/>
  <c r="H149" i="15"/>
  <c r="H150" i="15"/>
  <c r="H151" i="15"/>
  <c r="H152" i="15"/>
  <c r="I152" i="15" s="1"/>
  <c r="J152" i="15" s="1"/>
  <c r="H153" i="15"/>
  <c r="I153" i="15" s="1"/>
  <c r="J153" i="15" s="1"/>
  <c r="H154" i="15"/>
  <c r="H155" i="15"/>
  <c r="I155" i="15" s="1"/>
  <c r="J155" i="15" s="1"/>
  <c r="H156" i="15"/>
  <c r="I156" i="15" s="1"/>
  <c r="J156" i="15" s="1"/>
  <c r="H157" i="15"/>
  <c r="I157" i="15" s="1"/>
  <c r="J157" i="15" s="1"/>
  <c r="H158" i="15"/>
  <c r="I158" i="15" s="1"/>
  <c r="J158" i="15" s="1"/>
  <c r="H159" i="15"/>
  <c r="I159" i="15" s="1"/>
  <c r="J159" i="15" s="1"/>
  <c r="H160" i="15"/>
  <c r="I160" i="15" s="1"/>
  <c r="J160" i="15" s="1"/>
  <c r="H161" i="15"/>
  <c r="I161" i="15" s="1"/>
  <c r="J161" i="15" s="1"/>
  <c r="H162" i="15"/>
  <c r="I162" i="15" s="1"/>
  <c r="J162" i="15" s="1"/>
  <c r="H163" i="15"/>
  <c r="I163" i="15" s="1"/>
  <c r="J163" i="15" s="1"/>
  <c r="H164" i="15"/>
  <c r="I164" i="15" s="1"/>
  <c r="J164" i="15" s="1"/>
  <c r="H165" i="15"/>
  <c r="I165" i="15" s="1"/>
  <c r="J165" i="15" s="1"/>
  <c r="H166" i="15"/>
  <c r="I166" i="15" s="1"/>
  <c r="J166" i="15" s="1"/>
  <c r="H167" i="15"/>
  <c r="H168" i="15"/>
  <c r="I168" i="15" s="1"/>
  <c r="J168" i="15" s="1"/>
  <c r="H169" i="15"/>
  <c r="I169" i="15" s="1"/>
  <c r="J169" i="15" s="1"/>
  <c r="H170" i="15"/>
  <c r="I170" i="15" s="1"/>
  <c r="J170" i="15" s="1"/>
  <c r="H171" i="15"/>
  <c r="I171" i="15" s="1"/>
  <c r="J171" i="15" s="1"/>
  <c r="H172" i="15"/>
  <c r="I172" i="15" s="1"/>
  <c r="J172" i="15" s="1"/>
  <c r="H173" i="15"/>
  <c r="I173" i="15" s="1"/>
  <c r="J173" i="15" s="1"/>
  <c r="H174" i="15"/>
  <c r="H175" i="15"/>
  <c r="I175" i="15" s="1"/>
  <c r="J175" i="15" s="1"/>
  <c r="H176" i="15"/>
  <c r="H177" i="15"/>
  <c r="I177" i="15" s="1"/>
  <c r="J177" i="15" s="1"/>
  <c r="H178" i="15"/>
  <c r="H179" i="15"/>
  <c r="I179" i="15" s="1"/>
  <c r="J179" i="15" s="1"/>
  <c r="H180" i="15"/>
  <c r="I180" i="15" s="1"/>
  <c r="J180" i="15" s="1"/>
  <c r="H181" i="15"/>
  <c r="I181" i="15" s="1"/>
  <c r="J181" i="15" s="1"/>
  <c r="H182" i="15"/>
  <c r="I182" i="15" s="1"/>
  <c r="J182" i="15" s="1"/>
  <c r="H183" i="15"/>
  <c r="I183" i="15" s="1"/>
  <c r="J183" i="15" s="1"/>
  <c r="H184" i="15"/>
  <c r="I184" i="15" s="1"/>
  <c r="J184" i="15" s="1"/>
  <c r="H185" i="15"/>
  <c r="I185" i="15" s="1"/>
  <c r="J185" i="15" s="1"/>
  <c r="H186" i="15"/>
  <c r="I186" i="15" s="1"/>
  <c r="J186" i="15" s="1"/>
  <c r="H187" i="15"/>
  <c r="I187" i="15" s="1"/>
  <c r="J187" i="15" s="1"/>
  <c r="H188" i="15"/>
  <c r="I188" i="15" s="1"/>
  <c r="J188" i="15" s="1"/>
  <c r="H189" i="15"/>
  <c r="H190" i="15"/>
  <c r="H191" i="15"/>
  <c r="I191" i="15" s="1"/>
  <c r="J191" i="15" s="1"/>
  <c r="H192" i="15"/>
  <c r="I192" i="15" s="1"/>
  <c r="J192" i="15" s="1"/>
  <c r="H193" i="15"/>
  <c r="I193" i="15" s="1"/>
  <c r="J193" i="15" s="1"/>
  <c r="H194" i="15"/>
  <c r="H195" i="15"/>
  <c r="I195" i="15" s="1"/>
  <c r="J195" i="15" s="1"/>
  <c r="H196" i="15"/>
  <c r="I196" i="15" s="1"/>
  <c r="J196" i="15" s="1"/>
  <c r="H197" i="15"/>
  <c r="H198" i="15"/>
  <c r="I198" i="15" s="1"/>
  <c r="J198" i="15" s="1"/>
  <c r="H199" i="15"/>
  <c r="I199" i="15" s="1"/>
  <c r="J199" i="15" s="1"/>
  <c r="H200" i="15"/>
  <c r="I200" i="15" s="1"/>
  <c r="J200" i="15" s="1"/>
  <c r="H201" i="15"/>
  <c r="I201" i="15" s="1"/>
  <c r="J201" i="15" s="1"/>
  <c r="H202" i="15"/>
  <c r="H203" i="15"/>
  <c r="I203" i="15" s="1"/>
  <c r="J203" i="15" s="1"/>
  <c r="H204" i="15"/>
  <c r="I204" i="15" s="1"/>
  <c r="J204" i="15" s="1"/>
  <c r="H205" i="15"/>
  <c r="I205" i="15" s="1"/>
  <c r="J205" i="15" s="1"/>
  <c r="H206" i="15"/>
  <c r="H207" i="15"/>
  <c r="H208" i="15"/>
  <c r="I208" i="15" s="1"/>
  <c r="J208" i="15" s="1"/>
  <c r="H209" i="15"/>
  <c r="I209" i="15" s="1"/>
  <c r="J209" i="15" s="1"/>
  <c r="H210" i="15"/>
  <c r="I210" i="15" s="1"/>
  <c r="J210" i="15" s="1"/>
  <c r="H211" i="15"/>
  <c r="I211" i="15" s="1"/>
  <c r="J211" i="15" s="1"/>
  <c r="H212" i="15"/>
  <c r="I212" i="15" s="1"/>
  <c r="J212" i="15" s="1"/>
  <c r="I22" i="15"/>
  <c r="J22" i="15" s="1"/>
  <c r="I28" i="15"/>
  <c r="J28" i="15" s="1"/>
  <c r="I34" i="15"/>
  <c r="J34" i="15" s="1"/>
  <c r="I38" i="15"/>
  <c r="J38" i="15" s="1"/>
  <c r="I46" i="15"/>
  <c r="J46" i="15" s="1"/>
  <c r="I54" i="15"/>
  <c r="J54" i="15" s="1"/>
  <c r="I73" i="15"/>
  <c r="J73" i="15" s="1"/>
  <c r="I74" i="15"/>
  <c r="J74" i="15" s="1"/>
  <c r="I78" i="15"/>
  <c r="J78" i="15" s="1"/>
  <c r="I86" i="15"/>
  <c r="J86" i="15" s="1"/>
  <c r="I90" i="15"/>
  <c r="J90" i="15" s="1"/>
  <c r="I104" i="15"/>
  <c r="J104" i="15" s="1"/>
  <c r="I110" i="15"/>
  <c r="J110" i="15" s="1"/>
  <c r="I114" i="15"/>
  <c r="J114" i="15" s="1"/>
  <c r="I116" i="15"/>
  <c r="J116" i="15" s="1"/>
  <c r="I117" i="15"/>
  <c r="J117" i="15" s="1"/>
  <c r="I131" i="15"/>
  <c r="J131" i="15" s="1"/>
  <c r="I132" i="15"/>
  <c r="J132" i="15" s="1"/>
  <c r="I134" i="15"/>
  <c r="J134" i="15" s="1"/>
  <c r="I138" i="15"/>
  <c r="J138" i="15" s="1"/>
  <c r="I140" i="15"/>
  <c r="J140" i="15" s="1"/>
  <c r="I150" i="15"/>
  <c r="J150" i="15" s="1"/>
  <c r="I151" i="15"/>
  <c r="J151" i="15" s="1"/>
  <c r="I154" i="15"/>
  <c r="J154" i="15" s="1"/>
  <c r="I174" i="15"/>
  <c r="J174" i="15" s="1"/>
  <c r="I176" i="15"/>
  <c r="J176" i="15" s="1"/>
  <c r="I178" i="15"/>
  <c r="J178" i="15" s="1"/>
  <c r="I189" i="15"/>
  <c r="J189" i="15" s="1"/>
  <c r="I190" i="15"/>
  <c r="J190" i="15" s="1"/>
  <c r="I194" i="15"/>
  <c r="J194" i="15" s="1"/>
  <c r="I202" i="15"/>
  <c r="J202" i="15" s="1"/>
  <c r="I206" i="15"/>
  <c r="J206" i="15" s="1"/>
  <c r="H3" i="15"/>
  <c r="I3" i="15" s="1"/>
  <c r="J3" i="15" s="1"/>
  <c r="G56" i="28" l="1"/>
  <c r="H56" i="28" s="1"/>
  <c r="I56" i="28" s="1"/>
  <c r="G88" i="28"/>
  <c r="H88" i="28" s="1"/>
  <c r="I88" i="28" s="1"/>
  <c r="G75" i="28"/>
  <c r="H75" i="28" s="1"/>
  <c r="I75" i="28" s="1"/>
  <c r="G11" i="28"/>
  <c r="H11" i="28" s="1"/>
  <c r="I11" i="28" s="1"/>
  <c r="G24" i="28"/>
  <c r="H24" i="28" s="1"/>
  <c r="I24" i="28" s="1"/>
  <c r="G43" i="28"/>
  <c r="H43" i="28" s="1"/>
  <c r="I43" i="28" s="1"/>
  <c r="G28" i="28"/>
  <c r="H28" i="28" s="1"/>
  <c r="I28" i="28" s="1"/>
  <c r="G60" i="28"/>
  <c r="H60" i="28" s="1"/>
  <c r="I60" i="28" s="1"/>
  <c r="G92" i="28"/>
  <c r="H92" i="28" s="1"/>
  <c r="I92" i="28" s="1"/>
  <c r="G15" i="28"/>
  <c r="H15" i="28" s="1"/>
  <c r="I15" i="28" s="1"/>
  <c r="G47" i="28"/>
  <c r="H47" i="28" s="1"/>
  <c r="I47" i="28" s="1"/>
  <c r="G79" i="28"/>
  <c r="H79" i="28" s="1"/>
  <c r="I79" i="28" s="1"/>
  <c r="G8" i="28"/>
  <c r="H8" i="28" s="1"/>
  <c r="I8" i="28" s="1"/>
  <c r="G40" i="28"/>
  <c r="H40" i="28" s="1"/>
  <c r="I40" i="28" s="1"/>
  <c r="G72" i="28"/>
  <c r="H72" i="28" s="1"/>
  <c r="I72" i="28" s="1"/>
  <c r="G104" i="28"/>
  <c r="H104" i="28" s="1"/>
  <c r="I104" i="28" s="1"/>
  <c r="G27" i="28"/>
  <c r="H27" i="28" s="1"/>
  <c r="I27" i="28" s="1"/>
  <c r="G59" i="28"/>
  <c r="H59" i="28" s="1"/>
  <c r="I59" i="28" s="1"/>
  <c r="G91" i="28"/>
  <c r="H91" i="28" s="1"/>
  <c r="I91" i="28" s="1"/>
  <c r="G12" i="28"/>
  <c r="H12" i="28" s="1"/>
  <c r="I12" i="28" s="1"/>
  <c r="G44" i="28"/>
  <c r="H44" i="28" s="1"/>
  <c r="I44" i="28" s="1"/>
  <c r="G76" i="28"/>
  <c r="H76" i="28" s="1"/>
  <c r="I76" i="28" s="1"/>
  <c r="G108" i="28"/>
  <c r="H108" i="28" s="1"/>
  <c r="I108" i="28" s="1"/>
  <c r="G31" i="28"/>
  <c r="H31" i="28" s="1"/>
  <c r="I31" i="28" s="1"/>
  <c r="G63" i="28"/>
  <c r="H63" i="28" s="1"/>
  <c r="I63" i="28" s="1"/>
  <c r="G95" i="28"/>
  <c r="H95" i="28" s="1"/>
  <c r="I95" i="28" s="1"/>
  <c r="G4" i="28"/>
  <c r="H4" i="28" s="1"/>
  <c r="I4" i="28" s="1"/>
  <c r="G16" i="28"/>
  <c r="H16" i="28" s="1"/>
  <c r="I16" i="28" s="1"/>
  <c r="G32" i="28"/>
  <c r="H32" i="28" s="1"/>
  <c r="I32" i="28" s="1"/>
  <c r="G48" i="28"/>
  <c r="H48" i="28" s="1"/>
  <c r="I48" i="28" s="1"/>
  <c r="G64" i="28"/>
  <c r="H64" i="28" s="1"/>
  <c r="I64" i="28" s="1"/>
  <c r="G80" i="28"/>
  <c r="H80" i="28" s="1"/>
  <c r="I80" i="28" s="1"/>
  <c r="G96" i="28"/>
  <c r="H96" i="28" s="1"/>
  <c r="I96" i="28" s="1"/>
  <c r="G99" i="28"/>
  <c r="H99" i="28" s="1"/>
  <c r="I99" i="28" s="1"/>
  <c r="G19" i="28"/>
  <c r="H19" i="28" s="1"/>
  <c r="I19" i="28" s="1"/>
  <c r="G35" i="28"/>
  <c r="H35" i="28" s="1"/>
  <c r="I35" i="28" s="1"/>
  <c r="G51" i="28"/>
  <c r="H51" i="28" s="1"/>
  <c r="I51" i="28" s="1"/>
  <c r="G67" i="28"/>
  <c r="H67" i="28" s="1"/>
  <c r="I67" i="28" s="1"/>
  <c r="G83" i="28"/>
  <c r="H83" i="28" s="1"/>
  <c r="I83" i="28" s="1"/>
  <c r="G5" i="28"/>
  <c r="H5" i="28" s="1"/>
  <c r="I5" i="28" s="1"/>
  <c r="G13" i="28"/>
  <c r="H13" i="28" s="1"/>
  <c r="I13" i="28" s="1"/>
  <c r="G21" i="28"/>
  <c r="H21" i="28" s="1"/>
  <c r="I21" i="28" s="1"/>
  <c r="G25" i="28"/>
  <c r="H25" i="28" s="1"/>
  <c r="I25" i="28" s="1"/>
  <c r="G33" i="28"/>
  <c r="H33" i="28" s="1"/>
  <c r="I33" i="28" s="1"/>
  <c r="G41" i="28"/>
  <c r="H41" i="28" s="1"/>
  <c r="I41" i="28" s="1"/>
  <c r="G49" i="28"/>
  <c r="H49" i="28" s="1"/>
  <c r="I49" i="28" s="1"/>
  <c r="G57" i="28"/>
  <c r="H57" i="28" s="1"/>
  <c r="I57" i="28" s="1"/>
  <c r="G65" i="28"/>
  <c r="H65" i="28" s="1"/>
  <c r="I65" i="28" s="1"/>
  <c r="G73" i="28"/>
  <c r="H73" i="28" s="1"/>
  <c r="I73" i="28" s="1"/>
  <c r="G77" i="28"/>
  <c r="H77" i="28" s="1"/>
  <c r="I77" i="28" s="1"/>
  <c r="G85" i="28"/>
  <c r="H85" i="28" s="1"/>
  <c r="I85" i="28" s="1"/>
  <c r="G93" i="28"/>
  <c r="H93" i="28" s="1"/>
  <c r="I93" i="28" s="1"/>
  <c r="G101" i="28"/>
  <c r="H101" i="28" s="1"/>
  <c r="I101" i="28" s="1"/>
  <c r="G9" i="28"/>
  <c r="H9" i="28" s="1"/>
  <c r="I9" i="28" s="1"/>
  <c r="G17" i="28"/>
  <c r="H17" i="28" s="1"/>
  <c r="I17" i="28" s="1"/>
  <c r="G29" i="28"/>
  <c r="H29" i="28" s="1"/>
  <c r="I29" i="28" s="1"/>
  <c r="G37" i="28"/>
  <c r="H37" i="28" s="1"/>
  <c r="I37" i="28" s="1"/>
  <c r="G45" i="28"/>
  <c r="H45" i="28" s="1"/>
  <c r="I45" i="28" s="1"/>
  <c r="G53" i="28"/>
  <c r="H53" i="28" s="1"/>
  <c r="I53" i="28" s="1"/>
  <c r="G61" i="28"/>
  <c r="H61" i="28" s="1"/>
  <c r="I61" i="28" s="1"/>
  <c r="G69" i="28"/>
  <c r="H69" i="28" s="1"/>
  <c r="I69" i="28" s="1"/>
  <c r="G81" i="28"/>
  <c r="H81" i="28" s="1"/>
  <c r="I81" i="28" s="1"/>
  <c r="G89" i="28"/>
  <c r="H89" i="28" s="1"/>
  <c r="I89" i="28" s="1"/>
  <c r="G97" i="28"/>
  <c r="H97" i="28" s="1"/>
  <c r="I97" i="28" s="1"/>
  <c r="G105" i="28"/>
  <c r="H105" i="28" s="1"/>
  <c r="I105" i="28" s="1"/>
  <c r="G14" i="28"/>
  <c r="H14" i="28" s="1"/>
  <c r="I14" i="28" s="1"/>
  <c r="G30" i="28"/>
  <c r="H30" i="28" s="1"/>
  <c r="I30" i="28" s="1"/>
  <c r="G46" i="28"/>
  <c r="H46" i="28" s="1"/>
  <c r="I46" i="28" s="1"/>
  <c r="G62" i="28"/>
  <c r="H62" i="28" s="1"/>
  <c r="I62" i="28" s="1"/>
  <c r="G78" i="28"/>
  <c r="H78" i="28" s="1"/>
  <c r="I78" i="28" s="1"/>
  <c r="G94" i="28"/>
  <c r="H94" i="28" s="1"/>
  <c r="I94" i="28" s="1"/>
  <c r="G106" i="28"/>
  <c r="H106" i="28" s="1"/>
  <c r="I106" i="28" s="1"/>
  <c r="G18" i="28"/>
  <c r="H18" i="28" s="1"/>
  <c r="I18" i="28" s="1"/>
  <c r="G34" i="28"/>
  <c r="H34" i="28" s="1"/>
  <c r="I34" i="28" s="1"/>
  <c r="G50" i="28"/>
  <c r="H50" i="28" s="1"/>
  <c r="I50" i="28" s="1"/>
  <c r="G66" i="28"/>
  <c r="H66" i="28" s="1"/>
  <c r="I66" i="28" s="1"/>
  <c r="G82" i="28"/>
  <c r="H82" i="28" s="1"/>
  <c r="I82" i="28" s="1"/>
  <c r="G98" i="28"/>
  <c r="H98" i="28" s="1"/>
  <c r="I98" i="28" s="1"/>
  <c r="G6" i="28"/>
  <c r="H6" i="28" s="1"/>
  <c r="I6" i="28" s="1"/>
  <c r="G22" i="28"/>
  <c r="H22" i="28" s="1"/>
  <c r="I22" i="28" s="1"/>
  <c r="G38" i="28"/>
  <c r="H38" i="28" s="1"/>
  <c r="I38" i="28" s="1"/>
  <c r="G54" i="28"/>
  <c r="H54" i="28" s="1"/>
  <c r="I54" i="28" s="1"/>
  <c r="G70" i="28"/>
  <c r="H70" i="28" s="1"/>
  <c r="I70" i="28" s="1"/>
  <c r="G86" i="28"/>
  <c r="H86" i="28" s="1"/>
  <c r="I86" i="28" s="1"/>
  <c r="G102" i="28"/>
  <c r="H102" i="28" s="1"/>
  <c r="I102" i="28" s="1"/>
  <c r="G10" i="28"/>
  <c r="H10" i="28" s="1"/>
  <c r="I10" i="28" s="1"/>
  <c r="G26" i="28"/>
  <c r="H26" i="28" s="1"/>
  <c r="I26" i="28" s="1"/>
  <c r="G42" i="28"/>
  <c r="H42" i="28" s="1"/>
  <c r="I42" i="28" s="1"/>
  <c r="G58" i="28"/>
  <c r="H58" i="28" s="1"/>
  <c r="I58" i="28" s="1"/>
  <c r="G74" i="28"/>
  <c r="H74" i="28" s="1"/>
  <c r="I74" i="28" s="1"/>
  <c r="G90" i="28"/>
  <c r="H90" i="28" s="1"/>
  <c r="I90" i="28" s="1"/>
  <c r="G20" i="28"/>
  <c r="H20" i="28" s="1"/>
  <c r="I20" i="28" s="1"/>
  <c r="G36" i="28"/>
  <c r="H36" i="28" s="1"/>
  <c r="I36" i="28" s="1"/>
  <c r="G52" i="28"/>
  <c r="H52" i="28" s="1"/>
  <c r="I52" i="28" s="1"/>
  <c r="G68" i="28"/>
  <c r="H68" i="28" s="1"/>
  <c r="I68" i="28" s="1"/>
  <c r="G84" i="28"/>
  <c r="H84" i="28" s="1"/>
  <c r="I84" i="28" s="1"/>
  <c r="G100" i="28"/>
  <c r="H100" i="28" s="1"/>
  <c r="I100" i="28" s="1"/>
  <c r="G7" i="28"/>
  <c r="H7" i="28" s="1"/>
  <c r="I7" i="28" s="1"/>
  <c r="G23" i="28"/>
  <c r="H23" i="28" s="1"/>
  <c r="I23" i="28" s="1"/>
  <c r="G39" i="28"/>
  <c r="H39" i="28" s="1"/>
  <c r="I39" i="28" s="1"/>
  <c r="G55" i="28"/>
  <c r="H55" i="28" s="1"/>
  <c r="I55" i="28" s="1"/>
  <c r="G71" i="28"/>
  <c r="H71" i="28" s="1"/>
  <c r="I71" i="28" s="1"/>
  <c r="G87" i="28"/>
  <c r="H87" i="28" s="1"/>
  <c r="I87" i="28" s="1"/>
  <c r="G107" i="28"/>
  <c r="H107" i="28" s="1"/>
  <c r="I107" i="28" s="1"/>
  <c r="E14" i="16"/>
  <c r="E46" i="16"/>
  <c r="E30" i="16"/>
  <c r="E62" i="16"/>
  <c r="E102" i="16"/>
  <c r="E70" i="16"/>
  <c r="E41" i="16"/>
  <c r="E113" i="16"/>
  <c r="E94" i="16"/>
  <c r="E145" i="16"/>
  <c r="E86" i="16"/>
  <c r="E53" i="16"/>
  <c r="E21" i="16"/>
  <c r="E177" i="16"/>
  <c r="E78" i="16"/>
  <c r="E209" i="16"/>
  <c r="E3" i="16"/>
  <c r="E101" i="16"/>
  <c r="E93" i="16"/>
  <c r="E85" i="16"/>
  <c r="E77" i="16"/>
  <c r="E69" i="16"/>
  <c r="E61" i="16"/>
  <c r="E49" i="16"/>
  <c r="E38" i="16"/>
  <c r="E29" i="16"/>
  <c r="E17" i="16"/>
  <c r="E121" i="16"/>
  <c r="E153" i="16"/>
  <c r="E185" i="16"/>
  <c r="E217" i="16"/>
  <c r="E106" i="16"/>
  <c r="E98" i="16"/>
  <c r="E90" i="16"/>
  <c r="E82" i="16"/>
  <c r="E74" i="16"/>
  <c r="E66" i="16"/>
  <c r="E57" i="16"/>
  <c r="E37" i="16"/>
  <c r="E25" i="16"/>
  <c r="E129" i="16"/>
  <c r="E161" i="16"/>
  <c r="E193" i="16"/>
  <c r="E225" i="16"/>
  <c r="E105" i="16"/>
  <c r="E97" i="16"/>
  <c r="E89" i="16"/>
  <c r="E81" i="16"/>
  <c r="E73" i="16"/>
  <c r="E65" i="16"/>
  <c r="E54" i="16"/>
  <c r="E45" i="16"/>
  <c r="E33" i="16"/>
  <c r="E22" i="16"/>
  <c r="E13" i="16"/>
  <c r="E137" i="16"/>
  <c r="E169" i="16"/>
  <c r="E201" i="16"/>
  <c r="E233" i="16"/>
  <c r="E436" i="16"/>
  <c r="E428" i="16"/>
  <c r="E420" i="16"/>
  <c r="E412" i="16"/>
  <c r="E404" i="16"/>
  <c r="E396" i="16"/>
  <c r="E380" i="16"/>
  <c r="E340" i="16"/>
  <c r="E332" i="16"/>
  <c r="E324" i="16"/>
  <c r="E316" i="16"/>
  <c r="E308" i="16"/>
  <c r="E292" i="16"/>
  <c r="E284" i="16"/>
  <c r="E256" i="16"/>
  <c r="E248" i="16"/>
  <c r="E240" i="16"/>
  <c r="E236" i="16"/>
  <c r="E228" i="16"/>
  <c r="E212" i="16"/>
  <c r="E180" i="16"/>
  <c r="E156" i="16"/>
  <c r="E132" i="16"/>
  <c r="E116" i="16"/>
  <c r="E108" i="16"/>
  <c r="E100" i="16"/>
  <c r="E96" i="16"/>
  <c r="E88" i="16"/>
  <c r="E80" i="16"/>
  <c r="E72" i="16"/>
  <c r="E64" i="16"/>
  <c r="E55" i="16"/>
  <c r="E51" i="16"/>
  <c r="E43" i="16"/>
  <c r="E35" i="16"/>
  <c r="E27" i="16"/>
  <c r="E23" i="16"/>
  <c r="E15" i="16"/>
  <c r="E6" i="16"/>
  <c r="E136" i="16"/>
  <c r="E168" i="16"/>
  <c r="E184" i="16"/>
  <c r="E216" i="16"/>
  <c r="E440" i="16"/>
  <c r="E408" i="16"/>
  <c r="E392" i="16"/>
  <c r="E360" i="16"/>
  <c r="E328" i="16"/>
  <c r="E296" i="16"/>
  <c r="E264" i="16"/>
  <c r="E443" i="16"/>
  <c r="E419" i="16"/>
  <c r="E411" i="16"/>
  <c r="E403" i="16"/>
  <c r="E387" i="16"/>
  <c r="E363" i="16"/>
  <c r="E355" i="16"/>
  <c r="E347" i="16"/>
  <c r="E339" i="16"/>
  <c r="E331" i="16"/>
  <c r="E315" i="16"/>
  <c r="E307" i="16"/>
  <c r="E291" i="16"/>
  <c r="E275" i="16"/>
  <c r="E267" i="16"/>
  <c r="E259" i="16"/>
  <c r="E243" i="16"/>
  <c r="E235" i="16"/>
  <c r="E227" i="16"/>
  <c r="E219" i="16"/>
  <c r="E211" i="16"/>
  <c r="E203" i="16"/>
  <c r="E199" i="16"/>
  <c r="E191" i="16"/>
  <c r="E183" i="16"/>
  <c r="E175" i="16"/>
  <c r="E167" i="16"/>
  <c r="E159" i="16"/>
  <c r="E151" i="16"/>
  <c r="E143" i="16"/>
  <c r="E135" i="16"/>
  <c r="E127" i="16"/>
  <c r="E119" i="16"/>
  <c r="E111" i="16"/>
  <c r="E103" i="16"/>
  <c r="E95" i="16"/>
  <c r="E87" i="16"/>
  <c r="E79" i="16"/>
  <c r="E71" i="16"/>
  <c r="E63" i="16"/>
  <c r="E5" i="16"/>
  <c r="E423" i="16"/>
  <c r="E391" i="16"/>
  <c r="E359" i="16"/>
  <c r="E327" i="16"/>
  <c r="E295" i="16"/>
  <c r="E263" i="16"/>
  <c r="E58" i="16"/>
  <c r="E50" i="16"/>
  <c r="E42" i="16"/>
  <c r="E34" i="16"/>
  <c r="E26" i="16"/>
  <c r="E18" i="16"/>
  <c r="E10" i="16"/>
  <c r="E112" i="16"/>
  <c r="E128" i="16"/>
  <c r="E144" i="16"/>
  <c r="E160" i="16"/>
  <c r="E176" i="16"/>
  <c r="E192" i="16"/>
  <c r="E208" i="16"/>
  <c r="E224" i="16"/>
  <c r="E448" i="16"/>
  <c r="E432" i="16"/>
  <c r="E416" i="16"/>
  <c r="E400" i="16"/>
  <c r="E384" i="16"/>
  <c r="E368" i="16"/>
  <c r="E352" i="16"/>
  <c r="E336" i="16"/>
  <c r="E320" i="16"/>
  <c r="E304" i="16"/>
  <c r="E288" i="16"/>
  <c r="E272" i="16"/>
  <c r="E255" i="16"/>
  <c r="E444" i="16"/>
  <c r="E388" i="16"/>
  <c r="E372" i="16"/>
  <c r="E364" i="16"/>
  <c r="E356" i="16"/>
  <c r="E348" i="16"/>
  <c r="E300" i="16"/>
  <c r="E276" i="16"/>
  <c r="E268" i="16"/>
  <c r="E260" i="16"/>
  <c r="E252" i="16"/>
  <c r="E244" i="16"/>
  <c r="E220" i="16"/>
  <c r="E204" i="16"/>
  <c r="E196" i="16"/>
  <c r="E188" i="16"/>
  <c r="E172" i="16"/>
  <c r="E164" i="16"/>
  <c r="E148" i="16"/>
  <c r="E140" i="16"/>
  <c r="E124" i="16"/>
  <c r="E104" i="16"/>
  <c r="E92" i="16"/>
  <c r="E84" i="16"/>
  <c r="E76" i="16"/>
  <c r="E68" i="16"/>
  <c r="E59" i="16"/>
  <c r="E47" i="16"/>
  <c r="E39" i="16"/>
  <c r="E31" i="16"/>
  <c r="E19" i="16"/>
  <c r="E12" i="16"/>
  <c r="E120" i="16"/>
  <c r="E152" i="16"/>
  <c r="E200" i="16"/>
  <c r="E232" i="16"/>
  <c r="E424" i="16"/>
  <c r="E376" i="16"/>
  <c r="E344" i="16"/>
  <c r="E312" i="16"/>
  <c r="E280" i="16"/>
  <c r="E435" i="16"/>
  <c r="E427" i="16"/>
  <c r="E395" i="16"/>
  <c r="E379" i="16"/>
  <c r="E371" i="16"/>
  <c r="E323" i="16"/>
  <c r="E299" i="16"/>
  <c r="E283" i="16"/>
  <c r="E247" i="16"/>
  <c r="E239" i="16"/>
  <c r="E231" i="16"/>
  <c r="E223" i="16"/>
  <c r="E215" i="16"/>
  <c r="E207" i="16"/>
  <c r="E195" i="16"/>
  <c r="E187" i="16"/>
  <c r="E179" i="16"/>
  <c r="E171" i="16"/>
  <c r="E163" i="16"/>
  <c r="E155" i="16"/>
  <c r="E147" i="16"/>
  <c r="E139" i="16"/>
  <c r="E131" i="16"/>
  <c r="E123" i="16"/>
  <c r="E115" i="16"/>
  <c r="E107" i="16"/>
  <c r="E99" i="16"/>
  <c r="E91" i="16"/>
  <c r="E83" i="16"/>
  <c r="E75" i="16"/>
  <c r="E67" i="16"/>
  <c r="E439" i="16"/>
  <c r="E407" i="16"/>
  <c r="E375" i="16"/>
  <c r="E343" i="16"/>
  <c r="E311" i="16"/>
  <c r="E279" i="16"/>
  <c r="E445" i="16"/>
  <c r="E441" i="16"/>
  <c r="E9" i="16"/>
  <c r="E447" i="16"/>
  <c r="E431" i="16"/>
  <c r="E415" i="16"/>
  <c r="E399" i="16"/>
  <c r="E383" i="16"/>
  <c r="E367" i="16"/>
  <c r="E351" i="16"/>
  <c r="E335" i="16"/>
  <c r="E319" i="16"/>
  <c r="E303" i="16"/>
  <c r="E287" i="16"/>
  <c r="E271" i="16"/>
  <c r="E251" i="16"/>
  <c r="E446" i="16"/>
  <c r="E442" i="16"/>
  <c r="E438" i="16"/>
  <c r="E434" i="16"/>
  <c r="E430" i="16"/>
  <c r="E426" i="16"/>
  <c r="E422" i="16"/>
  <c r="E418" i="16"/>
  <c r="E414" i="16"/>
  <c r="E410" i="16"/>
  <c r="E406" i="16"/>
  <c r="E402" i="16"/>
  <c r="E398" i="16"/>
  <c r="E394" i="16"/>
  <c r="E390" i="16"/>
  <c r="E386" i="16"/>
  <c r="E382" i="16"/>
  <c r="E378" i="16"/>
  <c r="E374" i="16"/>
  <c r="E370" i="16"/>
  <c r="E366" i="16"/>
  <c r="E362" i="16"/>
  <c r="E358" i="16"/>
  <c r="E354" i="16"/>
  <c r="E350" i="16"/>
  <c r="E346" i="16"/>
  <c r="E342" i="16"/>
  <c r="E338" i="16"/>
  <c r="E334" i="16"/>
  <c r="E330" i="16"/>
  <c r="E326" i="16"/>
  <c r="E322" i="16"/>
  <c r="E318" i="16"/>
  <c r="E314" i="16"/>
  <c r="E310" i="16"/>
  <c r="E306" i="16"/>
  <c r="E302" i="16"/>
  <c r="E298" i="16"/>
  <c r="E294" i="16"/>
  <c r="E290" i="16"/>
  <c r="E286" i="16"/>
  <c r="E282" i="16"/>
  <c r="E278" i="16"/>
  <c r="E274" i="16"/>
  <c r="E270" i="16"/>
  <c r="E266" i="16"/>
  <c r="E262" i="16"/>
  <c r="E258" i="16"/>
  <c r="E254" i="16"/>
  <c r="E250" i="16"/>
  <c r="E246" i="16"/>
  <c r="E242" i="16"/>
  <c r="E238" i="16"/>
  <c r="E234" i="16"/>
  <c r="E230" i="16"/>
  <c r="E226" i="16"/>
  <c r="E222" i="16"/>
  <c r="E218" i="16"/>
  <c r="E214" i="16"/>
  <c r="E210" i="16"/>
  <c r="E206" i="16"/>
  <c r="E202" i="16"/>
  <c r="E198" i="16"/>
  <c r="E194" i="16"/>
  <c r="E190" i="16"/>
  <c r="E186" i="16"/>
  <c r="E182" i="16"/>
  <c r="E178" i="16"/>
  <c r="E174" i="16"/>
  <c r="E170" i="16"/>
  <c r="E166" i="16"/>
  <c r="E162" i="16"/>
  <c r="E158" i="16"/>
  <c r="E154" i="16"/>
  <c r="E150" i="16"/>
  <c r="E146" i="16"/>
  <c r="E142" i="16"/>
  <c r="E138" i="16"/>
  <c r="E134" i="16"/>
  <c r="E130" i="16"/>
  <c r="E126" i="16"/>
  <c r="E122" i="16"/>
  <c r="E118" i="16"/>
  <c r="E114" i="16"/>
  <c r="E110" i="16"/>
  <c r="E60" i="16"/>
  <c r="E56" i="16"/>
  <c r="E52" i="16"/>
  <c r="E48" i="16"/>
  <c r="E44" i="16"/>
  <c r="E40" i="16"/>
  <c r="E36" i="16"/>
  <c r="E32" i="16"/>
  <c r="E28" i="16"/>
  <c r="E24" i="16"/>
  <c r="E20" i="16"/>
  <c r="E16" i="16"/>
  <c r="E8" i="16"/>
  <c r="E4" i="16"/>
  <c r="E437" i="16"/>
  <c r="E433" i="16"/>
  <c r="E429" i="16"/>
  <c r="E425" i="16"/>
  <c r="E421" i="16"/>
  <c r="E417" i="16"/>
  <c r="E413" i="16"/>
  <c r="E409" i="16"/>
  <c r="E405" i="16"/>
  <c r="E401" i="16"/>
  <c r="E397" i="16"/>
  <c r="E393" i="16"/>
  <c r="E389" i="16"/>
  <c r="E385" i="16"/>
  <c r="E381" i="16"/>
  <c r="E377" i="16"/>
  <c r="E373" i="16"/>
  <c r="E369" i="16"/>
  <c r="E365" i="16"/>
  <c r="E361" i="16"/>
  <c r="E357" i="16"/>
  <c r="E353" i="16"/>
  <c r="E349" i="16"/>
  <c r="E345" i="16"/>
  <c r="E341" i="16"/>
  <c r="E337" i="16"/>
  <c r="E333" i="16"/>
  <c r="E329" i="16"/>
  <c r="E325" i="16"/>
  <c r="E321" i="16"/>
  <c r="E317" i="16"/>
  <c r="E313" i="16"/>
  <c r="E309" i="16"/>
  <c r="E305" i="16"/>
  <c r="E301" i="16"/>
  <c r="E297" i="16"/>
  <c r="E293" i="16"/>
  <c r="E289" i="16"/>
  <c r="E285" i="16"/>
  <c r="E281" i="16"/>
  <c r="E277" i="16"/>
  <c r="E273" i="16"/>
  <c r="E269" i="16"/>
  <c r="E265" i="16"/>
  <c r="E261" i="16"/>
  <c r="E257" i="16"/>
  <c r="E253" i="16"/>
  <c r="E249" i="16"/>
  <c r="E245" i="16"/>
  <c r="E241" i="16"/>
  <c r="E11" i="16"/>
  <c r="E7" i="16"/>
  <c r="E109" i="16"/>
  <c r="E117" i="16"/>
  <c r="E125" i="16"/>
  <c r="E133" i="16"/>
  <c r="E141" i="16"/>
  <c r="E149" i="16"/>
  <c r="E157" i="16"/>
  <c r="E165" i="16"/>
  <c r="E173" i="16"/>
  <c r="E181" i="16"/>
  <c r="E189" i="16"/>
  <c r="E197" i="16"/>
  <c r="E205" i="16"/>
  <c r="E213" i="16"/>
  <c r="E221" i="16"/>
  <c r="E229" i="16"/>
  <c r="E237" i="16"/>
  <c r="H213" i="15"/>
  <c r="I9" i="15" l="1"/>
  <c r="J9" i="15" s="1"/>
  <c r="I12" i="15"/>
  <c r="J12" i="15" s="1"/>
  <c r="I21" i="15"/>
  <c r="J21" i="15" s="1"/>
  <c r="I50" i="15"/>
  <c r="J50" i="15" s="1"/>
  <c r="I149" i="15"/>
  <c r="J149" i="15" s="1"/>
  <c r="I14" i="15"/>
  <c r="J14" i="15" s="1"/>
  <c r="I26" i="15"/>
  <c r="J26" i="15" s="1"/>
  <c r="I40" i="15"/>
  <c r="J40" i="15" s="1"/>
  <c r="I58" i="15"/>
  <c r="J58" i="15" s="1"/>
  <c r="I93" i="15"/>
  <c r="J93" i="15" s="1"/>
  <c r="I10" i="15"/>
  <c r="J10" i="15" s="1"/>
  <c r="I13" i="15"/>
  <c r="J13" i="15" s="1"/>
  <c r="I62" i="15"/>
  <c r="J62" i="15" s="1"/>
  <c r="I94" i="15"/>
  <c r="J94" i="15" s="1"/>
  <c r="I100" i="15"/>
  <c r="J100" i="15" s="1"/>
  <c r="I197" i="15"/>
  <c r="J197" i="15" s="1"/>
  <c r="I49" i="15"/>
  <c r="J49" i="15" s="1"/>
  <c r="I55" i="15"/>
  <c r="J55" i="15" s="1"/>
  <c r="I72" i="15"/>
  <c r="J72" i="15" s="1"/>
  <c r="I16" i="15"/>
  <c r="J16" i="15" s="1"/>
  <c r="I57" i="15"/>
  <c r="J57" i="15" s="1"/>
  <c r="I60" i="15"/>
  <c r="J60" i="15" s="1"/>
  <c r="I92" i="15"/>
  <c r="J92" i="15" s="1"/>
  <c r="I98" i="15"/>
  <c r="J98" i="15" s="1"/>
  <c r="I130" i="15"/>
  <c r="J130" i="15" s="1"/>
  <c r="I8" i="15"/>
  <c r="J8" i="15" s="1"/>
  <c r="I17" i="15"/>
  <c r="J17" i="15" s="1"/>
  <c r="I29" i="15"/>
  <c r="J29" i="15" s="1"/>
  <c r="I35" i="15"/>
  <c r="J35" i="15" s="1"/>
  <c r="I84" i="15"/>
  <c r="J84" i="15" s="1"/>
  <c r="I7" i="15"/>
  <c r="J7" i="15" s="1"/>
  <c r="I31" i="15"/>
  <c r="J31" i="15" s="1"/>
  <c r="I75" i="15"/>
  <c r="J75" i="15" s="1"/>
  <c r="I39" i="15"/>
  <c r="J39" i="15" s="1"/>
  <c r="I103" i="15"/>
  <c r="J103" i="15" s="1"/>
  <c r="I71" i="15"/>
  <c r="J71" i="15" s="1"/>
  <c r="I91" i="15"/>
  <c r="J91" i="15" s="1"/>
  <c r="I11" i="15"/>
  <c r="J11" i="15" s="1"/>
  <c r="I167" i="15"/>
  <c r="J167" i="15" s="1"/>
  <c r="I107" i="15"/>
  <c r="J107" i="15" s="1"/>
  <c r="I207" i="15"/>
  <c r="J207" i="15" s="1"/>
  <c r="H132" i="10" l="1"/>
  <c r="H131" i="10"/>
  <c r="H130" i="10"/>
  <c r="H129" i="10"/>
  <c r="H128" i="10"/>
  <c r="H127" i="10"/>
  <c r="H126" i="10"/>
  <c r="H125" i="10"/>
  <c r="H124" i="10"/>
  <c r="H123" i="10"/>
  <c r="H122" i="10"/>
  <c r="H121" i="10"/>
  <c r="H120" i="10"/>
  <c r="H119" i="10"/>
  <c r="H118" i="10"/>
  <c r="H117" i="10"/>
  <c r="H116" i="10"/>
  <c r="H115" i="10"/>
  <c r="H114" i="10"/>
  <c r="H113" i="10"/>
  <c r="H112" i="10"/>
  <c r="H111" i="10"/>
  <c r="H110" i="10"/>
  <c r="H109" i="10"/>
  <c r="H108"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3" i="10"/>
  <c r="J81" i="13"/>
  <c r="H4" i="13"/>
  <c r="J4" i="13" s="1"/>
  <c r="H5" i="13"/>
  <c r="J5" i="13" s="1"/>
  <c r="H6" i="13"/>
  <c r="J6" i="13" s="1"/>
  <c r="H7" i="13"/>
  <c r="J7" i="13" s="1"/>
  <c r="H8" i="13"/>
  <c r="J8" i="13" s="1"/>
  <c r="H9" i="13"/>
  <c r="J9" i="13" s="1"/>
  <c r="H10" i="13"/>
  <c r="J10" i="13" s="1"/>
  <c r="H11" i="13"/>
  <c r="J11" i="13" s="1"/>
  <c r="H12" i="13"/>
  <c r="J12" i="13" s="1"/>
  <c r="H13" i="13"/>
  <c r="J13" i="13" s="1"/>
  <c r="H14" i="13"/>
  <c r="J14" i="13" s="1"/>
  <c r="H15" i="13"/>
  <c r="J15" i="13" s="1"/>
  <c r="H16" i="13"/>
  <c r="J16" i="13" s="1"/>
  <c r="H17" i="13"/>
  <c r="J17" i="13" s="1"/>
  <c r="H18" i="13"/>
  <c r="J18" i="13" s="1"/>
  <c r="H19" i="13"/>
  <c r="J19" i="13" s="1"/>
  <c r="H20" i="13"/>
  <c r="J20" i="13" s="1"/>
  <c r="H21" i="13"/>
  <c r="J21" i="13" s="1"/>
  <c r="H22" i="13"/>
  <c r="J22" i="13" s="1"/>
  <c r="H23" i="13"/>
  <c r="J23" i="13" s="1"/>
  <c r="H24" i="13"/>
  <c r="J24" i="13" s="1"/>
  <c r="H25" i="13"/>
  <c r="J25" i="13" s="1"/>
  <c r="H26" i="13"/>
  <c r="J26" i="13" s="1"/>
  <c r="H27" i="13"/>
  <c r="J27" i="13" s="1"/>
  <c r="H28" i="13"/>
  <c r="J28" i="13" s="1"/>
  <c r="H29" i="13"/>
  <c r="J29" i="13" s="1"/>
  <c r="H30" i="13"/>
  <c r="J30" i="13" s="1"/>
  <c r="H31" i="13"/>
  <c r="J31" i="13" s="1"/>
  <c r="H32" i="13"/>
  <c r="J32" i="13" s="1"/>
  <c r="H33" i="13"/>
  <c r="J33" i="13" s="1"/>
  <c r="H34" i="13"/>
  <c r="J34" i="13" s="1"/>
  <c r="H35" i="13"/>
  <c r="J35" i="13" s="1"/>
  <c r="H36" i="13"/>
  <c r="J36" i="13" s="1"/>
  <c r="H37" i="13"/>
  <c r="J37" i="13" s="1"/>
  <c r="H38" i="13"/>
  <c r="J38" i="13" s="1"/>
  <c r="H39" i="13"/>
  <c r="J39" i="13" s="1"/>
  <c r="H40" i="13"/>
  <c r="J40" i="13" s="1"/>
  <c r="H41" i="13"/>
  <c r="J41" i="13" s="1"/>
  <c r="H42" i="13"/>
  <c r="J42" i="13" s="1"/>
  <c r="H43" i="13"/>
  <c r="J43" i="13" s="1"/>
  <c r="H44" i="13"/>
  <c r="J44" i="13" s="1"/>
  <c r="H45" i="13"/>
  <c r="J45" i="13" s="1"/>
  <c r="H46" i="13"/>
  <c r="J46" i="13" s="1"/>
  <c r="H47" i="13"/>
  <c r="J47" i="13" s="1"/>
  <c r="H48" i="13"/>
  <c r="J48" i="13" s="1"/>
  <c r="H49" i="13"/>
  <c r="J49" i="13" s="1"/>
  <c r="H50" i="13"/>
  <c r="J50" i="13" s="1"/>
  <c r="H51" i="13"/>
  <c r="J51" i="13" s="1"/>
  <c r="H52" i="13"/>
  <c r="J52" i="13" s="1"/>
  <c r="H53" i="13"/>
  <c r="J53" i="13" s="1"/>
  <c r="H54" i="13"/>
  <c r="J54" i="13" s="1"/>
  <c r="H55" i="13"/>
  <c r="J55" i="13" s="1"/>
  <c r="H56" i="13"/>
  <c r="J56" i="13" s="1"/>
  <c r="H57" i="13"/>
  <c r="J57" i="13" s="1"/>
  <c r="H58" i="13"/>
  <c r="J58" i="13" s="1"/>
  <c r="H59" i="13"/>
  <c r="J59" i="13" s="1"/>
  <c r="H60" i="13"/>
  <c r="J60" i="13" s="1"/>
  <c r="H61" i="13"/>
  <c r="J61" i="13" s="1"/>
  <c r="H62" i="13"/>
  <c r="J62" i="13" s="1"/>
  <c r="H63" i="13"/>
  <c r="J63" i="13" s="1"/>
  <c r="H64" i="13"/>
  <c r="J64" i="13" s="1"/>
  <c r="H65" i="13"/>
  <c r="J65" i="13" s="1"/>
  <c r="H66" i="13"/>
  <c r="J66" i="13" s="1"/>
  <c r="H67" i="13"/>
  <c r="J67" i="13" s="1"/>
  <c r="H68" i="13"/>
  <c r="J68" i="13" s="1"/>
  <c r="H69" i="13"/>
  <c r="J69" i="13" s="1"/>
  <c r="H70" i="13"/>
  <c r="J70" i="13" s="1"/>
  <c r="H71" i="13"/>
  <c r="J71" i="13" s="1"/>
  <c r="H72" i="13"/>
  <c r="J72" i="13" s="1"/>
  <c r="H73" i="13"/>
  <c r="J73" i="13" s="1"/>
  <c r="H74" i="13"/>
  <c r="J74" i="13" s="1"/>
  <c r="H75" i="13"/>
  <c r="J75" i="13" s="1"/>
  <c r="H76" i="13"/>
  <c r="J76" i="13" s="1"/>
  <c r="H77" i="13"/>
  <c r="J77" i="13" s="1"/>
  <c r="H78" i="13"/>
  <c r="J78" i="13" s="1"/>
  <c r="H79" i="13"/>
  <c r="J79" i="13" s="1"/>
  <c r="H80" i="13"/>
  <c r="J80" i="13" s="1"/>
  <c r="H81" i="13"/>
  <c r="H82" i="13"/>
  <c r="J82" i="13" s="1"/>
  <c r="H83" i="13"/>
  <c r="J83" i="13" s="1"/>
  <c r="H84" i="13"/>
  <c r="J84" i="13" s="1"/>
  <c r="H85" i="13"/>
  <c r="J85" i="13" s="1"/>
  <c r="H86" i="13"/>
  <c r="J86" i="13" s="1"/>
  <c r="H87" i="13"/>
  <c r="J87" i="13" s="1"/>
  <c r="H88" i="13"/>
  <c r="J88" i="13" s="1"/>
  <c r="H89" i="13"/>
  <c r="J89" i="13" s="1"/>
  <c r="H90" i="13"/>
  <c r="J90" i="13" s="1"/>
  <c r="H91" i="13"/>
  <c r="J91" i="13" s="1"/>
  <c r="H92" i="13"/>
  <c r="J92" i="13" s="1"/>
  <c r="H93" i="13"/>
  <c r="J93" i="13" s="1"/>
  <c r="H94" i="13"/>
  <c r="J94" i="13" s="1"/>
  <c r="H95" i="13"/>
  <c r="J95" i="13" s="1"/>
  <c r="H96" i="13"/>
  <c r="J96" i="13" s="1"/>
  <c r="H97" i="13"/>
  <c r="J97" i="13" s="1"/>
  <c r="H98" i="13"/>
  <c r="J98" i="13" s="1"/>
  <c r="H99" i="13"/>
  <c r="J99" i="13" s="1"/>
  <c r="H100" i="13"/>
  <c r="J100" i="13" s="1"/>
  <c r="H101" i="13"/>
  <c r="J101" i="13" s="1"/>
  <c r="H102" i="13"/>
  <c r="J102" i="13" s="1"/>
  <c r="H103" i="13"/>
  <c r="J103" i="13" s="1"/>
  <c r="H104" i="13"/>
  <c r="J104" i="13" s="1"/>
  <c r="H105" i="13"/>
  <c r="J105" i="13" s="1"/>
  <c r="H106" i="13"/>
  <c r="J106" i="13" s="1"/>
  <c r="H107" i="13"/>
  <c r="J107" i="13" s="1"/>
  <c r="H108" i="13"/>
  <c r="J108" i="13" s="1"/>
  <c r="H3" i="13"/>
  <c r="J3" i="13" s="1"/>
  <c r="H133" i="10" l="1"/>
  <c r="I94" i="10" s="1"/>
  <c r="J94" i="10" s="1"/>
  <c r="K94" i="10" s="1"/>
  <c r="J110" i="13"/>
  <c r="K107" i="13" s="1"/>
  <c r="L107" i="13" s="1"/>
  <c r="K80" i="13"/>
  <c r="L80" i="13" s="1"/>
  <c r="K31" i="13"/>
  <c r="L31" i="13" s="1"/>
  <c r="K25" i="13"/>
  <c r="L25" i="13" s="1"/>
  <c r="E10" i="6"/>
  <c r="H10" i="6" s="1"/>
  <c r="C1" i="8"/>
  <c r="C1" i="7"/>
  <c r="D97" i="7" s="1"/>
  <c r="E97" i="7" s="1"/>
  <c r="F97" i="7" s="1"/>
  <c r="E10" i="4"/>
  <c r="H10" i="4" s="1"/>
  <c r="E11" i="4"/>
  <c r="H11" i="4" s="1"/>
  <c r="R4" i="27"/>
  <c r="R5" i="27"/>
  <c r="R6" i="27"/>
  <c r="R7" i="27"/>
  <c r="R8" i="27"/>
  <c r="R9" i="27"/>
  <c r="R10" i="27"/>
  <c r="R11" i="27"/>
  <c r="R12" i="27"/>
  <c r="R13" i="27"/>
  <c r="R14" i="27"/>
  <c r="R15" i="27"/>
  <c r="R16" i="27"/>
  <c r="R17" i="27"/>
  <c r="R18" i="27"/>
  <c r="R19" i="27"/>
  <c r="R20" i="27"/>
  <c r="R21" i="27"/>
  <c r="R22" i="27"/>
  <c r="R23" i="27"/>
  <c r="R24" i="27"/>
  <c r="R25" i="27"/>
  <c r="R26" i="27"/>
  <c r="R27" i="27"/>
  <c r="R28" i="27"/>
  <c r="R29" i="27"/>
  <c r="R30" i="27"/>
  <c r="R31" i="27"/>
  <c r="R32" i="27"/>
  <c r="R33" i="27"/>
  <c r="R34" i="27"/>
  <c r="R35" i="27"/>
  <c r="R36" i="27"/>
  <c r="R37" i="27"/>
  <c r="R38" i="27"/>
  <c r="R39" i="27"/>
  <c r="R40" i="27"/>
  <c r="R41" i="27"/>
  <c r="R42" i="27"/>
  <c r="R43" i="27"/>
  <c r="R44" i="27"/>
  <c r="R45" i="27"/>
  <c r="R46" i="27"/>
  <c r="R47" i="27"/>
  <c r="R48" i="27"/>
  <c r="R49" i="27"/>
  <c r="R50" i="27"/>
  <c r="R51" i="27"/>
  <c r="R52" i="27"/>
  <c r="R53" i="27"/>
  <c r="R54" i="27"/>
  <c r="R55" i="27"/>
  <c r="R56" i="27"/>
  <c r="R57" i="27"/>
  <c r="R58" i="27"/>
  <c r="R59" i="27"/>
  <c r="R60" i="27"/>
  <c r="R61" i="27"/>
  <c r="R62" i="27"/>
  <c r="R63" i="27"/>
  <c r="R64" i="27"/>
  <c r="R65" i="27"/>
  <c r="R66" i="27"/>
  <c r="R67" i="27"/>
  <c r="R68" i="27"/>
  <c r="R69" i="27"/>
  <c r="R70" i="27"/>
  <c r="R71" i="27"/>
  <c r="R72" i="27"/>
  <c r="R73" i="27"/>
  <c r="R74" i="27"/>
  <c r="R75" i="27"/>
  <c r="R76" i="27"/>
  <c r="R77" i="27"/>
  <c r="R78" i="27"/>
  <c r="R79" i="27"/>
  <c r="R80" i="27"/>
  <c r="R81" i="27"/>
  <c r="R82" i="27"/>
  <c r="R83" i="27"/>
  <c r="R84" i="27"/>
  <c r="R85" i="27"/>
  <c r="R86" i="27"/>
  <c r="R87" i="27"/>
  <c r="R88" i="27"/>
  <c r="R89" i="27"/>
  <c r="R90" i="27"/>
  <c r="R91" i="27"/>
  <c r="R92" i="27"/>
  <c r="R93" i="27"/>
  <c r="R94" i="27"/>
  <c r="R95" i="27"/>
  <c r="R96" i="27"/>
  <c r="R97" i="27"/>
  <c r="R98" i="27"/>
  <c r="R99" i="27"/>
  <c r="R100" i="27"/>
  <c r="R101" i="27"/>
  <c r="R102" i="27"/>
  <c r="R103" i="27"/>
  <c r="R104" i="27"/>
  <c r="R105" i="27"/>
  <c r="R106" i="27"/>
  <c r="R107" i="27"/>
  <c r="R108" i="27"/>
  <c r="R109" i="27"/>
  <c r="R110" i="27"/>
  <c r="R111" i="27"/>
  <c r="R112" i="27"/>
  <c r="R113" i="27"/>
  <c r="R114" i="27"/>
  <c r="R115" i="27"/>
  <c r="R116" i="27"/>
  <c r="R117" i="27"/>
  <c r="R118" i="27"/>
  <c r="R119" i="27"/>
  <c r="R120" i="27"/>
  <c r="R121" i="27"/>
  <c r="R122" i="27"/>
  <c r="R123" i="27"/>
  <c r="R124" i="27"/>
  <c r="R125" i="27"/>
  <c r="R126" i="27"/>
  <c r="R127" i="27"/>
  <c r="R128" i="27"/>
  <c r="R129" i="27"/>
  <c r="R130" i="27"/>
  <c r="R131" i="27"/>
  <c r="R132" i="27"/>
  <c r="R133" i="27"/>
  <c r="R134" i="27"/>
  <c r="R135" i="27"/>
  <c r="R136" i="27"/>
  <c r="R137" i="27"/>
  <c r="R138" i="27"/>
  <c r="R139" i="27"/>
  <c r="R140" i="27"/>
  <c r="R141" i="27"/>
  <c r="R142" i="27"/>
  <c r="R143" i="27"/>
  <c r="R144" i="27"/>
  <c r="R145" i="27"/>
  <c r="R146" i="27"/>
  <c r="R147" i="27"/>
  <c r="R148" i="27"/>
  <c r="R149" i="27"/>
  <c r="R150" i="27"/>
  <c r="R151" i="27"/>
  <c r="R152" i="27"/>
  <c r="R153" i="27"/>
  <c r="R154" i="27"/>
  <c r="R155" i="27"/>
  <c r="R156" i="27"/>
  <c r="R157" i="27"/>
  <c r="R158" i="27"/>
  <c r="R159" i="27"/>
  <c r="R160" i="27"/>
  <c r="R161" i="27"/>
  <c r="R162" i="27"/>
  <c r="R163" i="27"/>
  <c r="R164" i="27"/>
  <c r="R165" i="27"/>
  <c r="R166" i="27"/>
  <c r="R167" i="27"/>
  <c r="R168" i="27"/>
  <c r="R169" i="27"/>
  <c r="R170" i="27"/>
  <c r="R171" i="27"/>
  <c r="R172" i="27"/>
  <c r="R173" i="27"/>
  <c r="R174" i="27"/>
  <c r="R175" i="27"/>
  <c r="R176" i="27"/>
  <c r="R177" i="27"/>
  <c r="R178" i="27"/>
  <c r="R179" i="27"/>
  <c r="R180" i="27"/>
  <c r="R181" i="27"/>
  <c r="R182" i="27"/>
  <c r="R183" i="27"/>
  <c r="R184" i="27"/>
  <c r="R185" i="27"/>
  <c r="R186" i="27"/>
  <c r="R187" i="27"/>
  <c r="R188" i="27"/>
  <c r="R189" i="27"/>
  <c r="R190" i="27"/>
  <c r="R191" i="27"/>
  <c r="R192" i="27"/>
  <c r="R193" i="27"/>
  <c r="R194" i="27"/>
  <c r="R195" i="27"/>
  <c r="R196" i="27"/>
  <c r="R197" i="27"/>
  <c r="R198" i="27"/>
  <c r="R199" i="27"/>
  <c r="R200" i="27"/>
  <c r="R201" i="27"/>
  <c r="R202" i="27"/>
  <c r="R203" i="27"/>
  <c r="R204" i="27"/>
  <c r="R205" i="27"/>
  <c r="R206" i="27"/>
  <c r="R207" i="27"/>
  <c r="R208" i="27"/>
  <c r="R209" i="27"/>
  <c r="R210" i="27"/>
  <c r="R211" i="27"/>
  <c r="R212" i="27"/>
  <c r="R213" i="27"/>
  <c r="R214" i="27"/>
  <c r="R215" i="27"/>
  <c r="R216" i="27"/>
  <c r="R217" i="27"/>
  <c r="R218" i="27"/>
  <c r="R219" i="27"/>
  <c r="R220" i="27"/>
  <c r="R221" i="27"/>
  <c r="R222" i="27"/>
  <c r="R223" i="27"/>
  <c r="R224" i="27"/>
  <c r="R225" i="27"/>
  <c r="R226" i="27"/>
  <c r="R227" i="27"/>
  <c r="R228" i="27"/>
  <c r="R229" i="27"/>
  <c r="R230" i="27"/>
  <c r="R231" i="27"/>
  <c r="R232" i="27"/>
  <c r="R233" i="27"/>
  <c r="R234" i="27"/>
  <c r="R235" i="27"/>
  <c r="R236" i="27"/>
  <c r="R237" i="27"/>
  <c r="R238" i="27"/>
  <c r="R239" i="27"/>
  <c r="R240" i="27"/>
  <c r="R241" i="27"/>
  <c r="R242" i="27"/>
  <c r="R243" i="27"/>
  <c r="R244" i="27"/>
  <c r="R245" i="27"/>
  <c r="R246" i="27"/>
  <c r="R247" i="27"/>
  <c r="R248" i="27"/>
  <c r="R249" i="27"/>
  <c r="R250" i="27"/>
  <c r="R251" i="27"/>
  <c r="R252" i="27"/>
  <c r="R253" i="27"/>
  <c r="R254" i="27"/>
  <c r="R255" i="27"/>
  <c r="R256" i="27"/>
  <c r="R257" i="27"/>
  <c r="R258" i="27"/>
  <c r="R259" i="27"/>
  <c r="R260" i="27"/>
  <c r="R261" i="27"/>
  <c r="R262" i="27"/>
  <c r="R263" i="27"/>
  <c r="R264" i="27"/>
  <c r="R265" i="27"/>
  <c r="R266" i="27"/>
  <c r="R267" i="27"/>
  <c r="R268" i="27"/>
  <c r="R269" i="27"/>
  <c r="R270" i="27"/>
  <c r="R271" i="27"/>
  <c r="R272" i="27"/>
  <c r="R273" i="27"/>
  <c r="R274" i="27"/>
  <c r="R275" i="27"/>
  <c r="R276" i="27"/>
  <c r="R277" i="27"/>
  <c r="R278" i="27"/>
  <c r="R279" i="27"/>
  <c r="R280" i="27"/>
  <c r="R281" i="27"/>
  <c r="R282" i="27"/>
  <c r="R283" i="27"/>
  <c r="R284" i="27"/>
  <c r="R285" i="27"/>
  <c r="R286" i="27"/>
  <c r="R287" i="27"/>
  <c r="R288" i="27"/>
  <c r="R289" i="27"/>
  <c r="R290" i="27"/>
  <c r="R291" i="27"/>
  <c r="R292" i="27"/>
  <c r="R293" i="27"/>
  <c r="R294" i="27"/>
  <c r="R295" i="27"/>
  <c r="R296" i="27"/>
  <c r="R297" i="27"/>
  <c r="R298" i="27"/>
  <c r="R299" i="27"/>
  <c r="R300" i="27"/>
  <c r="R301" i="27"/>
  <c r="R302" i="27"/>
  <c r="R303" i="27"/>
  <c r="R304" i="27"/>
  <c r="R305" i="27"/>
  <c r="R306" i="27"/>
  <c r="R307" i="27"/>
  <c r="R308" i="27"/>
  <c r="R309" i="27"/>
  <c r="R310" i="27"/>
  <c r="R311" i="27"/>
  <c r="R312" i="27"/>
  <c r="R313" i="27"/>
  <c r="R314" i="27"/>
  <c r="R315" i="27"/>
  <c r="R316" i="27"/>
  <c r="R317" i="27"/>
  <c r="R318" i="27"/>
  <c r="R319" i="27"/>
  <c r="R320" i="27"/>
  <c r="R321" i="27"/>
  <c r="R322" i="27"/>
  <c r="R323" i="27"/>
  <c r="R324" i="27"/>
  <c r="R325" i="27"/>
  <c r="R326" i="27"/>
  <c r="R327" i="27"/>
  <c r="R328" i="27"/>
  <c r="R329" i="27"/>
  <c r="R330" i="27"/>
  <c r="R331" i="27"/>
  <c r="R332" i="27"/>
  <c r="R333" i="27"/>
  <c r="R334" i="27"/>
  <c r="R335" i="27"/>
  <c r="R336" i="27"/>
  <c r="R337" i="27"/>
  <c r="R338" i="27"/>
  <c r="R339" i="27"/>
  <c r="R340" i="27"/>
  <c r="R341" i="27"/>
  <c r="R342" i="27"/>
  <c r="R343" i="27"/>
  <c r="R344" i="27"/>
  <c r="R345" i="27"/>
  <c r="R346" i="27"/>
  <c r="R347" i="27"/>
  <c r="R348" i="27"/>
  <c r="R349" i="27"/>
  <c r="R350" i="27"/>
  <c r="R351" i="27"/>
  <c r="R352" i="27"/>
  <c r="R353" i="27"/>
  <c r="R354" i="27"/>
  <c r="R355" i="27"/>
  <c r="R356" i="27"/>
  <c r="R357" i="27"/>
  <c r="R358" i="27"/>
  <c r="R359" i="27"/>
  <c r="R360" i="27"/>
  <c r="R361" i="27"/>
  <c r="R362" i="27"/>
  <c r="R363" i="27"/>
  <c r="R364" i="27"/>
  <c r="R365" i="27"/>
  <c r="R366" i="27"/>
  <c r="R367" i="27"/>
  <c r="R368" i="27"/>
  <c r="R369" i="27"/>
  <c r="R370" i="27"/>
  <c r="R371" i="27"/>
  <c r="R372" i="27"/>
  <c r="R373" i="27"/>
  <c r="R374" i="27"/>
  <c r="R375" i="27"/>
  <c r="R376" i="27"/>
  <c r="R377" i="27"/>
  <c r="R378" i="27"/>
  <c r="R379" i="27"/>
  <c r="R380" i="27"/>
  <c r="R381" i="27"/>
  <c r="R382" i="27"/>
  <c r="R383" i="27"/>
  <c r="R384" i="27"/>
  <c r="R385" i="27"/>
  <c r="R386" i="27"/>
  <c r="R387" i="27"/>
  <c r="R388" i="27"/>
  <c r="R389" i="27"/>
  <c r="R390" i="27"/>
  <c r="R391" i="27"/>
  <c r="R392" i="27"/>
  <c r="R393" i="27"/>
  <c r="R394" i="27"/>
  <c r="R395" i="27"/>
  <c r="R396" i="27"/>
  <c r="R397" i="27"/>
  <c r="R398" i="27"/>
  <c r="R399" i="27"/>
  <c r="R400" i="27"/>
  <c r="R401" i="27"/>
  <c r="R402" i="27"/>
  <c r="R403" i="27"/>
  <c r="R404" i="27"/>
  <c r="R405" i="27"/>
  <c r="R406" i="27"/>
  <c r="R407" i="27"/>
  <c r="R408" i="27"/>
  <c r="R409" i="27"/>
  <c r="R410" i="27"/>
  <c r="R411" i="27"/>
  <c r="R412" i="27"/>
  <c r="R413" i="27"/>
  <c r="R414" i="27"/>
  <c r="R415" i="27"/>
  <c r="R416" i="27"/>
  <c r="R417" i="27"/>
  <c r="R418" i="27"/>
  <c r="R419" i="27"/>
  <c r="R420" i="27"/>
  <c r="R421" i="27"/>
  <c r="R422" i="27"/>
  <c r="R423" i="27"/>
  <c r="R424" i="27"/>
  <c r="R425" i="27"/>
  <c r="R426" i="27"/>
  <c r="R427" i="27"/>
  <c r="R428" i="27"/>
  <c r="R429" i="27"/>
  <c r="R430" i="27"/>
  <c r="R431" i="27"/>
  <c r="R432" i="27"/>
  <c r="R433" i="27"/>
  <c r="R434" i="27"/>
  <c r="R435" i="27"/>
  <c r="R436" i="27"/>
  <c r="R437" i="27"/>
  <c r="R438" i="27"/>
  <c r="R439" i="27"/>
  <c r="R440" i="27"/>
  <c r="R441" i="27"/>
  <c r="R442" i="27"/>
  <c r="R443" i="27"/>
  <c r="R444" i="27"/>
  <c r="R445" i="27"/>
  <c r="R446" i="27"/>
  <c r="R447" i="27"/>
  <c r="R448" i="27"/>
  <c r="R3" i="27"/>
  <c r="F4" i="26"/>
  <c r="G4" i="26"/>
  <c r="H4" i="26"/>
  <c r="F5" i="26"/>
  <c r="G5" i="26"/>
  <c r="H5" i="26"/>
  <c r="F6" i="26"/>
  <c r="G6" i="26"/>
  <c r="H6" i="26"/>
  <c r="F7" i="26"/>
  <c r="G7" i="26"/>
  <c r="H7" i="26"/>
  <c r="F8" i="26"/>
  <c r="G8" i="26"/>
  <c r="H8" i="26"/>
  <c r="F9" i="26"/>
  <c r="G9" i="26"/>
  <c r="H9" i="26"/>
  <c r="F10" i="26"/>
  <c r="G10" i="26"/>
  <c r="H10" i="26"/>
  <c r="F11" i="26"/>
  <c r="G11" i="26"/>
  <c r="H11" i="26"/>
  <c r="F12" i="26"/>
  <c r="G12" i="26"/>
  <c r="H12" i="26"/>
  <c r="F13" i="26"/>
  <c r="G13" i="26"/>
  <c r="H13" i="26"/>
  <c r="F14" i="26"/>
  <c r="G14" i="26"/>
  <c r="H14" i="26"/>
  <c r="F15" i="26"/>
  <c r="G15" i="26"/>
  <c r="H15" i="26"/>
  <c r="F16" i="26"/>
  <c r="G16" i="26"/>
  <c r="H16" i="26"/>
  <c r="F17" i="26"/>
  <c r="G17" i="26"/>
  <c r="H17" i="26"/>
  <c r="F18" i="26"/>
  <c r="G18" i="26"/>
  <c r="H18" i="26"/>
  <c r="F19" i="26"/>
  <c r="G19" i="26"/>
  <c r="H19" i="26"/>
  <c r="F20" i="26"/>
  <c r="G20" i="26"/>
  <c r="H20" i="26"/>
  <c r="F21" i="26"/>
  <c r="G21" i="26"/>
  <c r="H21" i="26"/>
  <c r="F22" i="26"/>
  <c r="G22" i="26"/>
  <c r="H22" i="26"/>
  <c r="F23" i="26"/>
  <c r="G23" i="26"/>
  <c r="H23" i="26"/>
  <c r="F24" i="26"/>
  <c r="G24" i="26"/>
  <c r="H24" i="26"/>
  <c r="F25" i="26"/>
  <c r="G25" i="26"/>
  <c r="H25" i="26"/>
  <c r="F26" i="26"/>
  <c r="G26" i="26"/>
  <c r="H26" i="26"/>
  <c r="F27" i="26"/>
  <c r="G27" i="26"/>
  <c r="H27" i="26"/>
  <c r="F28" i="26"/>
  <c r="G28" i="26"/>
  <c r="H28" i="26"/>
  <c r="F29" i="26"/>
  <c r="G29" i="26"/>
  <c r="H29" i="26"/>
  <c r="F30" i="26"/>
  <c r="G30" i="26"/>
  <c r="H30" i="26"/>
  <c r="F31" i="26"/>
  <c r="G31" i="26"/>
  <c r="H31" i="26"/>
  <c r="F32" i="26"/>
  <c r="G32" i="26"/>
  <c r="H32" i="26"/>
  <c r="F33" i="26"/>
  <c r="G33" i="26"/>
  <c r="H33" i="26"/>
  <c r="F34" i="26"/>
  <c r="G34" i="26"/>
  <c r="H34" i="26"/>
  <c r="F35" i="26"/>
  <c r="G35" i="26"/>
  <c r="H35" i="26"/>
  <c r="F36" i="26"/>
  <c r="G36" i="26"/>
  <c r="H36" i="26"/>
  <c r="F37" i="26"/>
  <c r="G37" i="26"/>
  <c r="H37" i="26"/>
  <c r="F38" i="26"/>
  <c r="G38" i="26"/>
  <c r="H38" i="26"/>
  <c r="F39" i="26"/>
  <c r="G39" i="26"/>
  <c r="H39" i="26"/>
  <c r="F40" i="26"/>
  <c r="G40" i="26"/>
  <c r="H40" i="26"/>
  <c r="F41" i="26"/>
  <c r="G41" i="26"/>
  <c r="H41" i="26"/>
  <c r="F42" i="26"/>
  <c r="G42" i="26"/>
  <c r="H42" i="26"/>
  <c r="F43" i="26"/>
  <c r="G43" i="26"/>
  <c r="H43" i="26"/>
  <c r="F44" i="26"/>
  <c r="G44" i="26"/>
  <c r="H44" i="26"/>
  <c r="F45" i="26"/>
  <c r="G45" i="26"/>
  <c r="H45" i="26"/>
  <c r="F46" i="26"/>
  <c r="G46" i="26"/>
  <c r="H46" i="26"/>
  <c r="F47" i="26"/>
  <c r="G47" i="26"/>
  <c r="H47" i="26"/>
  <c r="F48" i="26"/>
  <c r="G48" i="26"/>
  <c r="H48" i="26"/>
  <c r="F49" i="26"/>
  <c r="G49" i="26"/>
  <c r="H49" i="26"/>
  <c r="F50" i="26"/>
  <c r="G50" i="26"/>
  <c r="H50" i="26"/>
  <c r="F51" i="26"/>
  <c r="G51" i="26"/>
  <c r="H51" i="26"/>
  <c r="F52" i="26"/>
  <c r="G52" i="26"/>
  <c r="H52" i="26"/>
  <c r="F53" i="26"/>
  <c r="G53" i="26"/>
  <c r="H53" i="26"/>
  <c r="F54" i="26"/>
  <c r="G54" i="26"/>
  <c r="H54" i="26"/>
  <c r="F55" i="26"/>
  <c r="G55" i="26"/>
  <c r="H55" i="26"/>
  <c r="F56" i="26"/>
  <c r="G56" i="26"/>
  <c r="H56" i="26"/>
  <c r="F57" i="26"/>
  <c r="G57" i="26"/>
  <c r="H57" i="26"/>
  <c r="F58" i="26"/>
  <c r="G58" i="26"/>
  <c r="H58" i="26"/>
  <c r="F59" i="26"/>
  <c r="G59" i="26"/>
  <c r="H59" i="26"/>
  <c r="F60" i="26"/>
  <c r="G60" i="26"/>
  <c r="H60" i="26"/>
  <c r="F61" i="26"/>
  <c r="G61" i="26"/>
  <c r="H61" i="26"/>
  <c r="F62" i="26"/>
  <c r="G62" i="26"/>
  <c r="H62" i="26"/>
  <c r="F63" i="26"/>
  <c r="G63" i="26"/>
  <c r="H63" i="26"/>
  <c r="F64" i="26"/>
  <c r="G64" i="26"/>
  <c r="H64" i="26"/>
  <c r="F65" i="26"/>
  <c r="G65" i="26"/>
  <c r="H65" i="26"/>
  <c r="F66" i="26"/>
  <c r="G66" i="26"/>
  <c r="H66" i="26"/>
  <c r="F67" i="26"/>
  <c r="G67" i="26"/>
  <c r="H67" i="26"/>
  <c r="F68" i="26"/>
  <c r="G68" i="26"/>
  <c r="H68" i="26"/>
  <c r="F69" i="26"/>
  <c r="G69" i="26"/>
  <c r="H69" i="26"/>
  <c r="F70" i="26"/>
  <c r="G70" i="26"/>
  <c r="H70" i="26"/>
  <c r="F71" i="26"/>
  <c r="G71" i="26"/>
  <c r="H71" i="26"/>
  <c r="F72" i="26"/>
  <c r="G72" i="26"/>
  <c r="H72" i="26"/>
  <c r="F73" i="26"/>
  <c r="G73" i="26"/>
  <c r="H73" i="26"/>
  <c r="F74" i="26"/>
  <c r="G74" i="26"/>
  <c r="H74" i="26"/>
  <c r="F75" i="26"/>
  <c r="G75" i="26"/>
  <c r="H75" i="26"/>
  <c r="F76" i="26"/>
  <c r="G76" i="26"/>
  <c r="H76" i="26"/>
  <c r="F77" i="26"/>
  <c r="G77" i="26"/>
  <c r="H77" i="26"/>
  <c r="F78" i="26"/>
  <c r="G78" i="26"/>
  <c r="H78" i="26"/>
  <c r="F79" i="26"/>
  <c r="G79" i="26"/>
  <c r="H79" i="26"/>
  <c r="F80" i="26"/>
  <c r="G80" i="26"/>
  <c r="H80" i="26"/>
  <c r="F81" i="26"/>
  <c r="G81" i="26"/>
  <c r="H81" i="26"/>
  <c r="F82" i="26"/>
  <c r="G82" i="26"/>
  <c r="H82" i="26"/>
  <c r="F83" i="26"/>
  <c r="G83" i="26"/>
  <c r="H83" i="26"/>
  <c r="F84" i="26"/>
  <c r="G84" i="26"/>
  <c r="H84" i="26"/>
  <c r="F85" i="26"/>
  <c r="G85" i="26"/>
  <c r="H85" i="26"/>
  <c r="F86" i="26"/>
  <c r="G86" i="26"/>
  <c r="H86" i="26"/>
  <c r="F87" i="26"/>
  <c r="G87" i="26"/>
  <c r="H87" i="26"/>
  <c r="F88" i="26"/>
  <c r="G88" i="26"/>
  <c r="H88" i="26"/>
  <c r="F89" i="26"/>
  <c r="G89" i="26"/>
  <c r="H89" i="26"/>
  <c r="F90" i="26"/>
  <c r="G90" i="26"/>
  <c r="H90" i="26"/>
  <c r="F91" i="26"/>
  <c r="G91" i="26"/>
  <c r="H91" i="26"/>
  <c r="F92" i="26"/>
  <c r="G92" i="26"/>
  <c r="H92" i="26"/>
  <c r="F93" i="26"/>
  <c r="G93" i="26"/>
  <c r="H93" i="26"/>
  <c r="F94" i="26"/>
  <c r="G94" i="26"/>
  <c r="H94" i="26"/>
  <c r="F95" i="26"/>
  <c r="G95" i="26"/>
  <c r="H95" i="26"/>
  <c r="F96" i="26"/>
  <c r="G96" i="26"/>
  <c r="H96" i="26"/>
  <c r="F97" i="26"/>
  <c r="G97" i="26"/>
  <c r="H97" i="26"/>
  <c r="F98" i="26"/>
  <c r="G98" i="26"/>
  <c r="H98" i="26"/>
  <c r="F99" i="26"/>
  <c r="G99" i="26"/>
  <c r="H99" i="26"/>
  <c r="F100" i="26"/>
  <c r="G100" i="26"/>
  <c r="H100" i="26"/>
  <c r="F101" i="26"/>
  <c r="G101" i="26"/>
  <c r="H101" i="26"/>
  <c r="F102" i="26"/>
  <c r="G102" i="26"/>
  <c r="H102" i="26"/>
  <c r="F103" i="26"/>
  <c r="G103" i="26"/>
  <c r="H103" i="26"/>
  <c r="F104" i="26"/>
  <c r="G104" i="26"/>
  <c r="H104" i="26"/>
  <c r="F105" i="26"/>
  <c r="G105" i="26"/>
  <c r="H105" i="26"/>
  <c r="F106" i="26"/>
  <c r="G106" i="26"/>
  <c r="H106" i="26"/>
  <c r="F107" i="26"/>
  <c r="G107" i="26"/>
  <c r="H107" i="26"/>
  <c r="F108" i="26"/>
  <c r="G108" i="26"/>
  <c r="H108" i="26"/>
  <c r="F109" i="26"/>
  <c r="G109" i="26"/>
  <c r="H109" i="26"/>
  <c r="F110" i="26"/>
  <c r="G110" i="26"/>
  <c r="H110" i="26"/>
  <c r="F111" i="26"/>
  <c r="G111" i="26"/>
  <c r="H111" i="26"/>
  <c r="F112" i="26"/>
  <c r="G112" i="26"/>
  <c r="H112" i="26"/>
  <c r="F113" i="26"/>
  <c r="G113" i="26"/>
  <c r="H113" i="26"/>
  <c r="F114" i="26"/>
  <c r="G114" i="26"/>
  <c r="H114" i="26"/>
  <c r="F115" i="26"/>
  <c r="G115" i="26"/>
  <c r="H115" i="26"/>
  <c r="F116" i="26"/>
  <c r="G116" i="26"/>
  <c r="H116" i="26"/>
  <c r="F117" i="26"/>
  <c r="G117" i="26"/>
  <c r="H117" i="26"/>
  <c r="F118" i="26"/>
  <c r="G118" i="26"/>
  <c r="H118" i="26"/>
  <c r="F119" i="26"/>
  <c r="G119" i="26"/>
  <c r="H119" i="26"/>
  <c r="F120" i="26"/>
  <c r="G120" i="26"/>
  <c r="H120" i="26"/>
  <c r="F121" i="26"/>
  <c r="G121" i="26"/>
  <c r="H121" i="26"/>
  <c r="F122" i="26"/>
  <c r="G122" i="26"/>
  <c r="H122" i="26"/>
  <c r="F123" i="26"/>
  <c r="G123" i="26"/>
  <c r="H123" i="26"/>
  <c r="F124" i="26"/>
  <c r="G124" i="26"/>
  <c r="H124" i="26"/>
  <c r="F125" i="26"/>
  <c r="G125" i="26"/>
  <c r="H125" i="26"/>
  <c r="F126" i="26"/>
  <c r="G126" i="26"/>
  <c r="H126" i="26"/>
  <c r="F127" i="26"/>
  <c r="G127" i="26"/>
  <c r="H127" i="26"/>
  <c r="F128" i="26"/>
  <c r="G128" i="26"/>
  <c r="H128" i="26"/>
  <c r="F129" i="26"/>
  <c r="G129" i="26"/>
  <c r="H129" i="26"/>
  <c r="F130" i="26"/>
  <c r="G130" i="26"/>
  <c r="H130" i="26"/>
  <c r="F131" i="26"/>
  <c r="G131" i="26"/>
  <c r="H131" i="26"/>
  <c r="F132" i="26"/>
  <c r="G132" i="26"/>
  <c r="H132" i="26"/>
  <c r="F133" i="26"/>
  <c r="G133" i="26"/>
  <c r="H133" i="26"/>
  <c r="F134" i="26"/>
  <c r="G134" i="26"/>
  <c r="H134" i="26"/>
  <c r="F135" i="26"/>
  <c r="G135" i="26"/>
  <c r="H135" i="26"/>
  <c r="F136" i="26"/>
  <c r="G136" i="26"/>
  <c r="H136" i="26"/>
  <c r="F137" i="26"/>
  <c r="G137" i="26"/>
  <c r="H137" i="26"/>
  <c r="F138" i="26"/>
  <c r="G138" i="26"/>
  <c r="H138" i="26"/>
  <c r="F139" i="26"/>
  <c r="G139" i="26"/>
  <c r="H139" i="26"/>
  <c r="F140" i="26"/>
  <c r="G140" i="26"/>
  <c r="H140" i="26"/>
  <c r="F141" i="26"/>
  <c r="G141" i="26"/>
  <c r="H141" i="26"/>
  <c r="F142" i="26"/>
  <c r="G142" i="26"/>
  <c r="H142" i="26"/>
  <c r="F143" i="26"/>
  <c r="G143" i="26"/>
  <c r="H143" i="26"/>
  <c r="F144" i="26"/>
  <c r="G144" i="26"/>
  <c r="H144" i="26"/>
  <c r="F145" i="26"/>
  <c r="G145" i="26"/>
  <c r="H145" i="26"/>
  <c r="F146" i="26"/>
  <c r="G146" i="26"/>
  <c r="H146" i="26"/>
  <c r="F147" i="26"/>
  <c r="G147" i="26"/>
  <c r="H147" i="26"/>
  <c r="F148" i="26"/>
  <c r="G148" i="26"/>
  <c r="H148" i="26"/>
  <c r="F149" i="26"/>
  <c r="G149" i="26"/>
  <c r="H149" i="26"/>
  <c r="F150" i="26"/>
  <c r="G150" i="26"/>
  <c r="H150" i="26"/>
  <c r="F151" i="26"/>
  <c r="G151" i="26"/>
  <c r="H151" i="26"/>
  <c r="F152" i="26"/>
  <c r="G152" i="26"/>
  <c r="H152" i="26"/>
  <c r="F153" i="26"/>
  <c r="G153" i="26"/>
  <c r="H153" i="26"/>
  <c r="F154" i="26"/>
  <c r="G154" i="26"/>
  <c r="H154" i="26"/>
  <c r="F155" i="26"/>
  <c r="G155" i="26"/>
  <c r="H155" i="26"/>
  <c r="F156" i="26"/>
  <c r="G156" i="26"/>
  <c r="H156" i="26"/>
  <c r="F157" i="26"/>
  <c r="G157" i="26"/>
  <c r="H157" i="26"/>
  <c r="F158" i="26"/>
  <c r="G158" i="26"/>
  <c r="H158" i="26"/>
  <c r="F159" i="26"/>
  <c r="G159" i="26"/>
  <c r="H159" i="26"/>
  <c r="F160" i="26"/>
  <c r="G160" i="26"/>
  <c r="H160" i="26"/>
  <c r="F161" i="26"/>
  <c r="G161" i="26"/>
  <c r="H161" i="26"/>
  <c r="F162" i="26"/>
  <c r="G162" i="26"/>
  <c r="H162" i="26"/>
  <c r="F163" i="26"/>
  <c r="G163" i="26"/>
  <c r="H163" i="26"/>
  <c r="F164" i="26"/>
  <c r="G164" i="26"/>
  <c r="H164" i="26"/>
  <c r="F165" i="26"/>
  <c r="G165" i="26"/>
  <c r="H165" i="26"/>
  <c r="F166" i="26"/>
  <c r="G166" i="26"/>
  <c r="H166" i="26"/>
  <c r="F167" i="26"/>
  <c r="G167" i="26"/>
  <c r="H167" i="26"/>
  <c r="F168" i="26"/>
  <c r="G168" i="26"/>
  <c r="H168" i="26"/>
  <c r="F169" i="26"/>
  <c r="G169" i="26"/>
  <c r="H169" i="26"/>
  <c r="F170" i="26"/>
  <c r="G170" i="26"/>
  <c r="H170" i="26"/>
  <c r="F171" i="26"/>
  <c r="G171" i="26"/>
  <c r="H171" i="26"/>
  <c r="F172" i="26"/>
  <c r="G172" i="26"/>
  <c r="H172" i="26"/>
  <c r="F173" i="26"/>
  <c r="G173" i="26"/>
  <c r="H173" i="26"/>
  <c r="F174" i="26"/>
  <c r="G174" i="26"/>
  <c r="H174" i="26"/>
  <c r="F175" i="26"/>
  <c r="G175" i="26"/>
  <c r="H175" i="26"/>
  <c r="F176" i="26"/>
  <c r="G176" i="26"/>
  <c r="H176" i="26"/>
  <c r="F177" i="26"/>
  <c r="G177" i="26"/>
  <c r="H177" i="26"/>
  <c r="F178" i="26"/>
  <c r="G178" i="26"/>
  <c r="H178" i="26"/>
  <c r="F179" i="26"/>
  <c r="G179" i="26"/>
  <c r="H179" i="26"/>
  <c r="F180" i="26"/>
  <c r="G180" i="26"/>
  <c r="H180" i="26"/>
  <c r="F181" i="26"/>
  <c r="G181" i="26"/>
  <c r="H181" i="26"/>
  <c r="F182" i="26"/>
  <c r="G182" i="26"/>
  <c r="H182" i="26"/>
  <c r="F183" i="26"/>
  <c r="G183" i="26"/>
  <c r="H183" i="26"/>
  <c r="F184" i="26"/>
  <c r="G184" i="26"/>
  <c r="H184" i="26"/>
  <c r="F185" i="26"/>
  <c r="G185" i="26"/>
  <c r="H185" i="26"/>
  <c r="F186" i="26"/>
  <c r="G186" i="26"/>
  <c r="H186" i="26"/>
  <c r="F187" i="26"/>
  <c r="G187" i="26"/>
  <c r="H187" i="26"/>
  <c r="F188" i="26"/>
  <c r="G188" i="26"/>
  <c r="H188" i="26"/>
  <c r="F189" i="26"/>
  <c r="G189" i="26"/>
  <c r="H189" i="26"/>
  <c r="F190" i="26"/>
  <c r="G190" i="26"/>
  <c r="H190" i="26"/>
  <c r="F191" i="26"/>
  <c r="G191" i="26"/>
  <c r="H191" i="26"/>
  <c r="F192" i="26"/>
  <c r="G192" i="26"/>
  <c r="H192" i="26"/>
  <c r="F193" i="26"/>
  <c r="G193" i="26"/>
  <c r="H193" i="26"/>
  <c r="F194" i="26"/>
  <c r="G194" i="26"/>
  <c r="H194" i="26"/>
  <c r="F195" i="26"/>
  <c r="G195" i="26"/>
  <c r="H195" i="26"/>
  <c r="F196" i="26"/>
  <c r="G196" i="26"/>
  <c r="H196" i="26"/>
  <c r="F197" i="26"/>
  <c r="G197" i="26"/>
  <c r="H197" i="26"/>
  <c r="F198" i="26"/>
  <c r="G198" i="26"/>
  <c r="H198" i="26"/>
  <c r="F199" i="26"/>
  <c r="G199" i="26"/>
  <c r="H199" i="26"/>
  <c r="F200" i="26"/>
  <c r="G200" i="26"/>
  <c r="H200" i="26"/>
  <c r="F201" i="26"/>
  <c r="G201" i="26"/>
  <c r="H201" i="26"/>
  <c r="F202" i="26"/>
  <c r="G202" i="26"/>
  <c r="H202" i="26"/>
  <c r="F203" i="26"/>
  <c r="G203" i="26"/>
  <c r="H203" i="26"/>
  <c r="F204" i="26"/>
  <c r="G204" i="26"/>
  <c r="H204" i="26"/>
  <c r="F205" i="26"/>
  <c r="G205" i="26"/>
  <c r="H205" i="26"/>
  <c r="F206" i="26"/>
  <c r="G206" i="26"/>
  <c r="H206" i="26"/>
  <c r="F207" i="26"/>
  <c r="G207" i="26"/>
  <c r="H207" i="26"/>
  <c r="F208" i="26"/>
  <c r="G208" i="26"/>
  <c r="H208" i="26"/>
  <c r="F209" i="26"/>
  <c r="G209" i="26"/>
  <c r="H209" i="26"/>
  <c r="F210" i="26"/>
  <c r="G210" i="26"/>
  <c r="H210" i="26"/>
  <c r="F211" i="26"/>
  <c r="G211" i="26"/>
  <c r="H211" i="26"/>
  <c r="F212" i="26"/>
  <c r="G212" i="26"/>
  <c r="H212" i="26"/>
  <c r="F213" i="26"/>
  <c r="G213" i="26"/>
  <c r="H213" i="26"/>
  <c r="F214" i="26"/>
  <c r="G214" i="26"/>
  <c r="H214" i="26"/>
  <c r="F215" i="26"/>
  <c r="G215" i="26"/>
  <c r="H215" i="26"/>
  <c r="F216" i="26"/>
  <c r="G216" i="26"/>
  <c r="H216" i="26"/>
  <c r="F217" i="26"/>
  <c r="G217" i="26"/>
  <c r="H217" i="26"/>
  <c r="F218" i="26"/>
  <c r="G218" i="26"/>
  <c r="H218" i="26"/>
  <c r="F219" i="26"/>
  <c r="G219" i="26"/>
  <c r="H219" i="26"/>
  <c r="F220" i="26"/>
  <c r="G220" i="26"/>
  <c r="H220" i="26"/>
  <c r="F221" i="26"/>
  <c r="G221" i="26"/>
  <c r="H221" i="26"/>
  <c r="F222" i="26"/>
  <c r="G222" i="26"/>
  <c r="H222" i="26"/>
  <c r="F223" i="26"/>
  <c r="G223" i="26"/>
  <c r="H223" i="26"/>
  <c r="F224" i="26"/>
  <c r="G224" i="26"/>
  <c r="H224" i="26"/>
  <c r="F225" i="26"/>
  <c r="G225" i="26"/>
  <c r="H225" i="26"/>
  <c r="F226" i="26"/>
  <c r="G226" i="26"/>
  <c r="H226" i="26"/>
  <c r="F227" i="26"/>
  <c r="G227" i="26"/>
  <c r="H227" i="26"/>
  <c r="F228" i="26"/>
  <c r="G228" i="26"/>
  <c r="H228" i="26"/>
  <c r="F229" i="26"/>
  <c r="G229" i="26"/>
  <c r="H229" i="26"/>
  <c r="F230" i="26"/>
  <c r="G230" i="26"/>
  <c r="H230" i="26"/>
  <c r="F231" i="26"/>
  <c r="G231" i="26"/>
  <c r="H231" i="26"/>
  <c r="F232" i="26"/>
  <c r="G232" i="26"/>
  <c r="H232" i="26"/>
  <c r="F233" i="26"/>
  <c r="G233" i="26"/>
  <c r="H233" i="26"/>
  <c r="F234" i="26"/>
  <c r="G234" i="26"/>
  <c r="H234" i="26"/>
  <c r="F235" i="26"/>
  <c r="G235" i="26"/>
  <c r="H235" i="26"/>
  <c r="F236" i="26"/>
  <c r="G236" i="26"/>
  <c r="H236" i="26"/>
  <c r="F237" i="26"/>
  <c r="G237" i="26"/>
  <c r="H237" i="26"/>
  <c r="F238" i="26"/>
  <c r="G238" i="26"/>
  <c r="H238" i="26"/>
  <c r="F239" i="26"/>
  <c r="G239" i="26"/>
  <c r="H239" i="26"/>
  <c r="F240" i="26"/>
  <c r="G240" i="26"/>
  <c r="H240" i="26"/>
  <c r="F241" i="26"/>
  <c r="G241" i="26"/>
  <c r="H241" i="26"/>
  <c r="F242" i="26"/>
  <c r="G242" i="26"/>
  <c r="H242" i="26"/>
  <c r="F243" i="26"/>
  <c r="G243" i="26"/>
  <c r="H243" i="26"/>
  <c r="F244" i="26"/>
  <c r="G244" i="26"/>
  <c r="H244" i="26"/>
  <c r="F245" i="26"/>
  <c r="G245" i="26"/>
  <c r="H245" i="26"/>
  <c r="F246" i="26"/>
  <c r="G246" i="26"/>
  <c r="H246" i="26"/>
  <c r="F247" i="26"/>
  <c r="G247" i="26"/>
  <c r="H247" i="26"/>
  <c r="F248" i="26"/>
  <c r="G248" i="26"/>
  <c r="H248" i="26"/>
  <c r="F249" i="26"/>
  <c r="G249" i="26"/>
  <c r="H249" i="26"/>
  <c r="F250" i="26"/>
  <c r="G250" i="26"/>
  <c r="H250" i="26"/>
  <c r="F251" i="26"/>
  <c r="G251" i="26"/>
  <c r="H251" i="26"/>
  <c r="F252" i="26"/>
  <c r="G252" i="26"/>
  <c r="H252" i="26"/>
  <c r="F253" i="26"/>
  <c r="G253" i="26"/>
  <c r="H253" i="26"/>
  <c r="F254" i="26"/>
  <c r="G254" i="26"/>
  <c r="H254" i="26"/>
  <c r="F255" i="26"/>
  <c r="G255" i="26"/>
  <c r="H255" i="26"/>
  <c r="F256" i="26"/>
  <c r="G256" i="26"/>
  <c r="H256" i="26"/>
  <c r="F257" i="26"/>
  <c r="G257" i="26"/>
  <c r="H257" i="26"/>
  <c r="F258" i="26"/>
  <c r="G258" i="26"/>
  <c r="H258" i="26"/>
  <c r="F259" i="26"/>
  <c r="G259" i="26"/>
  <c r="H259" i="26"/>
  <c r="F260" i="26"/>
  <c r="G260" i="26"/>
  <c r="H260" i="26"/>
  <c r="F261" i="26"/>
  <c r="G261" i="26"/>
  <c r="H261" i="26"/>
  <c r="F262" i="26"/>
  <c r="G262" i="26"/>
  <c r="H262" i="26"/>
  <c r="F263" i="26"/>
  <c r="G263" i="26"/>
  <c r="H263" i="26"/>
  <c r="F264" i="26"/>
  <c r="G264" i="26"/>
  <c r="H264" i="26"/>
  <c r="F265" i="26"/>
  <c r="G265" i="26"/>
  <c r="H265" i="26"/>
  <c r="F266" i="26"/>
  <c r="G266" i="26"/>
  <c r="H266" i="26"/>
  <c r="F267" i="26"/>
  <c r="G267" i="26"/>
  <c r="H267" i="26"/>
  <c r="F268" i="26"/>
  <c r="G268" i="26"/>
  <c r="H268" i="26"/>
  <c r="F269" i="26"/>
  <c r="G269" i="26"/>
  <c r="H269" i="26"/>
  <c r="F270" i="26"/>
  <c r="G270" i="26"/>
  <c r="H270" i="26"/>
  <c r="F271" i="26"/>
  <c r="G271" i="26"/>
  <c r="H271" i="26"/>
  <c r="F272" i="26"/>
  <c r="G272" i="26"/>
  <c r="H272" i="26"/>
  <c r="F273" i="26"/>
  <c r="G273" i="26"/>
  <c r="H273" i="26"/>
  <c r="F274" i="26"/>
  <c r="G274" i="26"/>
  <c r="H274" i="26"/>
  <c r="F275" i="26"/>
  <c r="G275" i="26"/>
  <c r="H275" i="26"/>
  <c r="F276" i="26"/>
  <c r="G276" i="26"/>
  <c r="H276" i="26"/>
  <c r="F277" i="26"/>
  <c r="G277" i="26"/>
  <c r="H277" i="26"/>
  <c r="F278" i="26"/>
  <c r="G278" i="26"/>
  <c r="H278" i="26"/>
  <c r="F279" i="26"/>
  <c r="G279" i="26"/>
  <c r="H279" i="26"/>
  <c r="F280" i="26"/>
  <c r="G280" i="26"/>
  <c r="H280" i="26"/>
  <c r="F281" i="26"/>
  <c r="G281" i="26"/>
  <c r="H281" i="26"/>
  <c r="F282" i="26"/>
  <c r="G282" i="26"/>
  <c r="H282" i="26"/>
  <c r="F283" i="26"/>
  <c r="G283" i="26"/>
  <c r="H283" i="26"/>
  <c r="F284" i="26"/>
  <c r="G284" i="26"/>
  <c r="H284" i="26"/>
  <c r="F285" i="26"/>
  <c r="G285" i="26"/>
  <c r="H285" i="26"/>
  <c r="F286" i="26"/>
  <c r="G286" i="26"/>
  <c r="H286" i="26"/>
  <c r="F287" i="26"/>
  <c r="G287" i="26"/>
  <c r="H287" i="26"/>
  <c r="F288" i="26"/>
  <c r="G288" i="26"/>
  <c r="H288" i="26"/>
  <c r="F289" i="26"/>
  <c r="G289" i="26"/>
  <c r="H289" i="26"/>
  <c r="F290" i="26"/>
  <c r="G290" i="26"/>
  <c r="H290" i="26"/>
  <c r="F291" i="26"/>
  <c r="G291" i="26"/>
  <c r="H291" i="26"/>
  <c r="F292" i="26"/>
  <c r="G292" i="26"/>
  <c r="H292" i="26"/>
  <c r="F293" i="26"/>
  <c r="G293" i="26"/>
  <c r="H293" i="26"/>
  <c r="F294" i="26"/>
  <c r="G294" i="26"/>
  <c r="H294" i="26"/>
  <c r="F295" i="26"/>
  <c r="G295" i="26"/>
  <c r="H295" i="26"/>
  <c r="F296" i="26"/>
  <c r="G296" i="26"/>
  <c r="H296" i="26"/>
  <c r="F297" i="26"/>
  <c r="G297" i="26"/>
  <c r="H297" i="26"/>
  <c r="F298" i="26"/>
  <c r="G298" i="26"/>
  <c r="H298" i="26"/>
  <c r="F299" i="26"/>
  <c r="G299" i="26"/>
  <c r="H299" i="26"/>
  <c r="F300" i="26"/>
  <c r="G300" i="26"/>
  <c r="H300" i="26"/>
  <c r="F301" i="26"/>
  <c r="G301" i="26"/>
  <c r="H301" i="26"/>
  <c r="F302" i="26"/>
  <c r="G302" i="26"/>
  <c r="H302" i="26"/>
  <c r="F303" i="26"/>
  <c r="G303" i="26"/>
  <c r="H303" i="26"/>
  <c r="F304" i="26"/>
  <c r="G304" i="26"/>
  <c r="H304" i="26"/>
  <c r="F305" i="26"/>
  <c r="G305" i="26"/>
  <c r="H305" i="26"/>
  <c r="F306" i="26"/>
  <c r="G306" i="26"/>
  <c r="H306" i="26"/>
  <c r="F307" i="26"/>
  <c r="G307" i="26"/>
  <c r="H307" i="26"/>
  <c r="F308" i="26"/>
  <c r="G308" i="26"/>
  <c r="H308" i="26"/>
  <c r="F309" i="26"/>
  <c r="G309" i="26"/>
  <c r="H309" i="26"/>
  <c r="F310" i="26"/>
  <c r="G310" i="26"/>
  <c r="H310" i="26"/>
  <c r="F311" i="26"/>
  <c r="G311" i="26"/>
  <c r="H311" i="26"/>
  <c r="F312" i="26"/>
  <c r="G312" i="26"/>
  <c r="H312" i="26"/>
  <c r="F313" i="26"/>
  <c r="G313" i="26"/>
  <c r="H313" i="26"/>
  <c r="F314" i="26"/>
  <c r="G314" i="26"/>
  <c r="H314" i="26"/>
  <c r="F315" i="26"/>
  <c r="G315" i="26"/>
  <c r="H315" i="26"/>
  <c r="F316" i="26"/>
  <c r="G316" i="26"/>
  <c r="H316" i="26"/>
  <c r="F317" i="26"/>
  <c r="G317" i="26"/>
  <c r="H317" i="26"/>
  <c r="F318" i="26"/>
  <c r="G318" i="26"/>
  <c r="H318" i="26"/>
  <c r="F319" i="26"/>
  <c r="G319" i="26"/>
  <c r="H319" i="26"/>
  <c r="F320" i="26"/>
  <c r="G320" i="26"/>
  <c r="H320" i="26"/>
  <c r="F321" i="26"/>
  <c r="G321" i="26"/>
  <c r="H321" i="26"/>
  <c r="F322" i="26"/>
  <c r="G322" i="26"/>
  <c r="H322" i="26"/>
  <c r="F323" i="26"/>
  <c r="G323" i="26"/>
  <c r="H323" i="26"/>
  <c r="F324" i="26"/>
  <c r="G324" i="26"/>
  <c r="H324" i="26"/>
  <c r="F325" i="26"/>
  <c r="G325" i="26"/>
  <c r="H325" i="26"/>
  <c r="F326" i="26"/>
  <c r="G326" i="26"/>
  <c r="H326" i="26"/>
  <c r="F327" i="26"/>
  <c r="G327" i="26"/>
  <c r="H327" i="26"/>
  <c r="F328" i="26"/>
  <c r="G328" i="26"/>
  <c r="H328" i="26"/>
  <c r="F329" i="26"/>
  <c r="G329" i="26"/>
  <c r="H329" i="26"/>
  <c r="F330" i="26"/>
  <c r="G330" i="26"/>
  <c r="H330" i="26"/>
  <c r="F331" i="26"/>
  <c r="G331" i="26"/>
  <c r="H331" i="26"/>
  <c r="F332" i="26"/>
  <c r="G332" i="26"/>
  <c r="H332" i="26"/>
  <c r="F333" i="26"/>
  <c r="G333" i="26"/>
  <c r="H333" i="26"/>
  <c r="F334" i="26"/>
  <c r="G334" i="26"/>
  <c r="H334" i="26"/>
  <c r="F335" i="26"/>
  <c r="G335" i="26"/>
  <c r="H335" i="26"/>
  <c r="F336" i="26"/>
  <c r="G336" i="26"/>
  <c r="H336" i="26"/>
  <c r="F337" i="26"/>
  <c r="G337" i="26"/>
  <c r="H337" i="26"/>
  <c r="F338" i="26"/>
  <c r="G338" i="26"/>
  <c r="H338" i="26"/>
  <c r="F339" i="26"/>
  <c r="G339" i="26"/>
  <c r="H339" i="26"/>
  <c r="F340" i="26"/>
  <c r="G340" i="26"/>
  <c r="H340" i="26"/>
  <c r="F341" i="26"/>
  <c r="G341" i="26"/>
  <c r="H341" i="26"/>
  <c r="F342" i="26"/>
  <c r="G342" i="26"/>
  <c r="H342" i="26"/>
  <c r="F343" i="26"/>
  <c r="G343" i="26"/>
  <c r="H343" i="26"/>
  <c r="F344" i="26"/>
  <c r="G344" i="26"/>
  <c r="H344" i="26"/>
  <c r="F345" i="26"/>
  <c r="G345" i="26"/>
  <c r="H345" i="26"/>
  <c r="F346" i="26"/>
  <c r="G346" i="26"/>
  <c r="H346" i="26"/>
  <c r="F347" i="26"/>
  <c r="G347" i="26"/>
  <c r="H347" i="26"/>
  <c r="F348" i="26"/>
  <c r="G348" i="26"/>
  <c r="H348" i="26"/>
  <c r="F349" i="26"/>
  <c r="G349" i="26"/>
  <c r="H349" i="26"/>
  <c r="F350" i="26"/>
  <c r="G350" i="26"/>
  <c r="H350" i="26"/>
  <c r="F351" i="26"/>
  <c r="G351" i="26"/>
  <c r="H351" i="26"/>
  <c r="F352" i="26"/>
  <c r="G352" i="26"/>
  <c r="H352" i="26"/>
  <c r="F353" i="26"/>
  <c r="G353" i="26"/>
  <c r="H353" i="26"/>
  <c r="F354" i="26"/>
  <c r="G354" i="26"/>
  <c r="H354" i="26"/>
  <c r="F355" i="26"/>
  <c r="G355" i="26"/>
  <c r="H355" i="26"/>
  <c r="F356" i="26"/>
  <c r="G356" i="26"/>
  <c r="H356" i="26"/>
  <c r="F357" i="26"/>
  <c r="G357" i="26"/>
  <c r="H357" i="26"/>
  <c r="F358" i="26"/>
  <c r="G358" i="26"/>
  <c r="H358" i="26"/>
  <c r="F359" i="26"/>
  <c r="G359" i="26"/>
  <c r="H359" i="26"/>
  <c r="F360" i="26"/>
  <c r="G360" i="26"/>
  <c r="H360" i="26"/>
  <c r="F361" i="26"/>
  <c r="G361" i="26"/>
  <c r="H361" i="26"/>
  <c r="F362" i="26"/>
  <c r="G362" i="26"/>
  <c r="H362" i="26"/>
  <c r="F363" i="26"/>
  <c r="G363" i="26"/>
  <c r="H363" i="26"/>
  <c r="F364" i="26"/>
  <c r="G364" i="26"/>
  <c r="H364" i="26"/>
  <c r="F365" i="26"/>
  <c r="G365" i="26"/>
  <c r="H365" i="26"/>
  <c r="F366" i="26"/>
  <c r="G366" i="26"/>
  <c r="H366" i="26"/>
  <c r="F367" i="26"/>
  <c r="G367" i="26"/>
  <c r="H367" i="26"/>
  <c r="F368" i="26"/>
  <c r="G368" i="26"/>
  <c r="H368" i="26"/>
  <c r="F369" i="26"/>
  <c r="G369" i="26"/>
  <c r="H369" i="26"/>
  <c r="F370" i="26"/>
  <c r="G370" i="26"/>
  <c r="H370" i="26"/>
  <c r="F371" i="26"/>
  <c r="G371" i="26"/>
  <c r="H371" i="26"/>
  <c r="F372" i="26"/>
  <c r="G372" i="26"/>
  <c r="H372" i="26"/>
  <c r="F373" i="26"/>
  <c r="G373" i="26"/>
  <c r="H373" i="26"/>
  <c r="F374" i="26"/>
  <c r="G374" i="26"/>
  <c r="H374" i="26"/>
  <c r="F375" i="26"/>
  <c r="G375" i="26"/>
  <c r="H375" i="26"/>
  <c r="F376" i="26"/>
  <c r="G376" i="26"/>
  <c r="H376" i="26"/>
  <c r="F377" i="26"/>
  <c r="G377" i="26"/>
  <c r="H377" i="26"/>
  <c r="F378" i="26"/>
  <c r="G378" i="26"/>
  <c r="H378" i="26"/>
  <c r="F379" i="26"/>
  <c r="G379" i="26"/>
  <c r="H379" i="26"/>
  <c r="F380" i="26"/>
  <c r="G380" i="26"/>
  <c r="H380" i="26"/>
  <c r="F381" i="26"/>
  <c r="G381" i="26"/>
  <c r="H381" i="26"/>
  <c r="F382" i="26"/>
  <c r="G382" i="26"/>
  <c r="H382" i="26"/>
  <c r="F383" i="26"/>
  <c r="G383" i="26"/>
  <c r="H383" i="26"/>
  <c r="F384" i="26"/>
  <c r="G384" i="26"/>
  <c r="H384" i="26"/>
  <c r="F385" i="26"/>
  <c r="G385" i="26"/>
  <c r="H385" i="26"/>
  <c r="F386" i="26"/>
  <c r="G386" i="26"/>
  <c r="H386" i="26"/>
  <c r="F387" i="26"/>
  <c r="G387" i="26"/>
  <c r="H387" i="26"/>
  <c r="F388" i="26"/>
  <c r="G388" i="26"/>
  <c r="H388" i="26"/>
  <c r="F389" i="26"/>
  <c r="I389" i="26" s="1"/>
  <c r="G389" i="26"/>
  <c r="H389" i="26"/>
  <c r="F390" i="26"/>
  <c r="G390" i="26"/>
  <c r="H390" i="26"/>
  <c r="F391" i="26"/>
  <c r="G391" i="26"/>
  <c r="H391" i="26"/>
  <c r="F392" i="26"/>
  <c r="G392" i="26"/>
  <c r="H392" i="26"/>
  <c r="F393" i="26"/>
  <c r="G393" i="26"/>
  <c r="H393" i="26"/>
  <c r="F394" i="26"/>
  <c r="G394" i="26"/>
  <c r="H394" i="26"/>
  <c r="F395" i="26"/>
  <c r="G395" i="26"/>
  <c r="H395" i="26"/>
  <c r="F396" i="26"/>
  <c r="G396" i="26"/>
  <c r="H396" i="26"/>
  <c r="F397" i="26"/>
  <c r="G397" i="26"/>
  <c r="H397" i="26"/>
  <c r="F398" i="26"/>
  <c r="G398" i="26"/>
  <c r="H398" i="26"/>
  <c r="F399" i="26"/>
  <c r="G399" i="26"/>
  <c r="H399" i="26"/>
  <c r="F400" i="26"/>
  <c r="G400" i="26"/>
  <c r="H400" i="26"/>
  <c r="F401" i="26"/>
  <c r="G401" i="26"/>
  <c r="H401" i="26"/>
  <c r="F402" i="26"/>
  <c r="G402" i="26"/>
  <c r="H402" i="26"/>
  <c r="F403" i="26"/>
  <c r="G403" i="26"/>
  <c r="H403" i="26"/>
  <c r="F404" i="26"/>
  <c r="G404" i="26"/>
  <c r="H404" i="26"/>
  <c r="F405" i="26"/>
  <c r="I405" i="26" s="1"/>
  <c r="G405" i="26"/>
  <c r="H405" i="26"/>
  <c r="F406" i="26"/>
  <c r="G406" i="26"/>
  <c r="H406" i="26"/>
  <c r="F407" i="26"/>
  <c r="G407" i="26"/>
  <c r="H407" i="26"/>
  <c r="F408" i="26"/>
  <c r="G408" i="26"/>
  <c r="H408" i="26"/>
  <c r="F409" i="26"/>
  <c r="G409" i="26"/>
  <c r="H409" i="26"/>
  <c r="F410" i="26"/>
  <c r="G410" i="26"/>
  <c r="H410" i="26"/>
  <c r="F411" i="26"/>
  <c r="G411" i="26"/>
  <c r="H411" i="26"/>
  <c r="F412" i="26"/>
  <c r="G412" i="26"/>
  <c r="H412" i="26"/>
  <c r="F413" i="26"/>
  <c r="G413" i="26"/>
  <c r="H413" i="26"/>
  <c r="F414" i="26"/>
  <c r="G414" i="26"/>
  <c r="H414" i="26"/>
  <c r="F415" i="26"/>
  <c r="G415" i="26"/>
  <c r="H415" i="26"/>
  <c r="F416" i="26"/>
  <c r="G416" i="26"/>
  <c r="H416" i="26"/>
  <c r="F417" i="26"/>
  <c r="G417" i="26"/>
  <c r="H417" i="26"/>
  <c r="F418" i="26"/>
  <c r="G418" i="26"/>
  <c r="H418" i="26"/>
  <c r="F419" i="26"/>
  <c r="G419" i="26"/>
  <c r="H419" i="26"/>
  <c r="F420" i="26"/>
  <c r="G420" i="26"/>
  <c r="H420" i="26"/>
  <c r="F421" i="26"/>
  <c r="G421" i="26"/>
  <c r="H421" i="26"/>
  <c r="F422" i="26"/>
  <c r="G422" i="26"/>
  <c r="H422" i="26"/>
  <c r="F423" i="26"/>
  <c r="G423" i="26"/>
  <c r="H423" i="26"/>
  <c r="F424" i="26"/>
  <c r="G424" i="26"/>
  <c r="H424" i="26"/>
  <c r="F425" i="26"/>
  <c r="G425" i="26"/>
  <c r="H425" i="26"/>
  <c r="F426" i="26"/>
  <c r="G426" i="26"/>
  <c r="H426" i="26"/>
  <c r="F427" i="26"/>
  <c r="G427" i="26"/>
  <c r="H427" i="26"/>
  <c r="F428" i="26"/>
  <c r="G428" i="26"/>
  <c r="H428" i="26"/>
  <c r="F429" i="26"/>
  <c r="G429" i="26"/>
  <c r="H429" i="26"/>
  <c r="F430" i="26"/>
  <c r="G430" i="26"/>
  <c r="H430" i="26"/>
  <c r="F431" i="26"/>
  <c r="G431" i="26"/>
  <c r="H431" i="26"/>
  <c r="F432" i="26"/>
  <c r="G432" i="26"/>
  <c r="H432" i="26"/>
  <c r="F433" i="26"/>
  <c r="G433" i="26"/>
  <c r="H433" i="26"/>
  <c r="F434" i="26"/>
  <c r="G434" i="26"/>
  <c r="H434" i="26"/>
  <c r="F435" i="26"/>
  <c r="G435" i="26"/>
  <c r="H435" i="26"/>
  <c r="F436" i="26"/>
  <c r="G436" i="26"/>
  <c r="H436" i="26"/>
  <c r="F437" i="26"/>
  <c r="G437" i="26"/>
  <c r="H437" i="26"/>
  <c r="F438" i="26"/>
  <c r="G438" i="26"/>
  <c r="H438" i="26"/>
  <c r="F439" i="26"/>
  <c r="G439" i="26"/>
  <c r="H439" i="26"/>
  <c r="F440" i="26"/>
  <c r="G440" i="26"/>
  <c r="H440" i="26"/>
  <c r="F441" i="26"/>
  <c r="G441" i="26"/>
  <c r="H441" i="26"/>
  <c r="F442" i="26"/>
  <c r="G442" i="26"/>
  <c r="H442" i="26"/>
  <c r="F443" i="26"/>
  <c r="G443" i="26"/>
  <c r="H443" i="26"/>
  <c r="F444" i="26"/>
  <c r="G444" i="26"/>
  <c r="H444" i="26"/>
  <c r="F445" i="26"/>
  <c r="G445" i="26"/>
  <c r="H445" i="26"/>
  <c r="F446" i="26"/>
  <c r="G446" i="26"/>
  <c r="H446" i="26"/>
  <c r="F447" i="26"/>
  <c r="G447" i="26"/>
  <c r="H447" i="26"/>
  <c r="F448" i="26"/>
  <c r="G448" i="26"/>
  <c r="H448" i="26"/>
  <c r="G3" i="26"/>
  <c r="H3" i="26"/>
  <c r="F3" i="26"/>
  <c r="L240" i="25"/>
  <c r="L241" i="25"/>
  <c r="L242" i="25"/>
  <c r="L243" i="25"/>
  <c r="L244" i="25"/>
  <c r="L245" i="25"/>
  <c r="L246" i="25"/>
  <c r="L247" i="25"/>
  <c r="L248" i="25"/>
  <c r="L249" i="25"/>
  <c r="L250" i="25"/>
  <c r="L251" i="25"/>
  <c r="L252" i="25"/>
  <c r="L253" i="25"/>
  <c r="L254" i="25"/>
  <c r="L255" i="25"/>
  <c r="L256" i="25"/>
  <c r="L257" i="25"/>
  <c r="L258" i="25"/>
  <c r="L259" i="25"/>
  <c r="L260" i="25"/>
  <c r="L261" i="25"/>
  <c r="L262" i="25"/>
  <c r="L263" i="25"/>
  <c r="L264" i="25"/>
  <c r="L265" i="25"/>
  <c r="L266" i="25"/>
  <c r="L267" i="25"/>
  <c r="L268" i="25"/>
  <c r="L269" i="25"/>
  <c r="L270" i="25"/>
  <c r="L271" i="25"/>
  <c r="L272" i="25"/>
  <c r="L273" i="25"/>
  <c r="L274" i="25"/>
  <c r="L275" i="25"/>
  <c r="L276" i="25"/>
  <c r="L277" i="25"/>
  <c r="L278" i="25"/>
  <c r="L279" i="25"/>
  <c r="L280" i="25"/>
  <c r="L281" i="25"/>
  <c r="L282" i="25"/>
  <c r="L283" i="25"/>
  <c r="L284" i="25"/>
  <c r="L285" i="25"/>
  <c r="L286" i="25"/>
  <c r="L287" i="25"/>
  <c r="L288" i="25"/>
  <c r="L289" i="25"/>
  <c r="L290" i="25"/>
  <c r="L291" i="25"/>
  <c r="L292" i="25"/>
  <c r="L293" i="25"/>
  <c r="L294" i="25"/>
  <c r="L295" i="25"/>
  <c r="L296" i="25"/>
  <c r="L297" i="25"/>
  <c r="L298" i="25"/>
  <c r="L299" i="25"/>
  <c r="L300" i="25"/>
  <c r="L301" i="25"/>
  <c r="L302" i="25"/>
  <c r="L303" i="25"/>
  <c r="L304" i="25"/>
  <c r="L305" i="25"/>
  <c r="L306" i="25"/>
  <c r="L307" i="25"/>
  <c r="L308" i="25"/>
  <c r="L309" i="25"/>
  <c r="L310" i="25"/>
  <c r="L311" i="25"/>
  <c r="L312" i="25"/>
  <c r="L313" i="25"/>
  <c r="L314" i="25"/>
  <c r="L315" i="25"/>
  <c r="L316" i="25"/>
  <c r="L317" i="25"/>
  <c r="L318" i="25"/>
  <c r="L319" i="25"/>
  <c r="L320" i="25"/>
  <c r="L321" i="25"/>
  <c r="L322" i="25"/>
  <c r="L323" i="25"/>
  <c r="L324" i="25"/>
  <c r="L325" i="25"/>
  <c r="L326" i="25"/>
  <c r="L327" i="25"/>
  <c r="L328" i="25"/>
  <c r="L329" i="25"/>
  <c r="L330" i="25"/>
  <c r="L331" i="25"/>
  <c r="L332" i="25"/>
  <c r="L333" i="25"/>
  <c r="L334" i="25"/>
  <c r="L335" i="25"/>
  <c r="L336" i="25"/>
  <c r="L337" i="25"/>
  <c r="L338" i="25"/>
  <c r="L339" i="25"/>
  <c r="L340" i="25"/>
  <c r="L341" i="25"/>
  <c r="L342" i="25"/>
  <c r="L343" i="25"/>
  <c r="L344" i="25"/>
  <c r="L345" i="25"/>
  <c r="L346" i="25"/>
  <c r="L347" i="25"/>
  <c r="L348" i="25"/>
  <c r="L349" i="25"/>
  <c r="L350" i="25"/>
  <c r="L351" i="25"/>
  <c r="L352" i="25"/>
  <c r="L353" i="25"/>
  <c r="L354" i="25"/>
  <c r="L355" i="25"/>
  <c r="L356" i="25"/>
  <c r="L357" i="25"/>
  <c r="L358" i="25"/>
  <c r="L359" i="25"/>
  <c r="L360" i="25"/>
  <c r="L361" i="25"/>
  <c r="L362" i="25"/>
  <c r="L363" i="25"/>
  <c r="L364" i="25"/>
  <c r="L365" i="25"/>
  <c r="L366" i="25"/>
  <c r="L367" i="25"/>
  <c r="L368" i="25"/>
  <c r="L369" i="25"/>
  <c r="L370" i="25"/>
  <c r="L371" i="25"/>
  <c r="L372" i="25"/>
  <c r="L373" i="25"/>
  <c r="L374" i="25"/>
  <c r="L375" i="25"/>
  <c r="L376" i="25"/>
  <c r="L377" i="25"/>
  <c r="L378" i="25"/>
  <c r="L379" i="25"/>
  <c r="L380" i="25"/>
  <c r="L381" i="25"/>
  <c r="L382" i="25"/>
  <c r="L383" i="25"/>
  <c r="L384" i="25"/>
  <c r="L385" i="25"/>
  <c r="L386" i="25"/>
  <c r="L387" i="25"/>
  <c r="L388" i="25"/>
  <c r="L389" i="25"/>
  <c r="L390" i="25"/>
  <c r="L391" i="25"/>
  <c r="L392" i="25"/>
  <c r="L393" i="25"/>
  <c r="L394" i="25"/>
  <c r="L395" i="25"/>
  <c r="L396" i="25"/>
  <c r="L397" i="25"/>
  <c r="L398" i="25"/>
  <c r="L399" i="25"/>
  <c r="L400" i="25"/>
  <c r="L401" i="25"/>
  <c r="L402" i="25"/>
  <c r="L403" i="25"/>
  <c r="L404" i="25"/>
  <c r="L405" i="25"/>
  <c r="L406" i="25"/>
  <c r="L407" i="25"/>
  <c r="L408" i="25"/>
  <c r="L409" i="25"/>
  <c r="L410" i="25"/>
  <c r="L411" i="25"/>
  <c r="L412" i="25"/>
  <c r="L413" i="25"/>
  <c r="L414" i="25"/>
  <c r="L415" i="25"/>
  <c r="L416" i="25"/>
  <c r="L417" i="25"/>
  <c r="L418" i="25"/>
  <c r="L419" i="25"/>
  <c r="L420" i="25"/>
  <c r="L421" i="25"/>
  <c r="L422" i="25"/>
  <c r="L423" i="25"/>
  <c r="L424" i="25"/>
  <c r="L425" i="25"/>
  <c r="L426" i="25"/>
  <c r="L427" i="25"/>
  <c r="L428" i="25"/>
  <c r="L429" i="25"/>
  <c r="L430" i="25"/>
  <c r="L431" i="25"/>
  <c r="L432" i="25"/>
  <c r="L433" i="25"/>
  <c r="L434" i="25"/>
  <c r="L435" i="25"/>
  <c r="L436" i="25"/>
  <c r="L437" i="25"/>
  <c r="L438" i="25"/>
  <c r="L439" i="25"/>
  <c r="L440" i="25"/>
  <c r="L441" i="25"/>
  <c r="L442" i="25"/>
  <c r="L443" i="25"/>
  <c r="L444" i="25"/>
  <c r="L445" i="25"/>
  <c r="L446" i="25"/>
  <c r="L447" i="25"/>
  <c r="L448" i="25"/>
  <c r="L239" i="25"/>
  <c r="L178" i="25"/>
  <c r="L179" i="25"/>
  <c r="L180" i="25"/>
  <c r="L181" i="25"/>
  <c r="L182" i="25"/>
  <c r="L183" i="25"/>
  <c r="L184" i="25"/>
  <c r="L185" i="25"/>
  <c r="L186" i="25"/>
  <c r="L187" i="25"/>
  <c r="L188" i="25"/>
  <c r="L189" i="25"/>
  <c r="L190" i="25"/>
  <c r="L191" i="25"/>
  <c r="L192" i="25"/>
  <c r="L193" i="25"/>
  <c r="L194" i="25"/>
  <c r="L195" i="25"/>
  <c r="L196" i="25"/>
  <c r="L197" i="25"/>
  <c r="L198" i="25"/>
  <c r="L199" i="25"/>
  <c r="L200" i="25"/>
  <c r="L201" i="25"/>
  <c r="L202" i="25"/>
  <c r="L203" i="25"/>
  <c r="L204" i="25"/>
  <c r="L205" i="25"/>
  <c r="L206" i="25"/>
  <c r="L207" i="25"/>
  <c r="L208" i="25"/>
  <c r="L209" i="25"/>
  <c r="L210" i="25"/>
  <c r="L211" i="25"/>
  <c r="L212" i="25"/>
  <c r="L213" i="25"/>
  <c r="L214" i="25"/>
  <c r="L215" i="25"/>
  <c r="L216" i="25"/>
  <c r="L217" i="25"/>
  <c r="L218" i="25"/>
  <c r="L219" i="25"/>
  <c r="L220" i="25"/>
  <c r="L221" i="25"/>
  <c r="L222" i="25"/>
  <c r="L223" i="25"/>
  <c r="L224" i="25"/>
  <c r="L225" i="25"/>
  <c r="L226" i="25"/>
  <c r="L227" i="25"/>
  <c r="L228" i="25"/>
  <c r="L229" i="25"/>
  <c r="L230" i="25"/>
  <c r="L231" i="25"/>
  <c r="L232" i="25"/>
  <c r="L233" i="25"/>
  <c r="L234" i="25"/>
  <c r="L235" i="25"/>
  <c r="L236" i="25"/>
  <c r="L237" i="25"/>
  <c r="L238" i="25"/>
  <c r="L110" i="25"/>
  <c r="L111" i="25"/>
  <c r="L112" i="25"/>
  <c r="L113" i="25"/>
  <c r="L114" i="25"/>
  <c r="L115" i="25"/>
  <c r="L116" i="25"/>
  <c r="L117" i="25"/>
  <c r="L118" i="25"/>
  <c r="L119" i="25"/>
  <c r="L120" i="25"/>
  <c r="L121" i="25"/>
  <c r="L122" i="25"/>
  <c r="L123" i="25"/>
  <c r="L124" i="25"/>
  <c r="L125" i="25"/>
  <c r="L126" i="25"/>
  <c r="L127" i="25"/>
  <c r="L128" i="25"/>
  <c r="L129" i="25"/>
  <c r="L130" i="25"/>
  <c r="L131" i="25"/>
  <c r="L132" i="25"/>
  <c r="L133" i="25"/>
  <c r="L134" i="25"/>
  <c r="L135" i="25"/>
  <c r="L136" i="25"/>
  <c r="L137" i="25"/>
  <c r="L138" i="25"/>
  <c r="L139" i="25"/>
  <c r="L140" i="25"/>
  <c r="L141" i="25"/>
  <c r="L142" i="25"/>
  <c r="L143" i="25"/>
  <c r="L144" i="25"/>
  <c r="L145" i="25"/>
  <c r="L146" i="25"/>
  <c r="L147" i="25"/>
  <c r="L148" i="25"/>
  <c r="L149" i="25"/>
  <c r="L150" i="25"/>
  <c r="L151" i="25"/>
  <c r="L152" i="25"/>
  <c r="L153" i="25"/>
  <c r="L154" i="25"/>
  <c r="L155" i="25"/>
  <c r="L156" i="25"/>
  <c r="L157" i="25"/>
  <c r="L158" i="25"/>
  <c r="L159" i="25"/>
  <c r="L160" i="25"/>
  <c r="L161" i="25"/>
  <c r="L162" i="25"/>
  <c r="L163" i="25"/>
  <c r="L164" i="25"/>
  <c r="L165" i="25"/>
  <c r="L166" i="25"/>
  <c r="L167" i="25"/>
  <c r="L168" i="25"/>
  <c r="L169" i="25"/>
  <c r="L170" i="25"/>
  <c r="L171" i="25"/>
  <c r="L172" i="25"/>
  <c r="L173" i="25"/>
  <c r="L174" i="25"/>
  <c r="L175" i="25"/>
  <c r="L176" i="25"/>
  <c r="L109" i="25"/>
  <c r="L37" i="25"/>
  <c r="L38" i="25"/>
  <c r="L39" i="25"/>
  <c r="L40" i="25"/>
  <c r="L41" i="25"/>
  <c r="L42" i="25"/>
  <c r="L43" i="25"/>
  <c r="L44" i="25"/>
  <c r="L45" i="25"/>
  <c r="L46" i="25"/>
  <c r="L47" i="25"/>
  <c r="L48" i="25"/>
  <c r="L49" i="25"/>
  <c r="L50" i="25"/>
  <c r="L51" i="25"/>
  <c r="L52" i="25"/>
  <c r="L53" i="25"/>
  <c r="L54" i="25"/>
  <c r="L55" i="25"/>
  <c r="L56" i="25"/>
  <c r="L57" i="25"/>
  <c r="L58" i="25"/>
  <c r="L59" i="25"/>
  <c r="L60" i="25"/>
  <c r="L61" i="25"/>
  <c r="L62" i="25"/>
  <c r="L63" i="25"/>
  <c r="L64" i="25"/>
  <c r="L65" i="25"/>
  <c r="L66" i="25"/>
  <c r="L67" i="25"/>
  <c r="L68" i="25"/>
  <c r="L69" i="25"/>
  <c r="L70" i="25"/>
  <c r="L71" i="25"/>
  <c r="L72" i="25"/>
  <c r="L73" i="25"/>
  <c r="L74" i="25"/>
  <c r="L75" i="25"/>
  <c r="L76" i="25"/>
  <c r="L77" i="25"/>
  <c r="L78" i="25"/>
  <c r="L79" i="25"/>
  <c r="L80" i="25"/>
  <c r="L81" i="25"/>
  <c r="L82" i="25"/>
  <c r="L83" i="25"/>
  <c r="L84" i="25"/>
  <c r="L85" i="25"/>
  <c r="L86" i="25"/>
  <c r="L87" i="25"/>
  <c r="L88" i="25"/>
  <c r="L89" i="25"/>
  <c r="L90" i="25"/>
  <c r="L91" i="25"/>
  <c r="L92" i="25"/>
  <c r="L93" i="25"/>
  <c r="L94" i="25"/>
  <c r="L95" i="25"/>
  <c r="L96" i="25"/>
  <c r="L97" i="25"/>
  <c r="L98" i="25"/>
  <c r="L99" i="25"/>
  <c r="L100" i="25"/>
  <c r="L101" i="25"/>
  <c r="L102" i="25"/>
  <c r="L103" i="25"/>
  <c r="L104" i="25"/>
  <c r="L105" i="25"/>
  <c r="L106" i="25"/>
  <c r="L107" i="25"/>
  <c r="L108" i="25"/>
  <c r="L36"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3" i="25"/>
  <c r="L4" i="25"/>
  <c r="L5" i="25"/>
  <c r="L6" i="25"/>
  <c r="L7" i="25"/>
  <c r="L8" i="25"/>
  <c r="L9" i="25"/>
  <c r="J240" i="24"/>
  <c r="J241" i="24"/>
  <c r="J242" i="24"/>
  <c r="J243" i="24"/>
  <c r="J244" i="24"/>
  <c r="J245" i="24"/>
  <c r="J246" i="24"/>
  <c r="J247" i="24"/>
  <c r="J248" i="24"/>
  <c r="J249" i="24"/>
  <c r="J250" i="24"/>
  <c r="J251" i="24"/>
  <c r="J252" i="24"/>
  <c r="J253" i="24"/>
  <c r="J254" i="24"/>
  <c r="J255" i="24"/>
  <c r="J256" i="24"/>
  <c r="J257" i="24"/>
  <c r="J258" i="24"/>
  <c r="J259" i="24"/>
  <c r="J260" i="24"/>
  <c r="J261" i="24"/>
  <c r="J262" i="24"/>
  <c r="J263" i="24"/>
  <c r="J264" i="24"/>
  <c r="J265" i="24"/>
  <c r="J266" i="24"/>
  <c r="J267" i="24"/>
  <c r="J268" i="24"/>
  <c r="J269" i="24"/>
  <c r="J270" i="24"/>
  <c r="J271" i="24"/>
  <c r="J272" i="24"/>
  <c r="J273" i="24"/>
  <c r="J274" i="24"/>
  <c r="J275" i="24"/>
  <c r="J276" i="24"/>
  <c r="J277" i="24"/>
  <c r="J278" i="24"/>
  <c r="J279" i="24"/>
  <c r="J280" i="24"/>
  <c r="J281" i="24"/>
  <c r="J282" i="24"/>
  <c r="J283" i="24"/>
  <c r="J284" i="24"/>
  <c r="J285" i="24"/>
  <c r="J286" i="24"/>
  <c r="J287" i="24"/>
  <c r="J288" i="24"/>
  <c r="J289" i="24"/>
  <c r="J290" i="24"/>
  <c r="J291" i="24"/>
  <c r="J292" i="24"/>
  <c r="J293" i="24"/>
  <c r="J294" i="24"/>
  <c r="J295" i="24"/>
  <c r="J296" i="24"/>
  <c r="J297" i="24"/>
  <c r="J298" i="24"/>
  <c r="J299" i="24"/>
  <c r="J300" i="24"/>
  <c r="J301" i="24"/>
  <c r="J302" i="24"/>
  <c r="J303" i="24"/>
  <c r="J304" i="24"/>
  <c r="J305" i="24"/>
  <c r="J306" i="24"/>
  <c r="J307" i="24"/>
  <c r="J308" i="24"/>
  <c r="J309" i="24"/>
  <c r="J310" i="24"/>
  <c r="J311" i="24"/>
  <c r="J312" i="24"/>
  <c r="J313" i="24"/>
  <c r="J314" i="24"/>
  <c r="J315" i="24"/>
  <c r="J316" i="24"/>
  <c r="J317" i="24"/>
  <c r="J318" i="24"/>
  <c r="J319" i="24"/>
  <c r="J320" i="24"/>
  <c r="J321" i="24"/>
  <c r="J322" i="24"/>
  <c r="J323" i="24"/>
  <c r="J324" i="24"/>
  <c r="J325" i="24"/>
  <c r="J326" i="24"/>
  <c r="J327" i="24"/>
  <c r="J328" i="24"/>
  <c r="J329" i="24"/>
  <c r="J330" i="24"/>
  <c r="J331" i="24"/>
  <c r="J332" i="24"/>
  <c r="J333" i="24"/>
  <c r="J334" i="24"/>
  <c r="J335" i="24"/>
  <c r="J336" i="24"/>
  <c r="J337" i="24"/>
  <c r="J338" i="24"/>
  <c r="J339" i="24"/>
  <c r="J340" i="24"/>
  <c r="J341" i="24"/>
  <c r="J342" i="24"/>
  <c r="J343" i="24"/>
  <c r="J344" i="24"/>
  <c r="J345" i="24"/>
  <c r="J346" i="24"/>
  <c r="J347" i="24"/>
  <c r="J348" i="24"/>
  <c r="J349" i="24"/>
  <c r="J350" i="24"/>
  <c r="J351" i="24"/>
  <c r="J352" i="24"/>
  <c r="J353" i="24"/>
  <c r="J354" i="24"/>
  <c r="J355" i="24"/>
  <c r="J356" i="24"/>
  <c r="J357" i="24"/>
  <c r="J358" i="24"/>
  <c r="J359" i="24"/>
  <c r="J360" i="24"/>
  <c r="J361" i="24"/>
  <c r="J362" i="24"/>
  <c r="J363" i="24"/>
  <c r="J364" i="24"/>
  <c r="J365" i="24"/>
  <c r="J366" i="24"/>
  <c r="J367" i="24"/>
  <c r="J368" i="24"/>
  <c r="J369" i="24"/>
  <c r="J370" i="24"/>
  <c r="J371" i="24"/>
  <c r="J372" i="24"/>
  <c r="J373" i="24"/>
  <c r="J374" i="24"/>
  <c r="J375" i="24"/>
  <c r="J376" i="24"/>
  <c r="J377" i="24"/>
  <c r="J378" i="24"/>
  <c r="J379" i="24"/>
  <c r="J380" i="24"/>
  <c r="J381" i="24"/>
  <c r="J382" i="24"/>
  <c r="J383" i="24"/>
  <c r="J384" i="24"/>
  <c r="J385" i="24"/>
  <c r="J386" i="24"/>
  <c r="J387" i="24"/>
  <c r="J388" i="24"/>
  <c r="J389" i="24"/>
  <c r="J390" i="24"/>
  <c r="J391" i="24"/>
  <c r="J392" i="24"/>
  <c r="J393" i="24"/>
  <c r="J394" i="24"/>
  <c r="J395" i="24"/>
  <c r="J396" i="24"/>
  <c r="J397" i="24"/>
  <c r="J398" i="24"/>
  <c r="J399" i="24"/>
  <c r="J400" i="24"/>
  <c r="J401" i="24"/>
  <c r="J402" i="24"/>
  <c r="J403" i="24"/>
  <c r="J404" i="24"/>
  <c r="J405" i="24"/>
  <c r="J406" i="24"/>
  <c r="J407" i="24"/>
  <c r="J408" i="24"/>
  <c r="J409" i="24"/>
  <c r="J410" i="24"/>
  <c r="J411" i="24"/>
  <c r="J412" i="24"/>
  <c r="J413" i="24"/>
  <c r="J414" i="24"/>
  <c r="J415" i="24"/>
  <c r="J416" i="24"/>
  <c r="J417" i="24"/>
  <c r="J418" i="24"/>
  <c r="J419" i="24"/>
  <c r="J420" i="24"/>
  <c r="J421" i="24"/>
  <c r="J422" i="24"/>
  <c r="J423" i="24"/>
  <c r="J424" i="24"/>
  <c r="J425" i="24"/>
  <c r="J426" i="24"/>
  <c r="J427" i="24"/>
  <c r="J428" i="24"/>
  <c r="J429" i="24"/>
  <c r="J430" i="24"/>
  <c r="J431" i="24"/>
  <c r="J432" i="24"/>
  <c r="J433" i="24"/>
  <c r="J434" i="24"/>
  <c r="J435" i="24"/>
  <c r="J436" i="24"/>
  <c r="J437" i="24"/>
  <c r="J438" i="24"/>
  <c r="J439" i="24"/>
  <c r="J440" i="24"/>
  <c r="J441" i="24"/>
  <c r="J442" i="24"/>
  <c r="J443" i="24"/>
  <c r="J444" i="24"/>
  <c r="J445" i="24"/>
  <c r="J446" i="24"/>
  <c r="J447" i="24"/>
  <c r="J448" i="24"/>
  <c r="J239" i="24"/>
  <c r="J238" i="24"/>
  <c r="J237" i="24"/>
  <c r="J236" i="24"/>
  <c r="J235" i="24"/>
  <c r="J234" i="24"/>
  <c r="J233" i="24"/>
  <c r="J232" i="24"/>
  <c r="J231" i="24"/>
  <c r="J230" i="24"/>
  <c r="J229" i="24"/>
  <c r="J228" i="24"/>
  <c r="J227" i="24"/>
  <c r="J226" i="24"/>
  <c r="J225" i="24"/>
  <c r="J224" i="24"/>
  <c r="J223" i="24"/>
  <c r="J222" i="24"/>
  <c r="J221" i="24"/>
  <c r="J220" i="24"/>
  <c r="J219" i="24"/>
  <c r="J218" i="24"/>
  <c r="J217" i="24"/>
  <c r="J216" i="24"/>
  <c r="J215" i="24"/>
  <c r="J214" i="24"/>
  <c r="J213" i="24"/>
  <c r="J212" i="24"/>
  <c r="J211" i="24"/>
  <c r="J210" i="24"/>
  <c r="J209" i="24"/>
  <c r="J208" i="24"/>
  <c r="J207" i="24"/>
  <c r="J206" i="24"/>
  <c r="J205" i="24"/>
  <c r="J204" i="24"/>
  <c r="J203" i="24"/>
  <c r="J202" i="24"/>
  <c r="J201" i="24"/>
  <c r="J200" i="24"/>
  <c r="J199" i="24"/>
  <c r="J198" i="24"/>
  <c r="J197" i="24"/>
  <c r="J196" i="24"/>
  <c r="J195" i="24"/>
  <c r="J194" i="24"/>
  <c r="J193" i="24"/>
  <c r="J192" i="24"/>
  <c r="J191" i="24"/>
  <c r="J190" i="24"/>
  <c r="J189" i="24"/>
  <c r="J188" i="24"/>
  <c r="J187" i="24"/>
  <c r="J186" i="24"/>
  <c r="J185" i="24"/>
  <c r="J184" i="24"/>
  <c r="J183" i="24"/>
  <c r="J182" i="24"/>
  <c r="J181" i="24"/>
  <c r="J180" i="24"/>
  <c r="J179" i="24"/>
  <c r="J178" i="24"/>
  <c r="J177" i="24"/>
  <c r="J176" i="24"/>
  <c r="J175" i="24"/>
  <c r="J174" i="24"/>
  <c r="J173" i="24"/>
  <c r="J172" i="24"/>
  <c r="J171" i="24"/>
  <c r="J170" i="24"/>
  <c r="J169" i="24"/>
  <c r="J168" i="24"/>
  <c r="J167" i="24"/>
  <c r="J166" i="24"/>
  <c r="J165" i="24"/>
  <c r="J164" i="24"/>
  <c r="J163" i="24"/>
  <c r="J162" i="24"/>
  <c r="J161" i="24"/>
  <c r="J160" i="24"/>
  <c r="J159" i="24"/>
  <c r="J158" i="24"/>
  <c r="J157" i="24"/>
  <c r="J156" i="24"/>
  <c r="J155" i="24"/>
  <c r="J154" i="24"/>
  <c r="J153" i="24"/>
  <c r="J152" i="24"/>
  <c r="J151" i="24"/>
  <c r="J150" i="24"/>
  <c r="J149" i="24"/>
  <c r="J148" i="24"/>
  <c r="J147" i="24"/>
  <c r="J146" i="24"/>
  <c r="J145" i="24"/>
  <c r="J144" i="24"/>
  <c r="J143" i="24"/>
  <c r="J142" i="24"/>
  <c r="J141" i="24"/>
  <c r="J140" i="24"/>
  <c r="J139" i="24"/>
  <c r="J138" i="24"/>
  <c r="J137" i="24"/>
  <c r="J136" i="24"/>
  <c r="J135" i="24"/>
  <c r="J134" i="24"/>
  <c r="J133" i="24"/>
  <c r="J132" i="24"/>
  <c r="J131" i="24"/>
  <c r="J130" i="24"/>
  <c r="J129" i="24"/>
  <c r="J128" i="24"/>
  <c r="J127" i="24"/>
  <c r="J126" i="24"/>
  <c r="J125" i="24"/>
  <c r="J124" i="24"/>
  <c r="J123" i="24"/>
  <c r="J122" i="24"/>
  <c r="J121" i="24"/>
  <c r="J120" i="24"/>
  <c r="J119" i="24"/>
  <c r="J118" i="24"/>
  <c r="J117" i="24"/>
  <c r="J116" i="24"/>
  <c r="J115" i="24"/>
  <c r="J114" i="24"/>
  <c r="J113" i="24"/>
  <c r="J112" i="24"/>
  <c r="J111" i="24"/>
  <c r="J110" i="24"/>
  <c r="J109" i="24"/>
  <c r="J4" i="24"/>
  <c r="J5" i="24"/>
  <c r="J6" i="24"/>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J44" i="24"/>
  <c r="J45" i="24"/>
  <c r="J46" i="24"/>
  <c r="J47" i="24"/>
  <c r="J48" i="24"/>
  <c r="J49" i="24"/>
  <c r="J50" i="24"/>
  <c r="J51" i="24"/>
  <c r="J52" i="24"/>
  <c r="J53" i="24"/>
  <c r="J54" i="24"/>
  <c r="J55" i="24"/>
  <c r="J56" i="24"/>
  <c r="J57" i="24"/>
  <c r="J58" i="24"/>
  <c r="J59" i="24"/>
  <c r="J60" i="24"/>
  <c r="J61" i="24"/>
  <c r="J62" i="24"/>
  <c r="J63" i="24"/>
  <c r="J64" i="24"/>
  <c r="J65" i="24"/>
  <c r="J66" i="24"/>
  <c r="J67" i="24"/>
  <c r="J68" i="24"/>
  <c r="J69" i="24"/>
  <c r="J70" i="24"/>
  <c r="J71" i="24"/>
  <c r="J72" i="24"/>
  <c r="J73" i="24"/>
  <c r="J74" i="24"/>
  <c r="J75" i="24"/>
  <c r="J76" i="24"/>
  <c r="J77" i="24"/>
  <c r="J78" i="24"/>
  <c r="J79" i="24"/>
  <c r="J80" i="24"/>
  <c r="J81" i="24"/>
  <c r="J82" i="24"/>
  <c r="J83" i="24"/>
  <c r="J84" i="24"/>
  <c r="J85" i="24"/>
  <c r="J86" i="24"/>
  <c r="J87" i="24"/>
  <c r="J88" i="24"/>
  <c r="J89" i="24"/>
  <c r="J90" i="24"/>
  <c r="J91" i="24"/>
  <c r="J92" i="24"/>
  <c r="J93" i="24"/>
  <c r="J94" i="24"/>
  <c r="J95" i="24"/>
  <c r="J96" i="24"/>
  <c r="J97" i="24"/>
  <c r="J98" i="24"/>
  <c r="J99" i="24"/>
  <c r="J100" i="24"/>
  <c r="J101" i="24"/>
  <c r="J102" i="24"/>
  <c r="J103" i="24"/>
  <c r="J104" i="24"/>
  <c r="J105" i="24"/>
  <c r="J106" i="24"/>
  <c r="J107" i="24"/>
  <c r="J108" i="24"/>
  <c r="J3" i="24"/>
  <c r="F110" i="23"/>
  <c r="F111" i="23"/>
  <c r="F112" i="23"/>
  <c r="F113" i="23"/>
  <c r="F114" i="23"/>
  <c r="F115" i="23"/>
  <c r="F116" i="23"/>
  <c r="F117" i="23"/>
  <c r="F118" i="23"/>
  <c r="F119" i="23"/>
  <c r="F120" i="23"/>
  <c r="F121" i="23"/>
  <c r="F122" i="23"/>
  <c r="F123" i="23"/>
  <c r="F124" i="23"/>
  <c r="F125" i="23"/>
  <c r="F126" i="23"/>
  <c r="F127" i="23"/>
  <c r="F128" i="23"/>
  <c r="F129" i="23"/>
  <c r="F130" i="23"/>
  <c r="F131" i="23"/>
  <c r="F132" i="23"/>
  <c r="F133" i="23"/>
  <c r="F134" i="23"/>
  <c r="F135" i="23"/>
  <c r="F136" i="23"/>
  <c r="F137" i="23"/>
  <c r="F138" i="23"/>
  <c r="F139" i="23"/>
  <c r="F140" i="23"/>
  <c r="F141" i="23"/>
  <c r="F142" i="23"/>
  <c r="F143" i="23"/>
  <c r="F144" i="23"/>
  <c r="F145" i="23"/>
  <c r="F146" i="23"/>
  <c r="F147" i="23"/>
  <c r="F148" i="23"/>
  <c r="F149" i="23"/>
  <c r="F150" i="23"/>
  <c r="F151" i="23"/>
  <c r="F152" i="23"/>
  <c r="F153" i="23"/>
  <c r="F154" i="23"/>
  <c r="F155" i="23"/>
  <c r="F156" i="23"/>
  <c r="F157" i="23"/>
  <c r="F158" i="23"/>
  <c r="F159" i="23"/>
  <c r="F160" i="23"/>
  <c r="F161" i="23"/>
  <c r="F162" i="23"/>
  <c r="F163" i="23"/>
  <c r="F164" i="23"/>
  <c r="F165" i="23"/>
  <c r="F166" i="23"/>
  <c r="F167" i="23"/>
  <c r="F168" i="23"/>
  <c r="F169" i="23"/>
  <c r="F170" i="23"/>
  <c r="F171" i="23"/>
  <c r="F172" i="23"/>
  <c r="F173" i="23"/>
  <c r="F174" i="23"/>
  <c r="F175" i="23"/>
  <c r="F176" i="23"/>
  <c r="F177" i="23"/>
  <c r="F178" i="23"/>
  <c r="F179" i="23"/>
  <c r="F180" i="23"/>
  <c r="F181" i="23"/>
  <c r="F182" i="23"/>
  <c r="F183" i="23"/>
  <c r="F184" i="23"/>
  <c r="F185" i="23"/>
  <c r="F186" i="23"/>
  <c r="F187" i="23"/>
  <c r="F188" i="23"/>
  <c r="F189" i="23"/>
  <c r="F190" i="23"/>
  <c r="F191" i="23"/>
  <c r="F192" i="23"/>
  <c r="F193" i="23"/>
  <c r="F194" i="23"/>
  <c r="F195" i="23"/>
  <c r="F196" i="23"/>
  <c r="F197" i="23"/>
  <c r="F198" i="23"/>
  <c r="F199" i="23"/>
  <c r="F200" i="23"/>
  <c r="F201" i="23"/>
  <c r="F202" i="23"/>
  <c r="F203" i="23"/>
  <c r="F204" i="23"/>
  <c r="F205" i="23"/>
  <c r="F206" i="23"/>
  <c r="F207" i="23"/>
  <c r="F208" i="23"/>
  <c r="F209" i="23"/>
  <c r="F210" i="23"/>
  <c r="F211" i="23"/>
  <c r="F212" i="23"/>
  <c r="F213" i="23"/>
  <c r="F214" i="23"/>
  <c r="F215" i="23"/>
  <c r="F216" i="23"/>
  <c r="F217" i="23"/>
  <c r="F218" i="23"/>
  <c r="F219" i="23"/>
  <c r="F220" i="23"/>
  <c r="F221" i="23"/>
  <c r="F222" i="23"/>
  <c r="F223" i="23"/>
  <c r="F224" i="23"/>
  <c r="F225" i="23"/>
  <c r="F226" i="23"/>
  <c r="F227" i="23"/>
  <c r="F228" i="23"/>
  <c r="F229" i="23"/>
  <c r="F230" i="23"/>
  <c r="F231" i="23"/>
  <c r="F232" i="23"/>
  <c r="F233" i="23"/>
  <c r="F234" i="23"/>
  <c r="F235" i="23"/>
  <c r="F236" i="23"/>
  <c r="F237" i="23"/>
  <c r="F238" i="23"/>
  <c r="F109" i="23"/>
  <c r="F448" i="23"/>
  <c r="F447" i="23"/>
  <c r="F446" i="23"/>
  <c r="F445" i="23"/>
  <c r="F444" i="23"/>
  <c r="F443" i="23"/>
  <c r="F442" i="23"/>
  <c r="F441" i="23"/>
  <c r="F440" i="23"/>
  <c r="F439" i="23"/>
  <c r="F438" i="23"/>
  <c r="F437" i="23"/>
  <c r="F436" i="23"/>
  <c r="F435" i="23"/>
  <c r="F434" i="23"/>
  <c r="F433" i="23"/>
  <c r="F432" i="23"/>
  <c r="F431" i="23"/>
  <c r="F430" i="23"/>
  <c r="F429" i="23"/>
  <c r="F428" i="23"/>
  <c r="F427" i="23"/>
  <c r="F426" i="23"/>
  <c r="F425" i="23"/>
  <c r="F424" i="23"/>
  <c r="F423" i="23"/>
  <c r="F422" i="23"/>
  <c r="F421" i="23"/>
  <c r="F420" i="23"/>
  <c r="F419" i="23"/>
  <c r="F418" i="23"/>
  <c r="F417" i="23"/>
  <c r="F416" i="23"/>
  <c r="F415" i="23"/>
  <c r="F414" i="23"/>
  <c r="F413" i="23"/>
  <c r="F412" i="23"/>
  <c r="F411" i="23"/>
  <c r="F410" i="23"/>
  <c r="F409" i="23"/>
  <c r="F408" i="23"/>
  <c r="F407" i="23"/>
  <c r="F406" i="23"/>
  <c r="F405" i="23"/>
  <c r="F404" i="23"/>
  <c r="F403" i="23"/>
  <c r="F402" i="23"/>
  <c r="F401" i="23"/>
  <c r="F400" i="23"/>
  <c r="F399" i="23"/>
  <c r="F398" i="23"/>
  <c r="F397" i="23"/>
  <c r="F396" i="23"/>
  <c r="F395" i="23"/>
  <c r="F394" i="23"/>
  <c r="F393" i="23"/>
  <c r="F392" i="23"/>
  <c r="F391" i="23"/>
  <c r="F390" i="23"/>
  <c r="F389" i="23"/>
  <c r="F388" i="23"/>
  <c r="F387" i="23"/>
  <c r="F386" i="23"/>
  <c r="F385" i="23"/>
  <c r="F384" i="23"/>
  <c r="F383" i="23"/>
  <c r="F382" i="23"/>
  <c r="F381" i="23"/>
  <c r="F380" i="23"/>
  <c r="F379" i="23"/>
  <c r="F378" i="23"/>
  <c r="F377" i="23"/>
  <c r="F376" i="23"/>
  <c r="F375" i="23"/>
  <c r="F374" i="23"/>
  <c r="F373" i="23"/>
  <c r="F372" i="23"/>
  <c r="F371" i="23"/>
  <c r="F370" i="23"/>
  <c r="F369" i="23"/>
  <c r="F368" i="23"/>
  <c r="F367" i="23"/>
  <c r="F366" i="23"/>
  <c r="F365" i="23"/>
  <c r="F364" i="23"/>
  <c r="F363" i="23"/>
  <c r="F362" i="23"/>
  <c r="F361" i="23"/>
  <c r="F360" i="23"/>
  <c r="F359" i="23"/>
  <c r="F358" i="23"/>
  <c r="F357" i="23"/>
  <c r="F356" i="23"/>
  <c r="F355" i="23"/>
  <c r="F354" i="23"/>
  <c r="F353" i="23"/>
  <c r="F352" i="23"/>
  <c r="F351" i="23"/>
  <c r="F350" i="23"/>
  <c r="F349" i="23"/>
  <c r="F348" i="23"/>
  <c r="F347" i="23"/>
  <c r="F346" i="23"/>
  <c r="F345" i="23"/>
  <c r="F344" i="23"/>
  <c r="F343" i="23"/>
  <c r="F342" i="23"/>
  <c r="F341" i="23"/>
  <c r="F340" i="23"/>
  <c r="F339" i="23"/>
  <c r="F338" i="23"/>
  <c r="F337" i="23"/>
  <c r="F336" i="23"/>
  <c r="F335" i="23"/>
  <c r="F334" i="23"/>
  <c r="F333" i="23"/>
  <c r="F332" i="23"/>
  <c r="F331" i="23"/>
  <c r="F330" i="23"/>
  <c r="F329" i="23"/>
  <c r="F328" i="23"/>
  <c r="F327" i="23"/>
  <c r="F326" i="23"/>
  <c r="F325" i="23"/>
  <c r="F324" i="23"/>
  <c r="F323" i="23"/>
  <c r="F322" i="23"/>
  <c r="F321" i="23"/>
  <c r="F320" i="23"/>
  <c r="F319" i="23"/>
  <c r="F318" i="23"/>
  <c r="F317" i="23"/>
  <c r="F316" i="23"/>
  <c r="F315" i="23"/>
  <c r="F314" i="23"/>
  <c r="F313" i="23"/>
  <c r="F312" i="23"/>
  <c r="F311" i="23"/>
  <c r="F310" i="23"/>
  <c r="F309" i="23"/>
  <c r="F308" i="23"/>
  <c r="F307" i="23"/>
  <c r="F306" i="23"/>
  <c r="F305" i="23"/>
  <c r="F304" i="23"/>
  <c r="F303" i="23"/>
  <c r="F302" i="23"/>
  <c r="F301" i="23"/>
  <c r="F300" i="23"/>
  <c r="F299" i="23"/>
  <c r="F298" i="23"/>
  <c r="F297" i="23"/>
  <c r="F296" i="23"/>
  <c r="F295" i="23"/>
  <c r="F294" i="23"/>
  <c r="F293" i="23"/>
  <c r="F292" i="23"/>
  <c r="F291" i="23"/>
  <c r="F290" i="23"/>
  <c r="F289" i="23"/>
  <c r="F288" i="23"/>
  <c r="F287" i="23"/>
  <c r="F286" i="23"/>
  <c r="F285" i="23"/>
  <c r="F284" i="23"/>
  <c r="F283" i="23"/>
  <c r="F282" i="23"/>
  <c r="F281" i="23"/>
  <c r="F280" i="23"/>
  <c r="F279" i="23"/>
  <c r="F278" i="23"/>
  <c r="F277" i="23"/>
  <c r="F276" i="23"/>
  <c r="F275" i="23"/>
  <c r="F274" i="23"/>
  <c r="F273" i="23"/>
  <c r="F272" i="23"/>
  <c r="F271" i="23"/>
  <c r="F270" i="23"/>
  <c r="F269" i="23"/>
  <c r="F268" i="23"/>
  <c r="F267" i="23"/>
  <c r="F266" i="23"/>
  <c r="F265" i="23"/>
  <c r="F264" i="23"/>
  <c r="F263" i="23"/>
  <c r="F262" i="23"/>
  <c r="F261" i="23"/>
  <c r="F260" i="23"/>
  <c r="F259" i="23"/>
  <c r="F258" i="23"/>
  <c r="F257" i="23"/>
  <c r="F256" i="23"/>
  <c r="F255" i="23"/>
  <c r="F254" i="23"/>
  <c r="F253" i="23"/>
  <c r="F252" i="23"/>
  <c r="F251" i="23"/>
  <c r="F250" i="23"/>
  <c r="F249" i="23"/>
  <c r="F248" i="23"/>
  <c r="F247" i="23"/>
  <c r="F246" i="23"/>
  <c r="F245" i="23"/>
  <c r="F244" i="23"/>
  <c r="F243" i="23"/>
  <c r="F242" i="23"/>
  <c r="F241" i="23"/>
  <c r="F240" i="23"/>
  <c r="F239" i="23"/>
  <c r="F4" i="23"/>
  <c r="F5" i="23"/>
  <c r="F6" i="23"/>
  <c r="F7" i="23"/>
  <c r="F8" i="23"/>
  <c r="F9" i="23"/>
  <c r="F10" i="23"/>
  <c r="F11" i="23"/>
  <c r="F12" i="23"/>
  <c r="F13" i="23"/>
  <c r="F14" i="23"/>
  <c r="F15" i="23"/>
  <c r="F16" i="23"/>
  <c r="F17" i="23"/>
  <c r="F18" i="23"/>
  <c r="F19" i="23"/>
  <c r="F20" i="23"/>
  <c r="F21" i="23"/>
  <c r="F22" i="23"/>
  <c r="F23" i="23"/>
  <c r="F24" i="23"/>
  <c r="F25" i="23"/>
  <c r="F26" i="23"/>
  <c r="F27" i="23"/>
  <c r="F28" i="23"/>
  <c r="F29" i="23"/>
  <c r="F30" i="23"/>
  <c r="F31" i="23"/>
  <c r="F32" i="23"/>
  <c r="F33" i="23"/>
  <c r="F34" i="23"/>
  <c r="F35" i="23"/>
  <c r="F36" i="23"/>
  <c r="F37" i="23"/>
  <c r="F38" i="23"/>
  <c r="F39" i="23"/>
  <c r="F40" i="23"/>
  <c r="F41" i="23"/>
  <c r="F42" i="23"/>
  <c r="F43" i="23"/>
  <c r="F44" i="23"/>
  <c r="F45" i="23"/>
  <c r="F46" i="23"/>
  <c r="F47" i="23"/>
  <c r="F48" i="23"/>
  <c r="F49" i="23"/>
  <c r="F50" i="23"/>
  <c r="F51" i="23"/>
  <c r="F52" i="23"/>
  <c r="F53" i="23"/>
  <c r="F54" i="23"/>
  <c r="F55" i="23"/>
  <c r="F56" i="23"/>
  <c r="F57" i="23"/>
  <c r="F58" i="23"/>
  <c r="F59" i="23"/>
  <c r="F60" i="23"/>
  <c r="F61" i="23"/>
  <c r="F62" i="23"/>
  <c r="F63" i="23"/>
  <c r="F64" i="23"/>
  <c r="F65" i="23"/>
  <c r="F66" i="23"/>
  <c r="F67" i="23"/>
  <c r="F68" i="23"/>
  <c r="F69" i="23"/>
  <c r="F70" i="23"/>
  <c r="F71" i="23"/>
  <c r="F72" i="23"/>
  <c r="F73" i="23"/>
  <c r="F74" i="23"/>
  <c r="F75" i="23"/>
  <c r="F76" i="23"/>
  <c r="F77" i="23"/>
  <c r="F78" i="23"/>
  <c r="F79" i="23"/>
  <c r="F80" i="23"/>
  <c r="F81" i="23"/>
  <c r="F82" i="23"/>
  <c r="F83" i="23"/>
  <c r="F84" i="23"/>
  <c r="F85" i="23"/>
  <c r="F86" i="23"/>
  <c r="F87" i="23"/>
  <c r="F88" i="23"/>
  <c r="F89" i="23"/>
  <c r="F90" i="23"/>
  <c r="F91" i="23"/>
  <c r="F92" i="23"/>
  <c r="F93" i="23"/>
  <c r="F94" i="23"/>
  <c r="F95" i="23"/>
  <c r="F96" i="23"/>
  <c r="F97" i="23"/>
  <c r="F98" i="23"/>
  <c r="F99" i="23"/>
  <c r="F100" i="23"/>
  <c r="F101" i="23"/>
  <c r="F102" i="23"/>
  <c r="F103" i="23"/>
  <c r="F104" i="23"/>
  <c r="F105" i="23"/>
  <c r="F106" i="23"/>
  <c r="F107" i="23"/>
  <c r="F108" i="23"/>
  <c r="F3" i="23"/>
  <c r="H105" i="3"/>
  <c r="D91" i="7" l="1"/>
  <c r="E91" i="7" s="1"/>
  <c r="F91" i="7" s="1"/>
  <c r="I3" i="26"/>
  <c r="I444" i="26"/>
  <c r="I440" i="26"/>
  <c r="I436" i="26"/>
  <c r="I431" i="26"/>
  <c r="I429" i="26"/>
  <c r="I425" i="26"/>
  <c r="I424" i="26"/>
  <c r="I420" i="26"/>
  <c r="I413" i="26"/>
  <c r="I409" i="26"/>
  <c r="I408" i="26"/>
  <c r="I403" i="26"/>
  <c r="I397" i="26"/>
  <c r="I396" i="26"/>
  <c r="I392" i="26"/>
  <c r="I380" i="26"/>
  <c r="I377" i="26"/>
  <c r="I375" i="26"/>
  <c r="I372" i="26"/>
  <c r="I367" i="26"/>
  <c r="I364" i="26"/>
  <c r="I360" i="26"/>
  <c r="I356" i="26"/>
  <c r="I351" i="26"/>
  <c r="I349" i="26"/>
  <c r="I343" i="26"/>
  <c r="I331" i="26"/>
  <c r="I319" i="26"/>
  <c r="I111" i="26"/>
  <c r="I95" i="26"/>
  <c r="I79" i="26"/>
  <c r="I63" i="26"/>
  <c r="I47" i="26"/>
  <c r="I28" i="26"/>
  <c r="I21" i="26"/>
  <c r="I20" i="26"/>
  <c r="I13" i="26"/>
  <c r="I12" i="26"/>
  <c r="I4" i="26"/>
  <c r="I447" i="26"/>
  <c r="I445" i="26"/>
  <c r="I441" i="26"/>
  <c r="I439" i="26"/>
  <c r="I435" i="26"/>
  <c r="I428" i="26"/>
  <c r="I423" i="26"/>
  <c r="I419" i="26"/>
  <c r="I415" i="26"/>
  <c r="I412" i="26"/>
  <c r="I407" i="26"/>
  <c r="I404" i="26"/>
  <c r="I399" i="26"/>
  <c r="I393" i="26"/>
  <c r="I391" i="26"/>
  <c r="I388" i="26"/>
  <c r="I387" i="26"/>
  <c r="I383" i="26"/>
  <c r="I381" i="26"/>
  <c r="I376" i="26"/>
  <c r="I371" i="26"/>
  <c r="I365" i="26"/>
  <c r="I361" i="26"/>
  <c r="I359" i="26"/>
  <c r="I355" i="26"/>
  <c r="I348" i="26"/>
  <c r="I339" i="26"/>
  <c r="I327" i="26"/>
  <c r="I311" i="26"/>
  <c r="I307" i="26"/>
  <c r="I299" i="26"/>
  <c r="I295" i="26"/>
  <c r="I291" i="26"/>
  <c r="I287" i="26"/>
  <c r="I279" i="26"/>
  <c r="I275" i="26"/>
  <c r="I267" i="26"/>
  <c r="I263" i="26"/>
  <c r="I259" i="26"/>
  <c r="I255" i="26"/>
  <c r="I247" i="26"/>
  <c r="I243" i="26"/>
  <c r="I235" i="26"/>
  <c r="I231" i="26"/>
  <c r="I227" i="26"/>
  <c r="I223" i="26"/>
  <c r="I215" i="26"/>
  <c r="I211" i="26"/>
  <c r="I203" i="26"/>
  <c r="I199" i="26"/>
  <c r="I195" i="26"/>
  <c r="I191" i="26"/>
  <c r="I175" i="26"/>
  <c r="I159" i="26"/>
  <c r="I143" i="26"/>
  <c r="I127" i="26"/>
  <c r="I5" i="26"/>
  <c r="I323" i="26"/>
  <c r="K93" i="13"/>
  <c r="L93" i="13" s="1"/>
  <c r="I114" i="10"/>
  <c r="J114" i="10" s="1"/>
  <c r="K114" i="10" s="1"/>
  <c r="I98" i="10"/>
  <c r="J98" i="10" s="1"/>
  <c r="K98" i="10" s="1"/>
  <c r="I83" i="10"/>
  <c r="J83" i="10" s="1"/>
  <c r="K83" i="10" s="1"/>
  <c r="I113" i="10"/>
  <c r="J113" i="10" s="1"/>
  <c r="K113" i="10" s="1"/>
  <c r="I93" i="10"/>
  <c r="J93" i="10" s="1"/>
  <c r="K93" i="10" s="1"/>
  <c r="I109" i="10"/>
  <c r="J109" i="10" s="1"/>
  <c r="K109" i="10" s="1"/>
  <c r="I129" i="10"/>
  <c r="J129" i="10" s="1"/>
  <c r="K129" i="10" s="1"/>
  <c r="I132" i="10"/>
  <c r="J132" i="10" s="1"/>
  <c r="K132" i="10" s="1"/>
  <c r="I91" i="10"/>
  <c r="J91" i="10" s="1"/>
  <c r="K91" i="10" s="1"/>
  <c r="I115" i="10"/>
  <c r="J115" i="10" s="1"/>
  <c r="K115" i="10" s="1"/>
  <c r="I131" i="10"/>
  <c r="J131" i="10" s="1"/>
  <c r="K131" i="10" s="1"/>
  <c r="I72" i="10"/>
  <c r="J72" i="10" s="1"/>
  <c r="K72" i="10" s="1"/>
  <c r="I127" i="10"/>
  <c r="J127" i="10" s="1"/>
  <c r="K127" i="10" s="1"/>
  <c r="I95" i="10"/>
  <c r="J95" i="10" s="1"/>
  <c r="K95" i="10" s="1"/>
  <c r="I103" i="10"/>
  <c r="J103" i="10" s="1"/>
  <c r="K103" i="10" s="1"/>
  <c r="I99" i="10"/>
  <c r="J99" i="10" s="1"/>
  <c r="K99" i="10" s="1"/>
  <c r="I119" i="10"/>
  <c r="J119" i="10" s="1"/>
  <c r="K119" i="10" s="1"/>
  <c r="I88" i="10"/>
  <c r="J88" i="10" s="1"/>
  <c r="K88" i="10" s="1"/>
  <c r="I86" i="10"/>
  <c r="J86" i="10" s="1"/>
  <c r="K86" i="10" s="1"/>
  <c r="I101" i="10"/>
  <c r="J101" i="10" s="1"/>
  <c r="K101" i="10" s="1"/>
  <c r="I122" i="10"/>
  <c r="J122" i="10" s="1"/>
  <c r="K122" i="10" s="1"/>
  <c r="I118" i="10"/>
  <c r="J118" i="10" s="1"/>
  <c r="K118" i="10" s="1"/>
  <c r="I124" i="10"/>
  <c r="J124" i="10" s="1"/>
  <c r="K124" i="10" s="1"/>
  <c r="I108" i="10"/>
  <c r="J108" i="10" s="1"/>
  <c r="K108" i="10" s="1"/>
  <c r="I92" i="10"/>
  <c r="J92" i="10" s="1"/>
  <c r="K92" i="10" s="1"/>
  <c r="I120" i="10"/>
  <c r="J120" i="10" s="1"/>
  <c r="K120" i="10" s="1"/>
  <c r="I100" i="10"/>
  <c r="J100" i="10" s="1"/>
  <c r="K100" i="10" s="1"/>
  <c r="I77" i="10"/>
  <c r="J77" i="10" s="1"/>
  <c r="K77" i="10" s="1"/>
  <c r="I76" i="10"/>
  <c r="J76" i="10" s="1"/>
  <c r="K76" i="10" s="1"/>
  <c r="I112" i="10"/>
  <c r="J112" i="10" s="1"/>
  <c r="K112" i="10" s="1"/>
  <c r="I106" i="10"/>
  <c r="J106" i="10" s="1"/>
  <c r="K106" i="10" s="1"/>
  <c r="I84" i="10"/>
  <c r="J84" i="10" s="1"/>
  <c r="K84" i="10" s="1"/>
  <c r="I75" i="10"/>
  <c r="J75" i="10" s="1"/>
  <c r="K75" i="10" s="1"/>
  <c r="I97" i="10"/>
  <c r="J97" i="10" s="1"/>
  <c r="K97" i="10" s="1"/>
  <c r="I104" i="10"/>
  <c r="I107" i="10"/>
  <c r="J107" i="10" s="1"/>
  <c r="K107" i="10" s="1"/>
  <c r="I130" i="10"/>
  <c r="J130" i="10" s="1"/>
  <c r="K130" i="10" s="1"/>
  <c r="I90" i="10"/>
  <c r="J90" i="10" s="1"/>
  <c r="K90" i="10" s="1"/>
  <c r="I110" i="10"/>
  <c r="J110" i="10" s="1"/>
  <c r="K110" i="10" s="1"/>
  <c r="I74" i="10"/>
  <c r="J74" i="10" s="1"/>
  <c r="K74" i="10" s="1"/>
  <c r="I71" i="10"/>
  <c r="J71" i="10" s="1"/>
  <c r="K71" i="10" s="1"/>
  <c r="I111" i="10"/>
  <c r="J111" i="10" s="1"/>
  <c r="K111" i="10" s="1"/>
  <c r="I123" i="10"/>
  <c r="J123" i="10" s="1"/>
  <c r="K123" i="10" s="1"/>
  <c r="I80" i="10"/>
  <c r="J80" i="10" s="1"/>
  <c r="K80" i="10" s="1"/>
  <c r="I128" i="10"/>
  <c r="J128" i="10" s="1"/>
  <c r="K128" i="10" s="1"/>
  <c r="I125" i="10"/>
  <c r="J125" i="10" s="1"/>
  <c r="K125" i="10" s="1"/>
  <c r="I121" i="10"/>
  <c r="J121" i="10" s="1"/>
  <c r="K121" i="10" s="1"/>
  <c r="I105" i="10"/>
  <c r="J105" i="10" s="1"/>
  <c r="K105" i="10" s="1"/>
  <c r="I89" i="10"/>
  <c r="J89" i="10" s="1"/>
  <c r="K89" i="10" s="1"/>
  <c r="I117" i="10"/>
  <c r="J117" i="10" s="1"/>
  <c r="K117" i="10" s="1"/>
  <c r="I96" i="10"/>
  <c r="J96" i="10" s="1"/>
  <c r="K96" i="10" s="1"/>
  <c r="I116" i="10"/>
  <c r="J116" i="10" s="1"/>
  <c r="K116" i="10" s="1"/>
  <c r="I73" i="10"/>
  <c r="J73" i="10" s="1"/>
  <c r="K73" i="10" s="1"/>
  <c r="I79" i="10"/>
  <c r="J79" i="10" s="1"/>
  <c r="K79" i="10" s="1"/>
  <c r="I102" i="10"/>
  <c r="J102" i="10" s="1"/>
  <c r="K102" i="10" s="1"/>
  <c r="I126" i="10"/>
  <c r="J126" i="10" s="1"/>
  <c r="K126" i="10" s="1"/>
  <c r="I85" i="10"/>
  <c r="J85" i="10" s="1"/>
  <c r="K85" i="10" s="1"/>
  <c r="I87" i="10"/>
  <c r="J87" i="10" s="1"/>
  <c r="K87" i="10" s="1"/>
  <c r="I82" i="10"/>
  <c r="J82" i="10" s="1"/>
  <c r="K82" i="10" s="1"/>
  <c r="I81" i="10"/>
  <c r="J81" i="10" s="1"/>
  <c r="K81" i="10" s="1"/>
  <c r="I78" i="10"/>
  <c r="J78" i="10" s="1"/>
  <c r="K78" i="10" s="1"/>
  <c r="K65" i="13"/>
  <c r="L65" i="13" s="1"/>
  <c r="K91" i="13"/>
  <c r="L91" i="13" s="1"/>
  <c r="K45" i="13"/>
  <c r="L45" i="13" s="1"/>
  <c r="K32" i="13"/>
  <c r="L32" i="13" s="1"/>
  <c r="K99" i="13"/>
  <c r="L99" i="13" s="1"/>
  <c r="K9" i="13"/>
  <c r="L9" i="13" s="1"/>
  <c r="K29" i="13"/>
  <c r="L29" i="13" s="1"/>
  <c r="K49" i="13"/>
  <c r="L49" i="13" s="1"/>
  <c r="K73" i="13"/>
  <c r="L73" i="13" s="1"/>
  <c r="K97" i="13"/>
  <c r="L97" i="13" s="1"/>
  <c r="K55" i="13"/>
  <c r="L55" i="13" s="1"/>
  <c r="K48" i="13"/>
  <c r="L48" i="13" s="1"/>
  <c r="K84" i="13"/>
  <c r="L84" i="13" s="1"/>
  <c r="K23" i="13"/>
  <c r="L23" i="13" s="1"/>
  <c r="K13" i="13"/>
  <c r="L13" i="13" s="1"/>
  <c r="K33" i="13"/>
  <c r="L33" i="13" s="1"/>
  <c r="K57" i="13"/>
  <c r="L57" i="13" s="1"/>
  <c r="K77" i="13"/>
  <c r="L77" i="13" s="1"/>
  <c r="K101" i="13"/>
  <c r="L101" i="13" s="1"/>
  <c r="K16" i="13"/>
  <c r="L16" i="13" s="1"/>
  <c r="K52" i="13"/>
  <c r="L52" i="13" s="1"/>
  <c r="K96" i="13"/>
  <c r="L96" i="13" s="1"/>
  <c r="K39" i="13"/>
  <c r="L39" i="13" s="1"/>
  <c r="K83" i="13"/>
  <c r="L83" i="13" s="1"/>
  <c r="K17" i="13"/>
  <c r="L17" i="13" s="1"/>
  <c r="K41" i="13"/>
  <c r="L41" i="13" s="1"/>
  <c r="K61" i="13"/>
  <c r="L61" i="13" s="1"/>
  <c r="K85" i="13"/>
  <c r="L85" i="13" s="1"/>
  <c r="K81" i="13"/>
  <c r="L81" i="13" s="1"/>
  <c r="K20" i="13"/>
  <c r="L20" i="13" s="1"/>
  <c r="K64" i="13"/>
  <c r="L64" i="13" s="1"/>
  <c r="K63" i="13"/>
  <c r="L63" i="13" s="1"/>
  <c r="K95" i="13"/>
  <c r="L95" i="13" s="1"/>
  <c r="K10" i="13"/>
  <c r="L10" i="13" s="1"/>
  <c r="K26" i="13"/>
  <c r="L26" i="13" s="1"/>
  <c r="K42" i="13"/>
  <c r="L42" i="13" s="1"/>
  <c r="K58" i="13"/>
  <c r="L58" i="13" s="1"/>
  <c r="K74" i="13"/>
  <c r="L74" i="13" s="1"/>
  <c r="K90" i="13"/>
  <c r="L90" i="13" s="1"/>
  <c r="K106" i="13"/>
  <c r="L106" i="13" s="1"/>
  <c r="K6" i="13"/>
  <c r="L6" i="13" s="1"/>
  <c r="K11" i="13"/>
  <c r="L11" i="13" s="1"/>
  <c r="K22" i="13"/>
  <c r="L22" i="13" s="1"/>
  <c r="K27" i="13"/>
  <c r="L27" i="13" s="1"/>
  <c r="K38" i="13"/>
  <c r="L38" i="13" s="1"/>
  <c r="K43" i="13"/>
  <c r="L43" i="13" s="1"/>
  <c r="K54" i="13"/>
  <c r="L54" i="13" s="1"/>
  <c r="K59" i="13"/>
  <c r="L59" i="13" s="1"/>
  <c r="K70" i="13"/>
  <c r="L70" i="13" s="1"/>
  <c r="K75" i="13"/>
  <c r="L75" i="13" s="1"/>
  <c r="K86" i="13"/>
  <c r="L86" i="13" s="1"/>
  <c r="K102" i="13"/>
  <c r="L102" i="13" s="1"/>
  <c r="K7" i="13"/>
  <c r="L7" i="13" s="1"/>
  <c r="K12" i="13"/>
  <c r="L12" i="13" s="1"/>
  <c r="K18" i="13"/>
  <c r="L18" i="13" s="1"/>
  <c r="K28" i="13"/>
  <c r="L28" i="13" s="1"/>
  <c r="K34" i="13"/>
  <c r="L34" i="13" s="1"/>
  <c r="K44" i="13"/>
  <c r="L44" i="13" s="1"/>
  <c r="K50" i="13"/>
  <c r="L50" i="13" s="1"/>
  <c r="K60" i="13"/>
  <c r="L60" i="13" s="1"/>
  <c r="K66" i="13"/>
  <c r="L66" i="13" s="1"/>
  <c r="K71" i="13"/>
  <c r="L71" i="13" s="1"/>
  <c r="K76" i="13"/>
  <c r="L76" i="13" s="1"/>
  <c r="K82" i="13"/>
  <c r="L82" i="13" s="1"/>
  <c r="K87" i="13"/>
  <c r="L87" i="13" s="1"/>
  <c r="K92" i="13"/>
  <c r="L92" i="13" s="1"/>
  <c r="K98" i="13"/>
  <c r="L98" i="13" s="1"/>
  <c r="K103" i="13"/>
  <c r="L103" i="13" s="1"/>
  <c r="K108" i="13"/>
  <c r="L108" i="13" s="1"/>
  <c r="K8" i="13"/>
  <c r="L8" i="13" s="1"/>
  <c r="K14" i="13"/>
  <c r="L14" i="13" s="1"/>
  <c r="K24" i="13"/>
  <c r="L24" i="13" s="1"/>
  <c r="K30" i="13"/>
  <c r="L30" i="13" s="1"/>
  <c r="K35" i="13"/>
  <c r="L35" i="13" s="1"/>
  <c r="K40" i="13"/>
  <c r="L40" i="13" s="1"/>
  <c r="K46" i="13"/>
  <c r="L46" i="13" s="1"/>
  <c r="K51" i="13"/>
  <c r="L51" i="13" s="1"/>
  <c r="K56" i="13"/>
  <c r="L56" i="13" s="1"/>
  <c r="K62" i="13"/>
  <c r="L62" i="13" s="1"/>
  <c r="K72" i="13"/>
  <c r="L72" i="13" s="1"/>
  <c r="K78" i="13"/>
  <c r="L78" i="13" s="1"/>
  <c r="K88" i="13"/>
  <c r="L88" i="13" s="1"/>
  <c r="K94" i="13"/>
  <c r="L94" i="13" s="1"/>
  <c r="K104" i="13"/>
  <c r="L104" i="13" s="1"/>
  <c r="K3" i="13"/>
  <c r="L3" i="13" s="1"/>
  <c r="K19" i="13"/>
  <c r="L19" i="13" s="1"/>
  <c r="K47" i="13"/>
  <c r="L47" i="13" s="1"/>
  <c r="K5" i="13"/>
  <c r="L5" i="13" s="1"/>
  <c r="K21" i="13"/>
  <c r="L21" i="13" s="1"/>
  <c r="K37" i="13"/>
  <c r="L37" i="13" s="1"/>
  <c r="K53" i="13"/>
  <c r="L53" i="13" s="1"/>
  <c r="K69" i="13"/>
  <c r="L69" i="13" s="1"/>
  <c r="K89" i="13"/>
  <c r="L89" i="13" s="1"/>
  <c r="K105" i="13"/>
  <c r="L105" i="13" s="1"/>
  <c r="K4" i="13"/>
  <c r="L4" i="13" s="1"/>
  <c r="K36" i="13"/>
  <c r="L36" i="13" s="1"/>
  <c r="K68" i="13"/>
  <c r="L68" i="13" s="1"/>
  <c r="K100" i="13"/>
  <c r="L100" i="13" s="1"/>
  <c r="K15" i="13"/>
  <c r="L15" i="13" s="1"/>
  <c r="K79" i="13"/>
  <c r="L79" i="13" s="1"/>
  <c r="K67" i="13"/>
  <c r="L67" i="13" s="1"/>
  <c r="I437" i="26"/>
  <c r="I421" i="26"/>
  <c r="I385" i="26"/>
  <c r="I369" i="26"/>
  <c r="I353" i="26"/>
  <c r="I433" i="26"/>
  <c r="I417" i="26"/>
  <c r="I401" i="26"/>
  <c r="I373" i="26"/>
  <c r="I357" i="26"/>
  <c r="I448" i="26"/>
  <c r="I446" i="26"/>
  <c r="I443" i="26"/>
  <c r="I442" i="26"/>
  <c r="I438" i="26"/>
  <c r="I434" i="26"/>
  <c r="I432" i="26"/>
  <c r="I430" i="26"/>
  <c r="I427" i="26"/>
  <c r="I426" i="26"/>
  <c r="I422" i="26"/>
  <c r="I418" i="26"/>
  <c r="I416" i="26"/>
  <c r="I414" i="26"/>
  <c r="I411" i="26"/>
  <c r="I410" i="26"/>
  <c r="I406" i="26"/>
  <c r="I402" i="26"/>
  <c r="I400" i="26"/>
  <c r="I398" i="26"/>
  <c r="I395" i="26"/>
  <c r="I394" i="26"/>
  <c r="I390" i="26"/>
  <c r="I386" i="26"/>
  <c r="I384" i="26"/>
  <c r="I382" i="26"/>
  <c r="I379" i="26"/>
  <c r="I378" i="26"/>
  <c r="I374" i="26"/>
  <c r="I370" i="26"/>
  <c r="I368" i="26"/>
  <c r="I366" i="26"/>
  <c r="I363" i="26"/>
  <c r="I362" i="26"/>
  <c r="I358" i="26"/>
  <c r="I354" i="26"/>
  <c r="I352" i="26"/>
  <c r="I350" i="26"/>
  <c r="I347" i="26"/>
  <c r="I346" i="26"/>
  <c r="I342" i="26"/>
  <c r="I338" i="26"/>
  <c r="I335" i="26"/>
  <c r="I334" i="26"/>
  <c r="I330" i="26"/>
  <c r="I326" i="26"/>
  <c r="I322" i="26"/>
  <c r="I318" i="26"/>
  <c r="I315" i="26"/>
  <c r="I314" i="26"/>
  <c r="I310" i="26"/>
  <c r="I306" i="26"/>
  <c r="I303" i="26"/>
  <c r="I302" i="26"/>
  <c r="I298" i="26"/>
  <c r="I294" i="26"/>
  <c r="I290" i="26"/>
  <c r="I286" i="26"/>
  <c r="I283" i="26"/>
  <c r="I282" i="26"/>
  <c r="I278" i="26"/>
  <c r="I274" i="26"/>
  <c r="I271" i="26"/>
  <c r="I270" i="26"/>
  <c r="I266" i="26"/>
  <c r="I262" i="26"/>
  <c r="I258" i="26"/>
  <c r="I254" i="26"/>
  <c r="I251" i="26"/>
  <c r="I250" i="26"/>
  <c r="I246" i="26"/>
  <c r="I242" i="26"/>
  <c r="I239" i="26"/>
  <c r="I238" i="26"/>
  <c r="I234" i="26"/>
  <c r="I230" i="26"/>
  <c r="I226" i="26"/>
  <c r="I222" i="26"/>
  <c r="I219" i="26"/>
  <c r="I218" i="26"/>
  <c r="I214" i="26"/>
  <c r="I210" i="26"/>
  <c r="I207" i="26"/>
  <c r="I206" i="26"/>
  <c r="I202" i="26"/>
  <c r="I198" i="26"/>
  <c r="I194" i="26"/>
  <c r="I190" i="26"/>
  <c r="I186" i="26"/>
  <c r="I183" i="26"/>
  <c r="I182" i="26"/>
  <c r="I178" i="26"/>
  <c r="I174" i="26"/>
  <c r="I170" i="26"/>
  <c r="I167" i="26"/>
  <c r="I166" i="26"/>
  <c r="I162" i="26"/>
  <c r="I158" i="26"/>
  <c r="I154" i="26"/>
  <c r="I151" i="26"/>
  <c r="I150" i="26"/>
  <c r="I146" i="26"/>
  <c r="I142" i="26"/>
  <c r="I138" i="26"/>
  <c r="I135" i="26"/>
  <c r="I134" i="26"/>
  <c r="I130" i="26"/>
  <c r="I126" i="26"/>
  <c r="I122" i="26"/>
  <c r="I119" i="26"/>
  <c r="I118" i="26"/>
  <c r="I114" i="26"/>
  <c r="I110" i="26"/>
  <c r="I106" i="26"/>
  <c r="I103" i="26"/>
  <c r="I102" i="26"/>
  <c r="I98" i="26"/>
  <c r="I94" i="26"/>
  <c r="I90" i="26"/>
  <c r="I87" i="26"/>
  <c r="I86" i="26"/>
  <c r="I82" i="26"/>
  <c r="I78" i="26"/>
  <c r="I74" i="26"/>
  <c r="I71" i="26"/>
  <c r="I70" i="26"/>
  <c r="I66" i="26"/>
  <c r="I62" i="26"/>
  <c r="I58" i="26"/>
  <c r="I55" i="26"/>
  <c r="I54" i="26"/>
  <c r="I50" i="26"/>
  <c r="I46" i="26"/>
  <c r="I42" i="26"/>
  <c r="I39" i="26"/>
  <c r="I38" i="26"/>
  <c r="I30" i="26"/>
  <c r="I26" i="26"/>
  <c r="I22" i="26"/>
  <c r="I18" i="26"/>
  <c r="I14" i="26"/>
  <c r="I10" i="26"/>
  <c r="I6" i="26"/>
  <c r="I187" i="26"/>
  <c r="I179" i="26"/>
  <c r="I171" i="26"/>
  <c r="I163" i="26"/>
  <c r="I155" i="26"/>
  <c r="I147" i="26"/>
  <c r="I139" i="26"/>
  <c r="I131" i="26"/>
  <c r="I123" i="26"/>
  <c r="I115" i="26"/>
  <c r="I107" i="26"/>
  <c r="I99" i="26"/>
  <c r="I91" i="26"/>
  <c r="I83" i="26"/>
  <c r="I75" i="26"/>
  <c r="I67" i="26"/>
  <c r="I59" i="26"/>
  <c r="I51" i="26"/>
  <c r="I43" i="26"/>
  <c r="I35" i="26"/>
  <c r="I31" i="26"/>
  <c r="I27" i="26"/>
  <c r="I23" i="26"/>
  <c r="I19" i="26"/>
  <c r="I15" i="26"/>
  <c r="I11" i="26"/>
  <c r="I7" i="26"/>
  <c r="I24" i="26"/>
  <c r="I16" i="26"/>
  <c r="I8" i="26"/>
  <c r="I345" i="26"/>
  <c r="I341" i="26"/>
  <c r="I337" i="26"/>
  <c r="I333" i="26"/>
  <c r="I329" i="26"/>
  <c r="I325" i="26"/>
  <c r="I321" i="26"/>
  <c r="I317" i="26"/>
  <c r="I313" i="26"/>
  <c r="I309" i="26"/>
  <c r="I305" i="26"/>
  <c r="I301" i="26"/>
  <c r="I297" i="26"/>
  <c r="I293" i="26"/>
  <c r="I289" i="26"/>
  <c r="I285" i="26"/>
  <c r="I281" i="26"/>
  <c r="I277" i="26"/>
  <c r="I273" i="26"/>
  <c r="I269" i="26"/>
  <c r="I265" i="26"/>
  <c r="I261" i="26"/>
  <c r="I257" i="26"/>
  <c r="I253" i="26"/>
  <c r="I249" i="26"/>
  <c r="I245" i="26"/>
  <c r="I241" i="26"/>
  <c r="I237" i="26"/>
  <c r="I233" i="26"/>
  <c r="I229" i="26"/>
  <c r="I225" i="26"/>
  <c r="I221" i="26"/>
  <c r="I217" i="26"/>
  <c r="I213" i="26"/>
  <c r="I209" i="26"/>
  <c r="I205" i="26"/>
  <c r="I201" i="26"/>
  <c r="I197" i="26"/>
  <c r="I193" i="26"/>
  <c r="I189" i="26"/>
  <c r="I185" i="26"/>
  <c r="I181" i="26"/>
  <c r="I177" i="26"/>
  <c r="I173" i="26"/>
  <c r="I169" i="26"/>
  <c r="I165" i="26"/>
  <c r="I161" i="26"/>
  <c r="I157" i="26"/>
  <c r="I153" i="26"/>
  <c r="I149" i="26"/>
  <c r="I145" i="26"/>
  <c r="I141" i="26"/>
  <c r="I137" i="26"/>
  <c r="I133" i="26"/>
  <c r="I129" i="26"/>
  <c r="I125" i="26"/>
  <c r="I121" i="26"/>
  <c r="I117" i="26"/>
  <c r="I113" i="26"/>
  <c r="I109" i="26"/>
  <c r="I105" i="26"/>
  <c r="I101" i="26"/>
  <c r="I97" i="26"/>
  <c r="I93" i="26"/>
  <c r="I89" i="26"/>
  <c r="I85" i="26"/>
  <c r="I81" i="26"/>
  <c r="I77" i="26"/>
  <c r="I73" i="26"/>
  <c r="I69" i="26"/>
  <c r="I65" i="26"/>
  <c r="I61" i="26"/>
  <c r="I57" i="26"/>
  <c r="I53" i="26"/>
  <c r="I49" i="26"/>
  <c r="I45" i="26"/>
  <c r="I41" i="26"/>
  <c r="I37" i="26"/>
  <c r="I33" i="26"/>
  <c r="I25" i="26"/>
  <c r="I17" i="26"/>
  <c r="I9" i="26"/>
  <c r="I344" i="26"/>
  <c r="I340" i="26"/>
  <c r="I336" i="26"/>
  <c r="I332" i="26"/>
  <c r="I328" i="26"/>
  <c r="I324" i="26"/>
  <c r="I320" i="26"/>
  <c r="I316" i="26"/>
  <c r="I312" i="26"/>
  <c r="I308" i="26"/>
  <c r="I304" i="26"/>
  <c r="I300" i="26"/>
  <c r="I296" i="26"/>
  <c r="I292" i="26"/>
  <c r="I288" i="26"/>
  <c r="I284" i="26"/>
  <c r="I280" i="26"/>
  <c r="I276" i="26"/>
  <c r="I272" i="26"/>
  <c r="I268" i="26"/>
  <c r="I264" i="26"/>
  <c r="I260" i="26"/>
  <c r="I256" i="26"/>
  <c r="I252" i="26"/>
  <c r="I248" i="26"/>
  <c r="I244" i="26"/>
  <c r="I240" i="26"/>
  <c r="I236" i="26"/>
  <c r="I232" i="26"/>
  <c r="I228" i="26"/>
  <c r="I224" i="26"/>
  <c r="I220" i="26"/>
  <c r="I216" i="26"/>
  <c r="I212" i="26"/>
  <c r="I208" i="26"/>
  <c r="I204" i="26"/>
  <c r="I200" i="26"/>
  <c r="I196" i="26"/>
  <c r="I192" i="26"/>
  <c r="I188" i="26"/>
  <c r="I184" i="26"/>
  <c r="I180" i="26"/>
  <c r="I176" i="26"/>
  <c r="I172" i="26"/>
  <c r="I168" i="26"/>
  <c r="I164" i="26"/>
  <c r="I160" i="26"/>
  <c r="I156" i="26"/>
  <c r="I152" i="26"/>
  <c r="I148" i="26"/>
  <c r="I144" i="26"/>
  <c r="I140" i="26"/>
  <c r="I136" i="26"/>
  <c r="I132" i="26"/>
  <c r="I128" i="26"/>
  <c r="I124" i="26"/>
  <c r="I120" i="26"/>
  <c r="I116" i="26"/>
  <c r="I112" i="26"/>
  <c r="I108" i="26"/>
  <c r="I104" i="26"/>
  <c r="I100" i="26"/>
  <c r="I96" i="26"/>
  <c r="I92" i="26"/>
  <c r="I88" i="26"/>
  <c r="I84" i="26"/>
  <c r="I80" i="26"/>
  <c r="I76" i="26"/>
  <c r="I72" i="26"/>
  <c r="I68" i="26"/>
  <c r="I64" i="26"/>
  <c r="I60" i="26"/>
  <c r="I56" i="26"/>
  <c r="I52" i="26"/>
  <c r="I48" i="26"/>
  <c r="I44" i="26"/>
  <c r="I40" i="26"/>
  <c r="I36" i="26"/>
  <c r="I32" i="26"/>
  <c r="L10" i="25"/>
  <c r="L177" i="25"/>
  <c r="O4"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O63" i="31"/>
  <c r="O64" i="31"/>
  <c r="O65" i="31"/>
  <c r="O66" i="31"/>
  <c r="O67" i="31"/>
  <c r="O68" i="31"/>
  <c r="O69" i="31"/>
  <c r="O70" i="31"/>
  <c r="O71" i="31"/>
  <c r="O72" i="31"/>
  <c r="O73"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114" i="31"/>
  <c r="O115" i="31"/>
  <c r="O116" i="31"/>
  <c r="O117" i="31"/>
  <c r="O118" i="31"/>
  <c r="O119" i="31"/>
  <c r="O120" i="31"/>
  <c r="O121" i="31"/>
  <c r="O122" i="31"/>
  <c r="O123" i="31"/>
  <c r="O124" i="31"/>
  <c r="O125" i="31"/>
  <c r="O126" i="31"/>
  <c r="O127" i="31"/>
  <c r="O128" i="31"/>
  <c r="O129" i="31"/>
  <c r="O130" i="31"/>
  <c r="O131" i="31"/>
  <c r="O132" i="31"/>
  <c r="H97" i="31"/>
  <c r="H92" i="31"/>
  <c r="H93" i="31"/>
  <c r="H94" i="31"/>
  <c r="H95" i="31"/>
  <c r="H96" i="31"/>
  <c r="H91" i="3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83" i="31"/>
  <c r="H84" i="31"/>
  <c r="H85" i="31"/>
  <c r="H86" i="31"/>
  <c r="H87" i="31"/>
  <c r="H88" i="31"/>
  <c r="H89" i="31"/>
  <c r="H90"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9" i="1"/>
  <c r="O10" i="1"/>
  <c r="O11" i="1"/>
  <c r="O12" i="1"/>
  <c r="O13" i="1"/>
  <c r="O14" i="1"/>
  <c r="O15" i="1"/>
  <c r="O16" i="1"/>
  <c r="O17" i="1"/>
  <c r="O18" i="1"/>
  <c r="O5" i="1"/>
  <c r="O6" i="1"/>
  <c r="O7" i="1"/>
  <c r="O8"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9" i="1"/>
  <c r="H10" i="1"/>
  <c r="H11" i="1"/>
  <c r="H12" i="1"/>
  <c r="H13" i="1"/>
  <c r="H14" i="1"/>
  <c r="H15" i="1"/>
  <c r="H16" i="1"/>
  <c r="H17" i="1"/>
  <c r="H4" i="1"/>
  <c r="H5" i="1"/>
  <c r="H6" i="1"/>
  <c r="H7" i="1"/>
  <c r="H8" i="1"/>
  <c r="H108" i="3"/>
  <c r="G3" i="3"/>
  <c r="H3" i="3" s="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6" i="3"/>
  <c r="H107" i="3"/>
  <c r="C1" i="11"/>
  <c r="H81" i="6"/>
  <c r="E108" i="6"/>
  <c r="H108" i="6" s="1"/>
  <c r="E107" i="6"/>
  <c r="H107" i="6" s="1"/>
  <c r="E106" i="6"/>
  <c r="H106" i="6" s="1"/>
  <c r="E105" i="6"/>
  <c r="H105" i="6" s="1"/>
  <c r="E104" i="6"/>
  <c r="H104" i="6" s="1"/>
  <c r="E103" i="6"/>
  <c r="H103" i="6" s="1"/>
  <c r="E102" i="6"/>
  <c r="H102" i="6" s="1"/>
  <c r="E101" i="6"/>
  <c r="H101" i="6" s="1"/>
  <c r="E100" i="6"/>
  <c r="H100" i="6" s="1"/>
  <c r="E99" i="6"/>
  <c r="H99" i="6" s="1"/>
  <c r="E98" i="6"/>
  <c r="H98" i="6" s="1"/>
  <c r="E97" i="6"/>
  <c r="H97" i="6" s="1"/>
  <c r="E96" i="6"/>
  <c r="H96" i="6" s="1"/>
  <c r="E95" i="6"/>
  <c r="H95" i="6" s="1"/>
  <c r="E94" i="6"/>
  <c r="H94" i="6" s="1"/>
  <c r="E93" i="6"/>
  <c r="H93" i="6" s="1"/>
  <c r="E92" i="6"/>
  <c r="H92" i="6" s="1"/>
  <c r="E91" i="6"/>
  <c r="H91" i="6" s="1"/>
  <c r="E90" i="6"/>
  <c r="H90" i="6" s="1"/>
  <c r="E89" i="6"/>
  <c r="H89" i="6" s="1"/>
  <c r="E88" i="6"/>
  <c r="H88" i="6" s="1"/>
  <c r="E87" i="6"/>
  <c r="H87" i="6" s="1"/>
  <c r="E86" i="6"/>
  <c r="H86" i="6" s="1"/>
  <c r="E85" i="6"/>
  <c r="H85" i="6" s="1"/>
  <c r="E84" i="6"/>
  <c r="H84" i="6" s="1"/>
  <c r="E83" i="6"/>
  <c r="H83" i="6" s="1"/>
  <c r="E82" i="6"/>
  <c r="H82" i="6" s="1"/>
  <c r="E81" i="6"/>
  <c r="E80" i="6"/>
  <c r="H80" i="6" s="1"/>
  <c r="E79" i="6"/>
  <c r="H79" i="6" s="1"/>
  <c r="E78" i="6"/>
  <c r="H78" i="6" s="1"/>
  <c r="E77" i="6"/>
  <c r="H77" i="6" s="1"/>
  <c r="E76" i="6"/>
  <c r="H76" i="6" s="1"/>
  <c r="E75" i="6"/>
  <c r="H75" i="6" s="1"/>
  <c r="E74" i="6"/>
  <c r="H74" i="6" s="1"/>
  <c r="E73" i="6"/>
  <c r="H73" i="6" s="1"/>
  <c r="E72" i="6"/>
  <c r="H72" i="6" s="1"/>
  <c r="E71" i="6"/>
  <c r="H71" i="6" s="1"/>
  <c r="E70" i="6"/>
  <c r="H70" i="6" s="1"/>
  <c r="E69" i="6"/>
  <c r="H69" i="6" s="1"/>
  <c r="E68" i="6"/>
  <c r="H68" i="6" s="1"/>
  <c r="E67" i="6"/>
  <c r="H67" i="6" s="1"/>
  <c r="E66" i="6"/>
  <c r="H66" i="6" s="1"/>
  <c r="E65" i="6"/>
  <c r="H65" i="6" s="1"/>
  <c r="E64" i="6"/>
  <c r="H64" i="6" s="1"/>
  <c r="E63" i="6"/>
  <c r="H63" i="6" s="1"/>
  <c r="E62" i="6"/>
  <c r="H62" i="6" s="1"/>
  <c r="E61" i="6"/>
  <c r="H61" i="6" s="1"/>
  <c r="E60" i="6"/>
  <c r="H60" i="6" s="1"/>
  <c r="E59" i="6"/>
  <c r="H59" i="6" s="1"/>
  <c r="E58" i="6"/>
  <c r="H58" i="6" s="1"/>
  <c r="E57" i="6"/>
  <c r="H57" i="6" s="1"/>
  <c r="E56" i="6"/>
  <c r="H56" i="6" s="1"/>
  <c r="E55" i="6"/>
  <c r="H55" i="6" s="1"/>
  <c r="E54" i="6"/>
  <c r="H54" i="6" s="1"/>
  <c r="E53" i="6"/>
  <c r="H53" i="6" s="1"/>
  <c r="E52" i="6"/>
  <c r="H52" i="6" s="1"/>
  <c r="E51" i="6"/>
  <c r="H51" i="6" s="1"/>
  <c r="E50" i="6"/>
  <c r="H50" i="6" s="1"/>
  <c r="E49" i="6"/>
  <c r="H49" i="6" s="1"/>
  <c r="E48" i="6"/>
  <c r="H48" i="6" s="1"/>
  <c r="E47" i="6"/>
  <c r="H47" i="6" s="1"/>
  <c r="E46" i="6"/>
  <c r="H46" i="6" s="1"/>
  <c r="E45" i="6"/>
  <c r="H45" i="6" s="1"/>
  <c r="E44" i="6"/>
  <c r="H44" i="6" s="1"/>
  <c r="E43" i="6"/>
  <c r="H43" i="6" s="1"/>
  <c r="E42" i="6"/>
  <c r="H42" i="6" s="1"/>
  <c r="E41" i="6"/>
  <c r="H41" i="6" s="1"/>
  <c r="E40" i="6"/>
  <c r="H40" i="6" s="1"/>
  <c r="E39" i="6"/>
  <c r="H39" i="6" s="1"/>
  <c r="E38" i="6"/>
  <c r="H38" i="6" s="1"/>
  <c r="E37" i="6"/>
  <c r="H37" i="6" s="1"/>
  <c r="E36" i="6"/>
  <c r="H36" i="6" s="1"/>
  <c r="E35" i="6"/>
  <c r="H35" i="6" s="1"/>
  <c r="E34" i="6"/>
  <c r="H34" i="6" s="1"/>
  <c r="E33" i="6"/>
  <c r="H33" i="6" s="1"/>
  <c r="E32" i="6"/>
  <c r="H32" i="6" s="1"/>
  <c r="E31" i="6"/>
  <c r="H31" i="6" s="1"/>
  <c r="E30" i="6"/>
  <c r="H30" i="6" s="1"/>
  <c r="E29" i="6"/>
  <c r="H29" i="6" s="1"/>
  <c r="E28" i="6"/>
  <c r="H28" i="6" s="1"/>
  <c r="E27" i="6"/>
  <c r="H27" i="6" s="1"/>
  <c r="E26" i="6"/>
  <c r="H26" i="6" s="1"/>
  <c r="E25" i="6"/>
  <c r="H25" i="6" s="1"/>
  <c r="E24" i="6"/>
  <c r="H24" i="6" s="1"/>
  <c r="E23" i="6"/>
  <c r="H23" i="6" s="1"/>
  <c r="E22" i="6"/>
  <c r="H22" i="6" s="1"/>
  <c r="E21" i="6"/>
  <c r="H21" i="6" s="1"/>
  <c r="E20" i="6"/>
  <c r="H20" i="6" s="1"/>
  <c r="E19" i="6"/>
  <c r="H19" i="6" s="1"/>
  <c r="E18" i="6"/>
  <c r="H18" i="6" s="1"/>
  <c r="E17" i="6"/>
  <c r="H17" i="6" s="1"/>
  <c r="E16" i="6"/>
  <c r="H16" i="6" s="1"/>
  <c r="E15" i="6"/>
  <c r="H15" i="6" s="1"/>
  <c r="E14" i="6"/>
  <c r="H14" i="6" s="1"/>
  <c r="E13" i="6"/>
  <c r="H13" i="6" s="1"/>
  <c r="E12" i="6"/>
  <c r="H12" i="6" s="1"/>
  <c r="E11" i="6"/>
  <c r="H11" i="6" s="1"/>
  <c r="E9" i="6"/>
  <c r="H9" i="6" s="1"/>
  <c r="E8" i="6"/>
  <c r="H8" i="6" s="1"/>
  <c r="E7" i="6"/>
  <c r="H7" i="6" s="1"/>
  <c r="E6" i="6"/>
  <c r="H6" i="6" s="1"/>
  <c r="E5" i="6"/>
  <c r="H5" i="6" s="1"/>
  <c r="E4" i="6"/>
  <c r="H4" i="6" s="1"/>
  <c r="H81" i="4"/>
  <c r="E4" i="4"/>
  <c r="H4" i="4" s="1"/>
  <c r="E5" i="4"/>
  <c r="H5" i="4" s="1"/>
  <c r="E6" i="4"/>
  <c r="H6" i="4" s="1"/>
  <c r="E7" i="4"/>
  <c r="H7" i="4" s="1"/>
  <c r="E8" i="4"/>
  <c r="H8" i="4" s="1"/>
  <c r="E9" i="4"/>
  <c r="H9" i="4" s="1"/>
  <c r="E12" i="4"/>
  <c r="H12" i="4" s="1"/>
  <c r="E13" i="4"/>
  <c r="H13" i="4" s="1"/>
  <c r="E14" i="4"/>
  <c r="H14" i="4" s="1"/>
  <c r="E15" i="4"/>
  <c r="H15" i="4" s="1"/>
  <c r="E16" i="4"/>
  <c r="H16" i="4" s="1"/>
  <c r="E17" i="4"/>
  <c r="H17" i="4" s="1"/>
  <c r="E18" i="4"/>
  <c r="H18" i="4" s="1"/>
  <c r="E19" i="4"/>
  <c r="H19" i="4" s="1"/>
  <c r="E20" i="4"/>
  <c r="H20" i="4" s="1"/>
  <c r="E21" i="4"/>
  <c r="H21" i="4" s="1"/>
  <c r="E22" i="4"/>
  <c r="H22" i="4" s="1"/>
  <c r="E23" i="4"/>
  <c r="H23" i="4" s="1"/>
  <c r="E24" i="4"/>
  <c r="H24" i="4" s="1"/>
  <c r="E25" i="4"/>
  <c r="H25" i="4" s="1"/>
  <c r="E26" i="4"/>
  <c r="H26" i="4" s="1"/>
  <c r="E27" i="4"/>
  <c r="H27" i="4" s="1"/>
  <c r="E28" i="4"/>
  <c r="H28" i="4" s="1"/>
  <c r="E29" i="4"/>
  <c r="H29" i="4" s="1"/>
  <c r="E30" i="4"/>
  <c r="H30" i="4" s="1"/>
  <c r="E31" i="4"/>
  <c r="H31" i="4" s="1"/>
  <c r="E32" i="4"/>
  <c r="H32" i="4" s="1"/>
  <c r="E33" i="4"/>
  <c r="H33" i="4" s="1"/>
  <c r="E34" i="4"/>
  <c r="H34" i="4" s="1"/>
  <c r="E35" i="4"/>
  <c r="H35" i="4" s="1"/>
  <c r="E36" i="4"/>
  <c r="H36" i="4" s="1"/>
  <c r="E37" i="4"/>
  <c r="H37" i="4" s="1"/>
  <c r="E38" i="4"/>
  <c r="H38" i="4" s="1"/>
  <c r="E39" i="4"/>
  <c r="H39" i="4" s="1"/>
  <c r="E40" i="4"/>
  <c r="H40" i="4" s="1"/>
  <c r="E41" i="4"/>
  <c r="H41" i="4" s="1"/>
  <c r="E42" i="4"/>
  <c r="H42" i="4" s="1"/>
  <c r="E43" i="4"/>
  <c r="H43" i="4" s="1"/>
  <c r="E44" i="4"/>
  <c r="H44" i="4" s="1"/>
  <c r="E45" i="4"/>
  <c r="H45" i="4" s="1"/>
  <c r="E46" i="4"/>
  <c r="H46" i="4" s="1"/>
  <c r="E47" i="4"/>
  <c r="H47" i="4" s="1"/>
  <c r="E48" i="4"/>
  <c r="H48" i="4" s="1"/>
  <c r="E49" i="4"/>
  <c r="H49" i="4" s="1"/>
  <c r="E50" i="4"/>
  <c r="H50" i="4" s="1"/>
  <c r="E51" i="4"/>
  <c r="H51" i="4" s="1"/>
  <c r="E52" i="4"/>
  <c r="H52" i="4" s="1"/>
  <c r="E53" i="4"/>
  <c r="H53" i="4" s="1"/>
  <c r="E54" i="4"/>
  <c r="H54" i="4" s="1"/>
  <c r="E55" i="4"/>
  <c r="H55" i="4" s="1"/>
  <c r="E56" i="4"/>
  <c r="H56" i="4" s="1"/>
  <c r="E57" i="4"/>
  <c r="H57" i="4" s="1"/>
  <c r="E58" i="4"/>
  <c r="H58" i="4" s="1"/>
  <c r="E59" i="4"/>
  <c r="H59" i="4" s="1"/>
  <c r="E60" i="4"/>
  <c r="H60" i="4" s="1"/>
  <c r="E61" i="4"/>
  <c r="H61" i="4" s="1"/>
  <c r="E62" i="4"/>
  <c r="H62" i="4" s="1"/>
  <c r="E63" i="4"/>
  <c r="H63" i="4" s="1"/>
  <c r="E64" i="4"/>
  <c r="H64" i="4" s="1"/>
  <c r="E65" i="4"/>
  <c r="H65" i="4" s="1"/>
  <c r="E66" i="4"/>
  <c r="H66" i="4" s="1"/>
  <c r="E67" i="4"/>
  <c r="H67" i="4" s="1"/>
  <c r="E68" i="4"/>
  <c r="H68" i="4" s="1"/>
  <c r="E69" i="4"/>
  <c r="H69" i="4" s="1"/>
  <c r="E70" i="4"/>
  <c r="H70" i="4" s="1"/>
  <c r="E71" i="4"/>
  <c r="H71" i="4" s="1"/>
  <c r="E72" i="4"/>
  <c r="H72" i="4" s="1"/>
  <c r="E73" i="4"/>
  <c r="H73" i="4" s="1"/>
  <c r="E74" i="4"/>
  <c r="H74" i="4" s="1"/>
  <c r="E75" i="4"/>
  <c r="H75" i="4" s="1"/>
  <c r="E76" i="4"/>
  <c r="H76" i="4" s="1"/>
  <c r="E77" i="4"/>
  <c r="H77" i="4" s="1"/>
  <c r="E78" i="4"/>
  <c r="H78" i="4" s="1"/>
  <c r="E79" i="4"/>
  <c r="H79" i="4" s="1"/>
  <c r="E80" i="4"/>
  <c r="H80" i="4" s="1"/>
  <c r="E81" i="4"/>
  <c r="E82" i="4"/>
  <c r="H82" i="4" s="1"/>
  <c r="E83" i="4"/>
  <c r="H83" i="4" s="1"/>
  <c r="E84" i="4"/>
  <c r="H84" i="4" s="1"/>
  <c r="E85" i="4"/>
  <c r="H85" i="4" s="1"/>
  <c r="E86" i="4"/>
  <c r="H86" i="4" s="1"/>
  <c r="E87" i="4"/>
  <c r="H87" i="4" s="1"/>
  <c r="E88" i="4"/>
  <c r="H88" i="4" s="1"/>
  <c r="E89" i="4"/>
  <c r="H89" i="4" s="1"/>
  <c r="E90" i="4"/>
  <c r="H90" i="4" s="1"/>
  <c r="E91" i="4"/>
  <c r="H91" i="4" s="1"/>
  <c r="E92" i="4"/>
  <c r="H92" i="4" s="1"/>
  <c r="E93" i="4"/>
  <c r="H93" i="4" s="1"/>
  <c r="E94" i="4"/>
  <c r="H94" i="4" s="1"/>
  <c r="E95" i="4"/>
  <c r="H95" i="4" s="1"/>
  <c r="E96" i="4"/>
  <c r="H96" i="4" s="1"/>
  <c r="E97" i="4"/>
  <c r="H97" i="4" s="1"/>
  <c r="E98" i="4"/>
  <c r="H98" i="4" s="1"/>
  <c r="E99" i="4"/>
  <c r="H99" i="4" s="1"/>
  <c r="E100" i="4"/>
  <c r="H100" i="4" s="1"/>
  <c r="E101" i="4"/>
  <c r="H101" i="4" s="1"/>
  <c r="E102" i="4"/>
  <c r="H102" i="4" s="1"/>
  <c r="E103" i="4"/>
  <c r="H103" i="4" s="1"/>
  <c r="E104" i="4"/>
  <c r="H104" i="4" s="1"/>
  <c r="E105" i="4"/>
  <c r="H105" i="4" s="1"/>
  <c r="E106" i="4"/>
  <c r="H106" i="4" s="1"/>
  <c r="E107" i="4"/>
  <c r="H107" i="4" s="1"/>
  <c r="E108" i="4"/>
  <c r="H108" i="4" s="1"/>
  <c r="O4" i="20"/>
  <c r="O5" i="20"/>
  <c r="O6" i="20"/>
  <c r="O7" i="20"/>
  <c r="O8" i="20"/>
  <c r="O9" i="20"/>
  <c r="O10"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17" i="20"/>
  <c r="O118" i="20"/>
  <c r="O119" i="20"/>
  <c r="O120" i="20"/>
  <c r="O121" i="20"/>
  <c r="O122" i="20"/>
  <c r="O123" i="20"/>
  <c r="O124" i="20"/>
  <c r="O125" i="20"/>
  <c r="O126" i="20"/>
  <c r="O127" i="20"/>
  <c r="O128" i="20"/>
  <c r="O129" i="20"/>
  <c r="O130" i="20"/>
  <c r="O131" i="20"/>
  <c r="O132" i="20"/>
  <c r="O133" i="20"/>
  <c r="O134" i="20"/>
  <c r="O135" i="20"/>
  <c r="O136" i="20"/>
  <c r="O137" i="20"/>
  <c r="O138" i="20"/>
  <c r="O139" i="20"/>
  <c r="O140" i="20"/>
  <c r="O141" i="20"/>
  <c r="O142" i="20"/>
  <c r="O143" i="20"/>
  <c r="O144" i="20"/>
  <c r="O145" i="20"/>
  <c r="O146" i="20"/>
  <c r="O147" i="20"/>
  <c r="O148" i="20"/>
  <c r="O149" i="20"/>
  <c r="O150" i="20"/>
  <c r="O151" i="20"/>
  <c r="O152" i="20"/>
  <c r="O153" i="20"/>
  <c r="O154" i="20"/>
  <c r="O155" i="20"/>
  <c r="O156" i="20"/>
  <c r="O157" i="20"/>
  <c r="O158" i="20"/>
  <c r="O159" i="20"/>
  <c r="O160" i="20"/>
  <c r="O161" i="20"/>
  <c r="O162" i="20"/>
  <c r="O163" i="20"/>
  <c r="O164" i="20"/>
  <c r="O165" i="20"/>
  <c r="O166" i="20"/>
  <c r="O167" i="20"/>
  <c r="O168" i="20"/>
  <c r="O169" i="20"/>
  <c r="O170" i="20"/>
  <c r="O171" i="20"/>
  <c r="O172" i="20"/>
  <c r="O173" i="20"/>
  <c r="O174" i="20"/>
  <c r="O175" i="20"/>
  <c r="O176" i="20"/>
  <c r="O177" i="20"/>
  <c r="O178" i="20"/>
  <c r="O179" i="20"/>
  <c r="O180" i="20"/>
  <c r="O181" i="20"/>
  <c r="O182" i="20"/>
  <c r="O183" i="20"/>
  <c r="O184" i="20"/>
  <c r="O185" i="20"/>
  <c r="O186" i="20"/>
  <c r="O187" i="20"/>
  <c r="O188" i="20"/>
  <c r="O189" i="20"/>
  <c r="O190" i="20"/>
  <c r="O191" i="20"/>
  <c r="O192" i="20"/>
  <c r="O193" i="20"/>
  <c r="O194" i="20"/>
  <c r="O195" i="20"/>
  <c r="O196" i="20"/>
  <c r="O197" i="20"/>
  <c r="O198" i="20"/>
  <c r="O199" i="20"/>
  <c r="O200" i="20"/>
  <c r="O201" i="20"/>
  <c r="O202" i="20"/>
  <c r="O203" i="20"/>
  <c r="O204" i="20"/>
  <c r="O205" i="20"/>
  <c r="O206" i="20"/>
  <c r="O207" i="20"/>
  <c r="O208" i="20"/>
  <c r="O209" i="20"/>
  <c r="O210" i="20"/>
  <c r="O211" i="20"/>
  <c r="O212" i="20"/>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48" i="20"/>
  <c r="H149" i="20"/>
  <c r="H150" i="20"/>
  <c r="H151" i="20"/>
  <c r="H152" i="20"/>
  <c r="H153" i="20"/>
  <c r="H154" i="20"/>
  <c r="H155" i="20"/>
  <c r="H156" i="20"/>
  <c r="H157" i="20"/>
  <c r="H158" i="20"/>
  <c r="H159" i="20"/>
  <c r="H160" i="20"/>
  <c r="H161" i="20"/>
  <c r="H162" i="20"/>
  <c r="H163" i="20"/>
  <c r="H164" i="20"/>
  <c r="H165" i="20"/>
  <c r="H166" i="20"/>
  <c r="H167" i="20"/>
  <c r="H168" i="20"/>
  <c r="H169" i="20"/>
  <c r="H170" i="20"/>
  <c r="H171" i="20"/>
  <c r="H172" i="20"/>
  <c r="H173" i="20"/>
  <c r="H174" i="20"/>
  <c r="H175" i="20"/>
  <c r="H176" i="20"/>
  <c r="H177" i="20"/>
  <c r="H178" i="20"/>
  <c r="H179" i="20"/>
  <c r="H180" i="20"/>
  <c r="H181" i="20"/>
  <c r="H182" i="20"/>
  <c r="H183" i="20"/>
  <c r="H184" i="20"/>
  <c r="H185" i="20"/>
  <c r="H186" i="20"/>
  <c r="H187" i="20"/>
  <c r="H188" i="20"/>
  <c r="H189" i="20"/>
  <c r="H190" i="20"/>
  <c r="H191" i="20"/>
  <c r="H192" i="20"/>
  <c r="H193" i="20"/>
  <c r="H194" i="20"/>
  <c r="H195" i="20"/>
  <c r="H196" i="20"/>
  <c r="H197" i="20"/>
  <c r="H198" i="20"/>
  <c r="H199" i="20"/>
  <c r="H200" i="20"/>
  <c r="H201" i="20"/>
  <c r="H202" i="20"/>
  <c r="H203" i="20"/>
  <c r="H204" i="20"/>
  <c r="H205" i="20"/>
  <c r="H206" i="20"/>
  <c r="H207" i="20"/>
  <c r="H208" i="20"/>
  <c r="H209" i="20"/>
  <c r="H210" i="20"/>
  <c r="H211" i="20"/>
  <c r="H212" i="20"/>
  <c r="D4" i="11" l="1"/>
  <c r="E4" i="11" s="1"/>
  <c r="D8" i="11"/>
  <c r="E8" i="11" s="1"/>
  <c r="D12" i="11"/>
  <c r="E12" i="11" s="1"/>
  <c r="D16" i="11"/>
  <c r="E16" i="11" s="1"/>
  <c r="D20" i="11"/>
  <c r="E20" i="11" s="1"/>
  <c r="D24" i="11"/>
  <c r="E24" i="11" s="1"/>
  <c r="D28" i="11"/>
  <c r="E28" i="11" s="1"/>
  <c r="D32" i="11"/>
  <c r="E32" i="11" s="1"/>
  <c r="D36" i="11"/>
  <c r="E36" i="11" s="1"/>
  <c r="D40" i="11"/>
  <c r="E40" i="11" s="1"/>
  <c r="D44" i="11"/>
  <c r="E44" i="11" s="1"/>
  <c r="D48" i="11"/>
  <c r="E48" i="11" s="1"/>
  <c r="D52" i="11"/>
  <c r="E52" i="11" s="1"/>
  <c r="D56" i="11"/>
  <c r="E56" i="11" s="1"/>
  <c r="D60" i="11"/>
  <c r="E60" i="11" s="1"/>
  <c r="D64" i="11"/>
  <c r="E64" i="11" s="1"/>
  <c r="D68" i="11"/>
  <c r="E68" i="11" s="1"/>
  <c r="D72" i="11"/>
  <c r="E72" i="11" s="1"/>
  <c r="D76" i="11"/>
  <c r="E76" i="11" s="1"/>
  <c r="D80" i="11"/>
  <c r="E80" i="11" s="1"/>
  <c r="D84" i="11"/>
  <c r="E84" i="11" s="1"/>
  <c r="D88" i="11"/>
  <c r="E88" i="11" s="1"/>
  <c r="D92" i="11"/>
  <c r="E92" i="11" s="1"/>
  <c r="D96" i="11"/>
  <c r="E96" i="11" s="1"/>
  <c r="D100" i="11"/>
  <c r="E100" i="11" s="1"/>
  <c r="D104" i="11"/>
  <c r="E104" i="11" s="1"/>
  <c r="D108" i="11"/>
  <c r="E108" i="11" s="1"/>
  <c r="D112" i="11"/>
  <c r="E112" i="11" s="1"/>
  <c r="D116" i="11"/>
  <c r="E116" i="11" s="1"/>
  <c r="D120" i="11"/>
  <c r="E120" i="11" s="1"/>
  <c r="D124" i="11"/>
  <c r="E124" i="11" s="1"/>
  <c r="D128" i="11"/>
  <c r="E128" i="11" s="1"/>
  <c r="D132" i="11"/>
  <c r="E132" i="11" s="1"/>
  <c r="D9" i="11"/>
  <c r="E9" i="11" s="1"/>
  <c r="D14" i="11"/>
  <c r="E14" i="11" s="1"/>
  <c r="D19" i="11"/>
  <c r="E19" i="11" s="1"/>
  <c r="D25" i="11"/>
  <c r="E25" i="11" s="1"/>
  <c r="D30" i="11"/>
  <c r="E30" i="11" s="1"/>
  <c r="D35" i="11"/>
  <c r="E35" i="11" s="1"/>
  <c r="D41" i="11"/>
  <c r="E41" i="11" s="1"/>
  <c r="D46" i="11"/>
  <c r="E46" i="11" s="1"/>
  <c r="D51" i="11"/>
  <c r="E51" i="11" s="1"/>
  <c r="D57" i="11"/>
  <c r="E57" i="11" s="1"/>
  <c r="D62" i="11"/>
  <c r="E62" i="11" s="1"/>
  <c r="D67" i="11"/>
  <c r="E67" i="11" s="1"/>
  <c r="D73" i="11"/>
  <c r="E73" i="11" s="1"/>
  <c r="D78" i="11"/>
  <c r="E78" i="11" s="1"/>
  <c r="D83" i="11"/>
  <c r="E83" i="11" s="1"/>
  <c r="D89" i="11"/>
  <c r="E89" i="11" s="1"/>
  <c r="D94" i="11"/>
  <c r="E94" i="11" s="1"/>
  <c r="D99" i="11"/>
  <c r="E99" i="11" s="1"/>
  <c r="D105" i="11"/>
  <c r="E105" i="11" s="1"/>
  <c r="D110" i="11"/>
  <c r="E110" i="11" s="1"/>
  <c r="D115" i="11"/>
  <c r="E115" i="11" s="1"/>
  <c r="D121" i="11"/>
  <c r="E121" i="11" s="1"/>
  <c r="D126" i="11"/>
  <c r="E126" i="11" s="1"/>
  <c r="D131" i="11"/>
  <c r="E131" i="11" s="1"/>
  <c r="D136" i="11"/>
  <c r="E136" i="11" s="1"/>
  <c r="D140" i="11"/>
  <c r="E140" i="11" s="1"/>
  <c r="D144" i="11"/>
  <c r="E144" i="11" s="1"/>
  <c r="D148" i="11"/>
  <c r="E148" i="11" s="1"/>
  <c r="D152" i="11"/>
  <c r="E152" i="11" s="1"/>
  <c r="D156" i="11"/>
  <c r="E156" i="11" s="1"/>
  <c r="D160" i="11"/>
  <c r="E160" i="11" s="1"/>
  <c r="D164" i="11"/>
  <c r="E164" i="11" s="1"/>
  <c r="D168" i="11"/>
  <c r="E168" i="11" s="1"/>
  <c r="D172" i="11"/>
  <c r="E172" i="11" s="1"/>
  <c r="D176" i="11"/>
  <c r="E176" i="11" s="1"/>
  <c r="D180" i="11"/>
  <c r="E180" i="11" s="1"/>
  <c r="D184" i="11"/>
  <c r="E184" i="11" s="1"/>
  <c r="D188" i="11"/>
  <c r="E188" i="11" s="1"/>
  <c r="D192" i="11"/>
  <c r="E192" i="11" s="1"/>
  <c r="D196" i="11"/>
  <c r="E196" i="11" s="1"/>
  <c r="D200" i="11"/>
  <c r="E200" i="11" s="1"/>
  <c r="D204" i="11"/>
  <c r="E204" i="11" s="1"/>
  <c r="D208" i="11"/>
  <c r="E208" i="11" s="1"/>
  <c r="D212" i="11"/>
  <c r="E212" i="11" s="1"/>
  <c r="D5" i="11"/>
  <c r="E5" i="11" s="1"/>
  <c r="D10" i="11"/>
  <c r="E10" i="11" s="1"/>
  <c r="D15" i="11"/>
  <c r="E15" i="11" s="1"/>
  <c r="D21" i="11"/>
  <c r="E21" i="11" s="1"/>
  <c r="D26" i="11"/>
  <c r="E26" i="11" s="1"/>
  <c r="D31" i="11"/>
  <c r="E31" i="11" s="1"/>
  <c r="D37" i="11"/>
  <c r="E37" i="11" s="1"/>
  <c r="D42" i="11"/>
  <c r="E42" i="11" s="1"/>
  <c r="D47" i="11"/>
  <c r="E47" i="11" s="1"/>
  <c r="D53" i="11"/>
  <c r="E53" i="11" s="1"/>
  <c r="D58" i="11"/>
  <c r="E58" i="11" s="1"/>
  <c r="D63" i="11"/>
  <c r="E63" i="11" s="1"/>
  <c r="D69" i="11"/>
  <c r="E69" i="11" s="1"/>
  <c r="D74" i="11"/>
  <c r="E74" i="11" s="1"/>
  <c r="D79" i="11"/>
  <c r="E79" i="11" s="1"/>
  <c r="D85" i="11"/>
  <c r="E85" i="11" s="1"/>
  <c r="D90" i="11"/>
  <c r="E90" i="11" s="1"/>
  <c r="D95" i="11"/>
  <c r="E95" i="11" s="1"/>
  <c r="D101" i="11"/>
  <c r="E101" i="11" s="1"/>
  <c r="D106" i="11"/>
  <c r="E106" i="11" s="1"/>
  <c r="D111" i="11"/>
  <c r="E111" i="11" s="1"/>
  <c r="D117" i="11"/>
  <c r="E117" i="11" s="1"/>
  <c r="D122" i="11"/>
  <c r="E122" i="11" s="1"/>
  <c r="D127" i="11"/>
  <c r="E127" i="11" s="1"/>
  <c r="D133" i="11"/>
  <c r="E133" i="11" s="1"/>
  <c r="D137" i="11"/>
  <c r="E137" i="11" s="1"/>
  <c r="D141" i="11"/>
  <c r="E141" i="11" s="1"/>
  <c r="D145" i="11"/>
  <c r="E145" i="11" s="1"/>
  <c r="D149" i="11"/>
  <c r="E149" i="11" s="1"/>
  <c r="D153" i="11"/>
  <c r="E153" i="11" s="1"/>
  <c r="D157" i="11"/>
  <c r="E157" i="11" s="1"/>
  <c r="D161" i="11"/>
  <c r="E161" i="11" s="1"/>
  <c r="D165" i="11"/>
  <c r="E165" i="11" s="1"/>
  <c r="D169" i="11"/>
  <c r="E169" i="11" s="1"/>
  <c r="D173" i="11"/>
  <c r="E173" i="11" s="1"/>
  <c r="D177" i="11"/>
  <c r="E177" i="11" s="1"/>
  <c r="D181" i="11"/>
  <c r="E181" i="11" s="1"/>
  <c r="D185" i="11"/>
  <c r="E185" i="11" s="1"/>
  <c r="D189" i="11"/>
  <c r="E189" i="11" s="1"/>
  <c r="D193" i="11"/>
  <c r="E193" i="11" s="1"/>
  <c r="D197" i="11"/>
  <c r="E197" i="11" s="1"/>
  <c r="D201" i="11"/>
  <c r="E201" i="11" s="1"/>
  <c r="D205" i="11"/>
  <c r="E205" i="11" s="1"/>
  <c r="D209" i="11"/>
  <c r="E209" i="11" s="1"/>
  <c r="D11" i="11"/>
  <c r="E11" i="11" s="1"/>
  <c r="D22" i="11"/>
  <c r="E22" i="11" s="1"/>
  <c r="D33" i="11"/>
  <c r="E33" i="11" s="1"/>
  <c r="D43" i="11"/>
  <c r="E43" i="11" s="1"/>
  <c r="D54" i="11"/>
  <c r="E54" i="11" s="1"/>
  <c r="D65" i="11"/>
  <c r="E65" i="11" s="1"/>
  <c r="D75" i="11"/>
  <c r="E75" i="11" s="1"/>
  <c r="D86" i="11"/>
  <c r="E86" i="11" s="1"/>
  <c r="D97" i="11"/>
  <c r="E97" i="11" s="1"/>
  <c r="D107" i="11"/>
  <c r="E107" i="11" s="1"/>
  <c r="D118" i="11"/>
  <c r="E118" i="11" s="1"/>
  <c r="D129" i="11"/>
  <c r="E129" i="11" s="1"/>
  <c r="D138" i="11"/>
  <c r="E138" i="11" s="1"/>
  <c r="D146" i="11"/>
  <c r="E146" i="11" s="1"/>
  <c r="D154" i="11"/>
  <c r="E154" i="11" s="1"/>
  <c r="D162" i="11"/>
  <c r="E162" i="11" s="1"/>
  <c r="D170" i="11"/>
  <c r="E170" i="11" s="1"/>
  <c r="D178" i="11"/>
  <c r="E178" i="11" s="1"/>
  <c r="D186" i="11"/>
  <c r="E186" i="11" s="1"/>
  <c r="D194" i="11"/>
  <c r="E194" i="11" s="1"/>
  <c r="D202" i="11"/>
  <c r="E202" i="11" s="1"/>
  <c r="D210" i="11"/>
  <c r="E210" i="11" s="1"/>
  <c r="D18" i="11"/>
  <c r="E18" i="11" s="1"/>
  <c r="D39" i="11"/>
  <c r="E39" i="11" s="1"/>
  <c r="D61" i="11"/>
  <c r="E61" i="11" s="1"/>
  <c r="D82" i="11"/>
  <c r="E82" i="11" s="1"/>
  <c r="D103" i="11"/>
  <c r="E103" i="11" s="1"/>
  <c r="D125" i="11"/>
  <c r="E125" i="11" s="1"/>
  <c r="D143" i="11"/>
  <c r="E143" i="11" s="1"/>
  <c r="D159" i="11"/>
  <c r="E159" i="11" s="1"/>
  <c r="D175" i="11"/>
  <c r="E175" i="11" s="1"/>
  <c r="D191" i="11"/>
  <c r="E191" i="11" s="1"/>
  <c r="D207" i="11"/>
  <c r="E207" i="11" s="1"/>
  <c r="D13" i="11"/>
  <c r="E13" i="11" s="1"/>
  <c r="D23" i="11"/>
  <c r="E23" i="11" s="1"/>
  <c r="D34" i="11"/>
  <c r="E34" i="11" s="1"/>
  <c r="D45" i="11"/>
  <c r="E45" i="11" s="1"/>
  <c r="D55" i="11"/>
  <c r="E55" i="11" s="1"/>
  <c r="D66" i="11"/>
  <c r="E66" i="11" s="1"/>
  <c r="D77" i="11"/>
  <c r="E77" i="11" s="1"/>
  <c r="D87" i="11"/>
  <c r="E87" i="11" s="1"/>
  <c r="D98" i="11"/>
  <c r="E98" i="11" s="1"/>
  <c r="D109" i="11"/>
  <c r="E109" i="11" s="1"/>
  <c r="D119" i="11"/>
  <c r="E119" i="11" s="1"/>
  <c r="D130" i="11"/>
  <c r="E130" i="11" s="1"/>
  <c r="D139" i="11"/>
  <c r="E139" i="11" s="1"/>
  <c r="D147" i="11"/>
  <c r="E147" i="11" s="1"/>
  <c r="D155" i="11"/>
  <c r="E155" i="11" s="1"/>
  <c r="D163" i="11"/>
  <c r="E163" i="11" s="1"/>
  <c r="D171" i="11"/>
  <c r="E171" i="11" s="1"/>
  <c r="D179" i="11"/>
  <c r="E179" i="11" s="1"/>
  <c r="D187" i="11"/>
  <c r="E187" i="11" s="1"/>
  <c r="D195" i="11"/>
  <c r="E195" i="11" s="1"/>
  <c r="D203" i="11"/>
  <c r="E203" i="11" s="1"/>
  <c r="D211" i="11"/>
  <c r="E211" i="11" s="1"/>
  <c r="D6" i="11"/>
  <c r="E6" i="11" s="1"/>
  <c r="D17" i="11"/>
  <c r="E17" i="11" s="1"/>
  <c r="D27" i="11"/>
  <c r="E27" i="11" s="1"/>
  <c r="D38" i="11"/>
  <c r="E38" i="11" s="1"/>
  <c r="D49" i="11"/>
  <c r="E49" i="11" s="1"/>
  <c r="D59" i="11"/>
  <c r="E59" i="11" s="1"/>
  <c r="D70" i="11"/>
  <c r="E70" i="11" s="1"/>
  <c r="D81" i="11"/>
  <c r="E81" i="11" s="1"/>
  <c r="D91" i="11"/>
  <c r="E91" i="11" s="1"/>
  <c r="D102" i="11"/>
  <c r="E102" i="11" s="1"/>
  <c r="D113" i="11"/>
  <c r="E113" i="11" s="1"/>
  <c r="D123" i="11"/>
  <c r="E123" i="11" s="1"/>
  <c r="D134" i="11"/>
  <c r="E134" i="11" s="1"/>
  <c r="D142" i="11"/>
  <c r="E142" i="11" s="1"/>
  <c r="D150" i="11"/>
  <c r="E150" i="11" s="1"/>
  <c r="D158" i="11"/>
  <c r="E158" i="11" s="1"/>
  <c r="D166" i="11"/>
  <c r="E166" i="11" s="1"/>
  <c r="D174" i="11"/>
  <c r="E174" i="11" s="1"/>
  <c r="D182" i="11"/>
  <c r="E182" i="11" s="1"/>
  <c r="D190" i="11"/>
  <c r="E190" i="11" s="1"/>
  <c r="D198" i="11"/>
  <c r="E198" i="11" s="1"/>
  <c r="D206" i="11"/>
  <c r="E206" i="11" s="1"/>
  <c r="D7" i="11"/>
  <c r="E7" i="11" s="1"/>
  <c r="D29" i="11"/>
  <c r="E29" i="11" s="1"/>
  <c r="D50" i="11"/>
  <c r="E50" i="11" s="1"/>
  <c r="D71" i="11"/>
  <c r="E71" i="11" s="1"/>
  <c r="D93" i="11"/>
  <c r="E93" i="11" s="1"/>
  <c r="D114" i="11"/>
  <c r="E114" i="11" s="1"/>
  <c r="D135" i="11"/>
  <c r="E135" i="11" s="1"/>
  <c r="D151" i="11"/>
  <c r="E151" i="11" s="1"/>
  <c r="D167" i="11"/>
  <c r="E167" i="11" s="1"/>
  <c r="D183" i="11"/>
  <c r="E183" i="11" s="1"/>
  <c r="D199" i="11"/>
  <c r="E199" i="11" s="1"/>
  <c r="C1" i="9"/>
  <c r="D97" i="9" l="1"/>
  <c r="E97" i="9" s="1"/>
  <c r="F97" i="9" s="1"/>
  <c r="D98" i="9"/>
  <c r="E98" i="9" s="1"/>
  <c r="F98" i="9" s="1"/>
  <c r="D128" i="9"/>
  <c r="E128" i="9" s="1"/>
  <c r="F128" i="9" s="1"/>
  <c r="D92" i="9"/>
  <c r="E92" i="9" s="1"/>
  <c r="F92" i="9" s="1"/>
  <c r="D91" i="9"/>
  <c r="E91" i="9" s="1"/>
  <c r="F91" i="9" s="1"/>
  <c r="D5" i="9"/>
  <c r="E5" i="9" s="1"/>
  <c r="F5" i="9" s="1"/>
  <c r="D18" i="9"/>
  <c r="E18" i="9" s="1"/>
  <c r="F18" i="9" s="1"/>
  <c r="D33" i="9"/>
  <c r="E33" i="9" s="1"/>
  <c r="F33" i="9" s="1"/>
  <c r="D47" i="9"/>
  <c r="E47" i="9" s="1"/>
  <c r="F47" i="9" s="1"/>
  <c r="D76" i="9"/>
  <c r="E76" i="9" s="1"/>
  <c r="F76" i="9" s="1"/>
  <c r="D90" i="9"/>
  <c r="E90" i="9" s="1"/>
  <c r="F90" i="9" s="1"/>
  <c r="D107" i="9"/>
  <c r="E107" i="9" s="1"/>
  <c r="F107" i="9" s="1"/>
  <c r="D121" i="9"/>
  <c r="E121" i="9" s="1"/>
  <c r="F121" i="9" s="1"/>
  <c r="D8" i="9"/>
  <c r="E8" i="9" s="1"/>
  <c r="F8" i="9" s="1"/>
  <c r="D20" i="9"/>
  <c r="E20" i="9" s="1"/>
  <c r="F20" i="9" s="1"/>
  <c r="D28" i="9"/>
  <c r="E28" i="9" s="1"/>
  <c r="F28" i="9" s="1"/>
  <c r="D34" i="9"/>
  <c r="E34" i="9" s="1"/>
  <c r="F34" i="9" s="1"/>
  <c r="D42" i="9"/>
  <c r="E42" i="9" s="1"/>
  <c r="F42" i="9" s="1"/>
  <c r="D49" i="9"/>
  <c r="E49" i="9" s="1"/>
  <c r="F49" i="9" s="1"/>
  <c r="D57" i="9"/>
  <c r="E57" i="9" s="1"/>
  <c r="F57" i="9" s="1"/>
  <c r="D63" i="9"/>
  <c r="E63" i="9" s="1"/>
  <c r="F63" i="9" s="1"/>
  <c r="D71" i="9"/>
  <c r="E71" i="9" s="1"/>
  <c r="F71" i="9" s="1"/>
  <c r="D84" i="9"/>
  <c r="E84" i="9" s="1"/>
  <c r="F84" i="9" s="1"/>
  <c r="D93" i="9"/>
  <c r="E93" i="9" s="1"/>
  <c r="F93" i="9" s="1"/>
  <c r="D100" i="9"/>
  <c r="E100" i="9" s="1"/>
  <c r="F100" i="9" s="1"/>
  <c r="D108" i="9"/>
  <c r="E108" i="9" s="1"/>
  <c r="F108" i="9" s="1"/>
  <c r="D115" i="9"/>
  <c r="E115" i="9" s="1"/>
  <c r="F115" i="9" s="1"/>
  <c r="D123" i="9"/>
  <c r="E123" i="9" s="1"/>
  <c r="F123" i="9" s="1"/>
  <c r="D129" i="9"/>
  <c r="E129" i="9" s="1"/>
  <c r="F129" i="9" s="1"/>
  <c r="D12" i="9"/>
  <c r="E12" i="9" s="1"/>
  <c r="F12" i="9" s="1"/>
  <c r="D26" i="9"/>
  <c r="E26" i="9" s="1"/>
  <c r="F26" i="9" s="1"/>
  <c r="D41" i="9"/>
  <c r="E41" i="9" s="1"/>
  <c r="F41" i="9" s="1"/>
  <c r="D55" i="9"/>
  <c r="E55" i="9" s="1"/>
  <c r="F55" i="9" s="1"/>
  <c r="D68" i="9"/>
  <c r="E68" i="9" s="1"/>
  <c r="F68" i="9" s="1"/>
  <c r="D82" i="9"/>
  <c r="E82" i="9" s="1"/>
  <c r="F82" i="9" s="1"/>
  <c r="D99" i="9"/>
  <c r="E99" i="9" s="1"/>
  <c r="F99" i="9" s="1"/>
  <c r="D113" i="9"/>
  <c r="E113" i="9" s="1"/>
  <c r="F113" i="9" s="1"/>
  <c r="D10" i="9"/>
  <c r="E10" i="9" s="1"/>
  <c r="F10" i="9" s="1"/>
  <c r="D15" i="9"/>
  <c r="E15" i="9" s="1"/>
  <c r="F15" i="9" s="1"/>
  <c r="D23" i="9"/>
  <c r="E23" i="9" s="1"/>
  <c r="F23" i="9" s="1"/>
  <c r="D36" i="9"/>
  <c r="E36" i="9" s="1"/>
  <c r="F36" i="9" s="1"/>
  <c r="D44" i="9"/>
  <c r="E44" i="9" s="1"/>
  <c r="F44" i="9" s="1"/>
  <c r="D50" i="9"/>
  <c r="E50" i="9" s="1"/>
  <c r="F50" i="9" s="1"/>
  <c r="D58" i="9"/>
  <c r="E58" i="9" s="1"/>
  <c r="F58" i="9" s="1"/>
  <c r="D65" i="9"/>
  <c r="E65" i="9" s="1"/>
  <c r="F65" i="9" s="1"/>
  <c r="D73" i="9"/>
  <c r="E73" i="9" s="1"/>
  <c r="F73" i="9" s="1"/>
  <c r="D79" i="9"/>
  <c r="E79" i="9" s="1"/>
  <c r="F79" i="9" s="1"/>
  <c r="D87" i="9"/>
  <c r="E87" i="9" s="1"/>
  <c r="F87" i="9" s="1"/>
  <c r="D102" i="9"/>
  <c r="E102" i="9" s="1"/>
  <c r="F102" i="9" s="1"/>
  <c r="D110" i="9"/>
  <c r="E110" i="9" s="1"/>
  <c r="F110" i="9" s="1"/>
  <c r="D116" i="9"/>
  <c r="E116" i="9" s="1"/>
  <c r="F116" i="9" s="1"/>
  <c r="D124" i="9"/>
  <c r="E124" i="9" s="1"/>
  <c r="F124" i="9" s="1"/>
  <c r="D131" i="9"/>
  <c r="E131" i="9" s="1"/>
  <c r="F131" i="9" s="1"/>
  <c r="D17" i="9"/>
  <c r="E17" i="9" s="1"/>
  <c r="F17" i="9" s="1"/>
  <c r="D25" i="9"/>
  <c r="E25" i="9" s="1"/>
  <c r="F25" i="9" s="1"/>
  <c r="D31" i="9"/>
  <c r="E31" i="9" s="1"/>
  <c r="F31" i="9" s="1"/>
  <c r="D39" i="9"/>
  <c r="E39" i="9" s="1"/>
  <c r="F39" i="9" s="1"/>
  <c r="D52" i="9"/>
  <c r="E52" i="9" s="1"/>
  <c r="F52" i="9" s="1"/>
  <c r="D60" i="9"/>
  <c r="E60" i="9" s="1"/>
  <c r="F60" i="9" s="1"/>
  <c r="D66" i="9"/>
  <c r="E66" i="9" s="1"/>
  <c r="F66" i="9" s="1"/>
  <c r="D74" i="9"/>
  <c r="E74" i="9" s="1"/>
  <c r="F74" i="9" s="1"/>
  <c r="D81" i="9"/>
  <c r="E81" i="9" s="1"/>
  <c r="F81" i="9" s="1"/>
  <c r="D89" i="9"/>
  <c r="E89" i="9" s="1"/>
  <c r="F89" i="9" s="1"/>
  <c r="D96" i="9"/>
  <c r="E96" i="9" s="1"/>
  <c r="F96" i="9" s="1"/>
  <c r="D105" i="9"/>
  <c r="E105" i="9" s="1"/>
  <c r="F105" i="9" s="1"/>
  <c r="D118" i="9"/>
  <c r="E118" i="9" s="1"/>
  <c r="F118" i="9" s="1"/>
  <c r="D126" i="9"/>
  <c r="E126" i="9" s="1"/>
  <c r="F126" i="9" s="1"/>
  <c r="D132" i="9"/>
  <c r="E132" i="9" s="1"/>
  <c r="F132" i="9" s="1"/>
  <c r="D6" i="9"/>
  <c r="E6" i="9" s="1"/>
  <c r="F6" i="9" s="1"/>
  <c r="D9" i="9"/>
  <c r="E9" i="9" s="1"/>
  <c r="F9" i="9" s="1"/>
  <c r="D13" i="9"/>
  <c r="E13" i="9" s="1"/>
  <c r="F13" i="9" s="1"/>
  <c r="D16" i="9"/>
  <c r="E16" i="9" s="1"/>
  <c r="F16" i="9" s="1"/>
  <c r="D21" i="9"/>
  <c r="E21" i="9" s="1"/>
  <c r="F21" i="9" s="1"/>
  <c r="D24" i="9"/>
  <c r="E24" i="9" s="1"/>
  <c r="F24" i="9" s="1"/>
  <c r="D29" i="9"/>
  <c r="E29" i="9" s="1"/>
  <c r="F29" i="9" s="1"/>
  <c r="D32" i="9"/>
  <c r="E32" i="9" s="1"/>
  <c r="F32" i="9" s="1"/>
  <c r="D37" i="9"/>
  <c r="E37" i="9" s="1"/>
  <c r="F37" i="9" s="1"/>
  <c r="D40" i="9"/>
  <c r="E40" i="9" s="1"/>
  <c r="F40" i="9" s="1"/>
  <c r="D45" i="9"/>
  <c r="E45" i="9" s="1"/>
  <c r="F45" i="9" s="1"/>
  <c r="D48" i="9"/>
  <c r="E48" i="9" s="1"/>
  <c r="F48" i="9" s="1"/>
  <c r="D53" i="9"/>
  <c r="E53" i="9" s="1"/>
  <c r="F53" i="9" s="1"/>
  <c r="D56" i="9"/>
  <c r="E56" i="9" s="1"/>
  <c r="F56" i="9" s="1"/>
  <c r="D61" i="9"/>
  <c r="E61" i="9" s="1"/>
  <c r="F61" i="9" s="1"/>
  <c r="D64" i="9"/>
  <c r="E64" i="9" s="1"/>
  <c r="F64" i="9" s="1"/>
  <c r="D69" i="9"/>
  <c r="E69" i="9" s="1"/>
  <c r="F69" i="9" s="1"/>
  <c r="D72" i="9"/>
  <c r="E72" i="9" s="1"/>
  <c r="F72" i="9" s="1"/>
  <c r="D77" i="9"/>
  <c r="E77" i="9" s="1"/>
  <c r="F77" i="9" s="1"/>
  <c r="D80" i="9"/>
  <c r="E80" i="9" s="1"/>
  <c r="F80" i="9" s="1"/>
  <c r="D85" i="9"/>
  <c r="E85" i="9" s="1"/>
  <c r="F85" i="9" s="1"/>
  <c r="D88" i="9"/>
  <c r="E88" i="9" s="1"/>
  <c r="F88" i="9" s="1"/>
  <c r="D94" i="9"/>
  <c r="E94" i="9" s="1"/>
  <c r="F94" i="9" s="1"/>
  <c r="D103" i="9"/>
  <c r="E103" i="9" s="1"/>
  <c r="F103" i="9" s="1"/>
  <c r="D106" i="9"/>
  <c r="E106" i="9" s="1"/>
  <c r="F106" i="9" s="1"/>
  <c r="D111" i="9"/>
  <c r="E111" i="9" s="1"/>
  <c r="F111" i="9" s="1"/>
  <c r="D114" i="9"/>
  <c r="E114" i="9" s="1"/>
  <c r="F114" i="9" s="1"/>
  <c r="D119" i="9"/>
  <c r="E119" i="9" s="1"/>
  <c r="F119" i="9" s="1"/>
  <c r="D122" i="9"/>
  <c r="E122" i="9" s="1"/>
  <c r="F122" i="9" s="1"/>
  <c r="D127" i="9"/>
  <c r="E127" i="9" s="1"/>
  <c r="F127" i="9" s="1"/>
  <c r="D130" i="9"/>
  <c r="E130" i="9" s="1"/>
  <c r="F130" i="9" s="1"/>
  <c r="D4" i="9"/>
  <c r="E4" i="9" s="1"/>
  <c r="F4" i="9" s="1"/>
  <c r="D7" i="9"/>
  <c r="E7" i="9" s="1"/>
  <c r="F7" i="9" s="1"/>
  <c r="D11" i="9"/>
  <c r="E11" i="9" s="1"/>
  <c r="F11" i="9" s="1"/>
  <c r="D14" i="9"/>
  <c r="E14" i="9" s="1"/>
  <c r="F14" i="9" s="1"/>
  <c r="D19" i="9"/>
  <c r="E19" i="9" s="1"/>
  <c r="F19" i="9" s="1"/>
  <c r="D22" i="9"/>
  <c r="E22" i="9" s="1"/>
  <c r="F22" i="9" s="1"/>
  <c r="D27" i="9"/>
  <c r="E27" i="9" s="1"/>
  <c r="F27" i="9" s="1"/>
  <c r="D30" i="9"/>
  <c r="E30" i="9" s="1"/>
  <c r="F30" i="9" s="1"/>
  <c r="D35" i="9"/>
  <c r="E35" i="9" s="1"/>
  <c r="F35" i="9" s="1"/>
  <c r="D38" i="9"/>
  <c r="E38" i="9" s="1"/>
  <c r="F38" i="9" s="1"/>
  <c r="D43" i="9"/>
  <c r="E43" i="9" s="1"/>
  <c r="F43" i="9" s="1"/>
  <c r="D46" i="9"/>
  <c r="E46" i="9" s="1"/>
  <c r="F46" i="9" s="1"/>
  <c r="D51" i="9"/>
  <c r="E51" i="9" s="1"/>
  <c r="F51" i="9" s="1"/>
  <c r="D54" i="9"/>
  <c r="E54" i="9" s="1"/>
  <c r="F54" i="9" s="1"/>
  <c r="D59" i="9"/>
  <c r="E59" i="9" s="1"/>
  <c r="F59" i="9" s="1"/>
  <c r="D62" i="9"/>
  <c r="E62" i="9" s="1"/>
  <c r="F62" i="9" s="1"/>
  <c r="D67" i="9"/>
  <c r="E67" i="9" s="1"/>
  <c r="F67" i="9" s="1"/>
  <c r="D70" i="9"/>
  <c r="E70" i="9" s="1"/>
  <c r="F70" i="9" s="1"/>
  <c r="D75" i="9"/>
  <c r="E75" i="9" s="1"/>
  <c r="F75" i="9" s="1"/>
  <c r="D78" i="9"/>
  <c r="E78" i="9" s="1"/>
  <c r="F78" i="9" s="1"/>
  <c r="D83" i="9"/>
  <c r="E83" i="9" s="1"/>
  <c r="F83" i="9" s="1"/>
  <c r="D86" i="9"/>
  <c r="E86" i="9" s="1"/>
  <c r="F86" i="9" s="1"/>
  <c r="D95" i="9"/>
  <c r="E95" i="9" s="1"/>
  <c r="F95" i="9" s="1"/>
  <c r="D101" i="9"/>
  <c r="E101" i="9" s="1"/>
  <c r="F101" i="9" s="1"/>
  <c r="D104" i="9"/>
  <c r="E104" i="9" s="1"/>
  <c r="F104" i="9" s="1"/>
  <c r="D109" i="9"/>
  <c r="E109" i="9" s="1"/>
  <c r="F109" i="9" s="1"/>
  <c r="D112" i="9"/>
  <c r="E112" i="9" s="1"/>
  <c r="F112" i="9" s="1"/>
  <c r="D117" i="9"/>
  <c r="E117" i="9" s="1"/>
  <c r="F117" i="9" s="1"/>
  <c r="D120" i="9"/>
  <c r="E120" i="9" s="1"/>
  <c r="F120" i="9" s="1"/>
  <c r="D125" i="9"/>
  <c r="E125" i="9" s="1"/>
  <c r="F125" i="9" s="1"/>
  <c r="D3" i="7" l="1"/>
  <c r="D54" i="7" l="1"/>
  <c r="E54" i="7" s="1"/>
  <c r="F54" i="7" s="1"/>
  <c r="D19" i="7"/>
  <c r="E19" i="7" s="1"/>
  <c r="F19" i="7" s="1"/>
  <c r="D107" i="7"/>
  <c r="E107" i="7" s="1"/>
  <c r="F107" i="7" s="1"/>
  <c r="D83" i="7"/>
  <c r="E83" i="7" s="1"/>
  <c r="F83" i="7" s="1"/>
  <c r="D69" i="7"/>
  <c r="E69" i="7" s="1"/>
  <c r="F69" i="7" s="1"/>
  <c r="D60" i="7"/>
  <c r="E60" i="7" s="1"/>
  <c r="F60" i="7" s="1"/>
  <c r="D51" i="7"/>
  <c r="E51" i="7" s="1"/>
  <c r="F51" i="7" s="1"/>
  <c r="D122" i="7"/>
  <c r="E122" i="7" s="1"/>
  <c r="F122" i="7" s="1"/>
  <c r="D78" i="7"/>
  <c r="E78" i="7" s="1"/>
  <c r="F78" i="7" s="1"/>
  <c r="D68" i="7"/>
  <c r="E68" i="7" s="1"/>
  <c r="F68" i="7" s="1"/>
  <c r="D59" i="7"/>
  <c r="E59" i="7" s="1"/>
  <c r="F59" i="7" s="1"/>
  <c r="D49" i="7"/>
  <c r="E49" i="7" s="1"/>
  <c r="F49" i="7" s="1"/>
  <c r="D28" i="7"/>
  <c r="E28" i="7" s="1"/>
  <c r="F28" i="7" s="1"/>
  <c r="D10" i="7"/>
  <c r="E10" i="7" s="1"/>
  <c r="F10" i="7" s="1"/>
  <c r="D117" i="7"/>
  <c r="E117" i="7" s="1"/>
  <c r="F117" i="7" s="1"/>
  <c r="D93" i="7"/>
  <c r="E93" i="7" s="1"/>
  <c r="F93" i="7" s="1"/>
  <c r="D73" i="7"/>
  <c r="E73" i="7" s="1"/>
  <c r="F73" i="7" s="1"/>
  <c r="D64" i="7"/>
  <c r="E64" i="7" s="1"/>
  <c r="F64" i="7" s="1"/>
  <c r="D41" i="7"/>
  <c r="E41" i="7" s="1"/>
  <c r="F41" i="7" s="1"/>
  <c r="D126" i="7"/>
  <c r="E126" i="7" s="1"/>
  <c r="F126" i="7" s="1"/>
  <c r="D37" i="7"/>
  <c r="E37" i="7" s="1"/>
  <c r="F37" i="7" s="1"/>
  <c r="D14" i="7"/>
  <c r="E14" i="7" s="1"/>
  <c r="F14" i="7" s="1"/>
  <c r="D103" i="7"/>
  <c r="E103" i="7" s="1"/>
  <c r="F103" i="7" s="1"/>
  <c r="D56" i="7"/>
  <c r="E56" i="7" s="1"/>
  <c r="F56" i="7" s="1"/>
  <c r="D46" i="7"/>
  <c r="E46" i="7" s="1"/>
  <c r="F46" i="7" s="1"/>
  <c r="D24" i="7"/>
  <c r="E24" i="7" s="1"/>
  <c r="F24" i="7" s="1"/>
  <c r="D6" i="7"/>
  <c r="E6" i="7" s="1"/>
  <c r="F6" i="7" s="1"/>
  <c r="D112" i="7"/>
  <c r="E112" i="7" s="1"/>
  <c r="F112" i="7" s="1"/>
  <c r="D88" i="7"/>
  <c r="E88" i="7" s="1"/>
  <c r="F88" i="7" s="1"/>
  <c r="D67" i="7"/>
  <c r="E67" i="7" s="1"/>
  <c r="F67" i="7" s="1"/>
  <c r="D62" i="7"/>
  <c r="E62" i="7" s="1"/>
  <c r="F62" i="7" s="1"/>
  <c r="D57" i="7"/>
  <c r="E57" i="7" s="1"/>
  <c r="F57" i="7" s="1"/>
  <c r="D53" i="7"/>
  <c r="E53" i="7" s="1"/>
  <c r="F53" i="7" s="1"/>
  <c r="D44" i="7"/>
  <c r="E44" i="7" s="1"/>
  <c r="F44" i="7" s="1"/>
  <c r="D40" i="7"/>
  <c r="E40" i="7" s="1"/>
  <c r="F40" i="7" s="1"/>
  <c r="D35" i="7"/>
  <c r="E35" i="7" s="1"/>
  <c r="F35" i="7" s="1"/>
  <c r="D30" i="7"/>
  <c r="E30" i="7" s="1"/>
  <c r="F30" i="7" s="1"/>
  <c r="D25" i="7"/>
  <c r="E25" i="7" s="1"/>
  <c r="F25" i="7" s="1"/>
  <c r="D21" i="7"/>
  <c r="E21" i="7" s="1"/>
  <c r="F21" i="7" s="1"/>
  <c r="D12" i="7"/>
  <c r="E12" i="7" s="1"/>
  <c r="F12" i="7" s="1"/>
  <c r="D9" i="7"/>
  <c r="E9" i="7" s="1"/>
  <c r="F9" i="7" s="1"/>
  <c r="D4" i="7"/>
  <c r="E4" i="7" s="1"/>
  <c r="F4" i="7" s="1"/>
  <c r="D128" i="7"/>
  <c r="E128" i="7" s="1"/>
  <c r="F128" i="7" s="1"/>
  <c r="D123" i="7"/>
  <c r="E123" i="7" s="1"/>
  <c r="F123" i="7" s="1"/>
  <c r="D119" i="7"/>
  <c r="E119" i="7" s="1"/>
  <c r="F119" i="7" s="1"/>
  <c r="D110" i="7"/>
  <c r="E110" i="7" s="1"/>
  <c r="F110" i="7" s="1"/>
  <c r="D106" i="7"/>
  <c r="E106" i="7" s="1"/>
  <c r="F106" i="7" s="1"/>
  <c r="D101" i="7"/>
  <c r="E101" i="7" s="1"/>
  <c r="F101" i="7" s="1"/>
  <c r="D95" i="7"/>
  <c r="E95" i="7" s="1"/>
  <c r="F95" i="7" s="1"/>
  <c r="D89" i="7"/>
  <c r="E89" i="7" s="1"/>
  <c r="F89" i="7" s="1"/>
  <c r="D85" i="7"/>
  <c r="E85" i="7" s="1"/>
  <c r="F85" i="7" s="1"/>
  <c r="D76" i="7"/>
  <c r="E76" i="7" s="1"/>
  <c r="F76" i="7" s="1"/>
  <c r="D72" i="7"/>
  <c r="E72" i="7" s="1"/>
  <c r="F72" i="7" s="1"/>
  <c r="D45" i="7"/>
  <c r="E45" i="7" s="1"/>
  <c r="F45" i="7" s="1"/>
  <c r="D36" i="7"/>
  <c r="E36" i="7" s="1"/>
  <c r="F36" i="7" s="1"/>
  <c r="D32" i="7"/>
  <c r="E32" i="7" s="1"/>
  <c r="F32" i="7" s="1"/>
  <c r="D27" i="7"/>
  <c r="E27" i="7" s="1"/>
  <c r="F27" i="7" s="1"/>
  <c r="D22" i="7"/>
  <c r="E22" i="7" s="1"/>
  <c r="F22" i="7" s="1"/>
  <c r="D17" i="7"/>
  <c r="E17" i="7" s="1"/>
  <c r="F17" i="7" s="1"/>
  <c r="D13" i="7"/>
  <c r="E13" i="7" s="1"/>
  <c r="F13" i="7" s="1"/>
  <c r="D5" i="7"/>
  <c r="E5" i="7" s="1"/>
  <c r="F5" i="7" s="1"/>
  <c r="D130" i="7"/>
  <c r="E130" i="7" s="1"/>
  <c r="F130" i="7" s="1"/>
  <c r="D125" i="7"/>
  <c r="E125" i="7" s="1"/>
  <c r="F125" i="7" s="1"/>
  <c r="D120" i="7"/>
  <c r="E120" i="7" s="1"/>
  <c r="F120" i="7" s="1"/>
  <c r="D115" i="7"/>
  <c r="E115" i="7" s="1"/>
  <c r="F115" i="7" s="1"/>
  <c r="D111" i="7"/>
  <c r="E111" i="7" s="1"/>
  <c r="F111" i="7" s="1"/>
  <c r="D102" i="7"/>
  <c r="E102" i="7" s="1"/>
  <c r="F102" i="7" s="1"/>
  <c r="D98" i="7"/>
  <c r="E98" i="7" s="1"/>
  <c r="F98" i="7" s="1"/>
  <c r="D92" i="7"/>
  <c r="E92" i="7" s="1"/>
  <c r="F92" i="7" s="1"/>
  <c r="D86" i="7"/>
  <c r="E86" i="7" s="1"/>
  <c r="F86" i="7" s="1"/>
  <c r="D81" i="7"/>
  <c r="E81" i="7" s="1"/>
  <c r="F81" i="7" s="1"/>
  <c r="D77" i="7"/>
  <c r="E77" i="7" s="1"/>
  <c r="F77" i="7" s="1"/>
  <c r="D70" i="7"/>
  <c r="E70" i="7" s="1"/>
  <c r="F70" i="7" s="1"/>
  <c r="D65" i="7"/>
  <c r="E65" i="7" s="1"/>
  <c r="F65" i="7" s="1"/>
  <c r="D61" i="7"/>
  <c r="E61" i="7" s="1"/>
  <c r="F61" i="7" s="1"/>
  <c r="D52" i="7"/>
  <c r="E52" i="7" s="1"/>
  <c r="F52" i="7" s="1"/>
  <c r="D48" i="7"/>
  <c r="E48" i="7" s="1"/>
  <c r="F48" i="7" s="1"/>
  <c r="D43" i="7"/>
  <c r="E43" i="7" s="1"/>
  <c r="F43" i="7" s="1"/>
  <c r="D38" i="7"/>
  <c r="E38" i="7" s="1"/>
  <c r="F38" i="7" s="1"/>
  <c r="D33" i="7"/>
  <c r="E33" i="7" s="1"/>
  <c r="F33" i="7" s="1"/>
  <c r="D29" i="7"/>
  <c r="E29" i="7" s="1"/>
  <c r="F29" i="7" s="1"/>
  <c r="D20" i="7"/>
  <c r="E20" i="7" s="1"/>
  <c r="F20" i="7" s="1"/>
  <c r="D16" i="7"/>
  <c r="E16" i="7" s="1"/>
  <c r="F16" i="7" s="1"/>
  <c r="D11" i="7"/>
  <c r="E11" i="7" s="1"/>
  <c r="F11" i="7" s="1"/>
  <c r="D7" i="7"/>
  <c r="E7" i="7" s="1"/>
  <c r="F7" i="7" s="1"/>
  <c r="D131" i="7"/>
  <c r="E131" i="7" s="1"/>
  <c r="F131" i="7" s="1"/>
  <c r="D127" i="7"/>
  <c r="E127" i="7" s="1"/>
  <c r="F127" i="7" s="1"/>
  <c r="D118" i="7"/>
  <c r="E118" i="7" s="1"/>
  <c r="F118" i="7" s="1"/>
  <c r="D114" i="7"/>
  <c r="E114" i="7" s="1"/>
  <c r="F114" i="7" s="1"/>
  <c r="D109" i="7"/>
  <c r="E109" i="7" s="1"/>
  <c r="F109" i="7" s="1"/>
  <c r="D104" i="7"/>
  <c r="E104" i="7" s="1"/>
  <c r="F104" i="7" s="1"/>
  <c r="D99" i="7"/>
  <c r="E99" i="7" s="1"/>
  <c r="F99" i="7" s="1"/>
  <c r="D94" i="7"/>
  <c r="E94" i="7" s="1"/>
  <c r="F94" i="7" s="1"/>
  <c r="D84" i="7"/>
  <c r="E84" i="7" s="1"/>
  <c r="F84" i="7" s="1"/>
  <c r="D80" i="7"/>
  <c r="E80" i="7" s="1"/>
  <c r="F80" i="7" s="1"/>
  <c r="D75" i="7"/>
  <c r="E75" i="7" s="1"/>
  <c r="F75" i="7" s="1"/>
  <c r="D212" i="8"/>
  <c r="E212" i="8" s="1"/>
  <c r="D209" i="8"/>
  <c r="E209" i="8" s="1"/>
  <c r="D206" i="8"/>
  <c r="E206" i="8" s="1"/>
  <c r="D202" i="8"/>
  <c r="E202" i="8" s="1"/>
  <c r="D196" i="8"/>
  <c r="E196" i="8" s="1"/>
  <c r="D193" i="8"/>
  <c r="E193" i="8" s="1"/>
  <c r="D190" i="8"/>
  <c r="E190" i="8" s="1"/>
  <c r="D186" i="8"/>
  <c r="E186" i="8" s="1"/>
  <c r="D180" i="8"/>
  <c r="E180" i="8" s="1"/>
  <c r="D177" i="8"/>
  <c r="E177" i="8" s="1"/>
  <c r="D174" i="8"/>
  <c r="E174" i="8" s="1"/>
  <c r="D170" i="8"/>
  <c r="E170" i="8" s="1"/>
  <c r="D164" i="8"/>
  <c r="E164" i="8" s="1"/>
  <c r="D161" i="8"/>
  <c r="E161" i="8" s="1"/>
  <c r="D158" i="8"/>
  <c r="E158" i="8" s="1"/>
  <c r="D154" i="8"/>
  <c r="E154" i="8" s="1"/>
  <c r="D148" i="8"/>
  <c r="E148" i="8" s="1"/>
  <c r="D145" i="8"/>
  <c r="E145" i="8" s="1"/>
  <c r="D142" i="8"/>
  <c r="E142" i="8" s="1"/>
  <c r="D138" i="8"/>
  <c r="E138" i="8" s="1"/>
  <c r="D132" i="8"/>
  <c r="E132" i="8" s="1"/>
  <c r="D129" i="8"/>
  <c r="E129" i="8" s="1"/>
  <c r="D126" i="8"/>
  <c r="E126" i="8" s="1"/>
  <c r="D122" i="8"/>
  <c r="E122" i="8" s="1"/>
  <c r="D116" i="8"/>
  <c r="E116" i="8" s="1"/>
  <c r="D113" i="8"/>
  <c r="E113" i="8" s="1"/>
  <c r="D110" i="8"/>
  <c r="E110" i="8" s="1"/>
  <c r="D107" i="8"/>
  <c r="E107" i="8" s="1"/>
  <c r="D101" i="8"/>
  <c r="E101" i="8" s="1"/>
  <c r="D98" i="8"/>
  <c r="E98" i="8" s="1"/>
  <c r="D95" i="8"/>
  <c r="E95" i="8" s="1"/>
  <c r="D86" i="8"/>
  <c r="E86" i="8" s="1"/>
  <c r="D83" i="8"/>
  <c r="E83" i="8" s="1"/>
  <c r="D80" i="8"/>
  <c r="E80" i="8" s="1"/>
  <c r="D76" i="8"/>
  <c r="E76" i="8" s="1"/>
  <c r="D70" i="8"/>
  <c r="E70" i="8" s="1"/>
  <c r="D67" i="8"/>
  <c r="E67" i="8" s="1"/>
  <c r="D64" i="8"/>
  <c r="E64" i="8" s="1"/>
  <c r="D60" i="8"/>
  <c r="E60" i="8" s="1"/>
  <c r="D54" i="8"/>
  <c r="E54" i="8" s="1"/>
  <c r="D51" i="8"/>
  <c r="E51" i="8" s="1"/>
  <c r="D48" i="8"/>
  <c r="E48" i="8" s="1"/>
  <c r="D42" i="8"/>
  <c r="E42" i="8" s="1"/>
  <c r="D39" i="8"/>
  <c r="E39" i="8" s="1"/>
  <c r="D34" i="8"/>
  <c r="E34" i="8" s="1"/>
  <c r="D31" i="8"/>
  <c r="E31" i="8" s="1"/>
  <c r="D26" i="8"/>
  <c r="E26" i="8" s="1"/>
  <c r="D23" i="8"/>
  <c r="E23" i="8" s="1"/>
  <c r="D18" i="8"/>
  <c r="E18" i="8" s="1"/>
  <c r="D15" i="8"/>
  <c r="E15" i="8" s="1"/>
  <c r="D10" i="8"/>
  <c r="E10" i="8" s="1"/>
  <c r="D7" i="8"/>
  <c r="E7" i="8" s="1"/>
  <c r="D210" i="8"/>
  <c r="E210" i="8" s="1"/>
  <c r="D204" i="8"/>
  <c r="E204" i="8" s="1"/>
  <c r="D198" i="8"/>
  <c r="E198" i="8" s="1"/>
  <c r="D188" i="8"/>
  <c r="E188" i="8" s="1"/>
  <c r="D182" i="8"/>
  <c r="E182" i="8" s="1"/>
  <c r="D166" i="8"/>
  <c r="E166" i="8" s="1"/>
  <c r="D150" i="8"/>
  <c r="E150" i="8" s="1"/>
  <c r="D134" i="8"/>
  <c r="E134" i="8" s="1"/>
  <c r="D121" i="8"/>
  <c r="E121" i="8" s="1"/>
  <c r="D114" i="8"/>
  <c r="E114" i="8" s="1"/>
  <c r="D211" i="8"/>
  <c r="E211" i="8" s="1"/>
  <c r="D208" i="8"/>
  <c r="E208" i="8" s="1"/>
  <c r="D205" i="8"/>
  <c r="E205" i="8" s="1"/>
  <c r="D199" i="8"/>
  <c r="E199" i="8" s="1"/>
  <c r="D195" i="8"/>
  <c r="E195" i="8" s="1"/>
  <c r="D192" i="8"/>
  <c r="E192" i="8" s="1"/>
  <c r="D189" i="8"/>
  <c r="E189" i="8" s="1"/>
  <c r="D183" i="8"/>
  <c r="E183" i="8" s="1"/>
  <c r="D179" i="8"/>
  <c r="E179" i="8" s="1"/>
  <c r="D176" i="8"/>
  <c r="E176" i="8" s="1"/>
  <c r="D173" i="8"/>
  <c r="E173" i="8" s="1"/>
  <c r="D167" i="8"/>
  <c r="E167" i="8" s="1"/>
  <c r="D163" i="8"/>
  <c r="E163" i="8" s="1"/>
  <c r="D160" i="8"/>
  <c r="E160" i="8" s="1"/>
  <c r="D157" i="8"/>
  <c r="E157" i="8" s="1"/>
  <c r="D151" i="8"/>
  <c r="E151" i="8" s="1"/>
  <c r="D147" i="8"/>
  <c r="E147" i="8" s="1"/>
  <c r="D144" i="8"/>
  <c r="E144" i="8" s="1"/>
  <c r="D141" i="8"/>
  <c r="E141" i="8" s="1"/>
  <c r="D135" i="8"/>
  <c r="E135" i="8" s="1"/>
  <c r="D131" i="8"/>
  <c r="E131" i="8" s="1"/>
  <c r="D128" i="8"/>
  <c r="E128" i="8" s="1"/>
  <c r="D125" i="8"/>
  <c r="E125" i="8" s="1"/>
  <c r="D119" i="8"/>
  <c r="E119" i="8" s="1"/>
  <c r="D115" i="8"/>
  <c r="E115" i="8" s="1"/>
  <c r="D112" i="8"/>
  <c r="E112" i="8" s="1"/>
  <c r="D104" i="8"/>
  <c r="E104" i="8" s="1"/>
  <c r="D100" i="8"/>
  <c r="E100" i="8" s="1"/>
  <c r="D97" i="8"/>
  <c r="E97" i="8" s="1"/>
  <c r="D94" i="8"/>
  <c r="E94" i="8" s="1"/>
  <c r="D89" i="8"/>
  <c r="E89" i="8" s="1"/>
  <c r="D85" i="8"/>
  <c r="E85" i="8" s="1"/>
  <c r="D82" i="8"/>
  <c r="E82" i="8" s="1"/>
  <c r="D79" i="8"/>
  <c r="E79" i="8" s="1"/>
  <c r="D73" i="8"/>
  <c r="E73" i="8" s="1"/>
  <c r="D69" i="8"/>
  <c r="E69" i="8" s="1"/>
  <c r="D66" i="8"/>
  <c r="E66" i="8" s="1"/>
  <c r="D63" i="8"/>
  <c r="E63" i="8" s="1"/>
  <c r="D57" i="8"/>
  <c r="E57" i="8" s="1"/>
  <c r="D53" i="8"/>
  <c r="E53" i="8" s="1"/>
  <c r="D50" i="8"/>
  <c r="E50" i="8" s="1"/>
  <c r="D47" i="8"/>
  <c r="E47" i="8" s="1"/>
  <c r="D44" i="8"/>
  <c r="E44" i="8" s="1"/>
  <c r="D41" i="8"/>
  <c r="E41" i="8" s="1"/>
  <c r="D36" i="8"/>
  <c r="E36" i="8" s="1"/>
  <c r="D33" i="8"/>
  <c r="E33" i="8" s="1"/>
  <c r="D28" i="8"/>
  <c r="E28" i="8" s="1"/>
  <c r="D25" i="8"/>
  <c r="E25" i="8" s="1"/>
  <c r="D20" i="8"/>
  <c r="E20" i="8" s="1"/>
  <c r="D17" i="8"/>
  <c r="E17" i="8" s="1"/>
  <c r="D12" i="8"/>
  <c r="E12" i="8" s="1"/>
  <c r="D9" i="8"/>
  <c r="E9" i="8" s="1"/>
  <c r="D4" i="8"/>
  <c r="E4" i="8" s="1"/>
  <c r="D201" i="8"/>
  <c r="E201" i="8" s="1"/>
  <c r="D194" i="8"/>
  <c r="E194" i="8" s="1"/>
  <c r="D185" i="8"/>
  <c r="E185" i="8" s="1"/>
  <c r="D178" i="8"/>
  <c r="E178" i="8" s="1"/>
  <c r="D172" i="8"/>
  <c r="E172" i="8" s="1"/>
  <c r="D169" i="8"/>
  <c r="E169" i="8" s="1"/>
  <c r="D162" i="8"/>
  <c r="E162" i="8" s="1"/>
  <c r="D156" i="8"/>
  <c r="E156" i="8" s="1"/>
  <c r="D153" i="8"/>
  <c r="E153" i="8" s="1"/>
  <c r="D146" i="8"/>
  <c r="E146" i="8" s="1"/>
  <c r="D140" i="8"/>
  <c r="E140" i="8" s="1"/>
  <c r="D137" i="8"/>
  <c r="E137" i="8" s="1"/>
  <c r="D130" i="8"/>
  <c r="E130" i="8" s="1"/>
  <c r="D124" i="8"/>
  <c r="E124" i="8" s="1"/>
  <c r="D207" i="8"/>
  <c r="E207" i="8" s="1"/>
  <c r="D181" i="8"/>
  <c r="E181" i="8" s="1"/>
  <c r="D168" i="8"/>
  <c r="E168" i="8" s="1"/>
  <c r="D155" i="8"/>
  <c r="E155" i="8" s="1"/>
  <c r="D143" i="8"/>
  <c r="E143" i="8" s="1"/>
  <c r="D118" i="8"/>
  <c r="E118" i="8" s="1"/>
  <c r="D111" i="8"/>
  <c r="E111" i="8" s="1"/>
  <c r="D105" i="8"/>
  <c r="E105" i="8" s="1"/>
  <c r="D92" i="8"/>
  <c r="E92" i="8" s="1"/>
  <c r="D87" i="8"/>
  <c r="E87" i="8" s="1"/>
  <c r="D81" i="8"/>
  <c r="E81" i="8" s="1"/>
  <c r="D74" i="8"/>
  <c r="E74" i="8" s="1"/>
  <c r="D61" i="8"/>
  <c r="E61" i="8" s="1"/>
  <c r="D55" i="8"/>
  <c r="E55" i="8" s="1"/>
  <c r="D49" i="8"/>
  <c r="E49" i="8" s="1"/>
  <c r="D37" i="8"/>
  <c r="E37" i="8" s="1"/>
  <c r="D32" i="8"/>
  <c r="E32" i="8" s="1"/>
  <c r="D21" i="8"/>
  <c r="E21" i="8" s="1"/>
  <c r="D16" i="8"/>
  <c r="E16" i="8" s="1"/>
  <c r="D5" i="8"/>
  <c r="E5" i="8" s="1"/>
  <c r="D203" i="8"/>
  <c r="E203" i="8" s="1"/>
  <c r="D191" i="8"/>
  <c r="E191" i="8" s="1"/>
  <c r="D165" i="8"/>
  <c r="E165" i="8" s="1"/>
  <c r="D152" i="8"/>
  <c r="E152" i="8" s="1"/>
  <c r="D139" i="8"/>
  <c r="E139" i="8" s="1"/>
  <c r="D127" i="8"/>
  <c r="E127" i="8" s="1"/>
  <c r="D117" i="8"/>
  <c r="E117" i="8" s="1"/>
  <c r="D109" i="8"/>
  <c r="E109" i="8" s="1"/>
  <c r="D103" i="8"/>
  <c r="E103" i="8" s="1"/>
  <c r="D91" i="8"/>
  <c r="E91" i="8" s="1"/>
  <c r="D84" i="8"/>
  <c r="E84" i="8" s="1"/>
  <c r="D78" i="8"/>
  <c r="E78" i="8" s="1"/>
  <c r="D72" i="8"/>
  <c r="E72" i="8" s="1"/>
  <c r="D59" i="8"/>
  <c r="E59" i="8" s="1"/>
  <c r="D52" i="8"/>
  <c r="E52" i="8" s="1"/>
  <c r="D46" i="8"/>
  <c r="E46" i="8" s="1"/>
  <c r="D35" i="8"/>
  <c r="E35" i="8" s="1"/>
  <c r="D30" i="8"/>
  <c r="E30" i="8" s="1"/>
  <c r="D19" i="8"/>
  <c r="E19" i="8" s="1"/>
  <c r="D14" i="8"/>
  <c r="E14" i="8" s="1"/>
  <c r="D200" i="8"/>
  <c r="E200" i="8" s="1"/>
  <c r="D187" i="8"/>
  <c r="E187" i="8" s="1"/>
  <c r="D175" i="8"/>
  <c r="E175" i="8" s="1"/>
  <c r="D149" i="8"/>
  <c r="E149" i="8" s="1"/>
  <c r="D136" i="8"/>
  <c r="E136" i="8" s="1"/>
  <c r="D123" i="8"/>
  <c r="E123" i="8" s="1"/>
  <c r="D108" i="8"/>
  <c r="E108" i="8" s="1"/>
  <c r="D102" i="8"/>
  <c r="E102" i="8" s="1"/>
  <c r="D96" i="8"/>
  <c r="E96" i="8" s="1"/>
  <c r="D90" i="8"/>
  <c r="E90" i="8" s="1"/>
  <c r="D77" i="8"/>
  <c r="E77" i="8" s="1"/>
  <c r="D71" i="8"/>
  <c r="E71" i="8" s="1"/>
  <c r="D65" i="8"/>
  <c r="E65" i="8" s="1"/>
  <c r="D58" i="8"/>
  <c r="E58" i="8" s="1"/>
  <c r="D45" i="8"/>
  <c r="E45" i="8" s="1"/>
  <c r="D40" i="8"/>
  <c r="E40" i="8" s="1"/>
  <c r="D29" i="8"/>
  <c r="E29" i="8" s="1"/>
  <c r="D24" i="8"/>
  <c r="E24" i="8" s="1"/>
  <c r="D13" i="8"/>
  <c r="E13" i="8" s="1"/>
  <c r="D8" i="8"/>
  <c r="E8" i="8" s="1"/>
  <c r="D197" i="8"/>
  <c r="E197" i="8" s="1"/>
  <c r="D184" i="8"/>
  <c r="E184" i="8" s="1"/>
  <c r="D171" i="8"/>
  <c r="E171" i="8" s="1"/>
  <c r="D159" i="8"/>
  <c r="E159" i="8" s="1"/>
  <c r="D133" i="8"/>
  <c r="E133" i="8" s="1"/>
  <c r="D120" i="8"/>
  <c r="E120" i="8" s="1"/>
  <c r="D106" i="8"/>
  <c r="E106" i="8" s="1"/>
  <c r="D99" i="8"/>
  <c r="E99" i="8" s="1"/>
  <c r="D93" i="8"/>
  <c r="E93" i="8" s="1"/>
  <c r="D88" i="8"/>
  <c r="E88" i="8" s="1"/>
  <c r="D75" i="8"/>
  <c r="E75" i="8" s="1"/>
  <c r="D68" i="8"/>
  <c r="E68" i="8" s="1"/>
  <c r="D62" i="8"/>
  <c r="E62" i="8" s="1"/>
  <c r="D56" i="8"/>
  <c r="E56" i="8" s="1"/>
  <c r="D43" i="8"/>
  <c r="E43" i="8" s="1"/>
  <c r="D38" i="8"/>
  <c r="E38" i="8" s="1"/>
  <c r="D27" i="8"/>
  <c r="E27" i="8" s="1"/>
  <c r="D22" i="8"/>
  <c r="E22" i="8" s="1"/>
  <c r="D11" i="8"/>
  <c r="E11" i="8" s="1"/>
  <c r="D6" i="8"/>
  <c r="E6" i="8" s="1"/>
  <c r="D3" i="8"/>
  <c r="E3" i="8" s="1"/>
  <c r="D66" i="7"/>
  <c r="E66" i="7" s="1"/>
  <c r="F66" i="7" s="1"/>
  <c r="D63" i="7"/>
  <c r="E63" i="7" s="1"/>
  <c r="F63" i="7" s="1"/>
  <c r="D58" i="7"/>
  <c r="E58" i="7" s="1"/>
  <c r="F58" i="7" s="1"/>
  <c r="D55" i="7"/>
  <c r="E55" i="7" s="1"/>
  <c r="F55" i="7" s="1"/>
  <c r="D50" i="7"/>
  <c r="E50" i="7" s="1"/>
  <c r="F50" i="7" s="1"/>
  <c r="D47" i="7"/>
  <c r="E47" i="7" s="1"/>
  <c r="F47" i="7" s="1"/>
  <c r="D42" i="7"/>
  <c r="E42" i="7" s="1"/>
  <c r="F42" i="7" s="1"/>
  <c r="D39" i="7"/>
  <c r="E39" i="7" s="1"/>
  <c r="F39" i="7" s="1"/>
  <c r="D34" i="7"/>
  <c r="E34" i="7" s="1"/>
  <c r="F34" i="7" s="1"/>
  <c r="D31" i="7"/>
  <c r="E31" i="7" s="1"/>
  <c r="F31" i="7" s="1"/>
  <c r="D26" i="7"/>
  <c r="E26" i="7" s="1"/>
  <c r="F26" i="7" s="1"/>
  <c r="D23" i="7"/>
  <c r="E23" i="7" s="1"/>
  <c r="F23" i="7" s="1"/>
  <c r="D18" i="7"/>
  <c r="E18" i="7" s="1"/>
  <c r="F18" i="7" s="1"/>
  <c r="D15" i="7"/>
  <c r="E15" i="7" s="1"/>
  <c r="F15" i="7" s="1"/>
  <c r="D8" i="7"/>
  <c r="E8" i="7" s="1"/>
  <c r="F8" i="7" s="1"/>
  <c r="D132" i="7"/>
  <c r="E132" i="7" s="1"/>
  <c r="F132" i="7" s="1"/>
  <c r="D129" i="7"/>
  <c r="E129" i="7" s="1"/>
  <c r="F129" i="7" s="1"/>
  <c r="D124" i="7"/>
  <c r="E124" i="7" s="1"/>
  <c r="F124" i="7" s="1"/>
  <c r="D121" i="7"/>
  <c r="E121" i="7" s="1"/>
  <c r="F121" i="7" s="1"/>
  <c r="D116" i="7"/>
  <c r="E116" i="7" s="1"/>
  <c r="F116" i="7" s="1"/>
  <c r="D113" i="7"/>
  <c r="E113" i="7" s="1"/>
  <c r="F113" i="7" s="1"/>
  <c r="D108" i="7"/>
  <c r="E108" i="7" s="1"/>
  <c r="F108" i="7" s="1"/>
  <c r="D105" i="7"/>
  <c r="E105" i="7" s="1"/>
  <c r="F105" i="7" s="1"/>
  <c r="D100" i="7"/>
  <c r="E100" i="7" s="1"/>
  <c r="F100" i="7" s="1"/>
  <c r="D96" i="7"/>
  <c r="E96" i="7" s="1"/>
  <c r="F96" i="7" s="1"/>
  <c r="D90" i="7"/>
  <c r="E90" i="7" s="1"/>
  <c r="F90" i="7" s="1"/>
  <c r="D87" i="7"/>
  <c r="E87" i="7" s="1"/>
  <c r="F87" i="7" s="1"/>
  <c r="D82" i="7"/>
  <c r="E82" i="7" s="1"/>
  <c r="F82" i="7" s="1"/>
  <c r="D79" i="7"/>
  <c r="E79" i="7" s="1"/>
  <c r="F79" i="7" s="1"/>
  <c r="D74" i="7"/>
  <c r="E74" i="7" s="1"/>
  <c r="F74" i="7" s="1"/>
  <c r="D71" i="7"/>
  <c r="E71" i="7" s="1"/>
  <c r="F71" i="7" s="1"/>
  <c r="K178" i="27" l="1"/>
  <c r="L178" i="27"/>
  <c r="M178" i="27"/>
  <c r="N178" i="27"/>
  <c r="O178" i="27"/>
  <c r="P178" i="27"/>
  <c r="Q178" i="27"/>
  <c r="K179" i="27"/>
  <c r="L179" i="27"/>
  <c r="M179" i="27"/>
  <c r="N179" i="27"/>
  <c r="O179" i="27"/>
  <c r="P179" i="27"/>
  <c r="Q179" i="27"/>
  <c r="K180" i="27"/>
  <c r="L180" i="27"/>
  <c r="M180" i="27"/>
  <c r="N180" i="27"/>
  <c r="O180" i="27"/>
  <c r="P180" i="27"/>
  <c r="Q180" i="27"/>
  <c r="K181" i="27"/>
  <c r="L181" i="27"/>
  <c r="M181" i="27"/>
  <c r="N181" i="27"/>
  <c r="O181" i="27"/>
  <c r="P181" i="27"/>
  <c r="Q181" i="27"/>
  <c r="K182" i="27"/>
  <c r="L182" i="27"/>
  <c r="M182" i="27"/>
  <c r="N182" i="27"/>
  <c r="O182" i="27"/>
  <c r="P182" i="27"/>
  <c r="Q182" i="27"/>
  <c r="K183" i="27"/>
  <c r="L183" i="27"/>
  <c r="M183" i="27"/>
  <c r="N183" i="27"/>
  <c r="O183" i="27"/>
  <c r="P183" i="27"/>
  <c r="Q183" i="27"/>
  <c r="K184" i="27"/>
  <c r="L184" i="27"/>
  <c r="M184" i="27"/>
  <c r="N184" i="27"/>
  <c r="O184" i="27"/>
  <c r="P184" i="27"/>
  <c r="Q184" i="27"/>
  <c r="K185" i="27"/>
  <c r="L185" i="27"/>
  <c r="M185" i="27"/>
  <c r="N185" i="27"/>
  <c r="O185" i="27"/>
  <c r="P185" i="27"/>
  <c r="Q185" i="27"/>
  <c r="K186" i="27"/>
  <c r="L186" i="27"/>
  <c r="M186" i="27"/>
  <c r="N186" i="27"/>
  <c r="O186" i="27"/>
  <c r="P186" i="27"/>
  <c r="Q186" i="27"/>
  <c r="K187" i="27"/>
  <c r="L187" i="27"/>
  <c r="M187" i="27"/>
  <c r="N187" i="27"/>
  <c r="O187" i="27"/>
  <c r="P187" i="27"/>
  <c r="Q187" i="27"/>
  <c r="K188" i="27"/>
  <c r="L188" i="27"/>
  <c r="M188" i="27"/>
  <c r="N188" i="27"/>
  <c r="O188" i="27"/>
  <c r="P188" i="27"/>
  <c r="Q188" i="27"/>
  <c r="K189" i="27"/>
  <c r="L189" i="27"/>
  <c r="M189" i="27"/>
  <c r="N189" i="27"/>
  <c r="O189" i="27"/>
  <c r="P189" i="27"/>
  <c r="Q189" i="27"/>
  <c r="K190" i="27"/>
  <c r="L190" i="27"/>
  <c r="M190" i="27"/>
  <c r="N190" i="27"/>
  <c r="O190" i="27"/>
  <c r="P190" i="27"/>
  <c r="Q190" i="27"/>
  <c r="K191" i="27"/>
  <c r="L191" i="27"/>
  <c r="M191" i="27"/>
  <c r="N191" i="27"/>
  <c r="O191" i="27"/>
  <c r="P191" i="27"/>
  <c r="Q191" i="27"/>
  <c r="K192" i="27"/>
  <c r="L192" i="27"/>
  <c r="M192" i="27"/>
  <c r="N192" i="27"/>
  <c r="O192" i="27"/>
  <c r="P192" i="27"/>
  <c r="Q192" i="27"/>
  <c r="K193" i="27"/>
  <c r="L193" i="27"/>
  <c r="M193" i="27"/>
  <c r="N193" i="27"/>
  <c r="O193" i="27"/>
  <c r="P193" i="27"/>
  <c r="Q193" i="27"/>
  <c r="K194" i="27"/>
  <c r="L194" i="27"/>
  <c r="M194" i="27"/>
  <c r="N194" i="27"/>
  <c r="O194" i="27"/>
  <c r="P194" i="27"/>
  <c r="Q194" i="27"/>
  <c r="K195" i="27"/>
  <c r="L195" i="27"/>
  <c r="M195" i="27"/>
  <c r="N195" i="27"/>
  <c r="O195" i="27"/>
  <c r="P195" i="27"/>
  <c r="Q195" i="27"/>
  <c r="K196" i="27"/>
  <c r="L196" i="27"/>
  <c r="M196" i="27"/>
  <c r="N196" i="27"/>
  <c r="O196" i="27"/>
  <c r="P196" i="27"/>
  <c r="Q196" i="27"/>
  <c r="K197" i="27"/>
  <c r="L197" i="27"/>
  <c r="M197" i="27"/>
  <c r="N197" i="27"/>
  <c r="O197" i="27"/>
  <c r="P197" i="27"/>
  <c r="Q197" i="27"/>
  <c r="K198" i="27"/>
  <c r="L198" i="27"/>
  <c r="M198" i="27"/>
  <c r="N198" i="27"/>
  <c r="O198" i="27"/>
  <c r="P198" i="27"/>
  <c r="Q198" i="27"/>
  <c r="K199" i="27"/>
  <c r="L199" i="27"/>
  <c r="M199" i="27"/>
  <c r="N199" i="27"/>
  <c r="O199" i="27"/>
  <c r="P199" i="27"/>
  <c r="Q199" i="27"/>
  <c r="K200" i="27"/>
  <c r="L200" i="27"/>
  <c r="M200" i="27"/>
  <c r="N200" i="27"/>
  <c r="O200" i="27"/>
  <c r="P200" i="27"/>
  <c r="Q200" i="27"/>
  <c r="K201" i="27"/>
  <c r="L201" i="27"/>
  <c r="M201" i="27"/>
  <c r="N201" i="27"/>
  <c r="O201" i="27"/>
  <c r="P201" i="27"/>
  <c r="Q201" i="27"/>
  <c r="K202" i="27"/>
  <c r="L202" i="27"/>
  <c r="M202" i="27"/>
  <c r="N202" i="27"/>
  <c r="O202" i="27"/>
  <c r="P202" i="27"/>
  <c r="Q202" i="27"/>
  <c r="K203" i="27"/>
  <c r="L203" i="27"/>
  <c r="M203" i="27"/>
  <c r="N203" i="27"/>
  <c r="O203" i="27"/>
  <c r="P203" i="27"/>
  <c r="Q203" i="27"/>
  <c r="K204" i="27"/>
  <c r="L204" i="27"/>
  <c r="M204" i="27"/>
  <c r="N204" i="27"/>
  <c r="O204" i="27"/>
  <c r="P204" i="27"/>
  <c r="Q204" i="27"/>
  <c r="K205" i="27"/>
  <c r="L205" i="27"/>
  <c r="M205" i="27"/>
  <c r="N205" i="27"/>
  <c r="O205" i="27"/>
  <c r="P205" i="27"/>
  <c r="Q205" i="27"/>
  <c r="K206" i="27"/>
  <c r="L206" i="27"/>
  <c r="M206" i="27"/>
  <c r="N206" i="27"/>
  <c r="O206" i="27"/>
  <c r="P206" i="27"/>
  <c r="Q206" i="27"/>
  <c r="K207" i="27"/>
  <c r="L207" i="27"/>
  <c r="M207" i="27"/>
  <c r="N207" i="27"/>
  <c r="O207" i="27"/>
  <c r="P207" i="27"/>
  <c r="Q207" i="27"/>
  <c r="K208" i="27"/>
  <c r="L208" i="27"/>
  <c r="M208" i="27"/>
  <c r="N208" i="27"/>
  <c r="O208" i="27"/>
  <c r="P208" i="27"/>
  <c r="Q208" i="27"/>
  <c r="K209" i="27"/>
  <c r="L209" i="27"/>
  <c r="M209" i="27"/>
  <c r="N209" i="27"/>
  <c r="O209" i="27"/>
  <c r="P209" i="27"/>
  <c r="Q209" i="27"/>
  <c r="K210" i="27"/>
  <c r="L210" i="27"/>
  <c r="M210" i="27"/>
  <c r="N210" i="27"/>
  <c r="O210" i="27"/>
  <c r="P210" i="27"/>
  <c r="Q210" i="27"/>
  <c r="K211" i="27"/>
  <c r="L211" i="27"/>
  <c r="M211" i="27"/>
  <c r="N211" i="27"/>
  <c r="O211" i="27"/>
  <c r="P211" i="27"/>
  <c r="Q211" i="27"/>
  <c r="K212" i="27"/>
  <c r="L212" i="27"/>
  <c r="M212" i="27"/>
  <c r="N212" i="27"/>
  <c r="O212" i="27"/>
  <c r="P212" i="27"/>
  <c r="Q212" i="27"/>
  <c r="K213" i="27"/>
  <c r="L213" i="27"/>
  <c r="M213" i="27"/>
  <c r="N213" i="27"/>
  <c r="O213" i="27"/>
  <c r="P213" i="27"/>
  <c r="Q213" i="27"/>
  <c r="K214" i="27"/>
  <c r="L214" i="27"/>
  <c r="M214" i="27"/>
  <c r="N214" i="27"/>
  <c r="O214" i="27"/>
  <c r="P214" i="27"/>
  <c r="Q214" i="27"/>
  <c r="K215" i="27"/>
  <c r="L215" i="27"/>
  <c r="M215" i="27"/>
  <c r="N215" i="27"/>
  <c r="O215" i="27"/>
  <c r="P215" i="27"/>
  <c r="Q215" i="27"/>
  <c r="K216" i="27"/>
  <c r="L216" i="27"/>
  <c r="M216" i="27"/>
  <c r="N216" i="27"/>
  <c r="O216" i="27"/>
  <c r="P216" i="27"/>
  <c r="Q216" i="27"/>
  <c r="K217" i="27"/>
  <c r="L217" i="27"/>
  <c r="M217" i="27"/>
  <c r="N217" i="27"/>
  <c r="O217" i="27"/>
  <c r="P217" i="27"/>
  <c r="Q217" i="27"/>
  <c r="K218" i="27"/>
  <c r="L218" i="27"/>
  <c r="M218" i="27"/>
  <c r="N218" i="27"/>
  <c r="O218" i="27"/>
  <c r="P218" i="27"/>
  <c r="Q218" i="27"/>
  <c r="K219" i="27"/>
  <c r="L219" i="27"/>
  <c r="M219" i="27"/>
  <c r="N219" i="27"/>
  <c r="O219" i="27"/>
  <c r="P219" i="27"/>
  <c r="Q219" i="27"/>
  <c r="K220" i="27"/>
  <c r="L220" i="27"/>
  <c r="M220" i="27"/>
  <c r="N220" i="27"/>
  <c r="O220" i="27"/>
  <c r="P220" i="27"/>
  <c r="Q220" i="27"/>
  <c r="K221" i="27"/>
  <c r="L221" i="27"/>
  <c r="M221" i="27"/>
  <c r="N221" i="27"/>
  <c r="O221" i="27"/>
  <c r="P221" i="27"/>
  <c r="Q221" i="27"/>
  <c r="K222" i="27"/>
  <c r="L222" i="27"/>
  <c r="M222" i="27"/>
  <c r="N222" i="27"/>
  <c r="O222" i="27"/>
  <c r="P222" i="27"/>
  <c r="Q222" i="27"/>
  <c r="K223" i="27"/>
  <c r="L223" i="27"/>
  <c r="M223" i="27"/>
  <c r="N223" i="27"/>
  <c r="O223" i="27"/>
  <c r="P223" i="27"/>
  <c r="Q223" i="27"/>
  <c r="K224" i="27"/>
  <c r="L224" i="27"/>
  <c r="M224" i="27"/>
  <c r="N224" i="27"/>
  <c r="O224" i="27"/>
  <c r="P224" i="27"/>
  <c r="Q224" i="27"/>
  <c r="K225" i="27"/>
  <c r="L225" i="27"/>
  <c r="M225" i="27"/>
  <c r="N225" i="27"/>
  <c r="O225" i="27"/>
  <c r="P225" i="27"/>
  <c r="Q225" i="27"/>
  <c r="K226" i="27"/>
  <c r="L226" i="27"/>
  <c r="M226" i="27"/>
  <c r="N226" i="27"/>
  <c r="O226" i="27"/>
  <c r="P226" i="27"/>
  <c r="Q226" i="27"/>
  <c r="K227" i="27"/>
  <c r="L227" i="27"/>
  <c r="M227" i="27"/>
  <c r="N227" i="27"/>
  <c r="O227" i="27"/>
  <c r="P227" i="27"/>
  <c r="Q227" i="27"/>
  <c r="K228" i="27"/>
  <c r="L228" i="27"/>
  <c r="M228" i="27"/>
  <c r="N228" i="27"/>
  <c r="O228" i="27"/>
  <c r="P228" i="27"/>
  <c r="Q228" i="27"/>
  <c r="K229" i="27"/>
  <c r="L229" i="27"/>
  <c r="M229" i="27"/>
  <c r="N229" i="27"/>
  <c r="O229" i="27"/>
  <c r="P229" i="27"/>
  <c r="Q229" i="27"/>
  <c r="K230" i="27"/>
  <c r="L230" i="27"/>
  <c r="M230" i="27"/>
  <c r="N230" i="27"/>
  <c r="O230" i="27"/>
  <c r="P230" i="27"/>
  <c r="Q230" i="27"/>
  <c r="K231" i="27"/>
  <c r="L231" i="27"/>
  <c r="M231" i="27"/>
  <c r="N231" i="27"/>
  <c r="O231" i="27"/>
  <c r="P231" i="27"/>
  <c r="Q231" i="27"/>
  <c r="K232" i="27"/>
  <c r="L232" i="27"/>
  <c r="M232" i="27"/>
  <c r="N232" i="27"/>
  <c r="O232" i="27"/>
  <c r="P232" i="27"/>
  <c r="Q232" i="27"/>
  <c r="K233" i="27"/>
  <c r="L233" i="27"/>
  <c r="M233" i="27"/>
  <c r="N233" i="27"/>
  <c r="O233" i="27"/>
  <c r="P233" i="27"/>
  <c r="Q233" i="27"/>
  <c r="K234" i="27"/>
  <c r="L234" i="27"/>
  <c r="M234" i="27"/>
  <c r="N234" i="27"/>
  <c r="O234" i="27"/>
  <c r="P234" i="27"/>
  <c r="Q234" i="27"/>
  <c r="K235" i="27"/>
  <c r="L235" i="27"/>
  <c r="M235" i="27"/>
  <c r="N235" i="27"/>
  <c r="O235" i="27"/>
  <c r="P235" i="27"/>
  <c r="Q235" i="27"/>
  <c r="K236" i="27"/>
  <c r="L236" i="27"/>
  <c r="M236" i="27"/>
  <c r="N236" i="27"/>
  <c r="O236" i="27"/>
  <c r="P236" i="27"/>
  <c r="Q236" i="27"/>
  <c r="K237" i="27"/>
  <c r="L237" i="27"/>
  <c r="M237" i="27"/>
  <c r="N237" i="27"/>
  <c r="O237" i="27"/>
  <c r="P237" i="27"/>
  <c r="Q237" i="27"/>
  <c r="K238" i="27"/>
  <c r="L238" i="27"/>
  <c r="M238" i="27"/>
  <c r="N238" i="27"/>
  <c r="O238" i="27"/>
  <c r="P238" i="27"/>
  <c r="Q238" i="27"/>
  <c r="K239" i="27"/>
  <c r="L239" i="27"/>
  <c r="M239" i="27"/>
  <c r="N239" i="27"/>
  <c r="O239" i="27"/>
  <c r="P239" i="27"/>
  <c r="Q239" i="27"/>
  <c r="K240" i="27"/>
  <c r="L240" i="27"/>
  <c r="M240" i="27"/>
  <c r="N240" i="27"/>
  <c r="O240" i="27"/>
  <c r="P240" i="27"/>
  <c r="Q240" i="27"/>
  <c r="K241" i="27"/>
  <c r="L241" i="27"/>
  <c r="M241" i="27"/>
  <c r="N241" i="27"/>
  <c r="O241" i="27"/>
  <c r="P241" i="27"/>
  <c r="Q241" i="27"/>
  <c r="K242" i="27"/>
  <c r="L242" i="27"/>
  <c r="M242" i="27"/>
  <c r="N242" i="27"/>
  <c r="O242" i="27"/>
  <c r="P242" i="27"/>
  <c r="Q242" i="27"/>
  <c r="K243" i="27"/>
  <c r="L243" i="27"/>
  <c r="M243" i="27"/>
  <c r="N243" i="27"/>
  <c r="O243" i="27"/>
  <c r="P243" i="27"/>
  <c r="Q243" i="27"/>
  <c r="K244" i="27"/>
  <c r="L244" i="27"/>
  <c r="M244" i="27"/>
  <c r="N244" i="27"/>
  <c r="O244" i="27"/>
  <c r="P244" i="27"/>
  <c r="Q244" i="27"/>
  <c r="K245" i="27"/>
  <c r="L245" i="27"/>
  <c r="M245" i="27"/>
  <c r="N245" i="27"/>
  <c r="O245" i="27"/>
  <c r="P245" i="27"/>
  <c r="Q245" i="27"/>
  <c r="K246" i="27"/>
  <c r="L246" i="27"/>
  <c r="M246" i="27"/>
  <c r="N246" i="27"/>
  <c r="O246" i="27"/>
  <c r="P246" i="27"/>
  <c r="Q246" i="27"/>
  <c r="K247" i="27"/>
  <c r="L247" i="27"/>
  <c r="M247" i="27"/>
  <c r="N247" i="27"/>
  <c r="O247" i="27"/>
  <c r="P247" i="27"/>
  <c r="Q247" i="27"/>
  <c r="K248" i="27"/>
  <c r="L248" i="27"/>
  <c r="M248" i="27"/>
  <c r="N248" i="27"/>
  <c r="O248" i="27"/>
  <c r="P248" i="27"/>
  <c r="Q248" i="27"/>
  <c r="K249" i="27"/>
  <c r="L249" i="27"/>
  <c r="M249" i="27"/>
  <c r="N249" i="27"/>
  <c r="O249" i="27"/>
  <c r="P249" i="27"/>
  <c r="Q249" i="27"/>
  <c r="K250" i="27"/>
  <c r="L250" i="27"/>
  <c r="M250" i="27"/>
  <c r="N250" i="27"/>
  <c r="O250" i="27"/>
  <c r="P250" i="27"/>
  <c r="Q250" i="27"/>
  <c r="K251" i="27"/>
  <c r="L251" i="27"/>
  <c r="M251" i="27"/>
  <c r="N251" i="27"/>
  <c r="O251" i="27"/>
  <c r="P251" i="27"/>
  <c r="Q251" i="27"/>
  <c r="K252" i="27"/>
  <c r="L252" i="27"/>
  <c r="M252" i="27"/>
  <c r="N252" i="27"/>
  <c r="O252" i="27"/>
  <c r="P252" i="27"/>
  <c r="Q252" i="27"/>
  <c r="K253" i="27"/>
  <c r="L253" i="27"/>
  <c r="M253" i="27"/>
  <c r="N253" i="27"/>
  <c r="O253" i="27"/>
  <c r="P253" i="27"/>
  <c r="Q253" i="27"/>
  <c r="K254" i="27"/>
  <c r="L254" i="27"/>
  <c r="M254" i="27"/>
  <c r="N254" i="27"/>
  <c r="O254" i="27"/>
  <c r="P254" i="27"/>
  <c r="Q254" i="27"/>
  <c r="K255" i="27"/>
  <c r="L255" i="27"/>
  <c r="M255" i="27"/>
  <c r="N255" i="27"/>
  <c r="O255" i="27"/>
  <c r="P255" i="27"/>
  <c r="Q255" i="27"/>
  <c r="K256" i="27"/>
  <c r="L256" i="27"/>
  <c r="M256" i="27"/>
  <c r="N256" i="27"/>
  <c r="O256" i="27"/>
  <c r="P256" i="27"/>
  <c r="Q256" i="27"/>
  <c r="K257" i="27"/>
  <c r="L257" i="27"/>
  <c r="M257" i="27"/>
  <c r="N257" i="27"/>
  <c r="O257" i="27"/>
  <c r="P257" i="27"/>
  <c r="Q257" i="27"/>
  <c r="K258" i="27"/>
  <c r="L258" i="27"/>
  <c r="M258" i="27"/>
  <c r="N258" i="27"/>
  <c r="O258" i="27"/>
  <c r="P258" i="27"/>
  <c r="Q258" i="27"/>
  <c r="K259" i="27"/>
  <c r="L259" i="27"/>
  <c r="M259" i="27"/>
  <c r="N259" i="27"/>
  <c r="O259" i="27"/>
  <c r="P259" i="27"/>
  <c r="Q259" i="27"/>
  <c r="K260" i="27"/>
  <c r="L260" i="27"/>
  <c r="M260" i="27"/>
  <c r="N260" i="27"/>
  <c r="O260" i="27"/>
  <c r="P260" i="27"/>
  <c r="Q260" i="27"/>
  <c r="K22" i="27"/>
  <c r="L22" i="27"/>
  <c r="M22" i="27"/>
  <c r="N22" i="27"/>
  <c r="O22" i="27"/>
  <c r="P22" i="27"/>
  <c r="Q22" i="27"/>
  <c r="K262" i="27"/>
  <c r="L262" i="27"/>
  <c r="M262" i="27"/>
  <c r="N262" i="27"/>
  <c r="O262" i="27"/>
  <c r="P262" i="27"/>
  <c r="Q262" i="27"/>
  <c r="K263" i="27"/>
  <c r="L263" i="27"/>
  <c r="M263" i="27"/>
  <c r="N263" i="27"/>
  <c r="O263" i="27"/>
  <c r="P263" i="27"/>
  <c r="Q263" i="27"/>
  <c r="K264" i="27"/>
  <c r="L264" i="27"/>
  <c r="M264" i="27"/>
  <c r="N264" i="27"/>
  <c r="O264" i="27"/>
  <c r="P264" i="27"/>
  <c r="Q264" i="27"/>
  <c r="K265" i="27"/>
  <c r="L265" i="27"/>
  <c r="M265" i="27"/>
  <c r="N265" i="27"/>
  <c r="O265" i="27"/>
  <c r="P265" i="27"/>
  <c r="Q265" i="27"/>
  <c r="K266" i="27"/>
  <c r="L266" i="27"/>
  <c r="M266" i="27"/>
  <c r="N266" i="27"/>
  <c r="O266" i="27"/>
  <c r="P266" i="27"/>
  <c r="Q266" i="27"/>
  <c r="K267" i="27"/>
  <c r="L267" i="27"/>
  <c r="M267" i="27"/>
  <c r="N267" i="27"/>
  <c r="O267" i="27"/>
  <c r="P267" i="27"/>
  <c r="Q267" i="27"/>
  <c r="K268" i="27"/>
  <c r="L268" i="27"/>
  <c r="M268" i="27"/>
  <c r="N268" i="27"/>
  <c r="O268" i="27"/>
  <c r="P268" i="27"/>
  <c r="Q268" i="27"/>
  <c r="K269" i="27"/>
  <c r="L269" i="27"/>
  <c r="M269" i="27"/>
  <c r="N269" i="27"/>
  <c r="O269" i="27"/>
  <c r="P269" i="27"/>
  <c r="Q269" i="27"/>
  <c r="K270" i="27"/>
  <c r="L270" i="27"/>
  <c r="M270" i="27"/>
  <c r="N270" i="27"/>
  <c r="O270" i="27"/>
  <c r="P270" i="27"/>
  <c r="Q270" i="27"/>
  <c r="K271" i="27"/>
  <c r="L271" i="27"/>
  <c r="M271" i="27"/>
  <c r="N271" i="27"/>
  <c r="O271" i="27"/>
  <c r="P271" i="27"/>
  <c r="Q271" i="27"/>
  <c r="K272" i="27"/>
  <c r="L272" i="27"/>
  <c r="M272" i="27"/>
  <c r="N272" i="27"/>
  <c r="O272" i="27"/>
  <c r="P272" i="27"/>
  <c r="Q272" i="27"/>
  <c r="K273" i="27"/>
  <c r="L273" i="27"/>
  <c r="M273" i="27"/>
  <c r="N273" i="27"/>
  <c r="O273" i="27"/>
  <c r="P273" i="27"/>
  <c r="Q273" i="27"/>
  <c r="K274" i="27"/>
  <c r="L274" i="27"/>
  <c r="M274" i="27"/>
  <c r="N274" i="27"/>
  <c r="O274" i="27"/>
  <c r="P274" i="27"/>
  <c r="Q274" i="27"/>
  <c r="K275" i="27"/>
  <c r="L275" i="27"/>
  <c r="M275" i="27"/>
  <c r="N275" i="27"/>
  <c r="O275" i="27"/>
  <c r="P275" i="27"/>
  <c r="Q275" i="27"/>
  <c r="K276" i="27"/>
  <c r="L276" i="27"/>
  <c r="M276" i="27"/>
  <c r="N276" i="27"/>
  <c r="O276" i="27"/>
  <c r="P276" i="27"/>
  <c r="Q276" i="27"/>
  <c r="K277" i="27"/>
  <c r="L277" i="27"/>
  <c r="M277" i="27"/>
  <c r="N277" i="27"/>
  <c r="O277" i="27"/>
  <c r="P277" i="27"/>
  <c r="Q277" i="27"/>
  <c r="K278" i="27"/>
  <c r="L278" i="27"/>
  <c r="M278" i="27"/>
  <c r="N278" i="27"/>
  <c r="O278" i="27"/>
  <c r="P278" i="27"/>
  <c r="Q278" i="27"/>
  <c r="K279" i="27"/>
  <c r="L279" i="27"/>
  <c r="M279" i="27"/>
  <c r="N279" i="27"/>
  <c r="O279" i="27"/>
  <c r="P279" i="27"/>
  <c r="Q279" i="27"/>
  <c r="K280" i="27"/>
  <c r="L280" i="27"/>
  <c r="M280" i="27"/>
  <c r="N280" i="27"/>
  <c r="O280" i="27"/>
  <c r="P280" i="27"/>
  <c r="Q280" i="27"/>
  <c r="K281" i="27"/>
  <c r="L281" i="27"/>
  <c r="M281" i="27"/>
  <c r="N281" i="27"/>
  <c r="O281" i="27"/>
  <c r="P281" i="27"/>
  <c r="Q281" i="27"/>
  <c r="K282" i="27"/>
  <c r="L282" i="27"/>
  <c r="M282" i="27"/>
  <c r="N282" i="27"/>
  <c r="O282" i="27"/>
  <c r="P282" i="27"/>
  <c r="Q282" i="27"/>
  <c r="K283" i="27"/>
  <c r="L283" i="27"/>
  <c r="M283" i="27"/>
  <c r="N283" i="27"/>
  <c r="O283" i="27"/>
  <c r="P283" i="27"/>
  <c r="Q283" i="27"/>
  <c r="K284" i="27"/>
  <c r="L284" i="27"/>
  <c r="M284" i="27"/>
  <c r="N284" i="27"/>
  <c r="O284" i="27"/>
  <c r="P284" i="27"/>
  <c r="Q284" i="27"/>
  <c r="K285" i="27"/>
  <c r="L285" i="27"/>
  <c r="M285" i="27"/>
  <c r="N285" i="27"/>
  <c r="O285" i="27"/>
  <c r="P285" i="27"/>
  <c r="Q285" i="27"/>
  <c r="K286" i="27"/>
  <c r="L286" i="27"/>
  <c r="M286" i="27"/>
  <c r="N286" i="27"/>
  <c r="O286" i="27"/>
  <c r="P286" i="27"/>
  <c r="Q286" i="27"/>
  <c r="K287" i="27"/>
  <c r="L287" i="27"/>
  <c r="M287" i="27"/>
  <c r="N287" i="27"/>
  <c r="O287" i="27"/>
  <c r="P287" i="27"/>
  <c r="Q287" i="27"/>
  <c r="K288" i="27"/>
  <c r="L288" i="27"/>
  <c r="M288" i="27"/>
  <c r="N288" i="27"/>
  <c r="O288" i="27"/>
  <c r="P288" i="27"/>
  <c r="Q288" i="27"/>
  <c r="K289" i="27"/>
  <c r="L289" i="27"/>
  <c r="M289" i="27"/>
  <c r="N289" i="27"/>
  <c r="O289" i="27"/>
  <c r="P289" i="27"/>
  <c r="Q289" i="27"/>
  <c r="K290" i="27"/>
  <c r="L290" i="27"/>
  <c r="M290" i="27"/>
  <c r="N290" i="27"/>
  <c r="O290" i="27"/>
  <c r="P290" i="27"/>
  <c r="Q290" i="27"/>
  <c r="K291" i="27"/>
  <c r="L291" i="27"/>
  <c r="M291" i="27"/>
  <c r="N291" i="27"/>
  <c r="O291" i="27"/>
  <c r="P291" i="27"/>
  <c r="Q291" i="27"/>
  <c r="K292" i="27"/>
  <c r="L292" i="27"/>
  <c r="M292" i="27"/>
  <c r="N292" i="27"/>
  <c r="O292" i="27"/>
  <c r="P292" i="27"/>
  <c r="Q292" i="27"/>
  <c r="K293" i="27"/>
  <c r="L293" i="27"/>
  <c r="M293" i="27"/>
  <c r="N293" i="27"/>
  <c r="O293" i="27"/>
  <c r="P293" i="27"/>
  <c r="Q293" i="27"/>
  <c r="K294" i="27"/>
  <c r="L294" i="27"/>
  <c r="M294" i="27"/>
  <c r="N294" i="27"/>
  <c r="O294" i="27"/>
  <c r="P294" i="27"/>
  <c r="Q294" i="27"/>
  <c r="K295" i="27"/>
  <c r="L295" i="27"/>
  <c r="M295" i="27"/>
  <c r="N295" i="27"/>
  <c r="O295" i="27"/>
  <c r="P295" i="27"/>
  <c r="Q295" i="27"/>
  <c r="K296" i="27"/>
  <c r="L296" i="27"/>
  <c r="M296" i="27"/>
  <c r="N296" i="27"/>
  <c r="O296" i="27"/>
  <c r="P296" i="27"/>
  <c r="Q296" i="27"/>
  <c r="K297" i="27"/>
  <c r="L297" i="27"/>
  <c r="M297" i="27"/>
  <c r="N297" i="27"/>
  <c r="O297" i="27"/>
  <c r="P297" i="27"/>
  <c r="Q297" i="27"/>
  <c r="K298" i="27"/>
  <c r="L298" i="27"/>
  <c r="M298" i="27"/>
  <c r="N298" i="27"/>
  <c r="O298" i="27"/>
  <c r="P298" i="27"/>
  <c r="Q298" i="27"/>
  <c r="K299" i="27"/>
  <c r="L299" i="27"/>
  <c r="M299" i="27"/>
  <c r="N299" i="27"/>
  <c r="O299" i="27"/>
  <c r="P299" i="27"/>
  <c r="Q299" i="27"/>
  <c r="K300" i="27"/>
  <c r="L300" i="27"/>
  <c r="M300" i="27"/>
  <c r="N300" i="27"/>
  <c r="O300" i="27"/>
  <c r="P300" i="27"/>
  <c r="Q300" i="27"/>
  <c r="K301" i="27"/>
  <c r="L301" i="27"/>
  <c r="M301" i="27"/>
  <c r="N301" i="27"/>
  <c r="O301" i="27"/>
  <c r="P301" i="27"/>
  <c r="Q301" i="27"/>
  <c r="K302" i="27"/>
  <c r="L302" i="27"/>
  <c r="M302" i="27"/>
  <c r="N302" i="27"/>
  <c r="O302" i="27"/>
  <c r="P302" i="27"/>
  <c r="Q302" i="27"/>
  <c r="K303" i="27"/>
  <c r="L303" i="27"/>
  <c r="M303" i="27"/>
  <c r="N303" i="27"/>
  <c r="O303" i="27"/>
  <c r="P303" i="27"/>
  <c r="Q303" i="27"/>
  <c r="K304" i="27"/>
  <c r="L304" i="27"/>
  <c r="M304" i="27"/>
  <c r="N304" i="27"/>
  <c r="O304" i="27"/>
  <c r="P304" i="27"/>
  <c r="Q304" i="27"/>
  <c r="K305" i="27"/>
  <c r="L305" i="27"/>
  <c r="M305" i="27"/>
  <c r="N305" i="27"/>
  <c r="O305" i="27"/>
  <c r="P305" i="27"/>
  <c r="Q305" i="27"/>
  <c r="K306" i="27"/>
  <c r="L306" i="27"/>
  <c r="M306" i="27"/>
  <c r="N306" i="27"/>
  <c r="O306" i="27"/>
  <c r="P306" i="27"/>
  <c r="Q306" i="27"/>
  <c r="K307" i="27"/>
  <c r="L307" i="27"/>
  <c r="M307" i="27"/>
  <c r="N307" i="27"/>
  <c r="O307" i="27"/>
  <c r="P307" i="27"/>
  <c r="Q307" i="27"/>
  <c r="K308" i="27"/>
  <c r="L308" i="27"/>
  <c r="M308" i="27"/>
  <c r="N308" i="27"/>
  <c r="O308" i="27"/>
  <c r="P308" i="27"/>
  <c r="Q308" i="27"/>
  <c r="K309" i="27"/>
  <c r="L309" i="27"/>
  <c r="M309" i="27"/>
  <c r="N309" i="27"/>
  <c r="O309" i="27"/>
  <c r="P309" i="27"/>
  <c r="Q309" i="27"/>
  <c r="K310" i="27"/>
  <c r="L310" i="27"/>
  <c r="M310" i="27"/>
  <c r="N310" i="27"/>
  <c r="O310" i="27"/>
  <c r="P310" i="27"/>
  <c r="Q310" i="27"/>
  <c r="K311" i="27"/>
  <c r="L311" i="27"/>
  <c r="M311" i="27"/>
  <c r="N311" i="27"/>
  <c r="O311" i="27"/>
  <c r="P311" i="27"/>
  <c r="Q311" i="27"/>
  <c r="K312" i="27"/>
  <c r="L312" i="27"/>
  <c r="M312" i="27"/>
  <c r="N312" i="27"/>
  <c r="O312" i="27"/>
  <c r="P312" i="27"/>
  <c r="Q312" i="27"/>
  <c r="K313" i="27"/>
  <c r="L313" i="27"/>
  <c r="M313" i="27"/>
  <c r="N313" i="27"/>
  <c r="O313" i="27"/>
  <c r="P313" i="27"/>
  <c r="Q313" i="27"/>
  <c r="K314" i="27"/>
  <c r="L314" i="27"/>
  <c r="M314" i="27"/>
  <c r="N314" i="27"/>
  <c r="O314" i="27"/>
  <c r="P314" i="27"/>
  <c r="Q314" i="27"/>
  <c r="K315" i="27"/>
  <c r="L315" i="27"/>
  <c r="M315" i="27"/>
  <c r="N315" i="27"/>
  <c r="O315" i="27"/>
  <c r="P315" i="27"/>
  <c r="Q315" i="27"/>
  <c r="K316" i="27"/>
  <c r="L316" i="27"/>
  <c r="M316" i="27"/>
  <c r="N316" i="27"/>
  <c r="O316" i="27"/>
  <c r="P316" i="27"/>
  <c r="Q316" i="27"/>
  <c r="K317" i="27"/>
  <c r="L317" i="27"/>
  <c r="M317" i="27"/>
  <c r="N317" i="27"/>
  <c r="O317" i="27"/>
  <c r="P317" i="27"/>
  <c r="Q317" i="27"/>
  <c r="K318" i="27"/>
  <c r="L318" i="27"/>
  <c r="M318" i="27"/>
  <c r="N318" i="27"/>
  <c r="O318" i="27"/>
  <c r="P318" i="27"/>
  <c r="Q318" i="27"/>
  <c r="K319" i="27"/>
  <c r="L319" i="27"/>
  <c r="M319" i="27"/>
  <c r="N319" i="27"/>
  <c r="O319" i="27"/>
  <c r="P319" i="27"/>
  <c r="Q319" i="27"/>
  <c r="K320" i="27"/>
  <c r="L320" i="27"/>
  <c r="M320" i="27"/>
  <c r="N320" i="27"/>
  <c r="O320" i="27"/>
  <c r="P320" i="27"/>
  <c r="Q320" i="27"/>
  <c r="K321" i="27"/>
  <c r="L321" i="27"/>
  <c r="M321" i="27"/>
  <c r="N321" i="27"/>
  <c r="O321" i="27"/>
  <c r="P321" i="27"/>
  <c r="Q321" i="27"/>
  <c r="K322" i="27"/>
  <c r="L322" i="27"/>
  <c r="M322" i="27"/>
  <c r="N322" i="27"/>
  <c r="O322" i="27"/>
  <c r="P322" i="27"/>
  <c r="Q322" i="27"/>
  <c r="K323" i="27"/>
  <c r="L323" i="27"/>
  <c r="M323" i="27"/>
  <c r="N323" i="27"/>
  <c r="O323" i="27"/>
  <c r="P323" i="27"/>
  <c r="Q323" i="27"/>
  <c r="K324" i="27"/>
  <c r="L324" i="27"/>
  <c r="M324" i="27"/>
  <c r="N324" i="27"/>
  <c r="O324" i="27"/>
  <c r="P324" i="27"/>
  <c r="Q324" i="27"/>
  <c r="K325" i="27"/>
  <c r="L325" i="27"/>
  <c r="M325" i="27"/>
  <c r="N325" i="27"/>
  <c r="O325" i="27"/>
  <c r="P325" i="27"/>
  <c r="Q325" i="27"/>
  <c r="K326" i="27"/>
  <c r="L326" i="27"/>
  <c r="M326" i="27"/>
  <c r="N326" i="27"/>
  <c r="O326" i="27"/>
  <c r="P326" i="27"/>
  <c r="Q326" i="27"/>
  <c r="K327" i="27"/>
  <c r="L327" i="27"/>
  <c r="M327" i="27"/>
  <c r="N327" i="27"/>
  <c r="O327" i="27"/>
  <c r="P327" i="27"/>
  <c r="Q327" i="27"/>
  <c r="K328" i="27"/>
  <c r="L328" i="27"/>
  <c r="M328" i="27"/>
  <c r="N328" i="27"/>
  <c r="O328" i="27"/>
  <c r="P328" i="27"/>
  <c r="Q328" i="27"/>
  <c r="K329" i="27"/>
  <c r="L329" i="27"/>
  <c r="M329" i="27"/>
  <c r="N329" i="27"/>
  <c r="O329" i="27"/>
  <c r="P329" i="27"/>
  <c r="Q329" i="27"/>
  <c r="K330" i="27"/>
  <c r="L330" i="27"/>
  <c r="M330" i="27"/>
  <c r="N330" i="27"/>
  <c r="O330" i="27"/>
  <c r="P330" i="27"/>
  <c r="Q330" i="27"/>
  <c r="K331" i="27"/>
  <c r="L331" i="27"/>
  <c r="M331" i="27"/>
  <c r="N331" i="27"/>
  <c r="O331" i="27"/>
  <c r="P331" i="27"/>
  <c r="Q331" i="27"/>
  <c r="K332" i="27"/>
  <c r="L332" i="27"/>
  <c r="M332" i="27"/>
  <c r="N332" i="27"/>
  <c r="O332" i="27"/>
  <c r="P332" i="27"/>
  <c r="Q332" i="27"/>
  <c r="K333" i="27"/>
  <c r="L333" i="27"/>
  <c r="M333" i="27"/>
  <c r="N333" i="27"/>
  <c r="O333" i="27"/>
  <c r="P333" i="27"/>
  <c r="Q333" i="27"/>
  <c r="K334" i="27"/>
  <c r="L334" i="27"/>
  <c r="M334" i="27"/>
  <c r="N334" i="27"/>
  <c r="O334" i="27"/>
  <c r="P334" i="27"/>
  <c r="Q334" i="27"/>
  <c r="K335" i="27"/>
  <c r="L335" i="27"/>
  <c r="M335" i="27"/>
  <c r="N335" i="27"/>
  <c r="O335" i="27"/>
  <c r="P335" i="27"/>
  <c r="Q335" i="27"/>
  <c r="K336" i="27"/>
  <c r="L336" i="27"/>
  <c r="M336" i="27"/>
  <c r="N336" i="27"/>
  <c r="O336" i="27"/>
  <c r="P336" i="27"/>
  <c r="Q336" i="27"/>
  <c r="K337" i="27"/>
  <c r="L337" i="27"/>
  <c r="M337" i="27"/>
  <c r="N337" i="27"/>
  <c r="O337" i="27"/>
  <c r="P337" i="27"/>
  <c r="Q337" i="27"/>
  <c r="K338" i="27"/>
  <c r="L338" i="27"/>
  <c r="M338" i="27"/>
  <c r="N338" i="27"/>
  <c r="O338" i="27"/>
  <c r="P338" i="27"/>
  <c r="Q338" i="27"/>
  <c r="K339" i="27"/>
  <c r="L339" i="27"/>
  <c r="M339" i="27"/>
  <c r="N339" i="27"/>
  <c r="O339" i="27"/>
  <c r="P339" i="27"/>
  <c r="Q339" i="27"/>
  <c r="K340" i="27"/>
  <c r="L340" i="27"/>
  <c r="M340" i="27"/>
  <c r="N340" i="27"/>
  <c r="O340" i="27"/>
  <c r="P340" i="27"/>
  <c r="Q340" i="27"/>
  <c r="K341" i="27"/>
  <c r="L341" i="27"/>
  <c r="M341" i="27"/>
  <c r="N341" i="27"/>
  <c r="O341" i="27"/>
  <c r="P341" i="27"/>
  <c r="Q341" i="27"/>
  <c r="K342" i="27"/>
  <c r="L342" i="27"/>
  <c r="M342" i="27"/>
  <c r="N342" i="27"/>
  <c r="O342" i="27"/>
  <c r="P342" i="27"/>
  <c r="Q342" i="27"/>
  <c r="K343" i="27"/>
  <c r="L343" i="27"/>
  <c r="M343" i="27"/>
  <c r="N343" i="27"/>
  <c r="O343" i="27"/>
  <c r="P343" i="27"/>
  <c r="Q343" i="27"/>
  <c r="K344" i="27"/>
  <c r="L344" i="27"/>
  <c r="M344" i="27"/>
  <c r="N344" i="27"/>
  <c r="O344" i="27"/>
  <c r="P344" i="27"/>
  <c r="Q344" i="27"/>
  <c r="K345" i="27"/>
  <c r="L345" i="27"/>
  <c r="M345" i="27"/>
  <c r="N345" i="27"/>
  <c r="O345" i="27"/>
  <c r="P345" i="27"/>
  <c r="Q345" i="27"/>
  <c r="K346" i="27"/>
  <c r="L346" i="27"/>
  <c r="M346" i="27"/>
  <c r="N346" i="27"/>
  <c r="O346" i="27"/>
  <c r="P346" i="27"/>
  <c r="Q346" i="27"/>
  <c r="K347" i="27"/>
  <c r="L347" i="27"/>
  <c r="M347" i="27"/>
  <c r="N347" i="27"/>
  <c r="O347" i="27"/>
  <c r="P347" i="27"/>
  <c r="Q347" i="27"/>
  <c r="K348" i="27"/>
  <c r="L348" i="27"/>
  <c r="M348" i="27"/>
  <c r="N348" i="27"/>
  <c r="O348" i="27"/>
  <c r="P348" i="27"/>
  <c r="Q348" i="27"/>
  <c r="K349" i="27"/>
  <c r="L349" i="27"/>
  <c r="M349" i="27"/>
  <c r="N349" i="27"/>
  <c r="O349" i="27"/>
  <c r="P349" i="27"/>
  <c r="Q349" i="27"/>
  <c r="K350" i="27"/>
  <c r="L350" i="27"/>
  <c r="M350" i="27"/>
  <c r="N350" i="27"/>
  <c r="O350" i="27"/>
  <c r="P350" i="27"/>
  <c r="Q350" i="27"/>
  <c r="K351" i="27"/>
  <c r="L351" i="27"/>
  <c r="M351" i="27"/>
  <c r="N351" i="27"/>
  <c r="O351" i="27"/>
  <c r="P351" i="27"/>
  <c r="Q351" i="27"/>
  <c r="K352" i="27"/>
  <c r="L352" i="27"/>
  <c r="M352" i="27"/>
  <c r="N352" i="27"/>
  <c r="O352" i="27"/>
  <c r="P352" i="27"/>
  <c r="Q352" i="27"/>
  <c r="K353" i="27"/>
  <c r="L353" i="27"/>
  <c r="M353" i="27"/>
  <c r="N353" i="27"/>
  <c r="O353" i="27"/>
  <c r="P353" i="27"/>
  <c r="Q353" i="27"/>
  <c r="K354" i="27"/>
  <c r="L354" i="27"/>
  <c r="M354" i="27"/>
  <c r="N354" i="27"/>
  <c r="O354" i="27"/>
  <c r="P354" i="27"/>
  <c r="Q354" i="27"/>
  <c r="K355" i="27"/>
  <c r="L355" i="27"/>
  <c r="M355" i="27"/>
  <c r="N355" i="27"/>
  <c r="O355" i="27"/>
  <c r="P355" i="27"/>
  <c r="Q355" i="27"/>
  <c r="K356" i="27"/>
  <c r="L356" i="27"/>
  <c r="M356" i="27"/>
  <c r="N356" i="27"/>
  <c r="O356" i="27"/>
  <c r="P356" i="27"/>
  <c r="Q356" i="27"/>
  <c r="K357" i="27"/>
  <c r="L357" i="27"/>
  <c r="M357" i="27"/>
  <c r="N357" i="27"/>
  <c r="O357" i="27"/>
  <c r="P357" i="27"/>
  <c r="Q357" i="27"/>
  <c r="K358" i="27"/>
  <c r="L358" i="27"/>
  <c r="M358" i="27"/>
  <c r="N358" i="27"/>
  <c r="O358" i="27"/>
  <c r="P358" i="27"/>
  <c r="Q358" i="27"/>
  <c r="K359" i="27"/>
  <c r="L359" i="27"/>
  <c r="M359" i="27"/>
  <c r="N359" i="27"/>
  <c r="O359" i="27"/>
  <c r="P359" i="27"/>
  <c r="Q359" i="27"/>
  <c r="K360" i="27"/>
  <c r="L360" i="27"/>
  <c r="M360" i="27"/>
  <c r="N360" i="27"/>
  <c r="O360" i="27"/>
  <c r="P360" i="27"/>
  <c r="Q360" i="27"/>
  <c r="K361" i="27"/>
  <c r="L361" i="27"/>
  <c r="M361" i="27"/>
  <c r="N361" i="27"/>
  <c r="O361" i="27"/>
  <c r="P361" i="27"/>
  <c r="Q361" i="27"/>
  <c r="K362" i="27"/>
  <c r="L362" i="27"/>
  <c r="M362" i="27"/>
  <c r="N362" i="27"/>
  <c r="O362" i="27"/>
  <c r="P362" i="27"/>
  <c r="Q362" i="27"/>
  <c r="K363" i="27"/>
  <c r="L363" i="27"/>
  <c r="M363" i="27"/>
  <c r="N363" i="27"/>
  <c r="O363" i="27"/>
  <c r="P363" i="27"/>
  <c r="Q363" i="27"/>
  <c r="K364" i="27"/>
  <c r="L364" i="27"/>
  <c r="M364" i="27"/>
  <c r="N364" i="27"/>
  <c r="O364" i="27"/>
  <c r="P364" i="27"/>
  <c r="Q364" i="27"/>
  <c r="K365" i="27"/>
  <c r="L365" i="27"/>
  <c r="M365" i="27"/>
  <c r="N365" i="27"/>
  <c r="O365" i="27"/>
  <c r="P365" i="27"/>
  <c r="Q365" i="27"/>
  <c r="K366" i="27"/>
  <c r="L366" i="27"/>
  <c r="M366" i="27"/>
  <c r="N366" i="27"/>
  <c r="O366" i="27"/>
  <c r="P366" i="27"/>
  <c r="Q366" i="27"/>
  <c r="K367" i="27"/>
  <c r="L367" i="27"/>
  <c r="M367" i="27"/>
  <c r="N367" i="27"/>
  <c r="O367" i="27"/>
  <c r="P367" i="27"/>
  <c r="Q367" i="27"/>
  <c r="K368" i="27"/>
  <c r="L368" i="27"/>
  <c r="M368" i="27"/>
  <c r="N368" i="27"/>
  <c r="O368" i="27"/>
  <c r="P368" i="27"/>
  <c r="Q368" i="27"/>
  <c r="K369" i="27"/>
  <c r="L369" i="27"/>
  <c r="M369" i="27"/>
  <c r="N369" i="27"/>
  <c r="O369" i="27"/>
  <c r="P369" i="27"/>
  <c r="Q369" i="27"/>
  <c r="K370" i="27"/>
  <c r="L370" i="27"/>
  <c r="M370" i="27"/>
  <c r="N370" i="27"/>
  <c r="O370" i="27"/>
  <c r="P370" i="27"/>
  <c r="Q370" i="27"/>
  <c r="K371" i="27"/>
  <c r="L371" i="27"/>
  <c r="M371" i="27"/>
  <c r="N371" i="27"/>
  <c r="O371" i="27"/>
  <c r="P371" i="27"/>
  <c r="Q371" i="27"/>
  <c r="K372" i="27"/>
  <c r="L372" i="27"/>
  <c r="M372" i="27"/>
  <c r="N372" i="27"/>
  <c r="O372" i="27"/>
  <c r="P372" i="27"/>
  <c r="Q372" i="27"/>
  <c r="K373" i="27"/>
  <c r="L373" i="27"/>
  <c r="M373" i="27"/>
  <c r="N373" i="27"/>
  <c r="O373" i="27"/>
  <c r="P373" i="27"/>
  <c r="Q373" i="27"/>
  <c r="K374" i="27"/>
  <c r="L374" i="27"/>
  <c r="M374" i="27"/>
  <c r="N374" i="27"/>
  <c r="O374" i="27"/>
  <c r="P374" i="27"/>
  <c r="Q374" i="27"/>
  <c r="K375" i="27"/>
  <c r="L375" i="27"/>
  <c r="M375" i="27"/>
  <c r="N375" i="27"/>
  <c r="O375" i="27"/>
  <c r="P375" i="27"/>
  <c r="Q375" i="27"/>
  <c r="K376" i="27"/>
  <c r="L376" i="27"/>
  <c r="M376" i="27"/>
  <c r="N376" i="27"/>
  <c r="O376" i="27"/>
  <c r="P376" i="27"/>
  <c r="Q376" i="27"/>
  <c r="K377" i="27"/>
  <c r="L377" i="27"/>
  <c r="M377" i="27"/>
  <c r="N377" i="27"/>
  <c r="O377" i="27"/>
  <c r="P377" i="27"/>
  <c r="Q377" i="27"/>
  <c r="K378" i="27"/>
  <c r="L378" i="27"/>
  <c r="M378" i="27"/>
  <c r="N378" i="27"/>
  <c r="O378" i="27"/>
  <c r="P378" i="27"/>
  <c r="Q378" i="27"/>
  <c r="K379" i="27"/>
  <c r="L379" i="27"/>
  <c r="M379" i="27"/>
  <c r="N379" i="27"/>
  <c r="O379" i="27"/>
  <c r="P379" i="27"/>
  <c r="Q379" i="27"/>
  <c r="K380" i="27"/>
  <c r="L380" i="27"/>
  <c r="M380" i="27"/>
  <c r="N380" i="27"/>
  <c r="O380" i="27"/>
  <c r="P380" i="27"/>
  <c r="Q380" i="27"/>
  <c r="K381" i="27"/>
  <c r="L381" i="27"/>
  <c r="M381" i="27"/>
  <c r="N381" i="27"/>
  <c r="O381" i="27"/>
  <c r="P381" i="27"/>
  <c r="Q381" i="27"/>
  <c r="K382" i="27"/>
  <c r="L382" i="27"/>
  <c r="M382" i="27"/>
  <c r="N382" i="27"/>
  <c r="O382" i="27"/>
  <c r="P382" i="27"/>
  <c r="Q382" i="27"/>
  <c r="K383" i="27"/>
  <c r="L383" i="27"/>
  <c r="M383" i="27"/>
  <c r="N383" i="27"/>
  <c r="O383" i="27"/>
  <c r="P383" i="27"/>
  <c r="Q383" i="27"/>
  <c r="K384" i="27"/>
  <c r="L384" i="27"/>
  <c r="M384" i="27"/>
  <c r="N384" i="27"/>
  <c r="O384" i="27"/>
  <c r="P384" i="27"/>
  <c r="Q384" i="27"/>
  <c r="K385" i="27"/>
  <c r="L385" i="27"/>
  <c r="M385" i="27"/>
  <c r="N385" i="27"/>
  <c r="O385" i="27"/>
  <c r="P385" i="27"/>
  <c r="Q385" i="27"/>
  <c r="K386" i="27"/>
  <c r="L386" i="27"/>
  <c r="M386" i="27"/>
  <c r="N386" i="27"/>
  <c r="O386" i="27"/>
  <c r="P386" i="27"/>
  <c r="Q386" i="27"/>
  <c r="K387" i="27"/>
  <c r="L387" i="27"/>
  <c r="M387" i="27"/>
  <c r="N387" i="27"/>
  <c r="O387" i="27"/>
  <c r="P387" i="27"/>
  <c r="Q387" i="27"/>
  <c r="K388" i="27"/>
  <c r="L388" i="27"/>
  <c r="M388" i="27"/>
  <c r="N388" i="27"/>
  <c r="O388" i="27"/>
  <c r="P388" i="27"/>
  <c r="Q388" i="27"/>
  <c r="K389" i="27"/>
  <c r="L389" i="27"/>
  <c r="M389" i="27"/>
  <c r="N389" i="27"/>
  <c r="O389" i="27"/>
  <c r="P389" i="27"/>
  <c r="Q389" i="27"/>
  <c r="K390" i="27"/>
  <c r="L390" i="27"/>
  <c r="M390" i="27"/>
  <c r="N390" i="27"/>
  <c r="O390" i="27"/>
  <c r="P390" i="27"/>
  <c r="Q390" i="27"/>
  <c r="K391" i="27"/>
  <c r="L391" i="27"/>
  <c r="M391" i="27"/>
  <c r="N391" i="27"/>
  <c r="O391" i="27"/>
  <c r="P391" i="27"/>
  <c r="Q391" i="27"/>
  <c r="K392" i="27"/>
  <c r="L392" i="27"/>
  <c r="M392" i="27"/>
  <c r="N392" i="27"/>
  <c r="O392" i="27"/>
  <c r="P392" i="27"/>
  <c r="Q392" i="27"/>
  <c r="K393" i="27"/>
  <c r="L393" i="27"/>
  <c r="M393" i="27"/>
  <c r="N393" i="27"/>
  <c r="O393" i="27"/>
  <c r="P393" i="27"/>
  <c r="Q393" i="27"/>
  <c r="K394" i="27"/>
  <c r="L394" i="27"/>
  <c r="M394" i="27"/>
  <c r="N394" i="27"/>
  <c r="O394" i="27"/>
  <c r="P394" i="27"/>
  <c r="Q394" i="27"/>
  <c r="K395" i="27"/>
  <c r="L395" i="27"/>
  <c r="M395" i="27"/>
  <c r="N395" i="27"/>
  <c r="O395" i="27"/>
  <c r="P395" i="27"/>
  <c r="Q395" i="27"/>
  <c r="K396" i="27"/>
  <c r="L396" i="27"/>
  <c r="M396" i="27"/>
  <c r="N396" i="27"/>
  <c r="O396" i="27"/>
  <c r="P396" i="27"/>
  <c r="Q396" i="27"/>
  <c r="K397" i="27"/>
  <c r="L397" i="27"/>
  <c r="M397" i="27"/>
  <c r="N397" i="27"/>
  <c r="O397" i="27"/>
  <c r="P397" i="27"/>
  <c r="Q397" i="27"/>
  <c r="K398" i="27"/>
  <c r="L398" i="27"/>
  <c r="M398" i="27"/>
  <c r="N398" i="27"/>
  <c r="O398" i="27"/>
  <c r="P398" i="27"/>
  <c r="Q398" i="27"/>
  <c r="K399" i="27"/>
  <c r="L399" i="27"/>
  <c r="M399" i="27"/>
  <c r="N399" i="27"/>
  <c r="O399" i="27"/>
  <c r="P399" i="27"/>
  <c r="Q399" i="27"/>
  <c r="K400" i="27"/>
  <c r="L400" i="27"/>
  <c r="M400" i="27"/>
  <c r="N400" i="27"/>
  <c r="O400" i="27"/>
  <c r="P400" i="27"/>
  <c r="Q400" i="27"/>
  <c r="K401" i="27"/>
  <c r="L401" i="27"/>
  <c r="M401" i="27"/>
  <c r="N401" i="27"/>
  <c r="O401" i="27"/>
  <c r="P401" i="27"/>
  <c r="Q401" i="27"/>
  <c r="K402" i="27"/>
  <c r="L402" i="27"/>
  <c r="M402" i="27"/>
  <c r="N402" i="27"/>
  <c r="O402" i="27"/>
  <c r="P402" i="27"/>
  <c r="Q402" i="27"/>
  <c r="K403" i="27"/>
  <c r="L403" i="27"/>
  <c r="M403" i="27"/>
  <c r="N403" i="27"/>
  <c r="O403" i="27"/>
  <c r="P403" i="27"/>
  <c r="Q403" i="27"/>
  <c r="K404" i="27"/>
  <c r="L404" i="27"/>
  <c r="M404" i="27"/>
  <c r="N404" i="27"/>
  <c r="O404" i="27"/>
  <c r="P404" i="27"/>
  <c r="Q404" i="27"/>
  <c r="K405" i="27"/>
  <c r="L405" i="27"/>
  <c r="M405" i="27"/>
  <c r="N405" i="27"/>
  <c r="O405" i="27"/>
  <c r="P405" i="27"/>
  <c r="Q405" i="27"/>
  <c r="K406" i="27"/>
  <c r="L406" i="27"/>
  <c r="M406" i="27"/>
  <c r="N406" i="27"/>
  <c r="O406" i="27"/>
  <c r="P406" i="27"/>
  <c r="Q406" i="27"/>
  <c r="K407" i="27"/>
  <c r="L407" i="27"/>
  <c r="M407" i="27"/>
  <c r="N407" i="27"/>
  <c r="O407" i="27"/>
  <c r="P407" i="27"/>
  <c r="Q407" i="27"/>
  <c r="K408" i="27"/>
  <c r="L408" i="27"/>
  <c r="M408" i="27"/>
  <c r="N408" i="27"/>
  <c r="O408" i="27"/>
  <c r="P408" i="27"/>
  <c r="Q408" i="27"/>
  <c r="K409" i="27"/>
  <c r="L409" i="27"/>
  <c r="M409" i="27"/>
  <c r="N409" i="27"/>
  <c r="O409" i="27"/>
  <c r="P409" i="27"/>
  <c r="Q409" i="27"/>
  <c r="K410" i="27"/>
  <c r="L410" i="27"/>
  <c r="M410" i="27"/>
  <c r="N410" i="27"/>
  <c r="O410" i="27"/>
  <c r="P410" i="27"/>
  <c r="Q410" i="27"/>
  <c r="K411" i="27"/>
  <c r="L411" i="27"/>
  <c r="M411" i="27"/>
  <c r="N411" i="27"/>
  <c r="O411" i="27"/>
  <c r="P411" i="27"/>
  <c r="Q411" i="27"/>
  <c r="K412" i="27"/>
  <c r="L412" i="27"/>
  <c r="M412" i="27"/>
  <c r="N412" i="27"/>
  <c r="O412" i="27"/>
  <c r="P412" i="27"/>
  <c r="Q412" i="27"/>
  <c r="K413" i="27"/>
  <c r="L413" i="27"/>
  <c r="M413" i="27"/>
  <c r="N413" i="27"/>
  <c r="O413" i="27"/>
  <c r="P413" i="27"/>
  <c r="Q413" i="27"/>
  <c r="K414" i="27"/>
  <c r="L414" i="27"/>
  <c r="M414" i="27"/>
  <c r="N414" i="27"/>
  <c r="O414" i="27"/>
  <c r="P414" i="27"/>
  <c r="Q414" i="27"/>
  <c r="K415" i="27"/>
  <c r="L415" i="27"/>
  <c r="M415" i="27"/>
  <c r="N415" i="27"/>
  <c r="O415" i="27"/>
  <c r="P415" i="27"/>
  <c r="Q415" i="27"/>
  <c r="K416" i="27"/>
  <c r="L416" i="27"/>
  <c r="M416" i="27"/>
  <c r="N416" i="27"/>
  <c r="O416" i="27"/>
  <c r="P416" i="27"/>
  <c r="Q416" i="27"/>
  <c r="K417" i="27"/>
  <c r="L417" i="27"/>
  <c r="M417" i="27"/>
  <c r="N417" i="27"/>
  <c r="O417" i="27"/>
  <c r="P417" i="27"/>
  <c r="Q417" i="27"/>
  <c r="K418" i="27"/>
  <c r="L418" i="27"/>
  <c r="M418" i="27"/>
  <c r="N418" i="27"/>
  <c r="O418" i="27"/>
  <c r="P418" i="27"/>
  <c r="Q418" i="27"/>
  <c r="K419" i="27"/>
  <c r="L419" i="27"/>
  <c r="M419" i="27"/>
  <c r="N419" i="27"/>
  <c r="O419" i="27"/>
  <c r="P419" i="27"/>
  <c r="Q419" i="27"/>
  <c r="K420" i="27"/>
  <c r="L420" i="27"/>
  <c r="M420" i="27"/>
  <c r="N420" i="27"/>
  <c r="O420" i="27"/>
  <c r="P420" i="27"/>
  <c r="Q420" i="27"/>
  <c r="K421" i="27"/>
  <c r="L421" i="27"/>
  <c r="M421" i="27"/>
  <c r="N421" i="27"/>
  <c r="O421" i="27"/>
  <c r="P421" i="27"/>
  <c r="Q421" i="27"/>
  <c r="K422" i="27"/>
  <c r="L422" i="27"/>
  <c r="M422" i="27"/>
  <c r="N422" i="27"/>
  <c r="O422" i="27"/>
  <c r="P422" i="27"/>
  <c r="Q422" i="27"/>
  <c r="K423" i="27"/>
  <c r="L423" i="27"/>
  <c r="M423" i="27"/>
  <c r="N423" i="27"/>
  <c r="O423" i="27"/>
  <c r="P423" i="27"/>
  <c r="Q423" i="27"/>
  <c r="K424" i="27"/>
  <c r="L424" i="27"/>
  <c r="M424" i="27"/>
  <c r="N424" i="27"/>
  <c r="O424" i="27"/>
  <c r="P424" i="27"/>
  <c r="Q424" i="27"/>
  <c r="K425" i="27"/>
  <c r="L425" i="27"/>
  <c r="M425" i="27"/>
  <c r="N425" i="27"/>
  <c r="O425" i="27"/>
  <c r="P425" i="27"/>
  <c r="Q425" i="27"/>
  <c r="K426" i="27"/>
  <c r="L426" i="27"/>
  <c r="M426" i="27"/>
  <c r="N426" i="27"/>
  <c r="O426" i="27"/>
  <c r="P426" i="27"/>
  <c r="Q426" i="27"/>
  <c r="K427" i="27"/>
  <c r="L427" i="27"/>
  <c r="M427" i="27"/>
  <c r="N427" i="27"/>
  <c r="O427" i="27"/>
  <c r="P427" i="27"/>
  <c r="Q427" i="27"/>
  <c r="K428" i="27"/>
  <c r="L428" i="27"/>
  <c r="M428" i="27"/>
  <c r="N428" i="27"/>
  <c r="O428" i="27"/>
  <c r="P428" i="27"/>
  <c r="Q428" i="27"/>
  <c r="K429" i="27"/>
  <c r="L429" i="27"/>
  <c r="M429" i="27"/>
  <c r="N429" i="27"/>
  <c r="O429" i="27"/>
  <c r="P429" i="27"/>
  <c r="Q429" i="27"/>
  <c r="K430" i="27"/>
  <c r="L430" i="27"/>
  <c r="M430" i="27"/>
  <c r="N430" i="27"/>
  <c r="O430" i="27"/>
  <c r="P430" i="27"/>
  <c r="Q430" i="27"/>
  <c r="K431" i="27"/>
  <c r="L431" i="27"/>
  <c r="M431" i="27"/>
  <c r="N431" i="27"/>
  <c r="O431" i="27"/>
  <c r="P431" i="27"/>
  <c r="Q431" i="27"/>
  <c r="K432" i="27"/>
  <c r="L432" i="27"/>
  <c r="M432" i="27"/>
  <c r="N432" i="27"/>
  <c r="O432" i="27"/>
  <c r="P432" i="27"/>
  <c r="Q432" i="27"/>
  <c r="K433" i="27"/>
  <c r="L433" i="27"/>
  <c r="M433" i="27"/>
  <c r="N433" i="27"/>
  <c r="O433" i="27"/>
  <c r="P433" i="27"/>
  <c r="Q433" i="27"/>
  <c r="K434" i="27"/>
  <c r="L434" i="27"/>
  <c r="M434" i="27"/>
  <c r="N434" i="27"/>
  <c r="O434" i="27"/>
  <c r="P434" i="27"/>
  <c r="Q434" i="27"/>
  <c r="K435" i="27"/>
  <c r="L435" i="27"/>
  <c r="M435" i="27"/>
  <c r="N435" i="27"/>
  <c r="O435" i="27"/>
  <c r="P435" i="27"/>
  <c r="Q435" i="27"/>
  <c r="K436" i="27"/>
  <c r="L436" i="27"/>
  <c r="M436" i="27"/>
  <c r="N436" i="27"/>
  <c r="O436" i="27"/>
  <c r="P436" i="27"/>
  <c r="Q436" i="27"/>
  <c r="K437" i="27"/>
  <c r="L437" i="27"/>
  <c r="M437" i="27"/>
  <c r="N437" i="27"/>
  <c r="O437" i="27"/>
  <c r="P437" i="27"/>
  <c r="Q437" i="27"/>
  <c r="K438" i="27"/>
  <c r="L438" i="27"/>
  <c r="M438" i="27"/>
  <c r="N438" i="27"/>
  <c r="O438" i="27"/>
  <c r="P438" i="27"/>
  <c r="Q438" i="27"/>
  <c r="K439" i="27"/>
  <c r="L439" i="27"/>
  <c r="M439" i="27"/>
  <c r="N439" i="27"/>
  <c r="O439" i="27"/>
  <c r="P439" i="27"/>
  <c r="Q439" i="27"/>
  <c r="K440" i="27"/>
  <c r="L440" i="27"/>
  <c r="M440" i="27"/>
  <c r="N440" i="27"/>
  <c r="O440" i="27"/>
  <c r="P440" i="27"/>
  <c r="Q440" i="27"/>
  <c r="K441" i="27"/>
  <c r="L441" i="27"/>
  <c r="M441" i="27"/>
  <c r="N441" i="27"/>
  <c r="O441" i="27"/>
  <c r="P441" i="27"/>
  <c r="Q441" i="27"/>
  <c r="K442" i="27"/>
  <c r="L442" i="27"/>
  <c r="M442" i="27"/>
  <c r="N442" i="27"/>
  <c r="O442" i="27"/>
  <c r="P442" i="27"/>
  <c r="Q442" i="27"/>
  <c r="K443" i="27"/>
  <c r="L443" i="27"/>
  <c r="M443" i="27"/>
  <c r="N443" i="27"/>
  <c r="O443" i="27"/>
  <c r="P443" i="27"/>
  <c r="Q443" i="27"/>
  <c r="K444" i="27"/>
  <c r="L444" i="27"/>
  <c r="M444" i="27"/>
  <c r="N444" i="27"/>
  <c r="O444" i="27"/>
  <c r="P444" i="27"/>
  <c r="Q444" i="27"/>
  <c r="K445" i="27"/>
  <c r="L445" i="27"/>
  <c r="M445" i="27"/>
  <c r="N445" i="27"/>
  <c r="O445" i="27"/>
  <c r="P445" i="27"/>
  <c r="Q445" i="27"/>
  <c r="K446" i="27"/>
  <c r="L446" i="27"/>
  <c r="M446" i="27"/>
  <c r="N446" i="27"/>
  <c r="O446" i="27"/>
  <c r="P446" i="27"/>
  <c r="Q446" i="27"/>
  <c r="K447" i="27"/>
  <c r="L447" i="27"/>
  <c r="M447" i="27"/>
  <c r="N447" i="27"/>
  <c r="O447" i="27"/>
  <c r="P447" i="27"/>
  <c r="Q447" i="27"/>
  <c r="K448" i="27"/>
  <c r="L448" i="27"/>
  <c r="M448" i="27"/>
  <c r="N448" i="27"/>
  <c r="O448" i="27"/>
  <c r="P448" i="27"/>
  <c r="Q448" i="27"/>
  <c r="T412" i="27" l="1"/>
  <c r="T448" i="27"/>
  <c r="T447" i="27"/>
  <c r="T446" i="27"/>
  <c r="T445" i="27"/>
  <c r="T444" i="27"/>
  <c r="T443" i="27"/>
  <c r="T442" i="27"/>
  <c r="T441" i="27"/>
  <c r="T440" i="27"/>
  <c r="T439" i="27"/>
  <c r="T438" i="27"/>
  <c r="T437" i="27"/>
  <c r="T436" i="27"/>
  <c r="T435" i="27"/>
  <c r="T434" i="27"/>
  <c r="T433" i="27"/>
  <c r="T432" i="27"/>
  <c r="T431" i="27"/>
  <c r="T430" i="27"/>
  <c r="T429" i="27"/>
  <c r="T428" i="27"/>
  <c r="T427" i="27"/>
  <c r="T426" i="27"/>
  <c r="T425" i="27"/>
  <c r="T424" i="27"/>
  <c r="T423" i="27"/>
  <c r="T422" i="27"/>
  <c r="T421" i="27"/>
  <c r="T420" i="27"/>
  <c r="T419" i="27"/>
  <c r="T418" i="27"/>
  <c r="T417" i="27"/>
  <c r="T416" i="27"/>
  <c r="T415" i="27"/>
  <c r="T414" i="27"/>
  <c r="T413" i="27"/>
  <c r="T411" i="27"/>
  <c r="T410" i="27"/>
  <c r="T409" i="27"/>
  <c r="T408" i="27"/>
  <c r="T407" i="27"/>
  <c r="T406" i="27"/>
  <c r="T405" i="27"/>
  <c r="T404" i="27"/>
  <c r="T403" i="27"/>
  <c r="T402" i="27"/>
  <c r="T401" i="27"/>
  <c r="T400" i="27"/>
  <c r="T399" i="27"/>
  <c r="T398" i="27"/>
  <c r="T397" i="27"/>
  <c r="T396" i="27"/>
  <c r="T395" i="27"/>
  <c r="T394" i="27"/>
  <c r="T393" i="27"/>
  <c r="T392" i="27"/>
  <c r="T391" i="27"/>
  <c r="T390" i="27"/>
  <c r="T389" i="27"/>
  <c r="T388" i="27"/>
  <c r="T387" i="27"/>
  <c r="T386" i="27"/>
  <c r="T385" i="27"/>
  <c r="T384" i="27"/>
  <c r="T383" i="27"/>
  <c r="T382" i="27"/>
  <c r="T381" i="27"/>
  <c r="T380" i="27"/>
  <c r="T379" i="27"/>
  <c r="T378" i="27"/>
  <c r="T377" i="27"/>
  <c r="T376" i="27"/>
  <c r="T375" i="27"/>
  <c r="T374" i="27"/>
  <c r="T373" i="27"/>
  <c r="T372" i="27"/>
  <c r="T371" i="27"/>
  <c r="T370" i="27"/>
  <c r="T369" i="27"/>
  <c r="T368" i="27"/>
  <c r="T367" i="27"/>
  <c r="T366" i="27"/>
  <c r="T365" i="27"/>
  <c r="T364" i="27"/>
  <c r="T363" i="27"/>
  <c r="T362" i="27"/>
  <c r="T361" i="27"/>
  <c r="T360" i="27"/>
  <c r="T359" i="27"/>
  <c r="T358" i="27"/>
  <c r="T357" i="27"/>
  <c r="T356" i="27"/>
  <c r="T355" i="27"/>
  <c r="T354" i="27"/>
  <c r="T353" i="27"/>
  <c r="T352" i="27"/>
  <c r="T351" i="27"/>
  <c r="T350" i="27"/>
  <c r="T349" i="27"/>
  <c r="T348" i="27"/>
  <c r="T347" i="27"/>
  <c r="T346" i="27"/>
  <c r="T345" i="27"/>
  <c r="T344" i="27"/>
  <c r="T343" i="27"/>
  <c r="T342" i="27"/>
  <c r="T341" i="27"/>
  <c r="T340" i="27"/>
  <c r="T339" i="27"/>
  <c r="T338" i="27"/>
  <c r="T337" i="27"/>
  <c r="T336" i="27"/>
  <c r="T335" i="27"/>
  <c r="T334" i="27"/>
  <c r="T333" i="27"/>
  <c r="T332" i="27"/>
  <c r="T331" i="27"/>
  <c r="T330" i="27"/>
  <c r="T329" i="27"/>
  <c r="T328" i="27"/>
  <c r="T327" i="27"/>
  <c r="T326" i="27"/>
  <c r="T325" i="27"/>
  <c r="T324" i="27"/>
  <c r="T323" i="27"/>
  <c r="T322" i="27"/>
  <c r="T321" i="27"/>
  <c r="T320" i="27"/>
  <c r="T319" i="27"/>
  <c r="T318" i="27"/>
  <c r="T317" i="27"/>
  <c r="T316" i="27"/>
  <c r="T315" i="27"/>
  <c r="T314" i="27"/>
  <c r="T313" i="27"/>
  <c r="T312" i="27"/>
  <c r="T311" i="27"/>
  <c r="T310" i="27"/>
  <c r="T309" i="27"/>
  <c r="T308" i="27"/>
  <c r="T307" i="27"/>
  <c r="T306" i="27"/>
  <c r="T305" i="27"/>
  <c r="T304" i="27"/>
  <c r="T303" i="27"/>
  <c r="T302" i="27"/>
  <c r="T301" i="27"/>
  <c r="T300" i="27"/>
  <c r="T299" i="27"/>
  <c r="T298" i="27"/>
  <c r="T297" i="27"/>
  <c r="T296" i="27"/>
  <c r="T295" i="27"/>
  <c r="T294" i="27"/>
  <c r="T293" i="27"/>
  <c r="T292" i="27"/>
  <c r="T291" i="27"/>
  <c r="T290" i="27"/>
  <c r="T289" i="27"/>
  <c r="T288" i="27"/>
  <c r="T287" i="27"/>
  <c r="T286" i="27"/>
  <c r="T285" i="27"/>
  <c r="T284" i="27"/>
  <c r="T283" i="27"/>
  <c r="T282" i="27"/>
  <c r="T281" i="27"/>
  <c r="T280" i="27"/>
  <c r="T279" i="27"/>
  <c r="T278" i="27"/>
  <c r="T277" i="27"/>
  <c r="T276" i="27"/>
  <c r="T275" i="27"/>
  <c r="T274" i="27"/>
  <c r="T273" i="27"/>
  <c r="T272" i="27"/>
  <c r="T271" i="27"/>
  <c r="T270" i="27"/>
  <c r="T269" i="27"/>
  <c r="T268" i="27"/>
  <c r="T267" i="27"/>
  <c r="T266" i="27"/>
  <c r="T265" i="27"/>
  <c r="T264" i="27"/>
  <c r="T263" i="27"/>
  <c r="T262" i="27"/>
  <c r="T22" i="27"/>
  <c r="T260" i="27"/>
  <c r="T259" i="27"/>
  <c r="T258" i="27"/>
  <c r="T257" i="27"/>
  <c r="T256" i="27"/>
  <c r="T255" i="27"/>
  <c r="T254" i="27"/>
  <c r="T253" i="27"/>
  <c r="T252" i="27"/>
  <c r="T251" i="27"/>
  <c r="T250" i="27"/>
  <c r="T249" i="27"/>
  <c r="T248" i="27"/>
  <c r="T247" i="27"/>
  <c r="T246" i="27"/>
  <c r="T245" i="27"/>
  <c r="T244" i="27"/>
  <c r="T243" i="27"/>
  <c r="T242" i="27"/>
  <c r="T241" i="27"/>
  <c r="T240" i="27"/>
  <c r="T239" i="27"/>
  <c r="T238" i="27"/>
  <c r="T237" i="27"/>
  <c r="T236" i="27"/>
  <c r="T235" i="27"/>
  <c r="T234" i="27"/>
  <c r="T233" i="27"/>
  <c r="T232" i="27"/>
  <c r="T231" i="27"/>
  <c r="T230" i="27"/>
  <c r="T229" i="27"/>
  <c r="T228" i="27"/>
  <c r="T227" i="27"/>
  <c r="T226" i="27"/>
  <c r="T225" i="27"/>
  <c r="T224" i="27"/>
  <c r="T223" i="27"/>
  <c r="T222" i="27"/>
  <c r="T221" i="27"/>
  <c r="T220" i="27"/>
  <c r="T219" i="27"/>
  <c r="T218" i="27"/>
  <c r="T217" i="27"/>
  <c r="T216" i="27"/>
  <c r="T215" i="27"/>
  <c r="T214" i="27"/>
  <c r="T213" i="27"/>
  <c r="T212" i="27"/>
  <c r="T211" i="27"/>
  <c r="T210" i="27"/>
  <c r="T209" i="27"/>
  <c r="T208" i="27"/>
  <c r="T207" i="27"/>
  <c r="T206" i="27"/>
  <c r="T205" i="27"/>
  <c r="T204" i="27"/>
  <c r="T203" i="27"/>
  <c r="T202" i="27"/>
  <c r="T201" i="27"/>
  <c r="T200" i="27"/>
  <c r="T199" i="27"/>
  <c r="T198" i="27"/>
  <c r="T197" i="27"/>
  <c r="T196" i="27"/>
  <c r="T195" i="27"/>
  <c r="T194" i="27"/>
  <c r="T193" i="27"/>
  <c r="T192" i="27"/>
  <c r="T191" i="27"/>
  <c r="T190" i="27"/>
  <c r="T189" i="27"/>
  <c r="T188" i="27"/>
  <c r="T187" i="27"/>
  <c r="T186" i="27"/>
  <c r="T185" i="27"/>
  <c r="T184" i="27"/>
  <c r="T183" i="27"/>
  <c r="T182" i="27"/>
  <c r="T181" i="27"/>
  <c r="T180" i="27"/>
  <c r="T179" i="27"/>
  <c r="T178" i="27"/>
  <c r="J23" i="26"/>
  <c r="J447" i="26"/>
  <c r="J443" i="26"/>
  <c r="J439" i="26"/>
  <c r="J431" i="26"/>
  <c r="J403" i="26"/>
  <c r="J395" i="26"/>
  <c r="J383" i="26"/>
  <c r="J375" i="26"/>
  <c r="J371" i="26"/>
  <c r="J367" i="26"/>
  <c r="J363" i="26"/>
  <c r="J355" i="26"/>
  <c r="J351" i="26"/>
  <c r="J347" i="26"/>
  <c r="J344" i="26"/>
  <c r="J325" i="26"/>
  <c r="J321" i="26"/>
  <c r="J313" i="26"/>
  <c r="J305" i="26"/>
  <c r="J301" i="26"/>
  <c r="J293" i="26"/>
  <c r="J281" i="26"/>
  <c r="J277" i="26"/>
  <c r="J261" i="26"/>
  <c r="J253" i="26"/>
  <c r="J241" i="26"/>
  <c r="J237" i="26"/>
  <c r="J233" i="26"/>
  <c r="J229" i="26"/>
  <c r="J221" i="26"/>
  <c r="J200" i="26"/>
  <c r="J191" i="26"/>
  <c r="J179" i="26"/>
  <c r="J178" i="26"/>
  <c r="J435" i="26"/>
  <c r="J427" i="26"/>
  <c r="J423" i="26"/>
  <c r="J419" i="26"/>
  <c r="J415" i="26"/>
  <c r="J411" i="26"/>
  <c r="J407" i="26"/>
  <c r="J399" i="26"/>
  <c r="J391" i="26"/>
  <c r="J387" i="26"/>
  <c r="J379" i="26"/>
  <c r="J359" i="26"/>
  <c r="J340" i="26"/>
  <c r="J336" i="26"/>
  <c r="J332" i="26"/>
  <c r="J328" i="26"/>
  <c r="J317" i="26"/>
  <c r="J309" i="26"/>
  <c r="J297" i="26"/>
  <c r="J289" i="26"/>
  <c r="J285" i="26"/>
  <c r="J273" i="26"/>
  <c r="J269" i="26"/>
  <c r="J265" i="26"/>
  <c r="J257" i="26"/>
  <c r="J249" i="26"/>
  <c r="J245" i="26"/>
  <c r="J225" i="26"/>
  <c r="J217" i="26"/>
  <c r="J213" i="26"/>
  <c r="J209" i="26"/>
  <c r="J205" i="26"/>
  <c r="J195" i="26"/>
  <c r="J187" i="26"/>
  <c r="J183" i="26"/>
  <c r="J416" i="26"/>
  <c r="J412" i="26"/>
  <c r="J408" i="26"/>
  <c r="J404" i="26"/>
  <c r="J400" i="26"/>
  <c r="J396" i="26"/>
  <c r="J392" i="26"/>
  <c r="J388" i="26"/>
  <c r="J384" i="26"/>
  <c r="J380" i="26"/>
  <c r="J376" i="26"/>
  <c r="J368" i="26"/>
  <c r="J364" i="26"/>
  <c r="J360" i="26"/>
  <c r="J356" i="26"/>
  <c r="J352" i="26"/>
  <c r="J348" i="26"/>
  <c r="J345" i="26"/>
  <c r="J341" i="26"/>
  <c r="J337" i="26"/>
  <c r="J333" i="26"/>
  <c r="J329" i="26"/>
  <c r="J326" i="26"/>
  <c r="J322" i="26"/>
  <c r="J318" i="26"/>
  <c r="J314" i="26"/>
  <c r="J310" i="26"/>
  <c r="J306" i="26"/>
  <c r="J302" i="26"/>
  <c r="J298" i="26"/>
  <c r="J294" i="26"/>
  <c r="J290" i="26"/>
  <c r="J286" i="26"/>
  <c r="J282" i="26"/>
  <c r="J278" i="26"/>
  <c r="J274" i="26"/>
  <c r="J270" i="26"/>
  <c r="J266" i="26"/>
  <c r="J262" i="26"/>
  <c r="J258" i="26"/>
  <c r="J254" i="26"/>
  <c r="J250" i="26"/>
  <c r="J246" i="26"/>
  <c r="J242" i="26"/>
  <c r="J238" i="26"/>
  <c r="J234" i="26"/>
  <c r="J230" i="26"/>
  <c r="J226" i="26"/>
  <c r="J222" i="26"/>
  <c r="J218" i="26"/>
  <c r="J214" i="26"/>
  <c r="J210" i="26"/>
  <c r="J206" i="26"/>
  <c r="J201" i="26"/>
  <c r="J196" i="26"/>
  <c r="J192" i="26"/>
  <c r="J188" i="26"/>
  <c r="J184" i="26"/>
  <c r="J180" i="26"/>
  <c r="J448" i="26"/>
  <c r="J440" i="26"/>
  <c r="J436" i="26"/>
  <c r="J428" i="26"/>
  <c r="J424" i="26"/>
  <c r="J372" i="26"/>
  <c r="J445" i="26"/>
  <c r="J441" i="26"/>
  <c r="J437" i="26"/>
  <c r="J433" i="26"/>
  <c r="J429" i="26"/>
  <c r="J425" i="26"/>
  <c r="J421" i="26"/>
  <c r="J417" i="26"/>
  <c r="J413" i="26"/>
  <c r="J409" i="26"/>
  <c r="J405" i="26"/>
  <c r="J401" i="26"/>
  <c r="J397" i="26"/>
  <c r="J393" i="26"/>
  <c r="J389" i="26"/>
  <c r="J385" i="26"/>
  <c r="J381" i="26"/>
  <c r="J377" i="26"/>
  <c r="J373" i="26"/>
  <c r="J369" i="26"/>
  <c r="J365" i="26"/>
  <c r="J361" i="26"/>
  <c r="J357" i="26"/>
  <c r="J353" i="26"/>
  <c r="J349" i="26"/>
  <c r="J203" i="26"/>
  <c r="J342" i="26"/>
  <c r="J338" i="26"/>
  <c r="J334" i="26"/>
  <c r="J330" i="26"/>
  <c r="J327" i="26"/>
  <c r="J323" i="26"/>
  <c r="J319" i="26"/>
  <c r="J315" i="26"/>
  <c r="J311" i="26"/>
  <c r="J307" i="26"/>
  <c r="J303" i="26"/>
  <c r="J299" i="26"/>
  <c r="J295" i="26"/>
  <c r="J291" i="26"/>
  <c r="J287" i="26"/>
  <c r="J283" i="26"/>
  <c r="J279" i="26"/>
  <c r="J275" i="26"/>
  <c r="J271" i="26"/>
  <c r="J267" i="26"/>
  <c r="J259" i="26"/>
  <c r="J255" i="26"/>
  <c r="J251" i="26"/>
  <c r="J247" i="26"/>
  <c r="J243" i="26"/>
  <c r="J239" i="26"/>
  <c r="J235" i="26"/>
  <c r="J231" i="26"/>
  <c r="J227" i="26"/>
  <c r="J223" i="26"/>
  <c r="J219" i="26"/>
  <c r="J215" i="26"/>
  <c r="J211" i="26"/>
  <c r="J207" i="26"/>
  <c r="J202" i="26"/>
  <c r="J198" i="26"/>
  <c r="J193" i="26"/>
  <c r="J189" i="26"/>
  <c r="J185" i="26"/>
  <c r="J181" i="26"/>
  <c r="J444" i="26"/>
  <c r="J432" i="26"/>
  <c r="J420" i="26"/>
  <c r="J446" i="26"/>
  <c r="J442" i="26"/>
  <c r="J438" i="26"/>
  <c r="J434" i="26"/>
  <c r="J430" i="26"/>
  <c r="J426" i="26"/>
  <c r="J422" i="26"/>
  <c r="J418" i="26"/>
  <c r="J414" i="26"/>
  <c r="J410" i="26"/>
  <c r="J406" i="26"/>
  <c r="J402" i="26"/>
  <c r="J398" i="26"/>
  <c r="J394" i="26"/>
  <c r="J390" i="26"/>
  <c r="J386" i="26"/>
  <c r="J382" i="26"/>
  <c r="J378" i="26"/>
  <c r="J374" i="26"/>
  <c r="J370" i="26"/>
  <c r="J366" i="26"/>
  <c r="J362" i="26"/>
  <c r="J358" i="26"/>
  <c r="J354" i="26"/>
  <c r="J350" i="26"/>
  <c r="J346" i="26"/>
  <c r="J343" i="26"/>
  <c r="J339" i="26"/>
  <c r="J335" i="26"/>
  <c r="J331" i="26"/>
  <c r="J197" i="26"/>
  <c r="J324" i="26"/>
  <c r="J320" i="26"/>
  <c r="J316" i="26"/>
  <c r="J312" i="26"/>
  <c r="J308" i="26"/>
  <c r="J304" i="26"/>
  <c r="J300" i="26"/>
  <c r="J296" i="26"/>
  <c r="J292" i="26"/>
  <c r="J288" i="26"/>
  <c r="J284" i="26"/>
  <c r="J280" i="26"/>
  <c r="J276" i="26"/>
  <c r="J272" i="26"/>
  <c r="J268" i="26"/>
  <c r="J264" i="26"/>
  <c r="J260" i="26"/>
  <c r="J256" i="26"/>
  <c r="J252" i="26"/>
  <c r="J248" i="26"/>
  <c r="J244" i="26"/>
  <c r="J240" i="26"/>
  <c r="J236" i="26"/>
  <c r="J232" i="26"/>
  <c r="J228" i="26"/>
  <c r="J224" i="26"/>
  <c r="J220" i="26"/>
  <c r="J216" i="26"/>
  <c r="J212" i="26"/>
  <c r="J208" i="26"/>
  <c r="J204" i="26"/>
  <c r="J199" i="26"/>
  <c r="J194" i="26"/>
  <c r="J190" i="26"/>
  <c r="J186" i="26"/>
  <c r="J182" i="26"/>
  <c r="J175" i="26"/>
  <c r="J171" i="26"/>
  <c r="J167" i="26"/>
  <c r="J163" i="26"/>
  <c r="J159" i="26"/>
  <c r="J155" i="26"/>
  <c r="J151" i="26"/>
  <c r="J147" i="26"/>
  <c r="J143" i="26"/>
  <c r="J139" i="26"/>
  <c r="J135" i="26"/>
  <c r="J131" i="26"/>
  <c r="J127" i="26"/>
  <c r="J123" i="26"/>
  <c r="J119" i="26"/>
  <c r="J116" i="26"/>
  <c r="J112" i="26"/>
  <c r="J108" i="26"/>
  <c r="J104" i="26"/>
  <c r="J100" i="26"/>
  <c r="J96" i="26"/>
  <c r="J92" i="26"/>
  <c r="J88" i="26"/>
  <c r="J84" i="26"/>
  <c r="J80" i="26"/>
  <c r="J76" i="26"/>
  <c r="J72" i="26"/>
  <c r="J68" i="26"/>
  <c r="J64" i="26"/>
  <c r="J60" i="26"/>
  <c r="J56" i="26"/>
  <c r="J52" i="26"/>
  <c r="J48" i="26"/>
  <c r="J44" i="26"/>
  <c r="J40" i="26"/>
  <c r="J36" i="26"/>
  <c r="J32" i="26"/>
  <c r="J28" i="26"/>
  <c r="J24" i="26"/>
  <c r="J20" i="26"/>
  <c r="J16" i="26"/>
  <c r="J12" i="26"/>
  <c r="J7" i="26"/>
  <c r="J176" i="26"/>
  <c r="J168" i="26"/>
  <c r="J164" i="26"/>
  <c r="J148" i="26"/>
  <c r="J136" i="26"/>
  <c r="J128" i="26"/>
  <c r="J124" i="26"/>
  <c r="J120" i="26"/>
  <c r="J109" i="26"/>
  <c r="J101" i="26"/>
  <c r="J97" i="26"/>
  <c r="J93" i="26"/>
  <c r="J85" i="26"/>
  <c r="J77" i="26"/>
  <c r="J69" i="26"/>
  <c r="J53" i="26"/>
  <c r="J45" i="26"/>
  <c r="J41" i="26"/>
  <c r="J172" i="26"/>
  <c r="J160" i="26"/>
  <c r="J156" i="26"/>
  <c r="J152" i="26"/>
  <c r="J144" i="26"/>
  <c r="J140" i="26"/>
  <c r="J132" i="26"/>
  <c r="J10" i="26"/>
  <c r="J113" i="26"/>
  <c r="J105" i="26"/>
  <c r="J89" i="26"/>
  <c r="J81" i="26"/>
  <c r="J73" i="26"/>
  <c r="J65" i="26"/>
  <c r="J61" i="26"/>
  <c r="J57" i="26"/>
  <c r="J49" i="26"/>
  <c r="J29" i="26"/>
  <c r="J21" i="26"/>
  <c r="J4" i="26"/>
  <c r="J74" i="26"/>
  <c r="J70" i="26"/>
  <c r="J66" i="26"/>
  <c r="J62" i="26"/>
  <c r="J58" i="26"/>
  <c r="J54" i="26"/>
  <c r="J50" i="26"/>
  <c r="J46" i="26"/>
  <c r="J42" i="26"/>
  <c r="J38" i="26"/>
  <c r="J34" i="26"/>
  <c r="J30" i="26"/>
  <c r="J26" i="26"/>
  <c r="J22" i="26"/>
  <c r="J18" i="26"/>
  <c r="J14" i="26"/>
  <c r="J9" i="26"/>
  <c r="J5" i="26"/>
  <c r="J37" i="26"/>
  <c r="J33" i="26"/>
  <c r="J25" i="26"/>
  <c r="J17" i="26"/>
  <c r="J13" i="26"/>
  <c r="J8" i="26"/>
  <c r="J177" i="26"/>
  <c r="J173" i="26"/>
  <c r="J169" i="26"/>
  <c r="J165" i="26"/>
  <c r="J161" i="26"/>
  <c r="J157" i="26"/>
  <c r="J153" i="26"/>
  <c r="J149" i="26"/>
  <c r="J145" i="26"/>
  <c r="J141" i="26"/>
  <c r="J137" i="26"/>
  <c r="J133" i="26"/>
  <c r="J129" i="26"/>
  <c r="J125" i="26"/>
  <c r="J121" i="26"/>
  <c r="J117" i="26"/>
  <c r="J114" i="26"/>
  <c r="J110" i="26"/>
  <c r="J106" i="26"/>
  <c r="J102" i="26"/>
  <c r="J98" i="26"/>
  <c r="J94" i="26"/>
  <c r="J90" i="26"/>
  <c r="J86" i="26"/>
  <c r="J82" i="26"/>
  <c r="J78" i="26"/>
  <c r="J174" i="26"/>
  <c r="J170" i="26"/>
  <c r="J166" i="26"/>
  <c r="J162" i="26"/>
  <c r="J158" i="26"/>
  <c r="J154" i="26"/>
  <c r="J150" i="26"/>
  <c r="J146" i="26"/>
  <c r="J142" i="26"/>
  <c r="J138" i="26"/>
  <c r="J134" i="26"/>
  <c r="J130" i="26"/>
  <c r="J126" i="26"/>
  <c r="J122" i="26"/>
  <c r="J118" i="26"/>
  <c r="J115" i="26"/>
  <c r="J111" i="26"/>
  <c r="J107" i="26"/>
  <c r="J103" i="26"/>
  <c r="J99" i="26"/>
  <c r="J95" i="26"/>
  <c r="J91" i="26"/>
  <c r="J87" i="26"/>
  <c r="J83" i="26"/>
  <c r="J79" i="26"/>
  <c r="J75" i="26"/>
  <c r="J71" i="26"/>
  <c r="J67" i="26"/>
  <c r="J63" i="26"/>
  <c r="J59" i="26"/>
  <c r="J55" i="26"/>
  <c r="J51" i="26"/>
  <c r="J47" i="26"/>
  <c r="J43" i="26"/>
  <c r="J39" i="26"/>
  <c r="J35" i="26"/>
  <c r="J31" i="26"/>
  <c r="J27" i="26"/>
  <c r="J263" i="26"/>
  <c r="J19" i="26"/>
  <c r="J15" i="26"/>
  <c r="J11" i="26"/>
  <c r="J6" i="26"/>
  <c r="AC3" i="25" l="1"/>
  <c r="AB3" i="25" s="1"/>
  <c r="AC4" i="25"/>
  <c r="AB4" i="25" s="1"/>
  <c r="AC5" i="25"/>
  <c r="AB5" i="25" s="1"/>
  <c r="AC6" i="25"/>
  <c r="AB6" i="25" s="1"/>
  <c r="AC7" i="25"/>
  <c r="AB7" i="25" s="1"/>
  <c r="AC8" i="25"/>
  <c r="AB8" i="25" s="1"/>
  <c r="AC9" i="25"/>
  <c r="AB9" i="25" s="1"/>
  <c r="AC10" i="25"/>
  <c r="AB10" i="25" s="1"/>
  <c r="AC11" i="25"/>
  <c r="AB11" i="25" s="1"/>
  <c r="O3" i="31"/>
  <c r="O134" i="31" s="1"/>
  <c r="P127" i="31" l="1"/>
  <c r="P95" i="31"/>
  <c r="P63" i="31"/>
  <c r="P31" i="31"/>
  <c r="P126" i="31"/>
  <c r="P90" i="31"/>
  <c r="P54" i="31"/>
  <c r="P26" i="31"/>
  <c r="P125" i="31"/>
  <c r="P109" i="31"/>
  <c r="P93" i="31"/>
  <c r="P77" i="31"/>
  <c r="P61" i="31"/>
  <c r="P45" i="31"/>
  <c r="P29" i="31"/>
  <c r="P13" i="31"/>
  <c r="P123" i="31"/>
  <c r="P91" i="31"/>
  <c r="P59" i="31"/>
  <c r="P27" i="31"/>
  <c r="P122" i="31"/>
  <c r="P94" i="31"/>
  <c r="P62" i="31"/>
  <c r="P30" i="31"/>
  <c r="P132" i="31"/>
  <c r="P116" i="31"/>
  <c r="P100" i="31"/>
  <c r="P84" i="31"/>
  <c r="P68" i="31"/>
  <c r="P52" i="31"/>
  <c r="P36" i="31"/>
  <c r="P20" i="31"/>
  <c r="P4" i="31"/>
  <c r="P111" i="31"/>
  <c r="P15" i="31"/>
  <c r="P74" i="31"/>
  <c r="P6" i="31"/>
  <c r="P101" i="31"/>
  <c r="P69" i="31"/>
  <c r="P37" i="31"/>
  <c r="P21" i="31"/>
  <c r="P5" i="31"/>
  <c r="P75" i="31"/>
  <c r="P43" i="31"/>
  <c r="P110" i="31"/>
  <c r="P14" i="31"/>
  <c r="P124" i="31"/>
  <c r="P92" i="31"/>
  <c r="P60" i="31"/>
  <c r="P28" i="31"/>
  <c r="P103" i="31"/>
  <c r="P39" i="31"/>
  <c r="P98" i="31"/>
  <c r="P34" i="31"/>
  <c r="P113" i="31"/>
  <c r="P97" i="31"/>
  <c r="P49" i="31"/>
  <c r="P17" i="31"/>
  <c r="P99" i="31"/>
  <c r="P35" i="31"/>
  <c r="P102" i="31"/>
  <c r="P42" i="31"/>
  <c r="P104" i="31"/>
  <c r="P56" i="31"/>
  <c r="P24" i="31"/>
  <c r="P119" i="31"/>
  <c r="P87" i="31"/>
  <c r="P55" i="31"/>
  <c r="P23" i="31"/>
  <c r="P114" i="31"/>
  <c r="P82" i="31"/>
  <c r="P46" i="31"/>
  <c r="P18" i="31"/>
  <c r="P121" i="31"/>
  <c r="P105" i="31"/>
  <c r="P89" i="31"/>
  <c r="P73" i="31"/>
  <c r="P57" i="31"/>
  <c r="P41" i="31"/>
  <c r="P25" i="31"/>
  <c r="P9" i="31"/>
  <c r="P115" i="31"/>
  <c r="P83" i="31"/>
  <c r="P51" i="31"/>
  <c r="P19" i="31"/>
  <c r="P118" i="31"/>
  <c r="P86" i="31"/>
  <c r="P58" i="31"/>
  <c r="P22" i="31"/>
  <c r="P128" i="31"/>
  <c r="P112" i="31"/>
  <c r="P96" i="31"/>
  <c r="P80" i="31"/>
  <c r="P64" i="31"/>
  <c r="P48" i="31"/>
  <c r="P32" i="31"/>
  <c r="P16" i="31"/>
  <c r="P79" i="31"/>
  <c r="P47" i="31"/>
  <c r="P106" i="31"/>
  <c r="P38" i="31"/>
  <c r="P117" i="31"/>
  <c r="P85" i="31"/>
  <c r="P53" i="31"/>
  <c r="P107" i="31"/>
  <c r="P7" i="31"/>
  <c r="P78" i="31"/>
  <c r="P50" i="31"/>
  <c r="P108" i="31"/>
  <c r="P76" i="31"/>
  <c r="P44" i="31"/>
  <c r="P12" i="31"/>
  <c r="P71" i="31"/>
  <c r="P11" i="31"/>
  <c r="P66" i="31"/>
  <c r="P129" i="31"/>
  <c r="P81" i="31"/>
  <c r="P65" i="31"/>
  <c r="P33" i="31"/>
  <c r="P131" i="31"/>
  <c r="P67" i="31"/>
  <c r="P130" i="31"/>
  <c r="P70" i="31"/>
  <c r="P10" i="31"/>
  <c r="P120" i="31"/>
  <c r="P88" i="31"/>
  <c r="P72" i="31"/>
  <c r="P40" i="31"/>
  <c r="P8" i="31"/>
  <c r="W15" i="25"/>
  <c r="H134" i="31"/>
  <c r="I97" i="31" s="1"/>
  <c r="R99" i="31" l="1"/>
  <c r="R35" i="31"/>
  <c r="R46" i="31"/>
  <c r="R56" i="31"/>
  <c r="Q97" i="31"/>
  <c r="R49" i="31"/>
  <c r="I93" i="31"/>
  <c r="Q93" i="31" s="1"/>
  <c r="I95" i="31"/>
  <c r="Q95" i="31" s="1"/>
  <c r="I94" i="31"/>
  <c r="Q94" i="31" s="1"/>
  <c r="I92" i="31"/>
  <c r="Q92" i="31" s="1"/>
  <c r="I96" i="31"/>
  <c r="Q96" i="31" s="1"/>
  <c r="I84" i="31"/>
  <c r="Q84" i="31" s="1"/>
  <c r="I91" i="31"/>
  <c r="Q91" i="31" s="1"/>
  <c r="I101" i="31"/>
  <c r="Q101" i="31" s="1"/>
  <c r="I76" i="31"/>
  <c r="Q76" i="31" s="1"/>
  <c r="I56" i="31"/>
  <c r="Q56" i="31" s="1"/>
  <c r="I111" i="31"/>
  <c r="Q111" i="31" s="1"/>
  <c r="I99" i="31"/>
  <c r="Q99" i="31" s="1"/>
  <c r="I68" i="31"/>
  <c r="Q68" i="31" s="1"/>
  <c r="I88" i="31"/>
  <c r="Q88" i="31" s="1"/>
  <c r="I52" i="31"/>
  <c r="Q52" i="31" s="1"/>
  <c r="I20" i="31"/>
  <c r="Q20" i="31" s="1"/>
  <c r="I131" i="31"/>
  <c r="Q131" i="31" s="1"/>
  <c r="I74" i="31"/>
  <c r="Q74" i="31" s="1"/>
  <c r="I118" i="31"/>
  <c r="Q118" i="31" s="1"/>
  <c r="I61" i="31"/>
  <c r="Q61" i="31" s="1"/>
  <c r="I82" i="31"/>
  <c r="Q82" i="31" s="1"/>
  <c r="I57" i="31"/>
  <c r="Q57" i="31" s="1"/>
  <c r="I109" i="31"/>
  <c r="Q109" i="31" s="1"/>
  <c r="I34" i="31"/>
  <c r="Q34" i="31" s="1"/>
  <c r="I3" i="31"/>
  <c r="P3" i="31"/>
  <c r="I132" i="31"/>
  <c r="Q132" i="31" s="1"/>
  <c r="I128" i="31"/>
  <c r="Q128" i="31" s="1"/>
  <c r="I129" i="31"/>
  <c r="Q129" i="31" s="1"/>
  <c r="I112" i="31"/>
  <c r="Q112" i="31" s="1"/>
  <c r="I130" i="31"/>
  <c r="Q130" i="31" s="1"/>
  <c r="I124" i="31"/>
  <c r="Q124" i="31" s="1"/>
  <c r="I120" i="31"/>
  <c r="Q120" i="31" s="1"/>
  <c r="I87" i="31"/>
  <c r="Q87" i="31" s="1"/>
  <c r="I75" i="31"/>
  <c r="Q75" i="31" s="1"/>
  <c r="I105" i="31"/>
  <c r="Q105" i="31" s="1"/>
  <c r="I100" i="31"/>
  <c r="Q100" i="31" s="1"/>
  <c r="I70" i="31"/>
  <c r="Q70" i="31" s="1"/>
  <c r="I62" i="31"/>
  <c r="Q62" i="31" s="1"/>
  <c r="I125" i="31"/>
  <c r="Q125" i="31" s="1"/>
  <c r="I90" i="31"/>
  <c r="Q90" i="31" s="1"/>
  <c r="I86" i="31"/>
  <c r="Q86" i="31" s="1"/>
  <c r="I73" i="31"/>
  <c r="Q73" i="31" s="1"/>
  <c r="I58" i="31"/>
  <c r="Q58" i="31" s="1"/>
  <c r="I126" i="31"/>
  <c r="Q126" i="31" s="1"/>
  <c r="I121" i="31"/>
  <c r="Q121" i="31" s="1"/>
  <c r="I116" i="31"/>
  <c r="Q116" i="31" s="1"/>
  <c r="I114" i="31"/>
  <c r="Q114" i="31" s="1"/>
  <c r="I110" i="31"/>
  <c r="Q110" i="31" s="1"/>
  <c r="I108" i="31"/>
  <c r="Q108" i="31" s="1"/>
  <c r="I104" i="31"/>
  <c r="Q104" i="31" s="1"/>
  <c r="I79" i="31"/>
  <c r="Q79" i="31" s="1"/>
  <c r="I66" i="31"/>
  <c r="Q66" i="31" s="1"/>
  <c r="I49" i="31"/>
  <c r="Q49" i="31" s="1"/>
  <c r="I33" i="31"/>
  <c r="Q33" i="31" s="1"/>
  <c r="I17" i="31"/>
  <c r="Q17" i="31" s="1"/>
  <c r="I53" i="31"/>
  <c r="Q53" i="31" s="1"/>
  <c r="I37" i="31"/>
  <c r="Q37" i="31" s="1"/>
  <c r="I21" i="31"/>
  <c r="Q21" i="31" s="1"/>
  <c r="I6" i="31"/>
  <c r="Q6" i="31" s="1"/>
  <c r="I25" i="31"/>
  <c r="Q25" i="31" s="1"/>
  <c r="I10" i="31"/>
  <c r="Q10" i="31" s="1"/>
  <c r="I13" i="31"/>
  <c r="Q13" i="31" s="1"/>
  <c r="I102" i="31"/>
  <c r="Q102" i="31" s="1"/>
  <c r="I41" i="31"/>
  <c r="Q41" i="31" s="1"/>
  <c r="I63" i="31"/>
  <c r="Q63" i="31" s="1"/>
  <c r="I45" i="31"/>
  <c r="Q45" i="31" s="1"/>
  <c r="I29" i="31"/>
  <c r="Q29" i="31" s="1"/>
  <c r="I77" i="31"/>
  <c r="Q77" i="31" s="1"/>
  <c r="I71" i="31"/>
  <c r="Q71" i="31" s="1"/>
  <c r="I60" i="31"/>
  <c r="Q60" i="31" s="1"/>
  <c r="I28" i="31"/>
  <c r="Q28" i="31" s="1"/>
  <c r="I59" i="31"/>
  <c r="Q59" i="31" s="1"/>
  <c r="I117" i="31"/>
  <c r="Q117" i="31" s="1"/>
  <c r="I55" i="31"/>
  <c r="Q55" i="31" s="1"/>
  <c r="I22" i="31"/>
  <c r="Q22" i="31" s="1"/>
  <c r="I85" i="31"/>
  <c r="Q85" i="31" s="1"/>
  <c r="I89" i="31"/>
  <c r="Q89" i="31" s="1"/>
  <c r="I119" i="31"/>
  <c r="Q119" i="31" s="1"/>
  <c r="I80" i="31"/>
  <c r="Q80" i="31" s="1"/>
  <c r="I64" i="31"/>
  <c r="Q64" i="31" s="1"/>
  <c r="I50" i="31"/>
  <c r="Q50" i="31" s="1"/>
  <c r="I36" i="31"/>
  <c r="Q36" i="31" s="1"/>
  <c r="I18" i="31"/>
  <c r="Q18" i="31" s="1"/>
  <c r="I5" i="31"/>
  <c r="Q5" i="31" s="1"/>
  <c r="I23" i="31"/>
  <c r="Q23" i="31" s="1"/>
  <c r="I7" i="31"/>
  <c r="Q7" i="31" s="1"/>
  <c r="I26" i="31"/>
  <c r="Q26" i="31" s="1"/>
  <c r="I115" i="31"/>
  <c r="Q115" i="31" s="1"/>
  <c r="I72" i="31"/>
  <c r="Q72" i="31" s="1"/>
  <c r="I54" i="31"/>
  <c r="Q54" i="31" s="1"/>
  <c r="I40" i="31"/>
  <c r="Q40" i="31" s="1"/>
  <c r="I107" i="31"/>
  <c r="Q107" i="31" s="1"/>
  <c r="I16" i="31"/>
  <c r="Q16" i="31" s="1"/>
  <c r="I81" i="31"/>
  <c r="Q81" i="31" s="1"/>
  <c r="I69" i="31"/>
  <c r="Q69" i="31" s="1"/>
  <c r="I30" i="31"/>
  <c r="Q30" i="31" s="1"/>
  <c r="I51" i="31"/>
  <c r="Q51" i="31" s="1"/>
  <c r="I19" i="31"/>
  <c r="Q19" i="31" s="1"/>
  <c r="I8" i="31"/>
  <c r="Q8" i="31" s="1"/>
  <c r="I11" i="31"/>
  <c r="Q11" i="31" s="1"/>
  <c r="I31" i="31"/>
  <c r="Q31" i="31" s="1"/>
  <c r="I78" i="31"/>
  <c r="Q78" i="31" s="1"/>
  <c r="I12" i="31"/>
  <c r="Q12" i="31" s="1"/>
  <c r="I106" i="31"/>
  <c r="Q106" i="31" s="1"/>
  <c r="I127" i="31"/>
  <c r="Q127" i="31" s="1"/>
  <c r="I123" i="31"/>
  <c r="Q123" i="31" s="1"/>
  <c r="I83" i="31"/>
  <c r="Q83" i="31" s="1"/>
  <c r="I122" i="31"/>
  <c r="Q122" i="31" s="1"/>
  <c r="I103" i="31"/>
  <c r="Q103" i="31" s="1"/>
  <c r="I65" i="31"/>
  <c r="Q65" i="31" s="1"/>
  <c r="I98" i="31"/>
  <c r="Q98" i="31" s="1"/>
  <c r="I35" i="31"/>
  <c r="Q35" i="31" s="1"/>
  <c r="I4" i="31"/>
  <c r="Q4" i="31" s="1"/>
  <c r="I42" i="31"/>
  <c r="Q42" i="31" s="1"/>
  <c r="I46" i="31"/>
  <c r="Q46" i="31" s="1"/>
  <c r="I15" i="31"/>
  <c r="Q15" i="31" s="1"/>
  <c r="I113" i="31"/>
  <c r="Q113" i="31" s="1"/>
  <c r="I39" i="31"/>
  <c r="Q39" i="31" s="1"/>
  <c r="I9" i="31"/>
  <c r="Q9" i="31" s="1"/>
  <c r="I44" i="31"/>
  <c r="Q44" i="31" s="1"/>
  <c r="I27" i="31"/>
  <c r="Q27" i="31" s="1"/>
  <c r="I67" i="31"/>
  <c r="Q67" i="31" s="1"/>
  <c r="I48" i="31"/>
  <c r="Q48" i="31" s="1"/>
  <c r="I32" i="31"/>
  <c r="Q32" i="31" s="1"/>
  <c r="I14" i="31"/>
  <c r="Q14" i="31" s="1"/>
  <c r="I38" i="31"/>
  <c r="Q38" i="31" s="1"/>
  <c r="I24" i="31"/>
  <c r="Q24" i="31" s="1"/>
  <c r="I43" i="31"/>
  <c r="Q43" i="31" s="1"/>
  <c r="I47" i="31"/>
  <c r="Q47" i="31" s="1"/>
  <c r="E3" i="30"/>
  <c r="E4" i="30"/>
  <c r="E5" i="30"/>
  <c r="I6" i="30"/>
  <c r="I7" i="30"/>
  <c r="M8" i="30"/>
  <c r="M9" i="30"/>
  <c r="E10" i="30"/>
  <c r="I10" i="30"/>
  <c r="M10" i="30"/>
  <c r="E11" i="30"/>
  <c r="I11" i="30"/>
  <c r="M11" i="30"/>
  <c r="E12" i="30"/>
  <c r="I12" i="30"/>
  <c r="M12" i="30"/>
  <c r="E13" i="30"/>
  <c r="I13" i="30"/>
  <c r="M13" i="30"/>
  <c r="E14" i="30"/>
  <c r="I14" i="30"/>
  <c r="M14" i="30"/>
  <c r="E15" i="30"/>
  <c r="I15" i="30"/>
  <c r="M15" i="30"/>
  <c r="E16" i="30"/>
  <c r="I16" i="30"/>
  <c r="M16" i="30"/>
  <c r="E17" i="30"/>
  <c r="I17" i="30"/>
  <c r="M17" i="30"/>
  <c r="E18" i="30"/>
  <c r="I18" i="30"/>
  <c r="M18" i="30"/>
  <c r="E19" i="30"/>
  <c r="I19" i="30"/>
  <c r="M19" i="30"/>
  <c r="E20" i="30"/>
  <c r="I20" i="30"/>
  <c r="M20" i="30"/>
  <c r="E21" i="30"/>
  <c r="I21" i="30"/>
  <c r="M21" i="30"/>
  <c r="E22" i="30"/>
  <c r="I22" i="30"/>
  <c r="M22" i="30"/>
  <c r="E23" i="30"/>
  <c r="I23" i="30"/>
  <c r="M23" i="30"/>
  <c r="E24" i="30"/>
  <c r="I24" i="30"/>
  <c r="M24" i="30"/>
  <c r="E25" i="30"/>
  <c r="E26" i="30"/>
  <c r="I26" i="30"/>
  <c r="M26" i="30"/>
  <c r="E27" i="30"/>
  <c r="I27" i="30"/>
  <c r="M27" i="30"/>
  <c r="E28" i="30"/>
  <c r="I28" i="30"/>
  <c r="M28" i="30"/>
  <c r="E29" i="30"/>
  <c r="I29" i="30"/>
  <c r="M29" i="30"/>
  <c r="E30" i="30"/>
  <c r="I30" i="30"/>
  <c r="M30" i="30"/>
  <c r="E31" i="30"/>
  <c r="I31" i="30"/>
  <c r="M31" i="30"/>
  <c r="E32" i="30"/>
  <c r="I32" i="30"/>
  <c r="M32" i="30"/>
  <c r="E33" i="30"/>
  <c r="I33" i="30"/>
  <c r="M33" i="30"/>
  <c r="E34" i="30"/>
  <c r="I34" i="30"/>
  <c r="M34" i="30"/>
  <c r="E35" i="30"/>
  <c r="I35" i="30"/>
  <c r="M35" i="30"/>
  <c r="E36" i="30"/>
  <c r="I36" i="30"/>
  <c r="M36" i="30"/>
  <c r="E37" i="30"/>
  <c r="I37" i="30"/>
  <c r="M37" i="30"/>
  <c r="E38" i="30"/>
  <c r="I38" i="30"/>
  <c r="M38" i="30"/>
  <c r="E39" i="30"/>
  <c r="I39" i="30"/>
  <c r="M39" i="30"/>
  <c r="E40" i="30"/>
  <c r="I40" i="30"/>
  <c r="M40" i="30"/>
  <c r="E41" i="30"/>
  <c r="I41" i="30"/>
  <c r="M41" i="30"/>
  <c r="E42" i="30"/>
  <c r="I42" i="30"/>
  <c r="M42" i="30"/>
  <c r="E43" i="30"/>
  <c r="I43" i="30"/>
  <c r="M43" i="30"/>
  <c r="E44" i="30"/>
  <c r="I44" i="30"/>
  <c r="M44" i="30"/>
  <c r="E45" i="30"/>
  <c r="I45" i="30"/>
  <c r="M45" i="30"/>
  <c r="E46" i="30"/>
  <c r="I46" i="30"/>
  <c r="M46" i="30"/>
  <c r="E47" i="30"/>
  <c r="I47" i="30"/>
  <c r="M47" i="30"/>
  <c r="E48" i="30"/>
  <c r="D49" i="30"/>
  <c r="H49" i="30"/>
  <c r="L49" i="30"/>
  <c r="Q3" i="31" l="1"/>
  <c r="M49" i="30"/>
  <c r="I49" i="30"/>
  <c r="E49" i="30"/>
  <c r="Q134" i="31" l="1"/>
  <c r="Q133" i="31"/>
  <c r="R97" i="31" l="1"/>
  <c r="R98" i="31"/>
  <c r="R126" i="31"/>
  <c r="R47" i="31"/>
  <c r="R117" i="31"/>
  <c r="R32" i="31"/>
  <c r="R30" i="31"/>
  <c r="R64" i="31"/>
  <c r="R66" i="31"/>
  <c r="R131" i="31"/>
  <c r="R80" i="31"/>
  <c r="R18" i="31"/>
  <c r="R79" i="31"/>
  <c r="R40" i="31"/>
  <c r="R15" i="31"/>
  <c r="R45" i="31"/>
  <c r="R52" i="31"/>
  <c r="R86" i="31"/>
  <c r="R23" i="31"/>
  <c r="R4" i="31"/>
  <c r="R10" i="31"/>
  <c r="R44" i="31"/>
  <c r="R107" i="31"/>
  <c r="R77" i="31"/>
  <c r="R90" i="31"/>
  <c r="R76" i="31"/>
  <c r="R12" i="31"/>
  <c r="R48" i="31"/>
  <c r="R22" i="31"/>
  <c r="R114" i="31"/>
  <c r="R128" i="31"/>
  <c r="R83" i="31"/>
  <c r="R127" i="31"/>
  <c r="R121" i="31"/>
  <c r="R38" i="31"/>
  <c r="R65" i="31"/>
  <c r="R81" i="31"/>
  <c r="R119" i="31"/>
  <c r="R13" i="31"/>
  <c r="R116" i="31"/>
  <c r="R132" i="31"/>
  <c r="R111" i="31"/>
  <c r="R20" i="31"/>
  <c r="R105" i="31"/>
  <c r="R50" i="31"/>
  <c r="R112" i="31"/>
  <c r="R84" i="31"/>
  <c r="R92" i="31"/>
  <c r="R85" i="31"/>
  <c r="R54" i="31"/>
  <c r="R21" i="31"/>
  <c r="R109" i="31"/>
  <c r="R101" i="31"/>
  <c r="R71" i="31"/>
  <c r="R57" i="31"/>
  <c r="R25" i="31"/>
  <c r="R102" i="31"/>
  <c r="R70" i="31"/>
  <c r="R5" i="31"/>
  <c r="R82" i="31"/>
  <c r="R129" i="31"/>
  <c r="R29" i="31"/>
  <c r="R120" i="31"/>
  <c r="R89" i="31"/>
  <c r="R39" i="31"/>
  <c r="R7" i="31"/>
  <c r="R33" i="31"/>
  <c r="R118" i="31"/>
  <c r="R26" i="31"/>
  <c r="R37" i="31"/>
  <c r="R122" i="31"/>
  <c r="R63" i="31"/>
  <c r="R36" i="31"/>
  <c r="R130" i="31"/>
  <c r="R59" i="31"/>
  <c r="R88" i="31"/>
  <c r="R69" i="31"/>
  <c r="R110" i="31"/>
  <c r="R31" i="31"/>
  <c r="R108" i="31"/>
  <c r="R106" i="31"/>
  <c r="R115" i="31"/>
  <c r="R41" i="31"/>
  <c r="R100" i="31"/>
  <c r="R96" i="31"/>
  <c r="R17" i="31"/>
  <c r="R9" i="31"/>
  <c r="R28" i="31"/>
  <c r="R58" i="31"/>
  <c r="R6" i="31"/>
  <c r="R93" i="31"/>
  <c r="R16" i="31"/>
  <c r="R87" i="31"/>
  <c r="R67" i="31"/>
  <c r="R123" i="31"/>
  <c r="R55" i="31"/>
  <c r="R62" i="31"/>
  <c r="R91" i="31"/>
  <c r="R27" i="31"/>
  <c r="R95" i="31"/>
  <c r="R72" i="31"/>
  <c r="R11" i="31"/>
  <c r="R53" i="31"/>
  <c r="R68" i="31"/>
  <c r="R8" i="31"/>
  <c r="R125" i="31"/>
  <c r="R14" i="31"/>
  <c r="R43" i="31"/>
  <c r="R78" i="31"/>
  <c r="R60" i="31"/>
  <c r="R75" i="31"/>
  <c r="R94" i="31"/>
  <c r="R103" i="31"/>
  <c r="R74" i="31"/>
  <c r="R34" i="31"/>
  <c r="R24" i="31"/>
  <c r="R124" i="31"/>
  <c r="R113" i="31"/>
  <c r="R42" i="31"/>
  <c r="R19" i="31"/>
  <c r="R104" i="31"/>
  <c r="R61" i="31"/>
  <c r="R51" i="31"/>
  <c r="R73" i="31"/>
  <c r="R3" i="31"/>
  <c r="R133" i="31" l="1"/>
  <c r="S60" i="31" s="1"/>
  <c r="T60" i="31" s="1"/>
  <c r="U60" i="31" s="1"/>
  <c r="K4" i="27"/>
  <c r="L4" i="27"/>
  <c r="M4" i="27"/>
  <c r="N4" i="27"/>
  <c r="O4" i="27"/>
  <c r="P4" i="27"/>
  <c r="Q4" i="27"/>
  <c r="K5" i="27"/>
  <c r="L5" i="27"/>
  <c r="M5" i="27"/>
  <c r="N5" i="27"/>
  <c r="O5" i="27"/>
  <c r="P5" i="27"/>
  <c r="Q5" i="27"/>
  <c r="K6" i="27"/>
  <c r="L6" i="27"/>
  <c r="M6" i="27"/>
  <c r="N6" i="27"/>
  <c r="O6" i="27"/>
  <c r="P6" i="27"/>
  <c r="Q6" i="27"/>
  <c r="K7" i="27"/>
  <c r="L7" i="27"/>
  <c r="M7" i="27"/>
  <c r="N7" i="27"/>
  <c r="O7" i="27"/>
  <c r="P7" i="27"/>
  <c r="Q7" i="27"/>
  <c r="K8" i="27"/>
  <c r="L8" i="27"/>
  <c r="M8" i="27"/>
  <c r="N8" i="27"/>
  <c r="O8" i="27"/>
  <c r="P8" i="27"/>
  <c r="Q8" i="27"/>
  <c r="K9" i="27"/>
  <c r="L9" i="27"/>
  <c r="M9" i="27"/>
  <c r="N9" i="27"/>
  <c r="O9" i="27"/>
  <c r="P9" i="27"/>
  <c r="Q9" i="27"/>
  <c r="K10" i="27"/>
  <c r="L10" i="27"/>
  <c r="M10" i="27"/>
  <c r="N10" i="27"/>
  <c r="O10" i="27"/>
  <c r="P10" i="27"/>
  <c r="Q10" i="27"/>
  <c r="K11" i="27"/>
  <c r="L11" i="27"/>
  <c r="M11" i="27"/>
  <c r="N11" i="27"/>
  <c r="O11" i="27"/>
  <c r="P11" i="27"/>
  <c r="Q11" i="27"/>
  <c r="K12" i="27"/>
  <c r="L12" i="27"/>
  <c r="M12" i="27"/>
  <c r="N12" i="27"/>
  <c r="O12" i="27"/>
  <c r="P12" i="27"/>
  <c r="Q12" i="27"/>
  <c r="K13" i="27"/>
  <c r="L13" i="27"/>
  <c r="M13" i="27"/>
  <c r="N13" i="27"/>
  <c r="O13" i="27"/>
  <c r="P13" i="27"/>
  <c r="Q13" i="27"/>
  <c r="K14" i="27"/>
  <c r="L14" i="27"/>
  <c r="M14" i="27"/>
  <c r="N14" i="27"/>
  <c r="O14" i="27"/>
  <c r="P14" i="27"/>
  <c r="Q14" i="27"/>
  <c r="K15" i="27"/>
  <c r="L15" i="27"/>
  <c r="M15" i="27"/>
  <c r="N15" i="27"/>
  <c r="O15" i="27"/>
  <c r="P15" i="27"/>
  <c r="Q15" i="27"/>
  <c r="K16" i="27"/>
  <c r="L16" i="27"/>
  <c r="M16" i="27"/>
  <c r="N16" i="27"/>
  <c r="O16" i="27"/>
  <c r="P16" i="27"/>
  <c r="Q16" i="27"/>
  <c r="K17" i="27"/>
  <c r="L17" i="27"/>
  <c r="M17" i="27"/>
  <c r="N17" i="27"/>
  <c r="O17" i="27"/>
  <c r="P17" i="27"/>
  <c r="Q17" i="27"/>
  <c r="K18" i="27"/>
  <c r="L18" i="27"/>
  <c r="M18" i="27"/>
  <c r="N18" i="27"/>
  <c r="O18" i="27"/>
  <c r="P18" i="27"/>
  <c r="Q18" i="27"/>
  <c r="K19" i="27"/>
  <c r="L19" i="27"/>
  <c r="M19" i="27"/>
  <c r="N19" i="27"/>
  <c r="O19" i="27"/>
  <c r="P19" i="27"/>
  <c r="Q19" i="27"/>
  <c r="K20" i="27"/>
  <c r="L20" i="27"/>
  <c r="M20" i="27"/>
  <c r="N20" i="27"/>
  <c r="O20" i="27"/>
  <c r="P20" i="27"/>
  <c r="Q20" i="27"/>
  <c r="K21" i="27"/>
  <c r="L21" i="27"/>
  <c r="M21" i="27"/>
  <c r="N21" i="27"/>
  <c r="O21" i="27"/>
  <c r="P21" i="27"/>
  <c r="Q21" i="27"/>
  <c r="K261" i="27"/>
  <c r="L261" i="27"/>
  <c r="M261" i="27"/>
  <c r="N261" i="27"/>
  <c r="O261" i="27"/>
  <c r="P261" i="27"/>
  <c r="Q261" i="27"/>
  <c r="K23" i="27"/>
  <c r="L23" i="27"/>
  <c r="M23" i="27"/>
  <c r="N23" i="27"/>
  <c r="O23" i="27"/>
  <c r="P23" i="27"/>
  <c r="Q23" i="27"/>
  <c r="K24" i="27"/>
  <c r="L24" i="27"/>
  <c r="M24" i="27"/>
  <c r="N24" i="27"/>
  <c r="O24" i="27"/>
  <c r="P24" i="27"/>
  <c r="Q24" i="27"/>
  <c r="K25" i="27"/>
  <c r="L25" i="27"/>
  <c r="M25" i="27"/>
  <c r="N25" i="27"/>
  <c r="O25" i="27"/>
  <c r="P25" i="27"/>
  <c r="Q25" i="27"/>
  <c r="K26" i="27"/>
  <c r="L26" i="27"/>
  <c r="M26" i="27"/>
  <c r="N26" i="27"/>
  <c r="O26" i="27"/>
  <c r="P26" i="27"/>
  <c r="Q26" i="27"/>
  <c r="K27" i="27"/>
  <c r="L27" i="27"/>
  <c r="M27" i="27"/>
  <c r="N27" i="27"/>
  <c r="O27" i="27"/>
  <c r="P27" i="27"/>
  <c r="Q27" i="27"/>
  <c r="K28" i="27"/>
  <c r="L28" i="27"/>
  <c r="M28" i="27"/>
  <c r="N28" i="27"/>
  <c r="O28" i="27"/>
  <c r="P28" i="27"/>
  <c r="Q28" i="27"/>
  <c r="K29" i="27"/>
  <c r="L29" i="27"/>
  <c r="M29" i="27"/>
  <c r="N29" i="27"/>
  <c r="O29" i="27"/>
  <c r="P29" i="27"/>
  <c r="Q29" i="27"/>
  <c r="K30" i="27"/>
  <c r="L30" i="27"/>
  <c r="M30" i="27"/>
  <c r="N30" i="27"/>
  <c r="O30" i="27"/>
  <c r="P30" i="27"/>
  <c r="Q30" i="27"/>
  <c r="K31" i="27"/>
  <c r="L31" i="27"/>
  <c r="M31" i="27"/>
  <c r="N31" i="27"/>
  <c r="O31" i="27"/>
  <c r="P31" i="27"/>
  <c r="Q31" i="27"/>
  <c r="K32" i="27"/>
  <c r="L32" i="27"/>
  <c r="M32" i="27"/>
  <c r="N32" i="27"/>
  <c r="O32" i="27"/>
  <c r="P32" i="27"/>
  <c r="Q32" i="27"/>
  <c r="K33" i="27"/>
  <c r="L33" i="27"/>
  <c r="M33" i="27"/>
  <c r="N33" i="27"/>
  <c r="O33" i="27"/>
  <c r="P33" i="27"/>
  <c r="Q33" i="27"/>
  <c r="K34" i="27"/>
  <c r="L34" i="27"/>
  <c r="M34" i="27"/>
  <c r="N34" i="27"/>
  <c r="O34" i="27"/>
  <c r="P34" i="27"/>
  <c r="Q34" i="27"/>
  <c r="K35" i="27"/>
  <c r="L35" i="27"/>
  <c r="M35" i="27"/>
  <c r="N35" i="27"/>
  <c r="O35" i="27"/>
  <c r="P35" i="27"/>
  <c r="Q35" i="27"/>
  <c r="K36" i="27"/>
  <c r="L36" i="27"/>
  <c r="M36" i="27"/>
  <c r="N36" i="27"/>
  <c r="O36" i="27"/>
  <c r="P36" i="27"/>
  <c r="Q36" i="27"/>
  <c r="K37" i="27"/>
  <c r="L37" i="27"/>
  <c r="M37" i="27"/>
  <c r="N37" i="27"/>
  <c r="O37" i="27"/>
  <c r="P37" i="27"/>
  <c r="Q37" i="27"/>
  <c r="K38" i="27"/>
  <c r="L38" i="27"/>
  <c r="M38" i="27"/>
  <c r="N38" i="27"/>
  <c r="O38" i="27"/>
  <c r="P38" i="27"/>
  <c r="Q38" i="27"/>
  <c r="K39" i="27"/>
  <c r="L39" i="27"/>
  <c r="M39" i="27"/>
  <c r="N39" i="27"/>
  <c r="O39" i="27"/>
  <c r="P39" i="27"/>
  <c r="Q39" i="27"/>
  <c r="K40" i="27"/>
  <c r="L40" i="27"/>
  <c r="M40" i="27"/>
  <c r="N40" i="27"/>
  <c r="O40" i="27"/>
  <c r="P40" i="27"/>
  <c r="Q40" i="27"/>
  <c r="K41" i="27"/>
  <c r="L41" i="27"/>
  <c r="M41" i="27"/>
  <c r="N41" i="27"/>
  <c r="O41" i="27"/>
  <c r="P41" i="27"/>
  <c r="Q41" i="27"/>
  <c r="K42" i="27"/>
  <c r="L42" i="27"/>
  <c r="M42" i="27"/>
  <c r="N42" i="27"/>
  <c r="O42" i="27"/>
  <c r="P42" i="27"/>
  <c r="Q42" i="27"/>
  <c r="K43" i="27"/>
  <c r="L43" i="27"/>
  <c r="M43" i="27"/>
  <c r="N43" i="27"/>
  <c r="O43" i="27"/>
  <c r="P43" i="27"/>
  <c r="Q43" i="27"/>
  <c r="K44" i="27"/>
  <c r="L44" i="27"/>
  <c r="M44" i="27"/>
  <c r="N44" i="27"/>
  <c r="O44" i="27"/>
  <c r="P44" i="27"/>
  <c r="Q44" i="27"/>
  <c r="K45" i="27"/>
  <c r="L45" i="27"/>
  <c r="M45" i="27"/>
  <c r="N45" i="27"/>
  <c r="O45" i="27"/>
  <c r="P45" i="27"/>
  <c r="Q45" i="27"/>
  <c r="K46" i="27"/>
  <c r="L46" i="27"/>
  <c r="M46" i="27"/>
  <c r="N46" i="27"/>
  <c r="O46" i="27"/>
  <c r="P46" i="27"/>
  <c r="Q46" i="27"/>
  <c r="K47" i="27"/>
  <c r="L47" i="27"/>
  <c r="M47" i="27"/>
  <c r="N47" i="27"/>
  <c r="O47" i="27"/>
  <c r="P47" i="27"/>
  <c r="Q47" i="27"/>
  <c r="K48" i="27"/>
  <c r="L48" i="27"/>
  <c r="M48" i="27"/>
  <c r="N48" i="27"/>
  <c r="O48" i="27"/>
  <c r="P48" i="27"/>
  <c r="Q48" i="27"/>
  <c r="K49" i="27"/>
  <c r="L49" i="27"/>
  <c r="M49" i="27"/>
  <c r="N49" i="27"/>
  <c r="O49" i="27"/>
  <c r="P49" i="27"/>
  <c r="Q49" i="27"/>
  <c r="K50" i="27"/>
  <c r="L50" i="27"/>
  <c r="M50" i="27"/>
  <c r="N50" i="27"/>
  <c r="O50" i="27"/>
  <c r="P50" i="27"/>
  <c r="Q50" i="27"/>
  <c r="K51" i="27"/>
  <c r="L51" i="27"/>
  <c r="M51" i="27"/>
  <c r="N51" i="27"/>
  <c r="O51" i="27"/>
  <c r="P51" i="27"/>
  <c r="Q51" i="27"/>
  <c r="K52" i="27"/>
  <c r="L52" i="27"/>
  <c r="M52" i="27"/>
  <c r="N52" i="27"/>
  <c r="O52" i="27"/>
  <c r="P52" i="27"/>
  <c r="Q52" i="27"/>
  <c r="K53" i="27"/>
  <c r="L53" i="27"/>
  <c r="M53" i="27"/>
  <c r="N53" i="27"/>
  <c r="O53" i="27"/>
  <c r="P53" i="27"/>
  <c r="Q53" i="27"/>
  <c r="K54" i="27"/>
  <c r="L54" i="27"/>
  <c r="M54" i="27"/>
  <c r="N54" i="27"/>
  <c r="O54" i="27"/>
  <c r="P54" i="27"/>
  <c r="Q54" i="27"/>
  <c r="K55" i="27"/>
  <c r="L55" i="27"/>
  <c r="M55" i="27"/>
  <c r="N55" i="27"/>
  <c r="O55" i="27"/>
  <c r="P55" i="27"/>
  <c r="Q55" i="27"/>
  <c r="K56" i="27"/>
  <c r="L56" i="27"/>
  <c r="M56" i="27"/>
  <c r="N56" i="27"/>
  <c r="O56" i="27"/>
  <c r="P56" i="27"/>
  <c r="Q56" i="27"/>
  <c r="K57" i="27"/>
  <c r="L57" i="27"/>
  <c r="M57" i="27"/>
  <c r="N57" i="27"/>
  <c r="O57" i="27"/>
  <c r="P57" i="27"/>
  <c r="Q57" i="27"/>
  <c r="K58" i="27"/>
  <c r="L58" i="27"/>
  <c r="M58" i="27"/>
  <c r="N58" i="27"/>
  <c r="O58" i="27"/>
  <c r="P58" i="27"/>
  <c r="Q58" i="27"/>
  <c r="K59" i="27"/>
  <c r="L59" i="27"/>
  <c r="M59" i="27"/>
  <c r="N59" i="27"/>
  <c r="O59" i="27"/>
  <c r="P59" i="27"/>
  <c r="Q59" i="27"/>
  <c r="K60" i="27"/>
  <c r="L60" i="27"/>
  <c r="M60" i="27"/>
  <c r="N60" i="27"/>
  <c r="O60" i="27"/>
  <c r="P60" i="27"/>
  <c r="Q60" i="27"/>
  <c r="K61" i="27"/>
  <c r="L61" i="27"/>
  <c r="M61" i="27"/>
  <c r="N61" i="27"/>
  <c r="O61" i="27"/>
  <c r="P61" i="27"/>
  <c r="Q61" i="27"/>
  <c r="K62" i="27"/>
  <c r="L62" i="27"/>
  <c r="M62" i="27"/>
  <c r="N62" i="27"/>
  <c r="O62" i="27"/>
  <c r="P62" i="27"/>
  <c r="Q62" i="27"/>
  <c r="K63" i="27"/>
  <c r="L63" i="27"/>
  <c r="M63" i="27"/>
  <c r="N63" i="27"/>
  <c r="O63" i="27"/>
  <c r="P63" i="27"/>
  <c r="Q63" i="27"/>
  <c r="K64" i="27"/>
  <c r="L64" i="27"/>
  <c r="M64" i="27"/>
  <c r="N64" i="27"/>
  <c r="O64" i="27"/>
  <c r="P64" i="27"/>
  <c r="Q64" i="27"/>
  <c r="K65" i="27"/>
  <c r="L65" i="27"/>
  <c r="M65" i="27"/>
  <c r="N65" i="27"/>
  <c r="O65" i="27"/>
  <c r="P65" i="27"/>
  <c r="Q65" i="27"/>
  <c r="K66" i="27"/>
  <c r="L66" i="27"/>
  <c r="M66" i="27"/>
  <c r="N66" i="27"/>
  <c r="O66" i="27"/>
  <c r="P66" i="27"/>
  <c r="Q66" i="27"/>
  <c r="K67" i="27"/>
  <c r="L67" i="27"/>
  <c r="M67" i="27"/>
  <c r="N67" i="27"/>
  <c r="O67" i="27"/>
  <c r="P67" i="27"/>
  <c r="Q67" i="27"/>
  <c r="K68" i="27"/>
  <c r="L68" i="27"/>
  <c r="M68" i="27"/>
  <c r="N68" i="27"/>
  <c r="O68" i="27"/>
  <c r="P68" i="27"/>
  <c r="Q68" i="27"/>
  <c r="K69" i="27"/>
  <c r="L69" i="27"/>
  <c r="M69" i="27"/>
  <c r="N69" i="27"/>
  <c r="O69" i="27"/>
  <c r="P69" i="27"/>
  <c r="Q69" i="27"/>
  <c r="K70" i="27"/>
  <c r="L70" i="27"/>
  <c r="M70" i="27"/>
  <c r="N70" i="27"/>
  <c r="O70" i="27"/>
  <c r="P70" i="27"/>
  <c r="Q70" i="27"/>
  <c r="K71" i="27"/>
  <c r="L71" i="27"/>
  <c r="M71" i="27"/>
  <c r="N71" i="27"/>
  <c r="O71" i="27"/>
  <c r="P71" i="27"/>
  <c r="Q71" i="27"/>
  <c r="K72" i="27"/>
  <c r="L72" i="27"/>
  <c r="M72" i="27"/>
  <c r="N72" i="27"/>
  <c r="O72" i="27"/>
  <c r="P72" i="27"/>
  <c r="Q72" i="27"/>
  <c r="K73" i="27"/>
  <c r="L73" i="27"/>
  <c r="M73" i="27"/>
  <c r="N73" i="27"/>
  <c r="O73" i="27"/>
  <c r="P73" i="27"/>
  <c r="Q73" i="27"/>
  <c r="K74" i="27"/>
  <c r="L74" i="27"/>
  <c r="M74" i="27"/>
  <c r="N74" i="27"/>
  <c r="O74" i="27"/>
  <c r="P74" i="27"/>
  <c r="Q74" i="27"/>
  <c r="K75" i="27"/>
  <c r="L75" i="27"/>
  <c r="M75" i="27"/>
  <c r="N75" i="27"/>
  <c r="O75" i="27"/>
  <c r="P75" i="27"/>
  <c r="Q75" i="27"/>
  <c r="K76" i="27"/>
  <c r="L76" i="27"/>
  <c r="M76" i="27"/>
  <c r="N76" i="27"/>
  <c r="O76" i="27"/>
  <c r="P76" i="27"/>
  <c r="Q76" i="27"/>
  <c r="K77" i="27"/>
  <c r="L77" i="27"/>
  <c r="M77" i="27"/>
  <c r="N77" i="27"/>
  <c r="O77" i="27"/>
  <c r="P77" i="27"/>
  <c r="Q77" i="27"/>
  <c r="K78" i="27"/>
  <c r="L78" i="27"/>
  <c r="M78" i="27"/>
  <c r="N78" i="27"/>
  <c r="O78" i="27"/>
  <c r="P78" i="27"/>
  <c r="Q78" i="27"/>
  <c r="K79" i="27"/>
  <c r="L79" i="27"/>
  <c r="M79" i="27"/>
  <c r="N79" i="27"/>
  <c r="O79" i="27"/>
  <c r="P79" i="27"/>
  <c r="Q79" i="27"/>
  <c r="K80" i="27"/>
  <c r="L80" i="27"/>
  <c r="M80" i="27"/>
  <c r="N80" i="27"/>
  <c r="O80" i="27"/>
  <c r="P80" i="27"/>
  <c r="Q80" i="27"/>
  <c r="K81" i="27"/>
  <c r="L81" i="27"/>
  <c r="M81" i="27"/>
  <c r="N81" i="27"/>
  <c r="O81" i="27"/>
  <c r="P81" i="27"/>
  <c r="Q81" i="27"/>
  <c r="K82" i="27"/>
  <c r="L82" i="27"/>
  <c r="M82" i="27"/>
  <c r="N82" i="27"/>
  <c r="O82" i="27"/>
  <c r="P82" i="27"/>
  <c r="Q82" i="27"/>
  <c r="K83" i="27"/>
  <c r="L83" i="27"/>
  <c r="M83" i="27"/>
  <c r="N83" i="27"/>
  <c r="O83" i="27"/>
  <c r="P83" i="27"/>
  <c r="Q83" i="27"/>
  <c r="K84" i="27"/>
  <c r="L84" i="27"/>
  <c r="M84" i="27"/>
  <c r="N84" i="27"/>
  <c r="O84" i="27"/>
  <c r="P84" i="27"/>
  <c r="Q84" i="27"/>
  <c r="K85" i="27"/>
  <c r="L85" i="27"/>
  <c r="M85" i="27"/>
  <c r="N85" i="27"/>
  <c r="O85" i="27"/>
  <c r="P85" i="27"/>
  <c r="Q85" i="27"/>
  <c r="K86" i="27"/>
  <c r="L86" i="27"/>
  <c r="M86" i="27"/>
  <c r="N86" i="27"/>
  <c r="O86" i="27"/>
  <c r="P86" i="27"/>
  <c r="Q86" i="27"/>
  <c r="K87" i="27"/>
  <c r="L87" i="27"/>
  <c r="M87" i="27"/>
  <c r="N87" i="27"/>
  <c r="O87" i="27"/>
  <c r="P87" i="27"/>
  <c r="Q87" i="27"/>
  <c r="K88" i="27"/>
  <c r="L88" i="27"/>
  <c r="M88" i="27"/>
  <c r="N88" i="27"/>
  <c r="O88" i="27"/>
  <c r="P88" i="27"/>
  <c r="Q88" i="27"/>
  <c r="K89" i="27"/>
  <c r="L89" i="27"/>
  <c r="M89" i="27"/>
  <c r="N89" i="27"/>
  <c r="O89" i="27"/>
  <c r="P89" i="27"/>
  <c r="Q89" i="27"/>
  <c r="K90" i="27"/>
  <c r="L90" i="27"/>
  <c r="M90" i="27"/>
  <c r="N90" i="27"/>
  <c r="O90" i="27"/>
  <c r="P90" i="27"/>
  <c r="Q90" i="27"/>
  <c r="K91" i="27"/>
  <c r="L91" i="27"/>
  <c r="M91" i="27"/>
  <c r="N91" i="27"/>
  <c r="O91" i="27"/>
  <c r="P91" i="27"/>
  <c r="Q91" i="27"/>
  <c r="K92" i="27"/>
  <c r="L92" i="27"/>
  <c r="M92" i="27"/>
  <c r="N92" i="27"/>
  <c r="O92" i="27"/>
  <c r="P92" i="27"/>
  <c r="Q92" i="27"/>
  <c r="K93" i="27"/>
  <c r="L93" i="27"/>
  <c r="M93" i="27"/>
  <c r="N93" i="27"/>
  <c r="O93" i="27"/>
  <c r="P93" i="27"/>
  <c r="Q93" i="27"/>
  <c r="K94" i="27"/>
  <c r="L94" i="27"/>
  <c r="M94" i="27"/>
  <c r="N94" i="27"/>
  <c r="O94" i="27"/>
  <c r="P94" i="27"/>
  <c r="Q94" i="27"/>
  <c r="K95" i="27"/>
  <c r="L95" i="27"/>
  <c r="M95" i="27"/>
  <c r="N95" i="27"/>
  <c r="O95" i="27"/>
  <c r="P95" i="27"/>
  <c r="Q95" i="27"/>
  <c r="K96" i="27"/>
  <c r="L96" i="27"/>
  <c r="M96" i="27"/>
  <c r="N96" i="27"/>
  <c r="O96" i="27"/>
  <c r="P96" i="27"/>
  <c r="Q96" i="27"/>
  <c r="K97" i="27"/>
  <c r="L97" i="27"/>
  <c r="M97" i="27"/>
  <c r="N97" i="27"/>
  <c r="O97" i="27"/>
  <c r="P97" i="27"/>
  <c r="Q97" i="27"/>
  <c r="K98" i="27"/>
  <c r="L98" i="27"/>
  <c r="M98" i="27"/>
  <c r="N98" i="27"/>
  <c r="O98" i="27"/>
  <c r="P98" i="27"/>
  <c r="Q98" i="27"/>
  <c r="K99" i="27"/>
  <c r="L99" i="27"/>
  <c r="M99" i="27"/>
  <c r="N99" i="27"/>
  <c r="O99" i="27"/>
  <c r="P99" i="27"/>
  <c r="Q99" i="27"/>
  <c r="K100" i="27"/>
  <c r="L100" i="27"/>
  <c r="M100" i="27"/>
  <c r="N100" i="27"/>
  <c r="O100" i="27"/>
  <c r="P100" i="27"/>
  <c r="Q100" i="27"/>
  <c r="K101" i="27"/>
  <c r="L101" i="27"/>
  <c r="M101" i="27"/>
  <c r="N101" i="27"/>
  <c r="O101" i="27"/>
  <c r="P101" i="27"/>
  <c r="Q101" i="27"/>
  <c r="K102" i="27"/>
  <c r="L102" i="27"/>
  <c r="M102" i="27"/>
  <c r="N102" i="27"/>
  <c r="O102" i="27"/>
  <c r="P102" i="27"/>
  <c r="Q102" i="27"/>
  <c r="K103" i="27"/>
  <c r="L103" i="27"/>
  <c r="M103" i="27"/>
  <c r="N103" i="27"/>
  <c r="O103" i="27"/>
  <c r="P103" i="27"/>
  <c r="Q103" i="27"/>
  <c r="K104" i="27"/>
  <c r="L104" i="27"/>
  <c r="M104" i="27"/>
  <c r="N104" i="27"/>
  <c r="O104" i="27"/>
  <c r="P104" i="27"/>
  <c r="Q104" i="27"/>
  <c r="K105" i="27"/>
  <c r="L105" i="27"/>
  <c r="M105" i="27"/>
  <c r="N105" i="27"/>
  <c r="O105" i="27"/>
  <c r="P105" i="27"/>
  <c r="Q105" i="27"/>
  <c r="K106" i="27"/>
  <c r="L106" i="27"/>
  <c r="M106" i="27"/>
  <c r="N106" i="27"/>
  <c r="O106" i="27"/>
  <c r="P106" i="27"/>
  <c r="Q106" i="27"/>
  <c r="K107" i="27"/>
  <c r="L107" i="27"/>
  <c r="M107" i="27"/>
  <c r="N107" i="27"/>
  <c r="O107" i="27"/>
  <c r="P107" i="27"/>
  <c r="Q107" i="27"/>
  <c r="K108" i="27"/>
  <c r="L108" i="27"/>
  <c r="M108" i="27"/>
  <c r="N108" i="27"/>
  <c r="O108" i="27"/>
  <c r="P108" i="27"/>
  <c r="Q108" i="27"/>
  <c r="K109" i="27"/>
  <c r="L109" i="27"/>
  <c r="M109" i="27"/>
  <c r="N109" i="27"/>
  <c r="O109" i="27"/>
  <c r="P109" i="27"/>
  <c r="Q109" i="27"/>
  <c r="K110" i="27"/>
  <c r="L110" i="27"/>
  <c r="M110" i="27"/>
  <c r="N110" i="27"/>
  <c r="O110" i="27"/>
  <c r="P110" i="27"/>
  <c r="Q110" i="27"/>
  <c r="K111" i="27"/>
  <c r="L111" i="27"/>
  <c r="M111" i="27"/>
  <c r="N111" i="27"/>
  <c r="O111" i="27"/>
  <c r="P111" i="27"/>
  <c r="Q111" i="27"/>
  <c r="K112" i="27"/>
  <c r="L112" i="27"/>
  <c r="M112" i="27"/>
  <c r="N112" i="27"/>
  <c r="O112" i="27"/>
  <c r="P112" i="27"/>
  <c r="Q112" i="27"/>
  <c r="K113" i="27"/>
  <c r="L113" i="27"/>
  <c r="M113" i="27"/>
  <c r="N113" i="27"/>
  <c r="O113" i="27"/>
  <c r="P113" i="27"/>
  <c r="Q113" i="27"/>
  <c r="K114" i="27"/>
  <c r="L114" i="27"/>
  <c r="M114" i="27"/>
  <c r="N114" i="27"/>
  <c r="O114" i="27"/>
  <c r="P114" i="27"/>
  <c r="Q114" i="27"/>
  <c r="K115" i="27"/>
  <c r="L115" i="27"/>
  <c r="M115" i="27"/>
  <c r="N115" i="27"/>
  <c r="O115" i="27"/>
  <c r="P115" i="27"/>
  <c r="Q115" i="27"/>
  <c r="K116" i="27"/>
  <c r="L116" i="27"/>
  <c r="M116" i="27"/>
  <c r="N116" i="27"/>
  <c r="O116" i="27"/>
  <c r="P116" i="27"/>
  <c r="Q116" i="27"/>
  <c r="K117" i="27"/>
  <c r="L117" i="27"/>
  <c r="M117" i="27"/>
  <c r="N117" i="27"/>
  <c r="O117" i="27"/>
  <c r="P117" i="27"/>
  <c r="Q117" i="27"/>
  <c r="K118" i="27"/>
  <c r="L118" i="27"/>
  <c r="M118" i="27"/>
  <c r="N118" i="27"/>
  <c r="O118" i="27"/>
  <c r="P118" i="27"/>
  <c r="Q118" i="27"/>
  <c r="K119" i="27"/>
  <c r="L119" i="27"/>
  <c r="M119" i="27"/>
  <c r="N119" i="27"/>
  <c r="O119" i="27"/>
  <c r="P119" i="27"/>
  <c r="Q119" i="27"/>
  <c r="K120" i="27"/>
  <c r="L120" i="27"/>
  <c r="M120" i="27"/>
  <c r="N120" i="27"/>
  <c r="O120" i="27"/>
  <c r="P120" i="27"/>
  <c r="Q120" i="27"/>
  <c r="K121" i="27"/>
  <c r="L121" i="27"/>
  <c r="M121" i="27"/>
  <c r="N121" i="27"/>
  <c r="O121" i="27"/>
  <c r="P121" i="27"/>
  <c r="Q121" i="27"/>
  <c r="K122" i="27"/>
  <c r="L122" i="27"/>
  <c r="M122" i="27"/>
  <c r="N122" i="27"/>
  <c r="O122" i="27"/>
  <c r="P122" i="27"/>
  <c r="Q122" i="27"/>
  <c r="K123" i="27"/>
  <c r="L123" i="27"/>
  <c r="M123" i="27"/>
  <c r="N123" i="27"/>
  <c r="O123" i="27"/>
  <c r="P123" i="27"/>
  <c r="Q123" i="27"/>
  <c r="K124" i="27"/>
  <c r="L124" i="27"/>
  <c r="M124" i="27"/>
  <c r="N124" i="27"/>
  <c r="O124" i="27"/>
  <c r="P124" i="27"/>
  <c r="Q124" i="27"/>
  <c r="K125" i="27"/>
  <c r="L125" i="27"/>
  <c r="M125" i="27"/>
  <c r="N125" i="27"/>
  <c r="O125" i="27"/>
  <c r="P125" i="27"/>
  <c r="Q125" i="27"/>
  <c r="K126" i="27"/>
  <c r="L126" i="27"/>
  <c r="M126" i="27"/>
  <c r="N126" i="27"/>
  <c r="O126" i="27"/>
  <c r="P126" i="27"/>
  <c r="Q126" i="27"/>
  <c r="K127" i="27"/>
  <c r="L127" i="27"/>
  <c r="M127" i="27"/>
  <c r="N127" i="27"/>
  <c r="O127" i="27"/>
  <c r="P127" i="27"/>
  <c r="Q127" i="27"/>
  <c r="K128" i="27"/>
  <c r="L128" i="27"/>
  <c r="M128" i="27"/>
  <c r="N128" i="27"/>
  <c r="O128" i="27"/>
  <c r="P128" i="27"/>
  <c r="Q128" i="27"/>
  <c r="K129" i="27"/>
  <c r="L129" i="27"/>
  <c r="M129" i="27"/>
  <c r="N129" i="27"/>
  <c r="O129" i="27"/>
  <c r="P129" i="27"/>
  <c r="Q129" i="27"/>
  <c r="K130" i="27"/>
  <c r="L130" i="27"/>
  <c r="M130" i="27"/>
  <c r="N130" i="27"/>
  <c r="O130" i="27"/>
  <c r="P130" i="27"/>
  <c r="Q130" i="27"/>
  <c r="K131" i="27"/>
  <c r="L131" i="27"/>
  <c r="M131" i="27"/>
  <c r="N131" i="27"/>
  <c r="O131" i="27"/>
  <c r="P131" i="27"/>
  <c r="Q131" i="27"/>
  <c r="K132" i="27"/>
  <c r="L132" i="27"/>
  <c r="M132" i="27"/>
  <c r="N132" i="27"/>
  <c r="O132" i="27"/>
  <c r="P132" i="27"/>
  <c r="Q132" i="27"/>
  <c r="K133" i="27"/>
  <c r="L133" i="27"/>
  <c r="M133" i="27"/>
  <c r="N133" i="27"/>
  <c r="O133" i="27"/>
  <c r="P133" i="27"/>
  <c r="Q133" i="27"/>
  <c r="K134" i="27"/>
  <c r="L134" i="27"/>
  <c r="M134" i="27"/>
  <c r="N134" i="27"/>
  <c r="O134" i="27"/>
  <c r="P134" i="27"/>
  <c r="Q134" i="27"/>
  <c r="K135" i="27"/>
  <c r="L135" i="27"/>
  <c r="M135" i="27"/>
  <c r="N135" i="27"/>
  <c r="O135" i="27"/>
  <c r="P135" i="27"/>
  <c r="Q135" i="27"/>
  <c r="K136" i="27"/>
  <c r="L136" i="27"/>
  <c r="M136" i="27"/>
  <c r="N136" i="27"/>
  <c r="O136" i="27"/>
  <c r="P136" i="27"/>
  <c r="Q136" i="27"/>
  <c r="K137" i="27"/>
  <c r="L137" i="27"/>
  <c r="M137" i="27"/>
  <c r="N137" i="27"/>
  <c r="O137" i="27"/>
  <c r="P137" i="27"/>
  <c r="Q137" i="27"/>
  <c r="K138" i="27"/>
  <c r="L138" i="27"/>
  <c r="M138" i="27"/>
  <c r="N138" i="27"/>
  <c r="O138" i="27"/>
  <c r="P138" i="27"/>
  <c r="Q138" i="27"/>
  <c r="K139" i="27"/>
  <c r="L139" i="27"/>
  <c r="M139" i="27"/>
  <c r="N139" i="27"/>
  <c r="O139" i="27"/>
  <c r="P139" i="27"/>
  <c r="Q139" i="27"/>
  <c r="K140" i="27"/>
  <c r="L140" i="27"/>
  <c r="M140" i="27"/>
  <c r="N140" i="27"/>
  <c r="O140" i="27"/>
  <c r="P140" i="27"/>
  <c r="Q140" i="27"/>
  <c r="K141" i="27"/>
  <c r="L141" i="27"/>
  <c r="M141" i="27"/>
  <c r="N141" i="27"/>
  <c r="O141" i="27"/>
  <c r="P141" i="27"/>
  <c r="Q141" i="27"/>
  <c r="K142" i="27"/>
  <c r="L142" i="27"/>
  <c r="M142" i="27"/>
  <c r="N142" i="27"/>
  <c r="O142" i="27"/>
  <c r="P142" i="27"/>
  <c r="Q142" i="27"/>
  <c r="K143" i="27"/>
  <c r="L143" i="27"/>
  <c r="M143" i="27"/>
  <c r="N143" i="27"/>
  <c r="O143" i="27"/>
  <c r="P143" i="27"/>
  <c r="Q143" i="27"/>
  <c r="K144" i="27"/>
  <c r="L144" i="27"/>
  <c r="M144" i="27"/>
  <c r="N144" i="27"/>
  <c r="O144" i="27"/>
  <c r="P144" i="27"/>
  <c r="Q144" i="27"/>
  <c r="K145" i="27"/>
  <c r="L145" i="27"/>
  <c r="M145" i="27"/>
  <c r="N145" i="27"/>
  <c r="O145" i="27"/>
  <c r="P145" i="27"/>
  <c r="Q145" i="27"/>
  <c r="K146" i="27"/>
  <c r="L146" i="27"/>
  <c r="M146" i="27"/>
  <c r="N146" i="27"/>
  <c r="O146" i="27"/>
  <c r="P146" i="27"/>
  <c r="Q146" i="27"/>
  <c r="K147" i="27"/>
  <c r="L147" i="27"/>
  <c r="M147" i="27"/>
  <c r="N147" i="27"/>
  <c r="O147" i="27"/>
  <c r="P147" i="27"/>
  <c r="Q147" i="27"/>
  <c r="K148" i="27"/>
  <c r="L148" i="27"/>
  <c r="M148" i="27"/>
  <c r="N148" i="27"/>
  <c r="O148" i="27"/>
  <c r="P148" i="27"/>
  <c r="Q148" i="27"/>
  <c r="K149" i="27"/>
  <c r="L149" i="27"/>
  <c r="M149" i="27"/>
  <c r="N149" i="27"/>
  <c r="O149" i="27"/>
  <c r="P149" i="27"/>
  <c r="Q149" i="27"/>
  <c r="K150" i="27"/>
  <c r="L150" i="27"/>
  <c r="M150" i="27"/>
  <c r="N150" i="27"/>
  <c r="O150" i="27"/>
  <c r="P150" i="27"/>
  <c r="Q150" i="27"/>
  <c r="K151" i="27"/>
  <c r="L151" i="27"/>
  <c r="M151" i="27"/>
  <c r="N151" i="27"/>
  <c r="O151" i="27"/>
  <c r="P151" i="27"/>
  <c r="Q151" i="27"/>
  <c r="K152" i="27"/>
  <c r="L152" i="27"/>
  <c r="M152" i="27"/>
  <c r="N152" i="27"/>
  <c r="O152" i="27"/>
  <c r="P152" i="27"/>
  <c r="Q152" i="27"/>
  <c r="K153" i="27"/>
  <c r="L153" i="27"/>
  <c r="M153" i="27"/>
  <c r="N153" i="27"/>
  <c r="O153" i="27"/>
  <c r="P153" i="27"/>
  <c r="Q153" i="27"/>
  <c r="K154" i="27"/>
  <c r="L154" i="27"/>
  <c r="M154" i="27"/>
  <c r="N154" i="27"/>
  <c r="O154" i="27"/>
  <c r="P154" i="27"/>
  <c r="Q154" i="27"/>
  <c r="K155" i="27"/>
  <c r="L155" i="27"/>
  <c r="M155" i="27"/>
  <c r="N155" i="27"/>
  <c r="O155" i="27"/>
  <c r="P155" i="27"/>
  <c r="Q155" i="27"/>
  <c r="K156" i="27"/>
  <c r="L156" i="27"/>
  <c r="M156" i="27"/>
  <c r="N156" i="27"/>
  <c r="O156" i="27"/>
  <c r="P156" i="27"/>
  <c r="Q156" i="27"/>
  <c r="K157" i="27"/>
  <c r="L157" i="27"/>
  <c r="M157" i="27"/>
  <c r="N157" i="27"/>
  <c r="O157" i="27"/>
  <c r="P157" i="27"/>
  <c r="Q157" i="27"/>
  <c r="K158" i="27"/>
  <c r="L158" i="27"/>
  <c r="M158" i="27"/>
  <c r="N158" i="27"/>
  <c r="O158" i="27"/>
  <c r="P158" i="27"/>
  <c r="Q158" i="27"/>
  <c r="K159" i="27"/>
  <c r="L159" i="27"/>
  <c r="M159" i="27"/>
  <c r="N159" i="27"/>
  <c r="O159" i="27"/>
  <c r="P159" i="27"/>
  <c r="Q159" i="27"/>
  <c r="K160" i="27"/>
  <c r="L160" i="27"/>
  <c r="M160" i="27"/>
  <c r="N160" i="27"/>
  <c r="O160" i="27"/>
  <c r="P160" i="27"/>
  <c r="Q160" i="27"/>
  <c r="K161" i="27"/>
  <c r="L161" i="27"/>
  <c r="M161" i="27"/>
  <c r="N161" i="27"/>
  <c r="O161" i="27"/>
  <c r="P161" i="27"/>
  <c r="Q161" i="27"/>
  <c r="K162" i="27"/>
  <c r="L162" i="27"/>
  <c r="M162" i="27"/>
  <c r="N162" i="27"/>
  <c r="O162" i="27"/>
  <c r="P162" i="27"/>
  <c r="Q162" i="27"/>
  <c r="K163" i="27"/>
  <c r="L163" i="27"/>
  <c r="M163" i="27"/>
  <c r="N163" i="27"/>
  <c r="O163" i="27"/>
  <c r="P163" i="27"/>
  <c r="Q163" i="27"/>
  <c r="K164" i="27"/>
  <c r="L164" i="27"/>
  <c r="M164" i="27"/>
  <c r="N164" i="27"/>
  <c r="O164" i="27"/>
  <c r="P164" i="27"/>
  <c r="Q164" i="27"/>
  <c r="K165" i="27"/>
  <c r="L165" i="27"/>
  <c r="M165" i="27"/>
  <c r="N165" i="27"/>
  <c r="O165" i="27"/>
  <c r="P165" i="27"/>
  <c r="Q165" i="27"/>
  <c r="K166" i="27"/>
  <c r="L166" i="27"/>
  <c r="M166" i="27"/>
  <c r="N166" i="27"/>
  <c r="O166" i="27"/>
  <c r="P166" i="27"/>
  <c r="Q166" i="27"/>
  <c r="K167" i="27"/>
  <c r="L167" i="27"/>
  <c r="M167" i="27"/>
  <c r="N167" i="27"/>
  <c r="O167" i="27"/>
  <c r="P167" i="27"/>
  <c r="Q167" i="27"/>
  <c r="K168" i="27"/>
  <c r="L168" i="27"/>
  <c r="M168" i="27"/>
  <c r="N168" i="27"/>
  <c r="O168" i="27"/>
  <c r="P168" i="27"/>
  <c r="Q168" i="27"/>
  <c r="K169" i="27"/>
  <c r="L169" i="27"/>
  <c r="M169" i="27"/>
  <c r="N169" i="27"/>
  <c r="O169" i="27"/>
  <c r="P169" i="27"/>
  <c r="Q169" i="27"/>
  <c r="K170" i="27"/>
  <c r="L170" i="27"/>
  <c r="M170" i="27"/>
  <c r="N170" i="27"/>
  <c r="O170" i="27"/>
  <c r="P170" i="27"/>
  <c r="Q170" i="27"/>
  <c r="K171" i="27"/>
  <c r="L171" i="27"/>
  <c r="M171" i="27"/>
  <c r="N171" i="27"/>
  <c r="O171" i="27"/>
  <c r="P171" i="27"/>
  <c r="Q171" i="27"/>
  <c r="K172" i="27"/>
  <c r="L172" i="27"/>
  <c r="M172" i="27"/>
  <c r="N172" i="27"/>
  <c r="O172" i="27"/>
  <c r="P172" i="27"/>
  <c r="Q172" i="27"/>
  <c r="K173" i="27"/>
  <c r="L173" i="27"/>
  <c r="M173" i="27"/>
  <c r="N173" i="27"/>
  <c r="O173" i="27"/>
  <c r="P173" i="27"/>
  <c r="Q173" i="27"/>
  <c r="K174" i="27"/>
  <c r="L174" i="27"/>
  <c r="M174" i="27"/>
  <c r="N174" i="27"/>
  <c r="O174" i="27"/>
  <c r="P174" i="27"/>
  <c r="Q174" i="27"/>
  <c r="K175" i="27"/>
  <c r="L175" i="27"/>
  <c r="M175" i="27"/>
  <c r="N175" i="27"/>
  <c r="O175" i="27"/>
  <c r="P175" i="27"/>
  <c r="Q175" i="27"/>
  <c r="K176" i="27"/>
  <c r="L176" i="27"/>
  <c r="M176" i="27"/>
  <c r="N176" i="27"/>
  <c r="O176" i="27"/>
  <c r="P176" i="27"/>
  <c r="Q176" i="27"/>
  <c r="K177" i="27"/>
  <c r="L177" i="27"/>
  <c r="M177" i="27"/>
  <c r="N177" i="27"/>
  <c r="O177" i="27"/>
  <c r="P177" i="27"/>
  <c r="Q177" i="27"/>
  <c r="L3" i="27"/>
  <c r="M3" i="27"/>
  <c r="N3" i="27"/>
  <c r="O3" i="27"/>
  <c r="P3" i="27"/>
  <c r="Q3" i="27"/>
  <c r="K3" i="27"/>
  <c r="S37" i="31" l="1"/>
  <c r="T37" i="31" s="1"/>
  <c r="U37" i="31" s="1"/>
  <c r="S127" i="31"/>
  <c r="T127" i="31" s="1"/>
  <c r="U127" i="31" s="1"/>
  <c r="S51" i="31"/>
  <c r="T51" i="31" s="1"/>
  <c r="U51" i="31" s="1"/>
  <c r="S126" i="31"/>
  <c r="T126" i="31" s="1"/>
  <c r="U126" i="31" s="1"/>
  <c r="S39" i="31"/>
  <c r="T39" i="31" s="1"/>
  <c r="U39" i="31" s="1"/>
  <c r="S105" i="31"/>
  <c r="T105" i="31" s="1"/>
  <c r="U105" i="31" s="1"/>
  <c r="T3" i="27"/>
  <c r="T177" i="27"/>
  <c r="T176" i="27"/>
  <c r="T175" i="27"/>
  <c r="T174" i="27"/>
  <c r="T173" i="27"/>
  <c r="T172" i="27"/>
  <c r="T171" i="27"/>
  <c r="T170" i="27"/>
  <c r="T169" i="27"/>
  <c r="T168" i="27"/>
  <c r="T167" i="27"/>
  <c r="T166" i="27"/>
  <c r="T165" i="27"/>
  <c r="T164" i="27"/>
  <c r="T163" i="27"/>
  <c r="T162" i="27"/>
  <c r="T161" i="27"/>
  <c r="T160" i="27"/>
  <c r="T159" i="27"/>
  <c r="T158" i="27"/>
  <c r="T157" i="27"/>
  <c r="T156" i="27"/>
  <c r="T155" i="27"/>
  <c r="T154" i="27"/>
  <c r="T153" i="27"/>
  <c r="T152" i="27"/>
  <c r="T151" i="27"/>
  <c r="T150" i="27"/>
  <c r="T149" i="27"/>
  <c r="T148" i="27"/>
  <c r="T147" i="27"/>
  <c r="T146" i="27"/>
  <c r="T145" i="27"/>
  <c r="T144" i="27"/>
  <c r="T143" i="27"/>
  <c r="T142" i="27"/>
  <c r="T141" i="27"/>
  <c r="T140" i="27"/>
  <c r="T139" i="27"/>
  <c r="T138" i="27"/>
  <c r="T137" i="27"/>
  <c r="T136" i="27"/>
  <c r="T135" i="27"/>
  <c r="T134" i="27"/>
  <c r="T133" i="27"/>
  <c r="T132" i="27"/>
  <c r="T131" i="27"/>
  <c r="T130" i="27"/>
  <c r="T129" i="27"/>
  <c r="T128" i="27"/>
  <c r="T127" i="27"/>
  <c r="T126" i="27"/>
  <c r="T125" i="27"/>
  <c r="T124" i="27"/>
  <c r="T123" i="27"/>
  <c r="T122" i="27"/>
  <c r="T121" i="27"/>
  <c r="T120" i="27"/>
  <c r="T119" i="27"/>
  <c r="T118" i="27"/>
  <c r="T117" i="27"/>
  <c r="T116" i="27"/>
  <c r="T115" i="27"/>
  <c r="T114" i="27"/>
  <c r="T113" i="27"/>
  <c r="T112" i="27"/>
  <c r="T111" i="27"/>
  <c r="T110" i="27"/>
  <c r="T109" i="27"/>
  <c r="T108" i="27"/>
  <c r="T107" i="27"/>
  <c r="T106" i="27"/>
  <c r="T105" i="27"/>
  <c r="T104" i="27"/>
  <c r="T103" i="27"/>
  <c r="T102" i="27"/>
  <c r="T101" i="27"/>
  <c r="T100" i="27"/>
  <c r="T99" i="27"/>
  <c r="T98" i="27"/>
  <c r="T97" i="27"/>
  <c r="T96" i="27"/>
  <c r="T95" i="27"/>
  <c r="T94" i="27"/>
  <c r="T93" i="27"/>
  <c r="T92" i="27"/>
  <c r="T91" i="27"/>
  <c r="T90" i="27"/>
  <c r="T89" i="27"/>
  <c r="T88" i="27"/>
  <c r="T87" i="27"/>
  <c r="T86" i="27"/>
  <c r="T85" i="27"/>
  <c r="T84" i="27"/>
  <c r="T83" i="27"/>
  <c r="T82" i="27"/>
  <c r="T81" i="27"/>
  <c r="T80" i="27"/>
  <c r="T79" i="27"/>
  <c r="T78" i="27"/>
  <c r="T77" i="27"/>
  <c r="T76" i="27"/>
  <c r="T75" i="27"/>
  <c r="T74" i="27"/>
  <c r="T73" i="27"/>
  <c r="T72" i="27"/>
  <c r="T71" i="27"/>
  <c r="T70" i="27"/>
  <c r="T69" i="27"/>
  <c r="T68" i="27"/>
  <c r="T67" i="27"/>
  <c r="T66" i="27"/>
  <c r="T65" i="27"/>
  <c r="T64" i="27"/>
  <c r="T63" i="27"/>
  <c r="T62" i="27"/>
  <c r="T61" i="27"/>
  <c r="T60" i="27"/>
  <c r="T59" i="27"/>
  <c r="T58" i="27"/>
  <c r="T57" i="27"/>
  <c r="T56" i="27"/>
  <c r="T55" i="27"/>
  <c r="T54" i="27"/>
  <c r="T53" i="27"/>
  <c r="T52" i="27"/>
  <c r="T51" i="27"/>
  <c r="T50" i="27"/>
  <c r="T49" i="27"/>
  <c r="T48" i="27"/>
  <c r="T47" i="27"/>
  <c r="T46" i="27"/>
  <c r="T45" i="27"/>
  <c r="T44" i="27"/>
  <c r="T43" i="27"/>
  <c r="T42" i="27"/>
  <c r="T41" i="27"/>
  <c r="T40" i="27"/>
  <c r="T39" i="27"/>
  <c r="T38" i="27"/>
  <c r="T37" i="27"/>
  <c r="T36" i="27"/>
  <c r="T35" i="27"/>
  <c r="T34" i="27"/>
  <c r="T33" i="27"/>
  <c r="T32" i="27"/>
  <c r="T31" i="27"/>
  <c r="T30" i="27"/>
  <c r="T29" i="27"/>
  <c r="T28" i="27"/>
  <c r="T27" i="27"/>
  <c r="T26" i="27"/>
  <c r="T25" i="27"/>
  <c r="T24" i="27"/>
  <c r="T23" i="27"/>
  <c r="T261" i="27"/>
  <c r="T21" i="27"/>
  <c r="T20" i="27"/>
  <c r="T19" i="27"/>
  <c r="T18" i="27"/>
  <c r="T17" i="27"/>
  <c r="T16" i="27"/>
  <c r="T15" i="27"/>
  <c r="T14" i="27"/>
  <c r="T13" i="27"/>
  <c r="T12" i="27"/>
  <c r="T11" i="27"/>
  <c r="T10" i="27"/>
  <c r="T9" i="27"/>
  <c r="T8" i="27"/>
  <c r="T7" i="27"/>
  <c r="T6" i="27"/>
  <c r="T5" i="27"/>
  <c r="T4" i="27"/>
  <c r="S58" i="31"/>
  <c r="T58" i="31" s="1"/>
  <c r="U58" i="31" s="1"/>
  <c r="S13" i="31"/>
  <c r="T13" i="31" s="1"/>
  <c r="U13" i="31" s="1"/>
  <c r="S28" i="31"/>
  <c r="T28" i="31" s="1"/>
  <c r="U28" i="31" s="1"/>
  <c r="S117" i="31"/>
  <c r="T117" i="31" s="1"/>
  <c r="U117" i="31" s="1"/>
  <c r="S124" i="31"/>
  <c r="T124" i="31" s="1"/>
  <c r="U124" i="31" s="1"/>
  <c r="S41" i="31"/>
  <c r="T41" i="31" s="1"/>
  <c r="U41" i="31" s="1"/>
  <c r="S131" i="31"/>
  <c r="T131" i="31" s="1"/>
  <c r="U131" i="31" s="1"/>
  <c r="S66" i="31"/>
  <c r="T66" i="31" s="1"/>
  <c r="U66" i="31" s="1"/>
  <c r="S132" i="31"/>
  <c r="T132" i="31" s="1"/>
  <c r="U132" i="31" s="1"/>
  <c r="S26" i="31"/>
  <c r="T26" i="31" s="1"/>
  <c r="U26" i="31" s="1"/>
  <c r="S62" i="31"/>
  <c r="T62" i="31" s="1"/>
  <c r="U62" i="31" s="1"/>
  <c r="S44" i="31"/>
  <c r="T44" i="31" s="1"/>
  <c r="U44" i="31" s="1"/>
  <c r="S110" i="31"/>
  <c r="T110" i="31" s="1"/>
  <c r="U110" i="31" s="1"/>
  <c r="S30" i="31"/>
  <c r="T30" i="31" s="1"/>
  <c r="U30" i="31" s="1"/>
  <c r="S20" i="31"/>
  <c r="T20" i="31" s="1"/>
  <c r="U20" i="31" s="1"/>
  <c r="S9" i="31"/>
  <c r="T9" i="31" s="1"/>
  <c r="U9" i="31" s="1"/>
  <c r="S64" i="31"/>
  <c r="T64" i="31" s="1"/>
  <c r="U64" i="31" s="1"/>
  <c r="S92" i="31"/>
  <c r="T92" i="31" s="1"/>
  <c r="U92" i="31" s="1"/>
  <c r="S16" i="31"/>
  <c r="T16" i="31" s="1"/>
  <c r="U16" i="31" s="1"/>
  <c r="S86" i="31"/>
  <c r="T86" i="31" s="1"/>
  <c r="U86" i="31" s="1"/>
  <c r="S10" i="31"/>
  <c r="T10" i="31" s="1"/>
  <c r="U10" i="31" s="1"/>
  <c r="S85" i="31"/>
  <c r="T85" i="31" s="1"/>
  <c r="U85" i="31" s="1"/>
  <c r="S36" i="31"/>
  <c r="T36" i="31" s="1"/>
  <c r="U36" i="31" s="1"/>
  <c r="S8" i="31"/>
  <c r="T8" i="31" s="1"/>
  <c r="U8" i="31" s="1"/>
  <c r="S114" i="31"/>
  <c r="T114" i="31" s="1"/>
  <c r="U114" i="31" s="1"/>
  <c r="S91" i="31"/>
  <c r="T91" i="31" s="1"/>
  <c r="U91" i="31" s="1"/>
  <c r="S23" i="31"/>
  <c r="T23" i="31" s="1"/>
  <c r="U23" i="31" s="1"/>
  <c r="S5" i="31"/>
  <c r="T5" i="31" s="1"/>
  <c r="U5" i="31" s="1"/>
  <c r="S53" i="31"/>
  <c r="T53" i="31" s="1"/>
  <c r="U53" i="31" s="1"/>
  <c r="S77" i="31"/>
  <c r="T77" i="31" s="1"/>
  <c r="U77" i="31" s="1"/>
  <c r="S89" i="31"/>
  <c r="T89" i="31" s="1"/>
  <c r="U89" i="31" s="1"/>
  <c r="S43" i="31"/>
  <c r="T43" i="31" s="1"/>
  <c r="U43" i="31" s="1"/>
  <c r="S29" i="31"/>
  <c r="T29" i="31" s="1"/>
  <c r="U29" i="31" s="1"/>
  <c r="S97" i="31"/>
  <c r="T97" i="31" s="1"/>
  <c r="U97" i="31" s="1"/>
  <c r="S90" i="31"/>
  <c r="T90" i="31" s="1"/>
  <c r="U90" i="31" s="1"/>
  <c r="S101" i="31"/>
  <c r="T101" i="31" s="1"/>
  <c r="U101" i="31" s="1"/>
  <c r="S96" i="31"/>
  <c r="T96" i="31" s="1"/>
  <c r="U96" i="31" s="1"/>
  <c r="S103" i="31"/>
  <c r="T103" i="31" s="1"/>
  <c r="U103" i="31" s="1"/>
  <c r="S112" i="31"/>
  <c r="T112" i="31" s="1"/>
  <c r="U112" i="31" s="1"/>
  <c r="S74" i="31"/>
  <c r="T74" i="31" s="1"/>
  <c r="U74" i="31" s="1"/>
  <c r="S107" i="31"/>
  <c r="T107" i="31" s="1"/>
  <c r="U107" i="31" s="1"/>
  <c r="S33" i="31"/>
  <c r="T33" i="31" s="1"/>
  <c r="U33" i="31" s="1"/>
  <c r="S14" i="31"/>
  <c r="T14" i="31" s="1"/>
  <c r="U14" i="31" s="1"/>
  <c r="S48" i="31"/>
  <c r="T48" i="31" s="1"/>
  <c r="U48" i="31" s="1"/>
  <c r="S63" i="31"/>
  <c r="T63" i="31" s="1"/>
  <c r="U63" i="31" s="1"/>
  <c r="S94" i="31"/>
  <c r="T94" i="31" s="1"/>
  <c r="U94" i="31" s="1"/>
  <c r="S130" i="31"/>
  <c r="T130" i="31" s="1"/>
  <c r="U130" i="31" s="1"/>
  <c r="S12" i="31"/>
  <c r="T12" i="31" s="1"/>
  <c r="U12" i="31" s="1"/>
  <c r="S21" i="31"/>
  <c r="T21" i="31" s="1"/>
  <c r="U21" i="31" s="1"/>
  <c r="S122" i="31"/>
  <c r="T122" i="31" s="1"/>
  <c r="U122" i="31" s="1"/>
  <c r="S93" i="31"/>
  <c r="T93" i="31" s="1"/>
  <c r="U93" i="31" s="1"/>
  <c r="S34" i="31"/>
  <c r="T34" i="31" s="1"/>
  <c r="U34" i="31" s="1"/>
  <c r="S18" i="31"/>
  <c r="T18" i="31" s="1"/>
  <c r="U18" i="31" s="1"/>
  <c r="S83" i="31"/>
  <c r="T83" i="31" s="1"/>
  <c r="U83" i="31" s="1"/>
  <c r="S25" i="31"/>
  <c r="T25" i="31" s="1"/>
  <c r="U25" i="31" s="1"/>
  <c r="S88" i="31"/>
  <c r="T88" i="31" s="1"/>
  <c r="U88" i="31" s="1"/>
  <c r="S55" i="31"/>
  <c r="T55" i="31" s="1"/>
  <c r="U55" i="31" s="1"/>
  <c r="S19" i="31"/>
  <c r="T19" i="31" s="1"/>
  <c r="U19" i="31" s="1"/>
  <c r="S119" i="31"/>
  <c r="T119" i="31" s="1"/>
  <c r="U119" i="31" s="1"/>
  <c r="S67" i="31"/>
  <c r="T67" i="31" s="1"/>
  <c r="U67" i="31" s="1"/>
  <c r="S52" i="31"/>
  <c r="T52" i="31" s="1"/>
  <c r="U52" i="31" s="1"/>
  <c r="S81" i="31"/>
  <c r="T81" i="31" s="1"/>
  <c r="U81" i="31" s="1"/>
  <c r="S102" i="31"/>
  <c r="T102" i="31" s="1"/>
  <c r="U102" i="31" s="1"/>
  <c r="S106" i="31"/>
  <c r="T106" i="31" s="1"/>
  <c r="U106" i="31" s="1"/>
  <c r="S72" i="31"/>
  <c r="T72" i="31" s="1"/>
  <c r="U72" i="31" s="1"/>
  <c r="S32" i="31"/>
  <c r="T32" i="31" s="1"/>
  <c r="U32" i="31" s="1"/>
  <c r="S7" i="31"/>
  <c r="T7" i="31" s="1"/>
  <c r="U7" i="31" s="1"/>
  <c r="S125" i="31"/>
  <c r="T125" i="31" s="1"/>
  <c r="U125" i="31" s="1"/>
  <c r="S80" i="31"/>
  <c r="T80" i="31" s="1"/>
  <c r="U80" i="31" s="1"/>
  <c r="S38" i="31"/>
  <c r="T38" i="31" s="1"/>
  <c r="U38" i="31" s="1"/>
  <c r="S57" i="31"/>
  <c r="T57" i="31" s="1"/>
  <c r="U57" i="31" s="1"/>
  <c r="S59" i="31"/>
  <c r="T59" i="31" s="1"/>
  <c r="U59" i="31" s="1"/>
  <c r="S27" i="31"/>
  <c r="T27" i="31" s="1"/>
  <c r="U27" i="31" s="1"/>
  <c r="S42" i="31"/>
  <c r="T42" i="31" s="1"/>
  <c r="U42" i="31" s="1"/>
  <c r="S45" i="31"/>
  <c r="T45" i="31" s="1"/>
  <c r="U45" i="31" s="1"/>
  <c r="S116" i="31"/>
  <c r="T116" i="31" s="1"/>
  <c r="U116" i="31" s="1"/>
  <c r="S82" i="31"/>
  <c r="T82" i="31" s="1"/>
  <c r="U82" i="31" s="1"/>
  <c r="S108" i="31"/>
  <c r="T108" i="31" s="1"/>
  <c r="U108" i="31" s="1"/>
  <c r="S68" i="31"/>
  <c r="T68" i="31" s="1"/>
  <c r="U68" i="31" s="1"/>
  <c r="S73" i="31"/>
  <c r="T73" i="31" s="1"/>
  <c r="U73" i="31" s="1"/>
  <c r="S111" i="31"/>
  <c r="T111" i="31" s="1"/>
  <c r="U111" i="31" s="1"/>
  <c r="S11" i="31"/>
  <c r="T11" i="31" s="1"/>
  <c r="U11" i="31" s="1"/>
  <c r="S104" i="31"/>
  <c r="T104" i="31" s="1"/>
  <c r="U104" i="31" s="1"/>
  <c r="S76" i="31"/>
  <c r="T76" i="31" s="1"/>
  <c r="U76" i="31" s="1"/>
  <c r="S54" i="31"/>
  <c r="T54" i="31" s="1"/>
  <c r="U54" i="31" s="1"/>
  <c r="S115" i="31"/>
  <c r="T115" i="31" s="1"/>
  <c r="U115" i="31" s="1"/>
  <c r="S49" i="31"/>
  <c r="T49" i="31" s="1"/>
  <c r="U49" i="31" s="1"/>
  <c r="S46" i="31"/>
  <c r="T46" i="31" s="1"/>
  <c r="U46" i="31" s="1"/>
  <c r="S35" i="31"/>
  <c r="T35" i="31" s="1"/>
  <c r="U35" i="31" s="1"/>
  <c r="S99" i="31"/>
  <c r="T99" i="31" s="1"/>
  <c r="U99" i="31" s="1"/>
  <c r="S56" i="31"/>
  <c r="T56" i="31" s="1"/>
  <c r="U56" i="31" s="1"/>
  <c r="S79" i="31"/>
  <c r="T79" i="31" s="1"/>
  <c r="U79" i="31" s="1"/>
  <c r="S22" i="31"/>
  <c r="T22" i="31" s="1"/>
  <c r="U22" i="31" s="1"/>
  <c r="S50" i="31"/>
  <c r="T50" i="31" s="1"/>
  <c r="U50" i="31" s="1"/>
  <c r="S129" i="31"/>
  <c r="T129" i="31" s="1"/>
  <c r="U129" i="31" s="1"/>
  <c r="S69" i="31"/>
  <c r="T69" i="31" s="1"/>
  <c r="U69" i="31" s="1"/>
  <c r="S87" i="31"/>
  <c r="T87" i="31" s="1"/>
  <c r="U87" i="31" s="1"/>
  <c r="S78" i="31"/>
  <c r="T78" i="31" s="1"/>
  <c r="U78" i="31" s="1"/>
  <c r="S40" i="31"/>
  <c r="T40" i="31" s="1"/>
  <c r="U40" i="31" s="1"/>
  <c r="S71" i="31"/>
  <c r="T71" i="31" s="1"/>
  <c r="U71" i="31" s="1"/>
  <c r="S17" i="31"/>
  <c r="T17" i="31" s="1"/>
  <c r="U17" i="31" s="1"/>
  <c r="S61" i="31"/>
  <c r="T61" i="31" s="1"/>
  <c r="U61" i="31" s="1"/>
  <c r="S15" i="31"/>
  <c r="T15" i="31" s="1"/>
  <c r="U15" i="31" s="1"/>
  <c r="S128" i="31"/>
  <c r="T128" i="31" s="1"/>
  <c r="U128" i="31" s="1"/>
  <c r="S84" i="31"/>
  <c r="T84" i="31" s="1"/>
  <c r="U84" i="31" s="1"/>
  <c r="S120" i="31"/>
  <c r="T120" i="31" s="1"/>
  <c r="U120" i="31" s="1"/>
  <c r="S31" i="31"/>
  <c r="T31" i="31" s="1"/>
  <c r="U31" i="31" s="1"/>
  <c r="S123" i="31"/>
  <c r="T123" i="31" s="1"/>
  <c r="U123" i="31" s="1"/>
  <c r="S75" i="31"/>
  <c r="T75" i="31" s="1"/>
  <c r="U75" i="31" s="1"/>
  <c r="S47" i="31"/>
  <c r="T47" i="31" s="1"/>
  <c r="U47" i="31" s="1"/>
  <c r="S4" i="31"/>
  <c r="T4" i="31" s="1"/>
  <c r="U4" i="31" s="1"/>
  <c r="S65" i="31"/>
  <c r="T65" i="31" s="1"/>
  <c r="U65" i="31" s="1"/>
  <c r="S109" i="31"/>
  <c r="T109" i="31" s="1"/>
  <c r="U109" i="31" s="1"/>
  <c r="S118" i="31"/>
  <c r="T118" i="31" s="1"/>
  <c r="U118" i="31" s="1"/>
  <c r="S100" i="31"/>
  <c r="T100" i="31" s="1"/>
  <c r="U100" i="31" s="1"/>
  <c r="S95" i="31"/>
  <c r="T95" i="31" s="1"/>
  <c r="U95" i="31" s="1"/>
  <c r="S24" i="31"/>
  <c r="T24" i="31" s="1"/>
  <c r="U24" i="31" s="1"/>
  <c r="S98" i="31"/>
  <c r="T98" i="31" s="1"/>
  <c r="U98" i="31" s="1"/>
  <c r="S121" i="31"/>
  <c r="T121" i="31" s="1"/>
  <c r="U121" i="31" s="1"/>
  <c r="S70" i="31"/>
  <c r="T70" i="31" s="1"/>
  <c r="U70" i="31" s="1"/>
  <c r="S6" i="31"/>
  <c r="T6" i="31" s="1"/>
  <c r="U6" i="31" s="1"/>
  <c r="S113" i="31"/>
  <c r="T113" i="31" s="1"/>
  <c r="U113" i="31" s="1"/>
  <c r="S3" i="31"/>
  <c r="T3" i="31" s="1"/>
  <c r="U3" i="31" s="1"/>
  <c r="J3" i="26"/>
  <c r="G3" i="28" l="1"/>
  <c r="H3" i="28" s="1"/>
  <c r="I3" i="28" s="1"/>
  <c r="Q7" i="25"/>
  <c r="Q8" i="25"/>
  <c r="Q6" i="25"/>
  <c r="Z16" i="25"/>
  <c r="Z17" i="25"/>
  <c r="Z18" i="25"/>
  <c r="Z19" i="25"/>
  <c r="Z20" i="25"/>
  <c r="Z21" i="25"/>
  <c r="Z22" i="25"/>
  <c r="Z23" i="25"/>
  <c r="Z15" i="25"/>
  <c r="Y15" i="25"/>
  <c r="Y16" i="25"/>
  <c r="Y17" i="25"/>
  <c r="Y18" i="25"/>
  <c r="Y19" i="25"/>
  <c r="Y20" i="25"/>
  <c r="Y21" i="25"/>
  <c r="Y22" i="25"/>
  <c r="Y23" i="25"/>
  <c r="X16" i="25"/>
  <c r="X17" i="25"/>
  <c r="X18" i="25"/>
  <c r="X19" i="25"/>
  <c r="X20" i="25"/>
  <c r="X21" i="25"/>
  <c r="X22" i="25"/>
  <c r="X23" i="25"/>
  <c r="X15" i="25"/>
  <c r="V18" i="25"/>
  <c r="V15" i="25"/>
  <c r="W16" i="25"/>
  <c r="W17" i="25"/>
  <c r="W18" i="25"/>
  <c r="W19" i="25"/>
  <c r="W20" i="25"/>
  <c r="W21" i="25"/>
  <c r="W22" i="25"/>
  <c r="W23" i="25"/>
  <c r="V16" i="25"/>
  <c r="V17" i="25"/>
  <c r="V19" i="25"/>
  <c r="V20" i="25"/>
  <c r="V21" i="25"/>
  <c r="V22" i="25"/>
  <c r="V23" i="25"/>
  <c r="W27" i="25" l="1"/>
  <c r="V27" i="25"/>
  <c r="Y27" i="25"/>
  <c r="X27" i="25"/>
  <c r="Z27" i="25"/>
  <c r="Z31" i="25" l="1"/>
  <c r="W31" i="25"/>
  <c r="X31" i="25"/>
  <c r="Y31" i="25"/>
  <c r="O3" i="20" l="1"/>
  <c r="H3" i="20"/>
  <c r="H215" i="20" s="1"/>
  <c r="O215" i="20" l="1"/>
  <c r="P15" i="20" l="1"/>
  <c r="P31" i="20"/>
  <c r="P47" i="20"/>
  <c r="P65" i="20"/>
  <c r="P73" i="20"/>
  <c r="P63" i="20"/>
  <c r="P71" i="20"/>
  <c r="P23" i="20"/>
  <c r="P55" i="20"/>
  <c r="P81" i="20"/>
  <c r="P89" i="20"/>
  <c r="P96" i="20"/>
  <c r="P104" i="20"/>
  <c r="P111" i="20"/>
  <c r="P119" i="20"/>
  <c r="P127" i="20"/>
  <c r="P135" i="20"/>
  <c r="P145" i="20"/>
  <c r="P149" i="20"/>
  <c r="P153" i="20"/>
  <c r="P157" i="20"/>
  <c r="P161" i="20"/>
  <c r="P165" i="20"/>
  <c r="P169" i="20"/>
  <c r="P173" i="20"/>
  <c r="P177" i="20"/>
  <c r="P181" i="20"/>
  <c r="P185" i="20"/>
  <c r="P189" i="20"/>
  <c r="P193" i="20"/>
  <c r="P197" i="20"/>
  <c r="P7" i="20"/>
  <c r="P9" i="20"/>
  <c r="P41" i="20"/>
  <c r="P67" i="20"/>
  <c r="P69" i="20"/>
  <c r="P79" i="20"/>
  <c r="P87" i="20"/>
  <c r="P94" i="20"/>
  <c r="P102" i="20"/>
  <c r="P117" i="20"/>
  <c r="P125" i="20"/>
  <c r="P133" i="20"/>
  <c r="P141" i="20"/>
  <c r="P39" i="20"/>
  <c r="P83" i="20"/>
  <c r="P85" i="20"/>
  <c r="P98" i="20"/>
  <c r="P100" i="20"/>
  <c r="P113" i="20"/>
  <c r="P115" i="20"/>
  <c r="P129" i="20"/>
  <c r="P131" i="20"/>
  <c r="P203" i="20"/>
  <c r="P211" i="20"/>
  <c r="P205" i="20"/>
  <c r="P61" i="20"/>
  <c r="P201" i="20"/>
  <c r="P209" i="20"/>
  <c r="P77" i="20"/>
  <c r="P91" i="20"/>
  <c r="P92" i="20"/>
  <c r="P106" i="20"/>
  <c r="P108" i="20"/>
  <c r="P121" i="20"/>
  <c r="P123" i="20"/>
  <c r="P137" i="20"/>
  <c r="P139" i="20"/>
  <c r="P143" i="20"/>
  <c r="P147" i="20"/>
  <c r="P151" i="20"/>
  <c r="P155" i="20"/>
  <c r="P159" i="20"/>
  <c r="P163" i="20"/>
  <c r="P167" i="20"/>
  <c r="P171" i="20"/>
  <c r="P175" i="20"/>
  <c r="P179" i="20"/>
  <c r="P183" i="20"/>
  <c r="P187" i="20"/>
  <c r="P191" i="20"/>
  <c r="P195" i="20"/>
  <c r="P199" i="20"/>
  <c r="P207" i="20"/>
  <c r="P75" i="20"/>
  <c r="P192" i="20"/>
  <c r="P164" i="20"/>
  <c r="P184" i="20"/>
  <c r="P152" i="20"/>
  <c r="P138" i="20"/>
  <c r="P66" i="20"/>
  <c r="P194" i="20"/>
  <c r="P178" i="20"/>
  <c r="P162" i="20"/>
  <c r="P146" i="20"/>
  <c r="P97" i="20"/>
  <c r="P200" i="20"/>
  <c r="P84" i="20"/>
  <c r="P136" i="20"/>
  <c r="P57" i="20"/>
  <c r="P5" i="20"/>
  <c r="P116" i="20"/>
  <c r="P86" i="20"/>
  <c r="P50" i="20"/>
  <c r="P134" i="20"/>
  <c r="P103" i="20"/>
  <c r="P76" i="20"/>
  <c r="P32" i="20"/>
  <c r="P70" i="20"/>
  <c r="P45" i="20"/>
  <c r="P26" i="20"/>
  <c r="P72" i="20"/>
  <c r="P24" i="20"/>
  <c r="P38" i="20"/>
  <c r="P6" i="20"/>
  <c r="P36" i="20"/>
  <c r="P4" i="20"/>
  <c r="P172" i="20"/>
  <c r="P124" i="20"/>
  <c r="P110" i="20"/>
  <c r="P34" i="20"/>
  <c r="P51" i="20"/>
  <c r="P10" i="20"/>
  <c r="P14" i="20"/>
  <c r="P12" i="20"/>
  <c r="P188" i="20"/>
  <c r="P156" i="20"/>
  <c r="P176" i="20"/>
  <c r="P144" i="20"/>
  <c r="P122" i="20"/>
  <c r="P27" i="20"/>
  <c r="P190" i="20"/>
  <c r="P174" i="20"/>
  <c r="P158" i="20"/>
  <c r="P142" i="20"/>
  <c r="P82" i="20"/>
  <c r="P130" i="20"/>
  <c r="P25" i="20"/>
  <c r="P120" i="20"/>
  <c r="P68" i="20"/>
  <c r="P140" i="20"/>
  <c r="P109" i="20"/>
  <c r="P74" i="20"/>
  <c r="P37" i="20"/>
  <c r="P126" i="20"/>
  <c r="P95" i="20"/>
  <c r="P53" i="20"/>
  <c r="P21" i="20"/>
  <c r="P62" i="20"/>
  <c r="P42" i="20"/>
  <c r="P19" i="20"/>
  <c r="P64" i="20"/>
  <c r="P8" i="20"/>
  <c r="P30" i="20"/>
  <c r="P60" i="20"/>
  <c r="P28" i="20"/>
  <c r="P180" i="20"/>
  <c r="P148" i="20"/>
  <c r="P168" i="20"/>
  <c r="P212" i="20"/>
  <c r="P107" i="20"/>
  <c r="P206" i="20"/>
  <c r="P186" i="20"/>
  <c r="P170" i="20"/>
  <c r="P154" i="20"/>
  <c r="P128" i="20"/>
  <c r="P59" i="20"/>
  <c r="P114" i="20"/>
  <c r="P210" i="20"/>
  <c r="P105" i="20"/>
  <c r="P48" i="20"/>
  <c r="P132" i="20"/>
  <c r="P101" i="20"/>
  <c r="P43" i="20"/>
  <c r="P33" i="20"/>
  <c r="P118" i="20"/>
  <c r="P88" i="20"/>
  <c r="P49" i="20"/>
  <c r="P17" i="20"/>
  <c r="P58" i="20"/>
  <c r="P35" i="20"/>
  <c r="P13" i="20"/>
  <c r="P56" i="20"/>
  <c r="P54" i="20"/>
  <c r="P22" i="20"/>
  <c r="P52" i="20"/>
  <c r="P20" i="20"/>
  <c r="P196" i="20"/>
  <c r="P160" i="20"/>
  <c r="P204" i="20"/>
  <c r="P198" i="20"/>
  <c r="P182" i="20"/>
  <c r="P166" i="20"/>
  <c r="P150" i="20"/>
  <c r="P112" i="20"/>
  <c r="P208" i="20"/>
  <c r="P99" i="20"/>
  <c r="P202" i="20"/>
  <c r="P90" i="20"/>
  <c r="P18" i="20"/>
  <c r="P93" i="20"/>
  <c r="P11" i="20"/>
  <c r="P16" i="20"/>
  <c r="P80" i="20"/>
  <c r="P78" i="20"/>
  <c r="P29" i="20"/>
  <c r="P40" i="20"/>
  <c r="P46" i="20"/>
  <c r="P44" i="20"/>
  <c r="I5" i="20"/>
  <c r="I13" i="20"/>
  <c r="I21" i="20"/>
  <c r="I37" i="20"/>
  <c r="I45" i="20"/>
  <c r="I53" i="20"/>
  <c r="I61" i="20"/>
  <c r="I69" i="20"/>
  <c r="I77" i="20"/>
  <c r="I85" i="20"/>
  <c r="I92" i="20"/>
  <c r="I100" i="20"/>
  <c r="I115" i="20"/>
  <c r="I123" i="20"/>
  <c r="I131" i="20"/>
  <c r="I87" i="20"/>
  <c r="I94" i="20"/>
  <c r="I102" i="20"/>
  <c r="I117" i="20"/>
  <c r="I125" i="20"/>
  <c r="I133" i="20"/>
  <c r="I141" i="20"/>
  <c r="I149" i="20"/>
  <c r="I157" i="20"/>
  <c r="I165" i="20"/>
  <c r="I29" i="20"/>
  <c r="I108" i="20"/>
  <c r="I177" i="20"/>
  <c r="I193" i="20"/>
  <c r="I201" i="20"/>
  <c r="I19" i="20"/>
  <c r="I51" i="20"/>
  <c r="I83" i="20"/>
  <c r="I113" i="20"/>
  <c r="I147" i="20"/>
  <c r="I163" i="20"/>
  <c r="I175" i="20"/>
  <c r="I183" i="20"/>
  <c r="I191" i="20"/>
  <c r="I199" i="20"/>
  <c r="I207" i="20"/>
  <c r="I27" i="20"/>
  <c r="I59" i="20"/>
  <c r="I91" i="20"/>
  <c r="I121" i="20"/>
  <c r="I145" i="20"/>
  <c r="I161" i="20"/>
  <c r="I173" i="20"/>
  <c r="I181" i="20"/>
  <c r="I189" i="20"/>
  <c r="I197" i="20"/>
  <c r="I205" i="20"/>
  <c r="I35" i="20"/>
  <c r="I67" i="20"/>
  <c r="I98" i="20"/>
  <c r="I129" i="20"/>
  <c r="I139" i="20"/>
  <c r="I155" i="20"/>
  <c r="I171" i="20"/>
  <c r="I179" i="20"/>
  <c r="I187" i="20"/>
  <c r="I195" i="20"/>
  <c r="I203" i="20"/>
  <c r="I211" i="20"/>
  <c r="I11" i="20"/>
  <c r="I43" i="20"/>
  <c r="I75" i="20"/>
  <c r="I106" i="20"/>
  <c r="I137" i="20"/>
  <c r="I153" i="20"/>
  <c r="I169" i="20"/>
  <c r="I185" i="20"/>
  <c r="I209" i="20"/>
  <c r="I196" i="20"/>
  <c r="I140" i="20"/>
  <c r="I65" i="20"/>
  <c r="I15" i="20"/>
  <c r="I182" i="20"/>
  <c r="I119" i="20"/>
  <c r="I71" i="20"/>
  <c r="I25" i="20"/>
  <c r="I200" i="20"/>
  <c r="I164" i="20"/>
  <c r="I132" i="20"/>
  <c r="I70" i="20"/>
  <c r="I31" i="20"/>
  <c r="I202" i="20"/>
  <c r="I167" i="20"/>
  <c r="I104" i="20"/>
  <c r="I55" i="20"/>
  <c r="I9" i="20"/>
  <c r="I166" i="20"/>
  <c r="I47" i="20"/>
  <c r="I95" i="20"/>
  <c r="I64" i="20"/>
  <c r="I168" i="20"/>
  <c r="I136" i="20"/>
  <c r="I105" i="20"/>
  <c r="I74" i="20"/>
  <c r="I42" i="20"/>
  <c r="I10" i="20"/>
  <c r="I48" i="20"/>
  <c r="I162" i="20"/>
  <c r="I130" i="20"/>
  <c r="I99" i="20"/>
  <c r="I68" i="20"/>
  <c r="I36" i="20"/>
  <c r="I4" i="20"/>
  <c r="I86" i="20"/>
  <c r="I107" i="20"/>
  <c r="I188" i="20"/>
  <c r="I127" i="20"/>
  <c r="I54" i="20"/>
  <c r="I206" i="20"/>
  <c r="I174" i="20"/>
  <c r="I109" i="20"/>
  <c r="I57" i="20"/>
  <c r="I14" i="20"/>
  <c r="I192" i="20"/>
  <c r="I158" i="20"/>
  <c r="I111" i="20"/>
  <c r="I63" i="20"/>
  <c r="I17" i="20"/>
  <c r="I194" i="20"/>
  <c r="I151" i="20"/>
  <c r="I93" i="20"/>
  <c r="I41" i="20"/>
  <c r="I212" i="20"/>
  <c r="I150" i="20"/>
  <c r="I126" i="20"/>
  <c r="I88" i="20"/>
  <c r="I40" i="20"/>
  <c r="I160" i="20"/>
  <c r="I128" i="20"/>
  <c r="I97" i="20"/>
  <c r="I66" i="20"/>
  <c r="I34" i="20"/>
  <c r="I134" i="20"/>
  <c r="I32" i="20"/>
  <c r="I154" i="20"/>
  <c r="I122" i="20"/>
  <c r="I60" i="20"/>
  <c r="I28" i="20"/>
  <c r="I172" i="20"/>
  <c r="I116" i="20"/>
  <c r="I33" i="20"/>
  <c r="I198" i="20"/>
  <c r="I159" i="20"/>
  <c r="I89" i="20"/>
  <c r="I46" i="20"/>
  <c r="I7" i="20"/>
  <c r="I184" i="20"/>
  <c r="I148" i="20"/>
  <c r="I101" i="20"/>
  <c r="I49" i="20"/>
  <c r="I6" i="20"/>
  <c r="I186" i="20"/>
  <c r="I135" i="20"/>
  <c r="I73" i="20"/>
  <c r="I30" i="20"/>
  <c r="I204" i="20"/>
  <c r="I96" i="20"/>
  <c r="I118" i="20"/>
  <c r="I80" i="20"/>
  <c r="I24" i="20"/>
  <c r="I152" i="20"/>
  <c r="I120" i="20"/>
  <c r="I90" i="20"/>
  <c r="I58" i="20"/>
  <c r="I26" i="20"/>
  <c r="I110" i="20"/>
  <c r="I16" i="20"/>
  <c r="I146" i="20"/>
  <c r="I114" i="20"/>
  <c r="I84" i="20"/>
  <c r="I52" i="20"/>
  <c r="I20" i="20"/>
  <c r="I156" i="20"/>
  <c r="I22" i="20"/>
  <c r="I190" i="20"/>
  <c r="I143" i="20"/>
  <c r="I78" i="20"/>
  <c r="I39" i="20"/>
  <c r="I208" i="20"/>
  <c r="I176" i="20"/>
  <c r="I142" i="20"/>
  <c r="I81" i="20"/>
  <c r="I38" i="20"/>
  <c r="I210" i="20"/>
  <c r="I178" i="20"/>
  <c r="I124" i="20"/>
  <c r="I62" i="20"/>
  <c r="I23" i="20"/>
  <c r="I180" i="20"/>
  <c r="I79" i="20"/>
  <c r="I103" i="20"/>
  <c r="I72" i="20"/>
  <c r="I8" i="20"/>
  <c r="I144" i="20"/>
  <c r="I112" i="20"/>
  <c r="I82" i="20"/>
  <c r="I50" i="20"/>
  <c r="I18" i="20"/>
  <c r="I56" i="20"/>
  <c r="I170" i="20"/>
  <c r="I138" i="20"/>
  <c r="I76" i="20"/>
  <c r="I44" i="20"/>
  <c r="I12" i="20"/>
  <c r="I3" i="20"/>
  <c r="P3" i="20"/>
  <c r="Q11" i="20" l="1"/>
  <c r="Q150" i="20"/>
  <c r="Q20" i="20"/>
  <c r="Q17" i="20"/>
  <c r="Q48" i="20"/>
  <c r="Q186" i="20"/>
  <c r="Q60" i="20"/>
  <c r="Q53" i="20"/>
  <c r="Q120" i="20"/>
  <c r="Q27" i="20"/>
  <c r="Q10" i="20"/>
  <c r="Q6" i="20"/>
  <c r="Q76" i="20"/>
  <c r="Q136" i="20"/>
  <c r="Q66" i="20"/>
  <c r="Q199" i="20"/>
  <c r="Q167" i="20"/>
  <c r="Q137" i="20"/>
  <c r="Q209" i="20"/>
  <c r="Q115" i="20"/>
  <c r="Q133" i="20"/>
  <c r="Q69" i="20"/>
  <c r="Q185" i="20"/>
  <c r="Q153" i="20"/>
  <c r="Q96" i="20"/>
  <c r="Q23" i="20"/>
  <c r="Q78" i="20"/>
  <c r="Q99" i="20"/>
  <c r="Q204" i="20"/>
  <c r="Q13" i="20"/>
  <c r="Q43" i="20"/>
  <c r="Q128" i="20"/>
  <c r="Q148" i="20"/>
  <c r="Q42" i="20"/>
  <c r="Q109" i="20"/>
  <c r="Q158" i="20"/>
  <c r="Q188" i="20"/>
  <c r="Q172" i="20"/>
  <c r="Q45" i="20"/>
  <c r="Q116" i="20"/>
  <c r="Q162" i="20"/>
  <c r="Q192" i="20"/>
  <c r="Q179" i="20"/>
  <c r="Q147" i="20"/>
  <c r="Q92" i="20"/>
  <c r="Q201" i="20"/>
  <c r="Q203" i="20"/>
  <c r="Q113" i="20"/>
  <c r="Q83" i="20"/>
  <c r="R94" i="20"/>
  <c r="Q94" i="20"/>
  <c r="Q67" i="20"/>
  <c r="Q197" i="20"/>
  <c r="Q181" i="20"/>
  <c r="Q165" i="20"/>
  <c r="Q149" i="20"/>
  <c r="Q119" i="20"/>
  <c r="Q89" i="20"/>
  <c r="Q71" i="20"/>
  <c r="Q47" i="20"/>
  <c r="Q46" i="20"/>
  <c r="Q80" i="20"/>
  <c r="Q18" i="20"/>
  <c r="Q208" i="20"/>
  <c r="Q182" i="20"/>
  <c r="Q160" i="20"/>
  <c r="Q22" i="20"/>
  <c r="Q35" i="20"/>
  <c r="Q88" i="20"/>
  <c r="Q101" i="20"/>
  <c r="Q210" i="20"/>
  <c r="Q154" i="20"/>
  <c r="Q107" i="20"/>
  <c r="Q180" i="20"/>
  <c r="Q8" i="20"/>
  <c r="Q62" i="20"/>
  <c r="Q126" i="20"/>
  <c r="Q140" i="20"/>
  <c r="Q130" i="20"/>
  <c r="Q174" i="20"/>
  <c r="Q144" i="20"/>
  <c r="Q12" i="20"/>
  <c r="Q34" i="20"/>
  <c r="Q4" i="20"/>
  <c r="Q24" i="20"/>
  <c r="Q70" i="20"/>
  <c r="Q134" i="20"/>
  <c r="Q5" i="20"/>
  <c r="Q200" i="20"/>
  <c r="Q178" i="20"/>
  <c r="Q152" i="20"/>
  <c r="Q75" i="20"/>
  <c r="Q191" i="20"/>
  <c r="Q175" i="20"/>
  <c r="Q159" i="20"/>
  <c r="Q143" i="20"/>
  <c r="Q121" i="20"/>
  <c r="Q91" i="20"/>
  <c r="Q61" i="20"/>
  <c r="Q131" i="20"/>
  <c r="Q100" i="20"/>
  <c r="Q39" i="20"/>
  <c r="Q117" i="20"/>
  <c r="Q87" i="20"/>
  <c r="Q41" i="20"/>
  <c r="Q193" i="20"/>
  <c r="Q177" i="20"/>
  <c r="Q161" i="20"/>
  <c r="Q145" i="20"/>
  <c r="Q111" i="20"/>
  <c r="Q81" i="20"/>
  <c r="Q63" i="20"/>
  <c r="Q31" i="20"/>
  <c r="Q29" i="20"/>
  <c r="Q202" i="20"/>
  <c r="Q56" i="20"/>
  <c r="Q33" i="20"/>
  <c r="Q59" i="20"/>
  <c r="Q168" i="20"/>
  <c r="Q19" i="20"/>
  <c r="Q74" i="20"/>
  <c r="Q142" i="20"/>
  <c r="Q156" i="20"/>
  <c r="Q124" i="20"/>
  <c r="Q26" i="20"/>
  <c r="Q86" i="20"/>
  <c r="Q146" i="20"/>
  <c r="Q164" i="20"/>
  <c r="Q183" i="20"/>
  <c r="Q151" i="20"/>
  <c r="Q106" i="20"/>
  <c r="Q211" i="20"/>
  <c r="Q85" i="20"/>
  <c r="Q102" i="20"/>
  <c r="Q7" i="20"/>
  <c r="Q169" i="20"/>
  <c r="Q127" i="20"/>
  <c r="Q65" i="20"/>
  <c r="Q44" i="20"/>
  <c r="Q93" i="20"/>
  <c r="Q166" i="20"/>
  <c r="Q52" i="20"/>
  <c r="Q49" i="20"/>
  <c r="Q105" i="20"/>
  <c r="Q206" i="20"/>
  <c r="Q30" i="20"/>
  <c r="Q95" i="20"/>
  <c r="Q25" i="20"/>
  <c r="Q122" i="20"/>
  <c r="Q51" i="20"/>
  <c r="Q38" i="20"/>
  <c r="Q103" i="20"/>
  <c r="Q84" i="20"/>
  <c r="Q138" i="20"/>
  <c r="Q195" i="20"/>
  <c r="Q163" i="20"/>
  <c r="Q123" i="20"/>
  <c r="Q125" i="20"/>
  <c r="Q40" i="20"/>
  <c r="Q16" i="20"/>
  <c r="Q90" i="20"/>
  <c r="Q112" i="20"/>
  <c r="Q198" i="20"/>
  <c r="Q196" i="20"/>
  <c r="Q54" i="20"/>
  <c r="Q58" i="20"/>
  <c r="Q118" i="20"/>
  <c r="Q132" i="20"/>
  <c r="Q114" i="20"/>
  <c r="Q170" i="20"/>
  <c r="Q212" i="20"/>
  <c r="Q28" i="20"/>
  <c r="Q64" i="20"/>
  <c r="Q21" i="20"/>
  <c r="Q37" i="20"/>
  <c r="Q68" i="20"/>
  <c r="Q82" i="20"/>
  <c r="Q190" i="20"/>
  <c r="Q176" i="20"/>
  <c r="Q14" i="20"/>
  <c r="Q110" i="20"/>
  <c r="Q36" i="20"/>
  <c r="Q72" i="20"/>
  <c r="Q32" i="20"/>
  <c r="Q50" i="20"/>
  <c r="Q57" i="20"/>
  <c r="Q97" i="20"/>
  <c r="Q194" i="20"/>
  <c r="Q184" i="20"/>
  <c r="Q207" i="20"/>
  <c r="Q187" i="20"/>
  <c r="Q171" i="20"/>
  <c r="Q155" i="20"/>
  <c r="Q139" i="20"/>
  <c r="Q108" i="20"/>
  <c r="Q77" i="20"/>
  <c r="Q205" i="20"/>
  <c r="Q129" i="20"/>
  <c r="Q98" i="20"/>
  <c r="Q141" i="20"/>
  <c r="Q79" i="20"/>
  <c r="Q9" i="20"/>
  <c r="Q189" i="20"/>
  <c r="Q173" i="20"/>
  <c r="Q157" i="20"/>
  <c r="Q135" i="20"/>
  <c r="Q104" i="20"/>
  <c r="Q55" i="20"/>
  <c r="Q73" i="20"/>
  <c r="Q15" i="20"/>
  <c r="Q3" i="20"/>
  <c r="D3" i="11" l="1"/>
  <c r="E3" i="11" s="1"/>
  <c r="D3" i="9"/>
  <c r="E3" i="9" s="1"/>
  <c r="F3" i="9" s="1"/>
  <c r="I7" i="10" l="1"/>
  <c r="J7" i="10" s="1"/>
  <c r="K7" i="10" s="1"/>
  <c r="I15" i="10"/>
  <c r="J15" i="10" s="1"/>
  <c r="K15" i="10" s="1"/>
  <c r="I27" i="10"/>
  <c r="J27" i="10" s="1"/>
  <c r="K27" i="10" s="1"/>
  <c r="I38" i="10"/>
  <c r="J38" i="10" s="1"/>
  <c r="K38" i="10" s="1"/>
  <c r="I46" i="10"/>
  <c r="J46" i="10" s="1"/>
  <c r="K46" i="10" s="1"/>
  <c r="I54" i="10"/>
  <c r="J54" i="10" s="1"/>
  <c r="K54" i="10" s="1"/>
  <c r="I66" i="10"/>
  <c r="J66" i="10" s="1"/>
  <c r="K66" i="10" s="1"/>
  <c r="I4" i="10"/>
  <c r="J4" i="10" s="1"/>
  <c r="K4" i="10" s="1"/>
  <c r="I16" i="10"/>
  <c r="J16" i="10" s="1"/>
  <c r="K16" i="10" s="1"/>
  <c r="I24" i="10"/>
  <c r="J24" i="10" s="1"/>
  <c r="K24" i="10" s="1"/>
  <c r="I35" i="10"/>
  <c r="J35" i="10" s="1"/>
  <c r="K35" i="10" s="1"/>
  <c r="I43" i="10"/>
  <c r="J43" i="10" s="1"/>
  <c r="K43" i="10" s="1"/>
  <c r="I55" i="10"/>
  <c r="J55" i="10" s="1"/>
  <c r="K55" i="10" s="1"/>
  <c r="I63" i="10"/>
  <c r="J63" i="10" s="1"/>
  <c r="K63" i="10" s="1"/>
  <c r="I11" i="10"/>
  <c r="J11" i="10" s="1"/>
  <c r="K11" i="10" s="1"/>
  <c r="I19" i="10"/>
  <c r="J19" i="10" s="1"/>
  <c r="K19" i="10" s="1"/>
  <c r="I23" i="10"/>
  <c r="J23" i="10" s="1"/>
  <c r="K23" i="10" s="1"/>
  <c r="I31" i="10"/>
  <c r="J31" i="10" s="1"/>
  <c r="K31" i="10" s="1"/>
  <c r="I34" i="10"/>
  <c r="J34" i="10" s="1"/>
  <c r="K34" i="10" s="1"/>
  <c r="I42" i="10"/>
  <c r="J42" i="10" s="1"/>
  <c r="K42" i="10" s="1"/>
  <c r="I50" i="10"/>
  <c r="J50" i="10" s="1"/>
  <c r="K50" i="10" s="1"/>
  <c r="I58" i="10"/>
  <c r="J58" i="10" s="1"/>
  <c r="K58" i="10" s="1"/>
  <c r="I62" i="10"/>
  <c r="J62" i="10" s="1"/>
  <c r="K62" i="10" s="1"/>
  <c r="I70" i="10"/>
  <c r="J70" i="10" s="1"/>
  <c r="K70" i="10" s="1"/>
  <c r="I8" i="10"/>
  <c r="J8" i="10" s="1"/>
  <c r="K8" i="10" s="1"/>
  <c r="I12" i="10"/>
  <c r="J12" i="10" s="1"/>
  <c r="K12" i="10" s="1"/>
  <c r="I20" i="10"/>
  <c r="J20" i="10" s="1"/>
  <c r="K20" i="10" s="1"/>
  <c r="I28" i="10"/>
  <c r="J28" i="10" s="1"/>
  <c r="K28" i="10" s="1"/>
  <c r="I39" i="10"/>
  <c r="J39" i="10" s="1"/>
  <c r="K39" i="10" s="1"/>
  <c r="I47" i="10"/>
  <c r="J47" i="10" s="1"/>
  <c r="K47" i="10" s="1"/>
  <c r="I51" i="10"/>
  <c r="J51" i="10" s="1"/>
  <c r="K51" i="10" s="1"/>
  <c r="I59" i="10"/>
  <c r="J59" i="10" s="1"/>
  <c r="K59" i="10" s="1"/>
  <c r="I67" i="10"/>
  <c r="J67" i="10" s="1"/>
  <c r="K67" i="10" s="1"/>
  <c r="I33" i="10"/>
  <c r="J33" i="10" s="1"/>
  <c r="K33" i="10" s="1"/>
  <c r="I65" i="10"/>
  <c r="J65" i="10" s="1"/>
  <c r="K65" i="10" s="1"/>
  <c r="I56" i="10"/>
  <c r="J56" i="10" s="1"/>
  <c r="K56" i="10" s="1"/>
  <c r="I44" i="10"/>
  <c r="J44" i="10" s="1"/>
  <c r="K44" i="10" s="1"/>
  <c r="I22" i="10"/>
  <c r="J22" i="10" s="1"/>
  <c r="K22" i="10" s="1"/>
  <c r="I37" i="10"/>
  <c r="J37" i="10" s="1"/>
  <c r="K37" i="10" s="1"/>
  <c r="I69" i="10"/>
  <c r="J69" i="10" s="1"/>
  <c r="K69" i="10" s="1"/>
  <c r="I32" i="10"/>
  <c r="J32" i="10" s="1"/>
  <c r="K32" i="10" s="1"/>
  <c r="I64" i="10"/>
  <c r="J64" i="10" s="1"/>
  <c r="K64" i="10" s="1"/>
  <c r="I52" i="10"/>
  <c r="J52" i="10" s="1"/>
  <c r="K52" i="10" s="1"/>
  <c r="I10" i="10"/>
  <c r="J10" i="10" s="1"/>
  <c r="K10" i="10" s="1"/>
  <c r="I26" i="10"/>
  <c r="J26" i="10" s="1"/>
  <c r="K26" i="10" s="1"/>
  <c r="I41" i="10"/>
  <c r="J41" i="10" s="1"/>
  <c r="K41" i="10" s="1"/>
  <c r="I57" i="10"/>
  <c r="J57" i="10" s="1"/>
  <c r="K57" i="10" s="1"/>
  <c r="I9" i="10"/>
  <c r="J9" i="10" s="1"/>
  <c r="K9" i="10" s="1"/>
  <c r="I40" i="10"/>
  <c r="J40" i="10" s="1"/>
  <c r="K40" i="10" s="1"/>
  <c r="I3" i="10"/>
  <c r="J3" i="10" s="1"/>
  <c r="K3" i="10" s="1"/>
  <c r="I29" i="10"/>
  <c r="J29" i="10" s="1"/>
  <c r="K29" i="10" s="1"/>
  <c r="I60" i="10"/>
  <c r="J60" i="10" s="1"/>
  <c r="K60" i="10" s="1"/>
  <c r="I18" i="10"/>
  <c r="J18" i="10" s="1"/>
  <c r="K18" i="10" s="1"/>
  <c r="I49" i="10"/>
  <c r="J49" i="10" s="1"/>
  <c r="K49" i="10" s="1"/>
  <c r="I21" i="10"/>
  <c r="J21" i="10" s="1"/>
  <c r="K21" i="10" s="1"/>
  <c r="I17" i="10"/>
  <c r="J17" i="10" s="1"/>
  <c r="K17" i="10" s="1"/>
  <c r="I6" i="10"/>
  <c r="J6" i="10" s="1"/>
  <c r="K6" i="10" s="1"/>
  <c r="I53" i="10"/>
  <c r="J53" i="10" s="1"/>
  <c r="K53" i="10" s="1"/>
  <c r="I25" i="10"/>
  <c r="J25" i="10" s="1"/>
  <c r="K25" i="10" s="1"/>
  <c r="I14" i="10"/>
  <c r="J14" i="10" s="1"/>
  <c r="K14" i="10" s="1"/>
  <c r="I30" i="10"/>
  <c r="J30" i="10" s="1"/>
  <c r="K30" i="10" s="1"/>
  <c r="I45" i="10"/>
  <c r="J45" i="10" s="1"/>
  <c r="K45" i="10" s="1"/>
  <c r="I61" i="10"/>
  <c r="J61" i="10" s="1"/>
  <c r="K61" i="10" s="1"/>
  <c r="I13" i="10"/>
  <c r="J13" i="10" s="1"/>
  <c r="K13" i="10" s="1"/>
  <c r="I48" i="10"/>
  <c r="J48" i="10" s="1"/>
  <c r="K48" i="10" s="1"/>
  <c r="I5" i="10"/>
  <c r="J5" i="10" s="1"/>
  <c r="K5" i="10" s="1"/>
  <c r="I36" i="10"/>
  <c r="J36" i="10" s="1"/>
  <c r="K36" i="10" s="1"/>
  <c r="I68" i="10"/>
  <c r="J68" i="10" s="1"/>
  <c r="K68" i="10" s="1"/>
  <c r="E3" i="7"/>
  <c r="F3" i="7" s="1"/>
  <c r="E3" i="6" l="1"/>
  <c r="H3" i="6" s="1"/>
  <c r="H109" i="6" l="1"/>
  <c r="I10" i="6" s="1"/>
  <c r="J10" i="6" s="1"/>
  <c r="E3" i="4"/>
  <c r="H3" i="4" s="1"/>
  <c r="H109" i="4" s="1"/>
  <c r="I12" i="4" l="1"/>
  <c r="J12" i="4" s="1"/>
  <c r="K12" i="4" s="1"/>
  <c r="I11" i="4"/>
  <c r="J11" i="4" s="1"/>
  <c r="K11" i="4" s="1"/>
  <c r="I10" i="4"/>
  <c r="J10" i="4" s="1"/>
  <c r="K10" i="4" s="1"/>
  <c r="I82" i="6"/>
  <c r="J82" i="6" s="1"/>
  <c r="I66" i="6"/>
  <c r="J66" i="6" s="1"/>
  <c r="I62" i="6"/>
  <c r="J62" i="6" s="1"/>
  <c r="I54" i="6"/>
  <c r="J54" i="6" s="1"/>
  <c r="I50" i="6"/>
  <c r="J50" i="6" s="1"/>
  <c r="I52" i="6"/>
  <c r="J52" i="6" s="1"/>
  <c r="I48" i="6"/>
  <c r="J48" i="6" s="1"/>
  <c r="I44" i="6"/>
  <c r="J44" i="6" s="1"/>
  <c r="I40" i="6"/>
  <c r="J40" i="6" s="1"/>
  <c r="I36" i="6"/>
  <c r="J36" i="6" s="1"/>
  <c r="I32" i="6"/>
  <c r="J32" i="6" s="1"/>
  <c r="I28" i="6"/>
  <c r="J28" i="6" s="1"/>
  <c r="I24" i="6"/>
  <c r="J24" i="6" s="1"/>
  <c r="I106" i="6"/>
  <c r="J106" i="6" s="1"/>
  <c r="I102" i="6"/>
  <c r="J102" i="6" s="1"/>
  <c r="I98" i="6"/>
  <c r="J98" i="6" s="1"/>
  <c r="I94" i="6"/>
  <c r="J94" i="6" s="1"/>
  <c r="I78" i="6"/>
  <c r="J78" i="6" s="1"/>
  <c r="I74" i="6"/>
  <c r="J74" i="6" s="1"/>
  <c r="I70" i="6"/>
  <c r="J70" i="6" s="1"/>
  <c r="I58" i="6"/>
  <c r="J58" i="6" s="1"/>
  <c r="I30" i="6"/>
  <c r="J30" i="6" s="1"/>
  <c r="I26" i="6"/>
  <c r="J26" i="6" s="1"/>
  <c r="I22" i="6"/>
  <c r="J22" i="6" s="1"/>
  <c r="I9" i="6"/>
  <c r="J9" i="6" s="1"/>
  <c r="I90" i="6"/>
  <c r="J90" i="6" s="1"/>
  <c r="I86" i="6"/>
  <c r="J86" i="6" s="1"/>
  <c r="I46" i="6"/>
  <c r="J46" i="6" s="1"/>
  <c r="I42" i="6"/>
  <c r="J42" i="6" s="1"/>
  <c r="I38" i="6"/>
  <c r="J38" i="6" s="1"/>
  <c r="I34" i="6"/>
  <c r="J34" i="6" s="1"/>
  <c r="I18" i="6"/>
  <c r="J18" i="6" s="1"/>
  <c r="I14" i="6"/>
  <c r="J14" i="6" s="1"/>
  <c r="I5" i="6"/>
  <c r="J5" i="6" s="1"/>
  <c r="I7" i="6"/>
  <c r="J7" i="6" s="1"/>
  <c r="I72" i="6"/>
  <c r="J72" i="6" s="1"/>
  <c r="I104" i="6"/>
  <c r="J104" i="6" s="1"/>
  <c r="I29" i="6"/>
  <c r="J29" i="6" s="1"/>
  <c r="I53" i="6"/>
  <c r="J53" i="6" s="1"/>
  <c r="I69" i="6"/>
  <c r="J69" i="6" s="1"/>
  <c r="I85" i="6"/>
  <c r="J85" i="6" s="1"/>
  <c r="I105" i="6"/>
  <c r="J105" i="6" s="1"/>
  <c r="I68" i="6"/>
  <c r="J68" i="6" s="1"/>
  <c r="I108" i="6"/>
  <c r="J108" i="6" s="1"/>
  <c r="I33" i="6"/>
  <c r="J33" i="6" s="1"/>
  <c r="I11" i="6"/>
  <c r="J11" i="6" s="1"/>
  <c r="I27" i="6"/>
  <c r="J27" i="6" s="1"/>
  <c r="I43" i="6"/>
  <c r="J43" i="6" s="1"/>
  <c r="I59" i="6"/>
  <c r="J59" i="6" s="1"/>
  <c r="I75" i="6"/>
  <c r="J75" i="6" s="1"/>
  <c r="I91" i="6"/>
  <c r="J91" i="6" s="1"/>
  <c r="I107" i="6"/>
  <c r="J107" i="6" s="1"/>
  <c r="I21" i="6"/>
  <c r="J21" i="6" s="1"/>
  <c r="I49" i="6"/>
  <c r="J49" i="6" s="1"/>
  <c r="I81" i="6"/>
  <c r="J81" i="6" s="1"/>
  <c r="I60" i="6"/>
  <c r="J60" i="6" s="1"/>
  <c r="I25" i="6"/>
  <c r="J25" i="6" s="1"/>
  <c r="I23" i="6"/>
  <c r="J23" i="6" s="1"/>
  <c r="I55" i="6"/>
  <c r="J55" i="6" s="1"/>
  <c r="I87" i="6"/>
  <c r="J87" i="6" s="1"/>
  <c r="I16" i="6"/>
  <c r="J16" i="6" s="1"/>
  <c r="I80" i="6"/>
  <c r="J80" i="6" s="1"/>
  <c r="I4" i="6"/>
  <c r="J4" i="6" s="1"/>
  <c r="I37" i="6"/>
  <c r="J37" i="6" s="1"/>
  <c r="I57" i="6"/>
  <c r="J57" i="6" s="1"/>
  <c r="I73" i="6"/>
  <c r="J73" i="6" s="1"/>
  <c r="I89" i="6"/>
  <c r="J89" i="6" s="1"/>
  <c r="I12" i="6"/>
  <c r="J12" i="6" s="1"/>
  <c r="I76" i="6"/>
  <c r="J76" i="6" s="1"/>
  <c r="I8" i="6"/>
  <c r="J8" i="6" s="1"/>
  <c r="I41" i="6"/>
  <c r="J41" i="6" s="1"/>
  <c r="I15" i="6"/>
  <c r="J15" i="6" s="1"/>
  <c r="I31" i="6"/>
  <c r="J31" i="6" s="1"/>
  <c r="I47" i="6"/>
  <c r="J47" i="6" s="1"/>
  <c r="I63" i="6"/>
  <c r="J63" i="6" s="1"/>
  <c r="I79" i="6"/>
  <c r="J79" i="6" s="1"/>
  <c r="I95" i="6"/>
  <c r="J95" i="6" s="1"/>
  <c r="I84" i="6"/>
  <c r="J84" i="6" s="1"/>
  <c r="I100" i="6"/>
  <c r="J100" i="6" s="1"/>
  <c r="I65" i="6"/>
  <c r="J65" i="6" s="1"/>
  <c r="I97" i="6"/>
  <c r="J97" i="6" s="1"/>
  <c r="I96" i="6"/>
  <c r="J96" i="6" s="1"/>
  <c r="I6" i="6"/>
  <c r="J6" i="6" s="1"/>
  <c r="I39" i="6"/>
  <c r="J39" i="6" s="1"/>
  <c r="I71" i="6"/>
  <c r="J71" i="6" s="1"/>
  <c r="I103" i="6"/>
  <c r="J103" i="6" s="1"/>
  <c r="I56" i="6"/>
  <c r="J56" i="6" s="1"/>
  <c r="I92" i="6"/>
  <c r="J92" i="6" s="1"/>
  <c r="I13" i="6"/>
  <c r="J13" i="6" s="1"/>
  <c r="I45" i="6"/>
  <c r="J45" i="6" s="1"/>
  <c r="I61" i="6"/>
  <c r="J61" i="6" s="1"/>
  <c r="I77" i="6"/>
  <c r="J77" i="6" s="1"/>
  <c r="I93" i="6"/>
  <c r="J93" i="6" s="1"/>
  <c r="I20" i="6"/>
  <c r="J20" i="6" s="1"/>
  <c r="I88" i="6"/>
  <c r="J88" i="6" s="1"/>
  <c r="I17" i="6"/>
  <c r="J17" i="6" s="1"/>
  <c r="I101" i="6"/>
  <c r="J101" i="6" s="1"/>
  <c r="I19" i="6"/>
  <c r="J19" i="6" s="1"/>
  <c r="I35" i="6"/>
  <c r="J35" i="6" s="1"/>
  <c r="I51" i="6"/>
  <c r="J51" i="6" s="1"/>
  <c r="I67" i="6"/>
  <c r="J67" i="6" s="1"/>
  <c r="I83" i="6"/>
  <c r="J83" i="6" s="1"/>
  <c r="I99" i="6"/>
  <c r="J99" i="6" s="1"/>
  <c r="I64" i="6"/>
  <c r="J64" i="6" s="1"/>
  <c r="I101" i="4"/>
  <c r="J101" i="4" s="1"/>
  <c r="K101" i="4" s="1"/>
  <c r="I45" i="4"/>
  <c r="J45" i="4" s="1"/>
  <c r="K45" i="4" s="1"/>
  <c r="I18" i="4"/>
  <c r="J18" i="4" s="1"/>
  <c r="K18" i="4" s="1"/>
  <c r="I102" i="4"/>
  <c r="J102" i="4" s="1"/>
  <c r="K102" i="4" s="1"/>
  <c r="I29" i="4"/>
  <c r="J29" i="4" s="1"/>
  <c r="K29" i="4" s="1"/>
  <c r="I74" i="4"/>
  <c r="J74" i="4" s="1"/>
  <c r="K74" i="4" s="1"/>
  <c r="I65" i="4"/>
  <c r="J65" i="4" s="1"/>
  <c r="K65" i="4" s="1"/>
  <c r="I7" i="4"/>
  <c r="J7" i="4" s="1"/>
  <c r="K7" i="4" s="1"/>
  <c r="I24" i="4"/>
  <c r="J24" i="4" s="1"/>
  <c r="K24" i="4" s="1"/>
  <c r="I40" i="4"/>
  <c r="J40" i="4" s="1"/>
  <c r="K40" i="4" s="1"/>
  <c r="I56" i="4"/>
  <c r="J56" i="4" s="1"/>
  <c r="K56" i="4" s="1"/>
  <c r="I108" i="4"/>
  <c r="J108" i="4" s="1"/>
  <c r="K108" i="4" s="1"/>
  <c r="I35" i="4"/>
  <c r="J35" i="4" s="1"/>
  <c r="K35" i="4" s="1"/>
  <c r="I67" i="4"/>
  <c r="J67" i="4" s="1"/>
  <c r="K67" i="4" s="1"/>
  <c r="I84" i="4"/>
  <c r="J84" i="4" s="1"/>
  <c r="K84" i="4" s="1"/>
  <c r="I100" i="4"/>
  <c r="J100" i="4" s="1"/>
  <c r="K100" i="4" s="1"/>
  <c r="I23" i="4"/>
  <c r="J23" i="4" s="1"/>
  <c r="K23" i="4" s="1"/>
  <c r="I55" i="4"/>
  <c r="J55" i="4" s="1"/>
  <c r="K55" i="4" s="1"/>
  <c r="I79" i="4"/>
  <c r="J79" i="4" s="1"/>
  <c r="K79" i="4" s="1"/>
  <c r="I95" i="4"/>
  <c r="J95" i="4" s="1"/>
  <c r="K95" i="4" s="1"/>
  <c r="I62" i="4"/>
  <c r="J62" i="4" s="1"/>
  <c r="K62" i="4" s="1"/>
  <c r="I93" i="4"/>
  <c r="J93" i="4" s="1"/>
  <c r="K93" i="4" s="1"/>
  <c r="I86" i="4"/>
  <c r="J86" i="4" s="1"/>
  <c r="K86" i="4" s="1"/>
  <c r="I4" i="4"/>
  <c r="J4" i="4" s="1"/>
  <c r="K4" i="4" s="1"/>
  <c r="I54" i="4"/>
  <c r="J54" i="4" s="1"/>
  <c r="K54" i="4" s="1"/>
  <c r="I41" i="4"/>
  <c r="J41" i="4" s="1"/>
  <c r="K41" i="4" s="1"/>
  <c r="I89" i="4"/>
  <c r="J89" i="4" s="1"/>
  <c r="K89" i="4" s="1"/>
  <c r="I30" i="4"/>
  <c r="J30" i="4" s="1"/>
  <c r="K30" i="4" s="1"/>
  <c r="I77" i="4"/>
  <c r="J77" i="4" s="1"/>
  <c r="K77" i="4" s="1"/>
  <c r="I57" i="4"/>
  <c r="J57" i="4" s="1"/>
  <c r="K57" i="4" s="1"/>
  <c r="I61" i="4"/>
  <c r="J61" i="4" s="1"/>
  <c r="K61" i="4" s="1"/>
  <c r="I90" i="4"/>
  <c r="J90" i="4" s="1"/>
  <c r="K90" i="4" s="1"/>
  <c r="I34" i="4"/>
  <c r="J34" i="4" s="1"/>
  <c r="K34" i="4" s="1"/>
  <c r="I28" i="4"/>
  <c r="J28" i="4" s="1"/>
  <c r="K28" i="4" s="1"/>
  <c r="I44" i="4"/>
  <c r="J44" i="4" s="1"/>
  <c r="K44" i="4" s="1"/>
  <c r="I60" i="4"/>
  <c r="J60" i="4" s="1"/>
  <c r="K60" i="4" s="1"/>
  <c r="I43" i="4"/>
  <c r="J43" i="4" s="1"/>
  <c r="K43" i="4" s="1"/>
  <c r="I72" i="4"/>
  <c r="J72" i="4" s="1"/>
  <c r="K72" i="4" s="1"/>
  <c r="I88" i="4"/>
  <c r="J88" i="4" s="1"/>
  <c r="K88" i="4" s="1"/>
  <c r="I104" i="4"/>
  <c r="J104" i="4" s="1"/>
  <c r="K104" i="4" s="1"/>
  <c r="I31" i="4"/>
  <c r="J31" i="4" s="1"/>
  <c r="K31" i="4" s="1"/>
  <c r="I63" i="4"/>
  <c r="J63" i="4" s="1"/>
  <c r="K63" i="4" s="1"/>
  <c r="I83" i="4"/>
  <c r="J83" i="4" s="1"/>
  <c r="K83" i="4" s="1"/>
  <c r="I99" i="4"/>
  <c r="J99" i="4" s="1"/>
  <c r="K99" i="4" s="1"/>
  <c r="I98" i="4"/>
  <c r="J98" i="4" s="1"/>
  <c r="K98" i="4" s="1"/>
  <c r="I21" i="4"/>
  <c r="J21" i="4" s="1"/>
  <c r="K21" i="4" s="1"/>
  <c r="I25" i="4"/>
  <c r="J25" i="4" s="1"/>
  <c r="K25" i="4" s="1"/>
  <c r="I37" i="4"/>
  <c r="J37" i="4" s="1"/>
  <c r="K37" i="4" s="1"/>
  <c r="I78" i="4"/>
  <c r="J78" i="4" s="1"/>
  <c r="K78" i="4" s="1"/>
  <c r="I9" i="4"/>
  <c r="J9" i="4" s="1"/>
  <c r="K9" i="4" s="1"/>
  <c r="I105" i="4"/>
  <c r="J105" i="4" s="1"/>
  <c r="K105" i="4" s="1"/>
  <c r="I82" i="4"/>
  <c r="J82" i="4" s="1"/>
  <c r="K82" i="4" s="1"/>
  <c r="I5" i="4"/>
  <c r="J5" i="4" s="1"/>
  <c r="K5" i="4" s="1"/>
  <c r="I58" i="4"/>
  <c r="J58" i="4" s="1"/>
  <c r="K58" i="4" s="1"/>
  <c r="I14" i="4"/>
  <c r="J14" i="4" s="1"/>
  <c r="K14" i="4" s="1"/>
  <c r="I106" i="4"/>
  <c r="J106" i="4" s="1"/>
  <c r="K106" i="4" s="1"/>
  <c r="I66" i="4"/>
  <c r="J66" i="4" s="1"/>
  <c r="K66" i="4" s="1"/>
  <c r="I16" i="4"/>
  <c r="J16" i="4" s="1"/>
  <c r="K16" i="4" s="1"/>
  <c r="I32" i="4"/>
  <c r="J32" i="4" s="1"/>
  <c r="K32" i="4" s="1"/>
  <c r="I48" i="4"/>
  <c r="J48" i="4" s="1"/>
  <c r="K48" i="4" s="1"/>
  <c r="I64" i="4"/>
  <c r="J64" i="4" s="1"/>
  <c r="K64" i="4" s="1"/>
  <c r="I19" i="4"/>
  <c r="J19" i="4" s="1"/>
  <c r="K19" i="4" s="1"/>
  <c r="I51" i="4"/>
  <c r="J51" i="4" s="1"/>
  <c r="K51" i="4" s="1"/>
  <c r="I76" i="4"/>
  <c r="J76" i="4" s="1"/>
  <c r="K76" i="4" s="1"/>
  <c r="I92" i="4"/>
  <c r="J92" i="4" s="1"/>
  <c r="K92" i="4" s="1"/>
  <c r="I6" i="4"/>
  <c r="J6" i="4" s="1"/>
  <c r="K6" i="4" s="1"/>
  <c r="I39" i="4"/>
  <c r="J39" i="4" s="1"/>
  <c r="K39" i="4" s="1"/>
  <c r="I71" i="4"/>
  <c r="J71" i="4" s="1"/>
  <c r="K71" i="4" s="1"/>
  <c r="I87" i="4"/>
  <c r="J87" i="4" s="1"/>
  <c r="K87" i="4" s="1"/>
  <c r="I103" i="4"/>
  <c r="J103" i="4" s="1"/>
  <c r="K103" i="4" s="1"/>
  <c r="I49" i="4"/>
  <c r="J49" i="4" s="1"/>
  <c r="K49" i="4" s="1"/>
  <c r="I53" i="4"/>
  <c r="J53" i="4" s="1"/>
  <c r="K53" i="4" s="1"/>
  <c r="I26" i="4"/>
  <c r="J26" i="4" s="1"/>
  <c r="K26" i="4" s="1"/>
  <c r="I69" i="4"/>
  <c r="J69" i="4" s="1"/>
  <c r="K69" i="4" s="1"/>
  <c r="I94" i="4"/>
  <c r="J94" i="4" s="1"/>
  <c r="K94" i="4" s="1"/>
  <c r="I42" i="4"/>
  <c r="J42" i="4" s="1"/>
  <c r="K42" i="4" s="1"/>
  <c r="I13" i="4"/>
  <c r="J13" i="4" s="1"/>
  <c r="K13" i="4" s="1"/>
  <c r="I17" i="4"/>
  <c r="J17" i="4" s="1"/>
  <c r="K17" i="4" s="1"/>
  <c r="I70" i="4"/>
  <c r="J70" i="4" s="1"/>
  <c r="K70" i="4" s="1"/>
  <c r="I97" i="4"/>
  <c r="J97" i="4" s="1"/>
  <c r="K97" i="4" s="1"/>
  <c r="I46" i="4"/>
  <c r="J46" i="4" s="1"/>
  <c r="K46" i="4" s="1"/>
  <c r="I33" i="4"/>
  <c r="J33" i="4" s="1"/>
  <c r="K33" i="4" s="1"/>
  <c r="I85" i="4"/>
  <c r="J85" i="4" s="1"/>
  <c r="K85" i="4" s="1"/>
  <c r="I20" i="4"/>
  <c r="J20" i="4" s="1"/>
  <c r="K20" i="4" s="1"/>
  <c r="I52" i="4"/>
  <c r="J52" i="4" s="1"/>
  <c r="K52" i="4" s="1"/>
  <c r="I80" i="4"/>
  <c r="J80" i="4" s="1"/>
  <c r="K80" i="4" s="1"/>
  <c r="I75" i="4"/>
  <c r="J75" i="4" s="1"/>
  <c r="K75" i="4" s="1"/>
  <c r="I38" i="4"/>
  <c r="J38" i="4" s="1"/>
  <c r="K38" i="4" s="1"/>
  <c r="I73" i="4"/>
  <c r="J73" i="4" s="1"/>
  <c r="K73" i="4" s="1"/>
  <c r="I68" i="4"/>
  <c r="J68" i="4" s="1"/>
  <c r="K68" i="4" s="1"/>
  <c r="I96" i="4"/>
  <c r="J96" i="4" s="1"/>
  <c r="K96" i="4" s="1"/>
  <c r="I91" i="4"/>
  <c r="J91" i="4" s="1"/>
  <c r="K91" i="4" s="1"/>
  <c r="I81" i="4"/>
  <c r="J81" i="4" s="1"/>
  <c r="K81" i="4" s="1"/>
  <c r="I27" i="4"/>
  <c r="J27" i="4" s="1"/>
  <c r="K27" i="4" s="1"/>
  <c r="I15" i="4"/>
  <c r="J15" i="4" s="1"/>
  <c r="K15" i="4" s="1"/>
  <c r="I107" i="4"/>
  <c r="J107" i="4" s="1"/>
  <c r="K107" i="4" s="1"/>
  <c r="I22" i="4"/>
  <c r="J22" i="4" s="1"/>
  <c r="K22" i="4" s="1"/>
  <c r="I36" i="4"/>
  <c r="J36" i="4" s="1"/>
  <c r="K36" i="4" s="1"/>
  <c r="I59" i="4"/>
  <c r="J59" i="4" s="1"/>
  <c r="K59" i="4" s="1"/>
  <c r="I47" i="4"/>
  <c r="J47" i="4" s="1"/>
  <c r="K47" i="4" s="1"/>
  <c r="I50" i="4"/>
  <c r="J50" i="4" s="1"/>
  <c r="K50" i="4" s="1"/>
  <c r="I8" i="4"/>
  <c r="J8" i="4" s="1"/>
  <c r="K8" i="4" s="1"/>
  <c r="I3" i="6"/>
  <c r="J3" i="6" s="1"/>
  <c r="I3" i="4" l="1"/>
  <c r="J3" i="4" s="1"/>
  <c r="K3" i="4" s="1"/>
  <c r="H3" i="1" l="1"/>
  <c r="H111" i="1" l="1"/>
  <c r="O3" i="1"/>
  <c r="P14" i="1" l="1"/>
  <c r="P30" i="1"/>
  <c r="P34" i="1"/>
  <c r="P38" i="1"/>
  <c r="P42" i="1"/>
  <c r="P46" i="1"/>
  <c r="P50" i="1"/>
  <c r="P54" i="1"/>
  <c r="P58" i="1"/>
  <c r="P62" i="1"/>
  <c r="P66" i="1"/>
  <c r="P70" i="1"/>
  <c r="P74" i="1"/>
  <c r="P78" i="1"/>
  <c r="P82" i="1"/>
  <c r="P86" i="1"/>
  <c r="P90" i="1"/>
  <c r="P94" i="1"/>
  <c r="P98" i="1"/>
  <c r="P102" i="1"/>
  <c r="P106" i="1"/>
  <c r="P24" i="1"/>
  <c r="P5" i="1"/>
  <c r="P16" i="1"/>
  <c r="P26" i="1"/>
  <c r="P18" i="1"/>
  <c r="P10" i="1"/>
  <c r="P21" i="1"/>
  <c r="P31" i="1"/>
  <c r="P39" i="1"/>
  <c r="P47" i="1"/>
  <c r="P55" i="1"/>
  <c r="P63" i="1"/>
  <c r="P71" i="1"/>
  <c r="P79" i="1"/>
  <c r="P87" i="1"/>
  <c r="P95" i="1"/>
  <c r="P103" i="1"/>
  <c r="P13" i="1"/>
  <c r="P93" i="1"/>
  <c r="P77" i="1"/>
  <c r="P61" i="1"/>
  <c r="P45" i="1"/>
  <c r="P29" i="1"/>
  <c r="P100" i="1"/>
  <c r="P84" i="1"/>
  <c r="P68" i="1"/>
  <c r="P52" i="1"/>
  <c r="P36" i="1"/>
  <c r="P99" i="1"/>
  <c r="P67" i="1"/>
  <c r="P35" i="1"/>
  <c r="P15" i="1"/>
  <c r="P19" i="1"/>
  <c r="P9" i="1"/>
  <c r="P85" i="1"/>
  <c r="P53" i="1"/>
  <c r="P108" i="1"/>
  <c r="P76" i="1"/>
  <c r="P44" i="1"/>
  <c r="P83" i="1"/>
  <c r="P27" i="1"/>
  <c r="P7" i="1"/>
  <c r="P97" i="1"/>
  <c r="P65" i="1"/>
  <c r="P104" i="1"/>
  <c r="P72" i="1"/>
  <c r="P40" i="1"/>
  <c r="P75" i="1"/>
  <c r="P4" i="1"/>
  <c r="P17" i="1"/>
  <c r="P105" i="1"/>
  <c r="P89" i="1"/>
  <c r="P73" i="1"/>
  <c r="P57" i="1"/>
  <c r="P41" i="1"/>
  <c r="P12" i="1"/>
  <c r="P96" i="1"/>
  <c r="P80" i="1"/>
  <c r="P64" i="1"/>
  <c r="P48" i="1"/>
  <c r="P32" i="1"/>
  <c r="P91" i="1"/>
  <c r="P59" i="1"/>
  <c r="P28" i="1"/>
  <c r="P11" i="1"/>
  <c r="P22" i="1"/>
  <c r="P25" i="1"/>
  <c r="P101" i="1"/>
  <c r="P69" i="1"/>
  <c r="P37" i="1"/>
  <c r="P92" i="1"/>
  <c r="P60" i="1"/>
  <c r="P8" i="1"/>
  <c r="P51" i="1"/>
  <c r="P20" i="1"/>
  <c r="P6" i="1"/>
  <c r="P81" i="1"/>
  <c r="P49" i="1"/>
  <c r="P33" i="1"/>
  <c r="P88" i="1"/>
  <c r="P56" i="1"/>
  <c r="P107" i="1"/>
  <c r="P43" i="1"/>
  <c r="P23" i="1"/>
  <c r="I15" i="1"/>
  <c r="I19" i="1"/>
  <c r="I23" i="1"/>
  <c r="I27" i="1"/>
  <c r="I35" i="1"/>
  <c r="I39" i="1"/>
  <c r="I47" i="1"/>
  <c r="I55" i="1"/>
  <c r="I63" i="1"/>
  <c r="I71" i="1"/>
  <c r="I79" i="1"/>
  <c r="I87" i="1"/>
  <c r="I95" i="1"/>
  <c r="I103" i="1"/>
  <c r="I8" i="1"/>
  <c r="I12" i="1"/>
  <c r="I20" i="1"/>
  <c r="I28" i="1"/>
  <c r="I36" i="1"/>
  <c r="I44" i="1"/>
  <c r="I52" i="1"/>
  <c r="I60" i="1"/>
  <c r="I68" i="1"/>
  <c r="I76" i="1"/>
  <c r="I84" i="1"/>
  <c r="I92" i="1"/>
  <c r="I100" i="1"/>
  <c r="I108" i="1"/>
  <c r="I11" i="1"/>
  <c r="I31" i="1"/>
  <c r="I43" i="1"/>
  <c r="I51" i="1"/>
  <c r="I59" i="1"/>
  <c r="I67" i="1"/>
  <c r="I75" i="1"/>
  <c r="I83" i="1"/>
  <c r="I91" i="1"/>
  <c r="I99" i="1"/>
  <c r="I107" i="1"/>
  <c r="I16" i="1"/>
  <c r="I24" i="1"/>
  <c r="I32" i="1"/>
  <c r="I40" i="1"/>
  <c r="I48" i="1"/>
  <c r="I56" i="1"/>
  <c r="I64" i="1"/>
  <c r="I72" i="1"/>
  <c r="I80" i="1"/>
  <c r="I88" i="1"/>
  <c r="I96" i="1"/>
  <c r="I104" i="1"/>
  <c r="I17" i="1"/>
  <c r="I81" i="1"/>
  <c r="I49" i="1"/>
  <c r="I6" i="1"/>
  <c r="I101" i="1"/>
  <c r="I69" i="1"/>
  <c r="I37" i="1"/>
  <c r="I10" i="1"/>
  <c r="I94" i="1"/>
  <c r="I78" i="1"/>
  <c r="I62" i="1"/>
  <c r="I46" i="1"/>
  <c r="I30" i="1"/>
  <c r="I65" i="1"/>
  <c r="I13" i="1"/>
  <c r="I53" i="1"/>
  <c r="I102" i="1"/>
  <c r="I70" i="1"/>
  <c r="I38" i="1"/>
  <c r="I89" i="1"/>
  <c r="I25" i="1"/>
  <c r="I77" i="1"/>
  <c r="I14" i="1"/>
  <c r="I82" i="1"/>
  <c r="I50" i="1"/>
  <c r="I18" i="1"/>
  <c r="I9" i="1"/>
  <c r="I73" i="1"/>
  <c r="I45" i="1"/>
  <c r="I7" i="1"/>
  <c r="I93" i="1"/>
  <c r="I61" i="1"/>
  <c r="I29" i="1"/>
  <c r="I106" i="1"/>
  <c r="I90" i="1"/>
  <c r="I74" i="1"/>
  <c r="I58" i="1"/>
  <c r="I42" i="1"/>
  <c r="I26" i="1"/>
  <c r="I97" i="1"/>
  <c r="I33" i="1"/>
  <c r="I85" i="1"/>
  <c r="I21" i="1"/>
  <c r="I86" i="1"/>
  <c r="I54" i="1"/>
  <c r="I22" i="1"/>
  <c r="I57" i="1"/>
  <c r="I105" i="1"/>
  <c r="I41" i="1"/>
  <c r="I98" i="1"/>
  <c r="I66" i="1"/>
  <c r="I34" i="1"/>
  <c r="I3" i="1"/>
  <c r="I5" i="1"/>
  <c r="I4" i="1"/>
  <c r="P3" i="1"/>
  <c r="Q88" i="1" l="1"/>
  <c r="R60" i="1"/>
  <c r="Q28" i="1"/>
  <c r="Q12" i="1"/>
  <c r="Q75" i="1"/>
  <c r="Q83" i="1"/>
  <c r="R15" i="1"/>
  <c r="Q15" i="1"/>
  <c r="Q100" i="1"/>
  <c r="Q95" i="1"/>
  <c r="Q31" i="1"/>
  <c r="Q106" i="1"/>
  <c r="Q14" i="1"/>
  <c r="Q33" i="1"/>
  <c r="Q92" i="1"/>
  <c r="Q59" i="1"/>
  <c r="Q105" i="1"/>
  <c r="Q97" i="1"/>
  <c r="Q44" i="1"/>
  <c r="Q35" i="1"/>
  <c r="Q29" i="1"/>
  <c r="Q93" i="1"/>
  <c r="Q55" i="1"/>
  <c r="Q21" i="1"/>
  <c r="Q16" i="1"/>
  <c r="Q102" i="1"/>
  <c r="Q86" i="1"/>
  <c r="Q70" i="1"/>
  <c r="Q38" i="1"/>
  <c r="Q107" i="1"/>
  <c r="Q49" i="1"/>
  <c r="Q51" i="1"/>
  <c r="Q37" i="1"/>
  <c r="Q22" i="1"/>
  <c r="Q91" i="1"/>
  <c r="Q80" i="1"/>
  <c r="Q57" i="1"/>
  <c r="Q17" i="1"/>
  <c r="Q72" i="1"/>
  <c r="Q7" i="1"/>
  <c r="Q76" i="1"/>
  <c r="Q9" i="1"/>
  <c r="Q67" i="1"/>
  <c r="Q68" i="1"/>
  <c r="R68" i="1"/>
  <c r="Q45" i="1"/>
  <c r="Q13" i="1"/>
  <c r="Q79" i="1"/>
  <c r="Q47" i="1"/>
  <c r="Q10" i="1"/>
  <c r="Q5" i="1"/>
  <c r="Q98" i="1"/>
  <c r="Q82" i="1"/>
  <c r="Q66" i="1"/>
  <c r="Q50" i="1"/>
  <c r="Q34" i="1"/>
  <c r="Q23" i="1"/>
  <c r="Q6" i="1"/>
  <c r="Q101" i="1"/>
  <c r="Q48" i="1"/>
  <c r="Q89" i="1"/>
  <c r="Q65" i="1"/>
  <c r="Q53" i="1"/>
  <c r="Q36" i="1"/>
  <c r="Q77" i="1"/>
  <c r="Q63" i="1"/>
  <c r="Q26" i="1"/>
  <c r="Q90" i="1"/>
  <c r="Q74" i="1"/>
  <c r="Q58" i="1"/>
  <c r="Q42" i="1"/>
  <c r="Q43" i="1"/>
  <c r="Q20" i="1"/>
  <c r="Q25" i="1"/>
  <c r="Q64" i="1"/>
  <c r="Q41" i="1"/>
  <c r="Q40" i="1"/>
  <c r="Q85" i="1"/>
  <c r="Q52" i="1"/>
  <c r="R87" i="1"/>
  <c r="Q87" i="1"/>
  <c r="Q54" i="1"/>
  <c r="Q56" i="1"/>
  <c r="Q81" i="1"/>
  <c r="Q8" i="1"/>
  <c r="Q69" i="1"/>
  <c r="Q11" i="1"/>
  <c r="Q32" i="1"/>
  <c r="Q96" i="1"/>
  <c r="Q73" i="1"/>
  <c r="Q4" i="1"/>
  <c r="Q104" i="1"/>
  <c r="Q27" i="1"/>
  <c r="Q108" i="1"/>
  <c r="Q19" i="1"/>
  <c r="Q99" i="1"/>
  <c r="Q84" i="1"/>
  <c r="R84" i="1"/>
  <c r="Q61" i="1"/>
  <c r="Q103" i="1"/>
  <c r="Q71" i="1"/>
  <c r="Q39" i="1"/>
  <c r="Q18" i="1"/>
  <c r="Q24" i="1"/>
  <c r="Q94" i="1"/>
  <c r="Q78" i="1"/>
  <c r="Q62" i="1"/>
  <c r="Q46" i="1"/>
  <c r="Q30" i="1"/>
  <c r="Q215" i="20"/>
  <c r="Q214" i="20"/>
  <c r="Q3" i="1"/>
  <c r="R48" i="20" l="1"/>
  <c r="R5" i="20"/>
  <c r="R75" i="20"/>
  <c r="R175" i="20"/>
  <c r="R183" i="20"/>
  <c r="R106" i="20"/>
  <c r="R85" i="20"/>
  <c r="R7" i="20"/>
  <c r="R49" i="20"/>
  <c r="R38" i="20"/>
  <c r="R195" i="20"/>
  <c r="R123" i="20"/>
  <c r="R40" i="20"/>
  <c r="R54" i="20"/>
  <c r="R37" i="20"/>
  <c r="R187" i="20"/>
  <c r="R155" i="20"/>
  <c r="R108" i="20"/>
  <c r="R205" i="20"/>
  <c r="R98" i="20"/>
  <c r="R9" i="20"/>
  <c r="R135" i="20"/>
  <c r="R55" i="20"/>
  <c r="R15" i="20"/>
  <c r="R150" i="20"/>
  <c r="R186" i="20"/>
  <c r="R136" i="20"/>
  <c r="R42" i="20"/>
  <c r="R172" i="20"/>
  <c r="R192" i="20"/>
  <c r="R165" i="20"/>
  <c r="R18" i="20"/>
  <c r="R107" i="20"/>
  <c r="R126" i="20"/>
  <c r="R144" i="20"/>
  <c r="R200" i="20"/>
  <c r="R145" i="20"/>
  <c r="R86" i="20"/>
  <c r="R52" i="20"/>
  <c r="R30" i="20"/>
  <c r="R138" i="20"/>
  <c r="R112" i="20"/>
  <c r="R132" i="20"/>
  <c r="R170" i="20"/>
  <c r="R190" i="20"/>
  <c r="R36" i="20"/>
  <c r="R189" i="20"/>
  <c r="R185" i="20"/>
  <c r="R78" i="20"/>
  <c r="R204" i="20"/>
  <c r="R148" i="20"/>
  <c r="R181" i="20"/>
  <c r="R149" i="20"/>
  <c r="R80" i="20"/>
  <c r="R208" i="20"/>
  <c r="R160" i="20"/>
  <c r="R101" i="20"/>
  <c r="R154" i="20"/>
  <c r="R193" i="20"/>
  <c r="R161" i="20"/>
  <c r="R168" i="20"/>
  <c r="R74" i="20"/>
  <c r="R156" i="20"/>
  <c r="R153" i="20"/>
  <c r="R99" i="20"/>
  <c r="R128" i="20"/>
  <c r="R158" i="20"/>
  <c r="R116" i="20"/>
  <c r="R197" i="20"/>
  <c r="R46" i="20"/>
  <c r="R182" i="20"/>
  <c r="R88" i="20"/>
  <c r="R210" i="20"/>
  <c r="R130" i="20"/>
  <c r="R34" i="20"/>
  <c r="R134" i="20"/>
  <c r="R152" i="20"/>
  <c r="R177" i="20"/>
  <c r="R202" i="20"/>
  <c r="R142" i="20"/>
  <c r="R124" i="20"/>
  <c r="R164" i="20"/>
  <c r="R169" i="20"/>
  <c r="R93" i="20"/>
  <c r="R105" i="20"/>
  <c r="R103" i="20"/>
  <c r="R196" i="20"/>
  <c r="R58" i="20"/>
  <c r="R28" i="20"/>
  <c r="R68" i="20"/>
  <c r="R14" i="20"/>
  <c r="R194" i="20"/>
  <c r="R157" i="20"/>
  <c r="R97" i="20"/>
  <c r="R146" i="20"/>
  <c r="R62" i="20"/>
  <c r="R53" i="20"/>
  <c r="R125" i="20"/>
  <c r="R159" i="20"/>
  <c r="R66" i="20"/>
  <c r="R82" i="20"/>
  <c r="R206" i="20"/>
  <c r="R33" i="20"/>
  <c r="R91" i="20"/>
  <c r="R140" i="20"/>
  <c r="R13" i="20"/>
  <c r="R27" i="20"/>
  <c r="R44" i="20"/>
  <c r="R174" i="20"/>
  <c r="R115" i="20"/>
  <c r="R139" i="20"/>
  <c r="R102" i="20"/>
  <c r="R8" i="20"/>
  <c r="R43" i="20"/>
  <c r="R184" i="20"/>
  <c r="R104" i="20"/>
  <c r="R32" i="20"/>
  <c r="R211" i="20"/>
  <c r="R41" i="20"/>
  <c r="R24" i="20"/>
  <c r="R162" i="20"/>
  <c r="R167" i="20"/>
  <c r="R118" i="20"/>
  <c r="R129" i="20"/>
  <c r="R59" i="20"/>
  <c r="R173" i="20"/>
  <c r="R127" i="20"/>
  <c r="R70" i="20"/>
  <c r="R69" i="20"/>
  <c r="R87" i="20"/>
  <c r="R47" i="20"/>
  <c r="R21" i="20"/>
  <c r="R203" i="20"/>
  <c r="R64" i="20"/>
  <c r="R77" i="20"/>
  <c r="R56" i="20"/>
  <c r="R83" i="20"/>
  <c r="R120" i="20"/>
  <c r="R4" i="20"/>
  <c r="R199" i="20"/>
  <c r="R57" i="20"/>
  <c r="R109" i="20"/>
  <c r="R122" i="20"/>
  <c r="R39" i="20"/>
  <c r="R201" i="20"/>
  <c r="R137" i="20"/>
  <c r="R143" i="20"/>
  <c r="R79" i="20"/>
  <c r="R61" i="20"/>
  <c r="R20" i="20"/>
  <c r="R171" i="20"/>
  <c r="R31" i="20"/>
  <c r="R92" i="20"/>
  <c r="R11" i="20"/>
  <c r="R176" i="20"/>
  <c r="R63" i="20"/>
  <c r="R67" i="20"/>
  <c r="R73" i="20"/>
  <c r="R65" i="20"/>
  <c r="R22" i="20"/>
  <c r="R60" i="20"/>
  <c r="R114" i="20"/>
  <c r="R166" i="20"/>
  <c r="R29" i="20"/>
  <c r="R178" i="20"/>
  <c r="R180" i="20"/>
  <c r="R23" i="20"/>
  <c r="R72" i="20"/>
  <c r="R35" i="20"/>
  <c r="R6" i="20"/>
  <c r="R207" i="20"/>
  <c r="R151" i="20"/>
  <c r="R71" i="20"/>
  <c r="R209" i="20"/>
  <c r="R110" i="20"/>
  <c r="R141" i="20"/>
  <c r="R16" i="20"/>
  <c r="R19" i="20"/>
  <c r="R100" i="20"/>
  <c r="R119" i="20"/>
  <c r="R188" i="20"/>
  <c r="R76" i="20"/>
  <c r="R131" i="20"/>
  <c r="R147" i="20"/>
  <c r="R179" i="20"/>
  <c r="R84" i="20"/>
  <c r="R111" i="20"/>
  <c r="R89" i="20"/>
  <c r="R212" i="20"/>
  <c r="R17" i="20"/>
  <c r="R81" i="20"/>
  <c r="R10" i="20"/>
  <c r="R163" i="20"/>
  <c r="R121" i="20"/>
  <c r="R96" i="20"/>
  <c r="R95" i="20"/>
  <c r="R117" i="20"/>
  <c r="R50" i="20"/>
  <c r="R26" i="20"/>
  <c r="R12" i="20"/>
  <c r="R198" i="20"/>
  <c r="R113" i="20"/>
  <c r="R51" i="20"/>
  <c r="R45" i="20"/>
  <c r="R90" i="20"/>
  <c r="R25" i="20"/>
  <c r="R191" i="20"/>
  <c r="R133" i="20"/>
  <c r="R3" i="20"/>
  <c r="Q110" i="1"/>
  <c r="Q111" i="1"/>
  <c r="R42" i="1" l="1"/>
  <c r="R59" i="1"/>
  <c r="R102" i="1"/>
  <c r="R38" i="1"/>
  <c r="R31" i="1"/>
  <c r="R67" i="1"/>
  <c r="R43" i="1"/>
  <c r="R91" i="1"/>
  <c r="R30" i="1"/>
  <c r="R33" i="1"/>
  <c r="R46" i="1"/>
  <c r="R75" i="1"/>
  <c r="R63" i="1"/>
  <c r="R6" i="1"/>
  <c r="R51" i="1"/>
  <c r="R25" i="1"/>
  <c r="R23" i="1"/>
  <c r="R11" i="1"/>
  <c r="R35" i="1"/>
  <c r="R7" i="1"/>
  <c r="R41" i="1"/>
  <c r="R77" i="1"/>
  <c r="R17" i="1"/>
  <c r="R54" i="1"/>
  <c r="R5" i="1"/>
  <c r="R14" i="1"/>
  <c r="R37" i="1"/>
  <c r="R89" i="1"/>
  <c r="R107" i="1"/>
  <c r="R85" i="1"/>
  <c r="R49" i="1"/>
  <c r="R62" i="1"/>
  <c r="R97" i="1"/>
  <c r="R58" i="1"/>
  <c r="R101" i="1"/>
  <c r="R21" i="1"/>
  <c r="R79" i="1"/>
  <c r="R81" i="1"/>
  <c r="R71" i="1"/>
  <c r="R45" i="1"/>
  <c r="R78" i="1"/>
  <c r="R26" i="1"/>
  <c r="R105" i="1"/>
  <c r="R57" i="1"/>
  <c r="R74" i="1"/>
  <c r="R9" i="1"/>
  <c r="R69" i="1"/>
  <c r="R13" i="1"/>
  <c r="R83" i="1"/>
  <c r="R93" i="1"/>
  <c r="R73" i="1"/>
  <c r="R18" i="1"/>
  <c r="R44" i="1"/>
  <c r="R16" i="1"/>
  <c r="R34" i="1"/>
  <c r="R48" i="1"/>
  <c r="R103" i="1"/>
  <c r="R88" i="1"/>
  <c r="R28" i="1"/>
  <c r="R106" i="1"/>
  <c r="R80" i="1"/>
  <c r="R82" i="1"/>
  <c r="R50" i="1"/>
  <c r="R20" i="1"/>
  <c r="R64" i="1"/>
  <c r="R40" i="1"/>
  <c r="R52" i="1"/>
  <c r="R32" i="1"/>
  <c r="R104" i="1"/>
  <c r="R108" i="1"/>
  <c r="R92" i="1"/>
  <c r="R76" i="1"/>
  <c r="R66" i="1"/>
  <c r="R8" i="1"/>
  <c r="R4" i="1"/>
  <c r="R24" i="1"/>
  <c r="R12" i="1"/>
  <c r="R100" i="1"/>
  <c r="R72" i="1"/>
  <c r="R98" i="1"/>
  <c r="R36" i="1"/>
  <c r="R56" i="1"/>
  <c r="R96" i="1"/>
  <c r="R70" i="1"/>
  <c r="R90" i="1"/>
  <c r="R99" i="1"/>
  <c r="R94" i="1"/>
  <c r="R65" i="1"/>
  <c r="R86" i="1"/>
  <c r="R61" i="1"/>
  <c r="R29" i="1"/>
  <c r="R47" i="1"/>
  <c r="R27" i="1"/>
  <c r="R10" i="1"/>
  <c r="R39" i="1"/>
  <c r="R53" i="1"/>
  <c r="R95" i="1"/>
  <c r="R22" i="1"/>
  <c r="R55" i="1"/>
  <c r="R19" i="1"/>
  <c r="R3" i="1"/>
  <c r="R214" i="20"/>
  <c r="S89" i="20" s="1"/>
  <c r="S145" i="20" l="1"/>
  <c r="S124" i="20"/>
  <c r="S162" i="20"/>
  <c r="T162" i="20" s="1"/>
  <c r="U162" i="20" s="1"/>
  <c r="S178" i="20"/>
  <c r="T178" i="20" s="1"/>
  <c r="U178" i="20" s="1"/>
  <c r="S3" i="20"/>
  <c r="S169" i="20"/>
  <c r="S65" i="20"/>
  <c r="T65" i="20" s="1"/>
  <c r="U65" i="20" s="1"/>
  <c r="S30" i="20"/>
  <c r="T30" i="20" s="1"/>
  <c r="U30" i="20" s="1"/>
  <c r="S112" i="20"/>
  <c r="S13" i="20"/>
  <c r="S6" i="20"/>
  <c r="T6" i="20" s="1"/>
  <c r="U6" i="20" s="1"/>
  <c r="S132" i="20"/>
  <c r="T132" i="20" s="1"/>
  <c r="U132" i="20" s="1"/>
  <c r="S111" i="20"/>
  <c r="S62" i="20"/>
  <c r="S10" i="20"/>
  <c r="S48" i="20"/>
  <c r="T48" i="20" s="1"/>
  <c r="U48" i="20" s="1"/>
  <c r="S138" i="20"/>
  <c r="S105" i="20"/>
  <c r="S69" i="20"/>
  <c r="T69" i="20" s="1"/>
  <c r="U69" i="20" s="1"/>
  <c r="S35" i="20"/>
  <c r="T35" i="20" s="1"/>
  <c r="U35" i="20" s="1"/>
  <c r="S85" i="20"/>
  <c r="T85" i="20" s="1"/>
  <c r="U85" i="20" s="1"/>
  <c r="S146" i="20"/>
  <c r="S23" i="20"/>
  <c r="T23" i="20" s="1"/>
  <c r="U23" i="20" s="1"/>
  <c r="S185" i="20"/>
  <c r="T185" i="20" s="1"/>
  <c r="U185" i="20" s="1"/>
  <c r="S80" i="20"/>
  <c r="S211" i="20"/>
  <c r="S76" i="20"/>
  <c r="T76" i="20" s="1"/>
  <c r="U76" i="20" s="1"/>
  <c r="S195" i="20"/>
  <c r="T195" i="20" s="1"/>
  <c r="U195" i="20" s="1"/>
  <c r="S122" i="20"/>
  <c r="S7" i="20"/>
  <c r="S88" i="20"/>
  <c r="T88" i="20" s="1"/>
  <c r="U88" i="20" s="1"/>
  <c r="S44" i="20"/>
  <c r="T44" i="20" s="1"/>
  <c r="U44" i="20" s="1"/>
  <c r="S199" i="20"/>
  <c r="T199" i="20" s="1"/>
  <c r="U199" i="20" s="1"/>
  <c r="S151" i="20"/>
  <c r="S183" i="20"/>
  <c r="T183" i="20" s="1"/>
  <c r="U183" i="20" s="1"/>
  <c r="S150" i="20"/>
  <c r="T150" i="20" s="1"/>
  <c r="U150" i="20" s="1"/>
  <c r="S78" i="20"/>
  <c r="T78" i="20" s="1"/>
  <c r="U78" i="20" s="1"/>
  <c r="S197" i="20"/>
  <c r="S28" i="20"/>
  <c r="T28" i="20" s="1"/>
  <c r="U28" i="20" s="1"/>
  <c r="S8" i="20"/>
  <c r="T8" i="20" s="1"/>
  <c r="U8" i="20" s="1"/>
  <c r="S203" i="20"/>
  <c r="S92" i="20"/>
  <c r="S16" i="20"/>
  <c r="T16" i="20" s="1"/>
  <c r="U16" i="20" s="1"/>
  <c r="S117" i="20"/>
  <c r="T117" i="20" s="1"/>
  <c r="U117" i="20" s="1"/>
  <c r="S55" i="20"/>
  <c r="S158" i="20"/>
  <c r="S33" i="20"/>
  <c r="T33" i="20" s="1"/>
  <c r="U33" i="20" s="1"/>
  <c r="S4" i="20"/>
  <c r="S131" i="20"/>
  <c r="S123" i="20"/>
  <c r="S160" i="20"/>
  <c r="T160" i="20" s="1"/>
  <c r="U160" i="20" s="1"/>
  <c r="S186" i="20"/>
  <c r="T186" i="20" s="1"/>
  <c r="U186" i="20" s="1"/>
  <c r="S154" i="20"/>
  <c r="T154" i="20" s="1"/>
  <c r="U154" i="20" s="1"/>
  <c r="S68" i="20"/>
  <c r="S167" i="20"/>
  <c r="T167" i="20" s="1"/>
  <c r="U167" i="20" s="1"/>
  <c r="S11" i="20"/>
  <c r="T11" i="20" s="1"/>
  <c r="U11" i="20" s="1"/>
  <c r="S84" i="20"/>
  <c r="S37" i="20"/>
  <c r="S202" i="20"/>
  <c r="T202" i="20" s="1"/>
  <c r="U202" i="20" s="1"/>
  <c r="S171" i="20"/>
  <c r="T171" i="20" s="1"/>
  <c r="U171" i="20" s="1"/>
  <c r="S187" i="20"/>
  <c r="S116" i="20"/>
  <c r="S102" i="20"/>
  <c r="T102" i="20" s="1"/>
  <c r="U102" i="20" s="1"/>
  <c r="S39" i="20"/>
  <c r="T39" i="20" s="1"/>
  <c r="U39" i="20" s="1"/>
  <c r="S141" i="20"/>
  <c r="S133" i="20"/>
  <c r="S155" i="20"/>
  <c r="S101" i="20"/>
  <c r="T101" i="20" s="1"/>
  <c r="U101" i="20" s="1"/>
  <c r="S82" i="20"/>
  <c r="S201" i="20"/>
  <c r="S179" i="20"/>
  <c r="T179" i="20" s="1"/>
  <c r="U179" i="20" s="1"/>
  <c r="S189" i="20"/>
  <c r="T189" i="20" s="1"/>
  <c r="U189" i="20" s="1"/>
  <c r="S118" i="20"/>
  <c r="S26" i="20"/>
  <c r="S38" i="20"/>
  <c r="T38" i="20" s="1"/>
  <c r="U38" i="20" s="1"/>
  <c r="S130" i="20"/>
  <c r="T130" i="20" s="1"/>
  <c r="U130" i="20" s="1"/>
  <c r="S120" i="20"/>
  <c r="T120" i="20" s="1"/>
  <c r="U120" i="20" s="1"/>
  <c r="S113" i="20"/>
  <c r="S41" i="20"/>
  <c r="T41" i="20" s="1"/>
  <c r="U41" i="20" s="1"/>
  <c r="S170" i="20"/>
  <c r="T170" i="20" s="1"/>
  <c r="U170" i="20" s="1"/>
  <c r="S70" i="20"/>
  <c r="S22" i="20"/>
  <c r="S9" i="20"/>
  <c r="T9" i="20" s="1"/>
  <c r="U9" i="20" s="1"/>
  <c r="S99" i="20"/>
  <c r="T99" i="20" s="1"/>
  <c r="U99" i="20" s="1"/>
  <c r="S140" i="20"/>
  <c r="S61" i="20"/>
  <c r="S163" i="20"/>
  <c r="T163" i="20" s="1"/>
  <c r="U163" i="20" s="1"/>
  <c r="S148" i="20"/>
  <c r="T148" i="20" s="1"/>
  <c r="U148" i="20" s="1"/>
  <c r="S47" i="20"/>
  <c r="S175" i="20"/>
  <c r="S135" i="20"/>
  <c r="T135" i="20" s="1"/>
  <c r="U135" i="20" s="1"/>
  <c r="S103" i="20"/>
  <c r="T103" i="20" s="1"/>
  <c r="U103" i="20" s="1"/>
  <c r="S20" i="20"/>
  <c r="S182" i="20"/>
  <c r="S45" i="20"/>
  <c r="T45" i="20" s="1"/>
  <c r="U45" i="20" s="1"/>
  <c r="S49" i="20"/>
  <c r="T49" i="20" s="1"/>
  <c r="U49" i="20" s="1"/>
  <c r="S107" i="20"/>
  <c r="S149" i="20"/>
  <c r="S210" i="20"/>
  <c r="T210" i="20" s="1"/>
  <c r="U210" i="20" s="1"/>
  <c r="S53" i="20"/>
  <c r="T53" i="20" s="1"/>
  <c r="U53" i="20" s="1"/>
  <c r="S32" i="20"/>
  <c r="S83" i="20"/>
  <c r="S60" i="20"/>
  <c r="T60" i="20" s="1"/>
  <c r="U60" i="20" s="1"/>
  <c r="S188" i="20"/>
  <c r="T188" i="20" s="1"/>
  <c r="U188" i="20" s="1"/>
  <c r="S198" i="20"/>
  <c r="S52" i="20"/>
  <c r="S34" i="20"/>
  <c r="T34" i="20" s="1"/>
  <c r="U34" i="20" s="1"/>
  <c r="S139" i="20"/>
  <c r="T139" i="20" s="1"/>
  <c r="U139" i="20" s="1"/>
  <c r="S176" i="20"/>
  <c r="S81" i="20"/>
  <c r="S98" i="20"/>
  <c r="T98" i="20" s="1"/>
  <c r="U98" i="20" s="1"/>
  <c r="S106" i="20"/>
  <c r="T106" i="20" s="1"/>
  <c r="U106" i="20" s="1"/>
  <c r="S86" i="20"/>
  <c r="S46" i="20"/>
  <c r="S206" i="20"/>
  <c r="T206" i="20" s="1"/>
  <c r="U206" i="20" s="1"/>
  <c r="S64" i="20"/>
  <c r="T64" i="20" s="1"/>
  <c r="U64" i="20" s="1"/>
  <c r="S180" i="20"/>
  <c r="S50" i="20"/>
  <c r="S144" i="20"/>
  <c r="T144" i="20" s="1"/>
  <c r="U144" i="20" s="1"/>
  <c r="S27" i="20"/>
  <c r="T27" i="20" s="1"/>
  <c r="U27" i="20" s="1"/>
  <c r="S100" i="20"/>
  <c r="T100" i="20" s="1"/>
  <c r="U100" i="20" s="1"/>
  <c r="S200" i="20"/>
  <c r="S194" i="20"/>
  <c r="S129" i="20"/>
  <c r="T129" i="20" s="1"/>
  <c r="U129" i="20" s="1"/>
  <c r="S63" i="20"/>
  <c r="S94" i="20"/>
  <c r="S40" i="20"/>
  <c r="T40" i="20" s="1"/>
  <c r="U40" i="20" s="1"/>
  <c r="S172" i="20"/>
  <c r="T172" i="20" s="1"/>
  <c r="U172" i="20" s="1"/>
  <c r="S190" i="20"/>
  <c r="T190" i="20" s="1"/>
  <c r="U190" i="20" s="1"/>
  <c r="S168" i="20"/>
  <c r="S152" i="20"/>
  <c r="T152" i="20" s="1"/>
  <c r="U152" i="20" s="1"/>
  <c r="S157" i="20"/>
  <c r="T157" i="20" s="1"/>
  <c r="U157" i="20" s="1"/>
  <c r="S174" i="20"/>
  <c r="S59" i="20"/>
  <c r="S57" i="20"/>
  <c r="T57" i="20" s="1"/>
  <c r="U57" i="20" s="1"/>
  <c r="S67" i="20"/>
  <c r="T67" i="20" s="1"/>
  <c r="U67" i="20" s="1"/>
  <c r="S71" i="20"/>
  <c r="S212" i="20"/>
  <c r="S90" i="20"/>
  <c r="T90" i="20" s="1"/>
  <c r="U90" i="20" s="1"/>
  <c r="S165" i="20"/>
  <c r="T165" i="20" s="1"/>
  <c r="U165" i="20" s="1"/>
  <c r="S193" i="20"/>
  <c r="S196" i="20"/>
  <c r="S184" i="20"/>
  <c r="T184" i="20" s="1"/>
  <c r="U184" i="20" s="1"/>
  <c r="S143" i="20"/>
  <c r="T143" i="20" s="1"/>
  <c r="U143" i="20" s="1"/>
  <c r="S110" i="20"/>
  <c r="T110" i="20" s="1"/>
  <c r="U110" i="20" s="1"/>
  <c r="S191" i="20"/>
  <c r="S18" i="20"/>
  <c r="T18" i="20" s="1"/>
  <c r="U18" i="20" s="1"/>
  <c r="S153" i="20"/>
  <c r="T153" i="20" s="1"/>
  <c r="U153" i="20" s="1"/>
  <c r="S54" i="20"/>
  <c r="S192" i="20"/>
  <c r="S36" i="20"/>
  <c r="T36" i="20" s="1"/>
  <c r="U36" i="20" s="1"/>
  <c r="S74" i="20"/>
  <c r="T74" i="20" s="1"/>
  <c r="U74" i="20" s="1"/>
  <c r="S177" i="20"/>
  <c r="S97" i="20"/>
  <c r="S115" i="20"/>
  <c r="T115" i="20" s="1"/>
  <c r="U115" i="20" s="1"/>
  <c r="S173" i="20"/>
  <c r="T173" i="20" s="1"/>
  <c r="U173" i="20" s="1"/>
  <c r="S109" i="20"/>
  <c r="T109" i="20" s="1"/>
  <c r="U109" i="20" s="1"/>
  <c r="S73" i="20"/>
  <c r="S209" i="20"/>
  <c r="T209" i="20" s="1"/>
  <c r="U209" i="20" s="1"/>
  <c r="S17" i="20"/>
  <c r="T17" i="20" s="1"/>
  <c r="U17" i="20" s="1"/>
  <c r="S25" i="20"/>
  <c r="S205" i="20"/>
  <c r="S208" i="20"/>
  <c r="T208" i="20" s="1"/>
  <c r="U208" i="20" s="1"/>
  <c r="S14" i="20"/>
  <c r="T14" i="20" s="1"/>
  <c r="U14" i="20" s="1"/>
  <c r="S127" i="20"/>
  <c r="S166" i="20"/>
  <c r="S96" i="20"/>
  <c r="T96" i="20" s="1"/>
  <c r="U96" i="20" s="1"/>
  <c r="S15" i="20"/>
  <c r="T15" i="20" s="1"/>
  <c r="U15" i="20" s="1"/>
  <c r="S181" i="20"/>
  <c r="S93" i="20"/>
  <c r="S66" i="20"/>
  <c r="T66" i="20" s="1"/>
  <c r="U66" i="20" s="1"/>
  <c r="S104" i="20"/>
  <c r="T104" i="20" s="1"/>
  <c r="U104" i="20" s="1"/>
  <c r="S21" i="20"/>
  <c r="S79" i="20"/>
  <c r="S29" i="20"/>
  <c r="T29" i="20" s="1"/>
  <c r="U29" i="20" s="1"/>
  <c r="S119" i="20"/>
  <c r="T119" i="20" s="1"/>
  <c r="U119" i="20" s="1"/>
  <c r="S95" i="20"/>
  <c r="S142" i="20"/>
  <c r="S5" i="20"/>
  <c r="T5" i="20" s="1"/>
  <c r="U5" i="20" s="1"/>
  <c r="S108" i="20"/>
  <c r="T108" i="20" s="1"/>
  <c r="U108" i="20" s="1"/>
  <c r="S126" i="20"/>
  <c r="T126" i="20" s="1"/>
  <c r="U126" i="20" s="1"/>
  <c r="S204" i="20"/>
  <c r="S128" i="20"/>
  <c r="T128" i="20" s="1"/>
  <c r="U128" i="20" s="1"/>
  <c r="S164" i="20"/>
  <c r="T164" i="20" s="1"/>
  <c r="U164" i="20" s="1"/>
  <c r="S125" i="20"/>
  <c r="S43" i="20"/>
  <c r="S87" i="20"/>
  <c r="T87" i="20" s="1"/>
  <c r="U87" i="20" s="1"/>
  <c r="S137" i="20"/>
  <c r="T137" i="20" s="1"/>
  <c r="U137" i="20" s="1"/>
  <c r="S114" i="20"/>
  <c r="T114" i="20" s="1"/>
  <c r="U114" i="20" s="1"/>
  <c r="S19" i="20"/>
  <c r="T19" i="20" s="1"/>
  <c r="U19" i="20" s="1"/>
  <c r="S121" i="20"/>
  <c r="T121" i="20" s="1"/>
  <c r="U121" i="20" s="1"/>
  <c r="S75" i="20"/>
  <c r="T75" i="20" s="1"/>
  <c r="U75" i="20" s="1"/>
  <c r="S136" i="20"/>
  <c r="S156" i="20"/>
  <c r="S159" i="20"/>
  <c r="T159" i="20" s="1"/>
  <c r="U159" i="20" s="1"/>
  <c r="S77" i="20"/>
  <c r="T77" i="20" s="1"/>
  <c r="U77" i="20" s="1"/>
  <c r="S207" i="20"/>
  <c r="S51" i="20"/>
  <c r="S42" i="20"/>
  <c r="T42" i="20" s="1"/>
  <c r="U42" i="20" s="1"/>
  <c r="S161" i="20"/>
  <c r="T161" i="20" s="1"/>
  <c r="U161" i="20" s="1"/>
  <c r="S58" i="20"/>
  <c r="T58" i="20" s="1"/>
  <c r="U58" i="20" s="1"/>
  <c r="S91" i="20"/>
  <c r="S24" i="20"/>
  <c r="T24" i="20" s="1"/>
  <c r="U24" i="20" s="1"/>
  <c r="S56" i="20"/>
  <c r="T56" i="20" s="1"/>
  <c r="U56" i="20" s="1"/>
  <c r="S31" i="20"/>
  <c r="T31" i="20" s="1"/>
  <c r="U31" i="20" s="1"/>
  <c r="S72" i="20"/>
  <c r="S147" i="20"/>
  <c r="T147" i="20" s="1"/>
  <c r="U147" i="20" s="1"/>
  <c r="S12" i="20"/>
  <c r="T12" i="20" s="1"/>
  <c r="U12" i="20" s="1"/>
  <c r="S134" i="20"/>
  <c r="T134" i="20" s="1"/>
  <c r="U134" i="20" s="1"/>
  <c r="T26" i="20"/>
  <c r="U26" i="20" s="1"/>
  <c r="T50" i="20"/>
  <c r="U50" i="20" s="1"/>
  <c r="T86" i="20"/>
  <c r="U86" i="20" s="1"/>
  <c r="T180" i="20"/>
  <c r="U180" i="20" s="1"/>
  <c r="T123" i="20"/>
  <c r="U123" i="20" s="1"/>
  <c r="T83" i="20"/>
  <c r="U83" i="20" s="1"/>
  <c r="T80" i="20"/>
  <c r="U80" i="20" s="1"/>
  <c r="T211" i="20"/>
  <c r="U211" i="20" s="1"/>
  <c r="T91" i="20"/>
  <c r="U91" i="20" s="1"/>
  <c r="T72" i="20"/>
  <c r="U72" i="20" s="1"/>
  <c r="T52" i="20"/>
  <c r="U52" i="20" s="1"/>
  <c r="T122" i="20"/>
  <c r="U122" i="20" s="1"/>
  <c r="T92" i="20"/>
  <c r="U92" i="20" s="1"/>
  <c r="T46" i="20"/>
  <c r="U46" i="20" s="1"/>
  <c r="T4" i="20"/>
  <c r="U4" i="20" s="1"/>
  <c r="T131" i="20"/>
  <c r="U131" i="20" s="1"/>
  <c r="T138" i="20"/>
  <c r="U138" i="20" s="1"/>
  <c r="T140" i="20"/>
  <c r="U140" i="20" s="1"/>
  <c r="T20" i="20"/>
  <c r="U20" i="20" s="1"/>
  <c r="T187" i="20"/>
  <c r="U187" i="20" s="1"/>
  <c r="T94" i="20"/>
  <c r="U94" i="20" s="1"/>
  <c r="T194" i="20"/>
  <c r="U194" i="20" s="1"/>
  <c r="T63" i="20"/>
  <c r="U63" i="20" s="1"/>
  <c r="T207" i="20"/>
  <c r="U207" i="20" s="1"/>
  <c r="T111" i="20"/>
  <c r="U111" i="20" s="1"/>
  <c r="T51" i="20"/>
  <c r="U51" i="20" s="1"/>
  <c r="T193" i="20"/>
  <c r="U193" i="20" s="1"/>
  <c r="T196" i="20"/>
  <c r="U196" i="20" s="1"/>
  <c r="T25" i="20"/>
  <c r="U25" i="20" s="1"/>
  <c r="T54" i="20"/>
  <c r="U54" i="20" s="1"/>
  <c r="T168" i="20"/>
  <c r="U168" i="20" s="1"/>
  <c r="T174" i="20"/>
  <c r="U174" i="20" s="1"/>
  <c r="T59" i="20"/>
  <c r="U59" i="20" s="1"/>
  <c r="T151" i="20"/>
  <c r="U151" i="20" s="1"/>
  <c r="T89" i="20"/>
  <c r="U89" i="20" s="1"/>
  <c r="T112" i="20"/>
  <c r="U112" i="20" s="1"/>
  <c r="T68" i="20"/>
  <c r="U68" i="20" s="1"/>
  <c r="T13" i="20"/>
  <c r="U13" i="20" s="1"/>
  <c r="T198" i="20"/>
  <c r="U198" i="20" s="1"/>
  <c r="T55" i="20"/>
  <c r="U55" i="20" s="1"/>
  <c r="T169" i="20"/>
  <c r="U169" i="20" s="1"/>
  <c r="T84" i="20"/>
  <c r="U84" i="20" s="1"/>
  <c r="T155" i="20"/>
  <c r="U155" i="20" s="1"/>
  <c r="T142" i="20"/>
  <c r="U142" i="20" s="1"/>
  <c r="T62" i="20"/>
  <c r="U62" i="20" s="1"/>
  <c r="T70" i="20"/>
  <c r="U70" i="20" s="1"/>
  <c r="T22" i="20"/>
  <c r="U22" i="20" s="1"/>
  <c r="T81" i="20"/>
  <c r="U81" i="20" s="1"/>
  <c r="T191" i="20"/>
  <c r="U191" i="20" s="1"/>
  <c r="T136" i="20"/>
  <c r="U136" i="20" s="1"/>
  <c r="T158" i="20"/>
  <c r="U158" i="20" s="1"/>
  <c r="T118" i="20"/>
  <c r="U118" i="20" s="1"/>
  <c r="T176" i="20"/>
  <c r="U176" i="20" s="1"/>
  <c r="T107" i="20"/>
  <c r="U107" i="20" s="1"/>
  <c r="T124" i="20"/>
  <c r="U124" i="20" s="1"/>
  <c r="T201" i="20"/>
  <c r="U201" i="20" s="1"/>
  <c r="T141" i="20"/>
  <c r="U141" i="20" s="1"/>
  <c r="T10" i="20"/>
  <c r="U10" i="20" s="1"/>
  <c r="T133" i="20"/>
  <c r="U133" i="20" s="1"/>
  <c r="T37" i="20"/>
  <c r="U37" i="20" s="1"/>
  <c r="T192" i="20"/>
  <c r="U192" i="20" s="1"/>
  <c r="T177" i="20"/>
  <c r="U177" i="20" s="1"/>
  <c r="T97" i="20"/>
  <c r="U97" i="20" s="1"/>
  <c r="T73" i="20"/>
  <c r="U73" i="20" s="1"/>
  <c r="T71" i="20"/>
  <c r="U71" i="20" s="1"/>
  <c r="T212" i="20"/>
  <c r="U212" i="20" s="1"/>
  <c r="T146" i="20"/>
  <c r="U146" i="20" s="1"/>
  <c r="T127" i="20"/>
  <c r="U127" i="20" s="1"/>
  <c r="T200" i="20"/>
  <c r="U200" i="20" s="1"/>
  <c r="T181" i="20"/>
  <c r="U181" i="20" s="1"/>
  <c r="T116" i="20"/>
  <c r="U116" i="20" s="1"/>
  <c r="T93" i="20"/>
  <c r="U93" i="20" s="1"/>
  <c r="T21" i="20"/>
  <c r="U21" i="20" s="1"/>
  <c r="T79" i="20"/>
  <c r="U79" i="20" s="1"/>
  <c r="T7" i="20"/>
  <c r="U7" i="20" s="1"/>
  <c r="T182" i="20"/>
  <c r="U182" i="20" s="1"/>
  <c r="T166" i="20"/>
  <c r="U166" i="20" s="1"/>
  <c r="T145" i="20"/>
  <c r="U145" i="20" s="1"/>
  <c r="T149" i="20"/>
  <c r="U149" i="20" s="1"/>
  <c r="T197" i="20"/>
  <c r="U197" i="20" s="1"/>
  <c r="T105" i="20"/>
  <c r="U105" i="20" s="1"/>
  <c r="T82" i="20"/>
  <c r="U82" i="20" s="1"/>
  <c r="T32" i="20"/>
  <c r="U32" i="20" s="1"/>
  <c r="T203" i="20"/>
  <c r="U203" i="20" s="1"/>
  <c r="T61" i="20"/>
  <c r="U61" i="20" s="1"/>
  <c r="T95" i="20"/>
  <c r="U95" i="20" s="1"/>
  <c r="T205" i="20"/>
  <c r="U205" i="20" s="1"/>
  <c r="T204" i="20"/>
  <c r="U204" i="20" s="1"/>
  <c r="T125" i="20"/>
  <c r="U125" i="20" s="1"/>
  <c r="T43" i="20"/>
  <c r="U43" i="20" s="1"/>
  <c r="T175" i="20"/>
  <c r="U175" i="20" s="1"/>
  <c r="T156" i="20"/>
  <c r="U156" i="20" s="1"/>
  <c r="T47" i="20"/>
  <c r="U47" i="20" s="1"/>
  <c r="T113" i="20"/>
  <c r="U113" i="20" s="1"/>
  <c r="T3" i="20"/>
  <c r="U3" i="20" s="1"/>
  <c r="R110" i="1"/>
  <c r="S47" i="1" s="1"/>
  <c r="S66" i="1" l="1"/>
  <c r="S76" i="1"/>
  <c r="T76" i="1" s="1"/>
  <c r="U76" i="1" s="1"/>
  <c r="S31" i="1"/>
  <c r="T31" i="1" s="1"/>
  <c r="U31" i="1" s="1"/>
  <c r="S49" i="1"/>
  <c r="T49" i="1" s="1"/>
  <c r="U49" i="1" s="1"/>
  <c r="S9" i="1"/>
  <c r="T9" i="1" s="1"/>
  <c r="U9" i="1" s="1"/>
  <c r="S30" i="1"/>
  <c r="T30" i="1" s="1"/>
  <c r="U30" i="1" s="1"/>
  <c r="S71" i="1"/>
  <c r="T71" i="1" s="1"/>
  <c r="U71" i="1" s="1"/>
  <c r="S93" i="1"/>
  <c r="T93" i="1" s="1"/>
  <c r="U93" i="1" s="1"/>
  <c r="S104" i="1"/>
  <c r="S20" i="1"/>
  <c r="T20" i="1" s="1"/>
  <c r="U20" i="1" s="1"/>
  <c r="S73" i="1"/>
  <c r="T73" i="1" s="1"/>
  <c r="U73" i="1" s="1"/>
  <c r="S34" i="1"/>
  <c r="T34" i="1" s="1"/>
  <c r="U34" i="1" s="1"/>
  <c r="S79" i="1"/>
  <c r="S55" i="1"/>
  <c r="T55" i="1" s="1"/>
  <c r="U55" i="1" s="1"/>
  <c r="S6" i="1"/>
  <c r="T6" i="1" s="1"/>
  <c r="U6" i="1" s="1"/>
  <c r="S99" i="1"/>
  <c r="T99" i="1" s="1"/>
  <c r="U99" i="1" s="1"/>
  <c r="S75" i="1"/>
  <c r="T75" i="1" s="1"/>
  <c r="U75" i="1" s="1"/>
  <c r="S3" i="1"/>
  <c r="T3" i="1" s="1"/>
  <c r="U3" i="1" s="1"/>
  <c r="S78" i="1"/>
  <c r="T78" i="1" s="1"/>
  <c r="U78" i="1" s="1"/>
  <c r="S8" i="1"/>
  <c r="T8" i="1" s="1"/>
  <c r="U8" i="1" s="1"/>
  <c r="S91" i="1"/>
  <c r="S11" i="1"/>
  <c r="T11" i="1" s="1"/>
  <c r="U11" i="1" s="1"/>
  <c r="S10" i="1"/>
  <c r="T10" i="1" s="1"/>
  <c r="U10" i="1" s="1"/>
  <c r="S7" i="1"/>
  <c r="T7" i="1" s="1"/>
  <c r="U7" i="1" s="1"/>
  <c r="S52" i="1"/>
  <c r="S57" i="1"/>
  <c r="T57" i="1" s="1"/>
  <c r="U57" i="1" s="1"/>
  <c r="S41" i="1"/>
  <c r="T41" i="1" s="1"/>
  <c r="U41" i="1" s="1"/>
  <c r="S44" i="1"/>
  <c r="T44" i="1" s="1"/>
  <c r="U44" i="1" s="1"/>
  <c r="S90" i="1"/>
  <c r="T90" i="1" s="1"/>
  <c r="U90" i="1" s="1"/>
  <c r="S22" i="1"/>
  <c r="T22" i="1" s="1"/>
  <c r="U22" i="1" s="1"/>
  <c r="S62" i="1"/>
  <c r="T62" i="1" s="1"/>
  <c r="U62" i="1" s="1"/>
  <c r="S19" i="1"/>
  <c r="T19" i="1" s="1"/>
  <c r="U19" i="1" s="1"/>
  <c r="S85" i="1"/>
  <c r="T85" i="1" s="1"/>
  <c r="U85" i="1" s="1"/>
  <c r="S82" i="1"/>
  <c r="T82" i="1" s="1"/>
  <c r="U82" i="1" s="1"/>
  <c r="S35" i="1"/>
  <c r="T35" i="1" s="1"/>
  <c r="U35" i="1" s="1"/>
  <c r="S72" i="1"/>
  <c r="T72" i="1" s="1"/>
  <c r="U72" i="1" s="1"/>
  <c r="S5" i="1"/>
  <c r="T5" i="1" s="1"/>
  <c r="U5" i="1" s="1"/>
  <c r="S103" i="1"/>
  <c r="T103" i="1" s="1"/>
  <c r="U103" i="1" s="1"/>
  <c r="S86" i="1"/>
  <c r="T86" i="1" s="1"/>
  <c r="U86" i="1" s="1"/>
  <c r="S102" i="1"/>
  <c r="T102" i="1" s="1"/>
  <c r="U102" i="1" s="1"/>
  <c r="S4" i="1"/>
  <c r="T4" i="1" s="1"/>
  <c r="U4" i="1" s="1"/>
  <c r="S45" i="1"/>
  <c r="T45" i="1" s="1"/>
  <c r="U45" i="1" s="1"/>
  <c r="S59" i="1"/>
  <c r="T59" i="1" s="1"/>
  <c r="U59" i="1" s="1"/>
  <c r="S58" i="1"/>
  <c r="T58" i="1" s="1"/>
  <c r="U58" i="1" s="1"/>
  <c r="S40" i="1"/>
  <c r="T40" i="1" s="1"/>
  <c r="U40" i="1" s="1"/>
  <c r="S37" i="1"/>
  <c r="T37" i="1" s="1"/>
  <c r="U37" i="1" s="1"/>
  <c r="S94" i="1"/>
  <c r="T94" i="1" s="1"/>
  <c r="U94" i="1" s="1"/>
  <c r="S24" i="1"/>
  <c r="T24" i="1" s="1"/>
  <c r="U24" i="1" s="1"/>
  <c r="S18" i="1"/>
  <c r="T18" i="1" s="1"/>
  <c r="U18" i="1" s="1"/>
  <c r="S70" i="1"/>
  <c r="T70" i="1" s="1"/>
  <c r="U70" i="1" s="1"/>
  <c r="S63" i="1"/>
  <c r="T63" i="1" s="1"/>
  <c r="U63" i="1" s="1"/>
  <c r="S107" i="1"/>
  <c r="T107" i="1" s="1"/>
  <c r="U107" i="1" s="1"/>
  <c r="S74" i="1"/>
  <c r="T74" i="1" s="1"/>
  <c r="U74" i="1" s="1"/>
  <c r="S80" i="1"/>
  <c r="T80" i="1" s="1"/>
  <c r="U80" i="1" s="1"/>
  <c r="S12" i="1"/>
  <c r="T12" i="1" s="1"/>
  <c r="U12" i="1" s="1"/>
  <c r="S27" i="1"/>
  <c r="T27" i="1" s="1"/>
  <c r="U27" i="1" s="1"/>
  <c r="S56" i="1"/>
  <c r="T56" i="1" s="1"/>
  <c r="U56" i="1" s="1"/>
  <c r="S51" i="1"/>
  <c r="T51" i="1" s="1"/>
  <c r="U51" i="1" s="1"/>
  <c r="S69" i="1"/>
  <c r="T69" i="1" s="1"/>
  <c r="U69" i="1" s="1"/>
  <c r="S25" i="1"/>
  <c r="T25" i="1" s="1"/>
  <c r="U25" i="1" s="1"/>
  <c r="S13" i="1"/>
  <c r="T13" i="1" s="1"/>
  <c r="U13" i="1" s="1"/>
  <c r="S98" i="1"/>
  <c r="T98" i="1" s="1"/>
  <c r="U98" i="1" s="1"/>
  <c r="S67" i="1"/>
  <c r="T67" i="1" s="1"/>
  <c r="U67" i="1" s="1"/>
  <c r="S77" i="1"/>
  <c r="T77" i="1" s="1"/>
  <c r="U77" i="1" s="1"/>
  <c r="S81" i="1"/>
  <c r="T81" i="1" s="1"/>
  <c r="U81" i="1" s="1"/>
  <c r="S16" i="1"/>
  <c r="S108" i="1"/>
  <c r="T108" i="1" s="1"/>
  <c r="U108" i="1" s="1"/>
  <c r="S43" i="1"/>
  <c r="T43" i="1" s="1"/>
  <c r="U43" i="1" s="1"/>
  <c r="S101" i="1"/>
  <c r="T101" i="1" s="1"/>
  <c r="U101" i="1" s="1"/>
  <c r="S50" i="1"/>
  <c r="T50" i="1" s="1"/>
  <c r="U50" i="1" s="1"/>
  <c r="S39" i="1"/>
  <c r="T39" i="1" s="1"/>
  <c r="U39" i="1" s="1"/>
  <c r="S89" i="1"/>
  <c r="T89" i="1" s="1"/>
  <c r="U89" i="1" s="1"/>
  <c r="S106" i="1"/>
  <c r="T106" i="1" s="1"/>
  <c r="U106" i="1" s="1"/>
  <c r="S68" i="1"/>
  <c r="S60" i="1"/>
  <c r="T60" i="1" s="1"/>
  <c r="U60" i="1" s="1"/>
  <c r="S87" i="1"/>
  <c r="T87" i="1" s="1"/>
  <c r="U87" i="1" s="1"/>
  <c r="S15" i="1"/>
  <c r="T15" i="1" s="1"/>
  <c r="U15" i="1" s="1"/>
  <c r="S84" i="1"/>
  <c r="T84" i="1" s="1"/>
  <c r="U84" i="1" s="1"/>
  <c r="S42" i="1"/>
  <c r="S96" i="1"/>
  <c r="T96" i="1" s="1"/>
  <c r="U96" i="1" s="1"/>
  <c r="S23" i="1"/>
  <c r="S97" i="1"/>
  <c r="T97" i="1" s="1"/>
  <c r="U97" i="1" s="1"/>
  <c r="S83" i="1"/>
  <c r="T83" i="1" s="1"/>
  <c r="U83" i="1" s="1"/>
  <c r="S64" i="1"/>
  <c r="T64" i="1" s="1"/>
  <c r="U64" i="1" s="1"/>
  <c r="S36" i="1"/>
  <c r="T36" i="1" s="1"/>
  <c r="U36" i="1" s="1"/>
  <c r="S95" i="1"/>
  <c r="T95" i="1" s="1"/>
  <c r="U95" i="1" s="1"/>
  <c r="S61" i="1"/>
  <c r="T61" i="1" s="1"/>
  <c r="U61" i="1" s="1"/>
  <c r="S17" i="1"/>
  <c r="T17" i="1" s="1"/>
  <c r="U17" i="1" s="1"/>
  <c r="S28" i="1"/>
  <c r="T28" i="1" s="1"/>
  <c r="U28" i="1" s="1"/>
  <c r="S29" i="1"/>
  <c r="T29" i="1" s="1"/>
  <c r="U29" i="1" s="1"/>
  <c r="S54" i="1"/>
  <c r="T54" i="1" s="1"/>
  <c r="U54" i="1" s="1"/>
  <c r="S48" i="1"/>
  <c r="T48" i="1" s="1"/>
  <c r="U48" i="1" s="1"/>
  <c r="S65" i="1"/>
  <c r="T65" i="1" s="1"/>
  <c r="U65" i="1" s="1"/>
  <c r="S33" i="1"/>
  <c r="T33" i="1" s="1"/>
  <c r="U33" i="1" s="1"/>
  <c r="S14" i="1"/>
  <c r="T14" i="1" s="1"/>
  <c r="U14" i="1" s="1"/>
  <c r="S26" i="1"/>
  <c r="T26" i="1" s="1"/>
  <c r="U26" i="1" s="1"/>
  <c r="S88" i="1"/>
  <c r="T88" i="1" s="1"/>
  <c r="U88" i="1" s="1"/>
  <c r="S100" i="1"/>
  <c r="T100" i="1" s="1"/>
  <c r="U100" i="1" s="1"/>
  <c r="S46" i="1"/>
  <c r="T46" i="1" s="1"/>
  <c r="U46" i="1" s="1"/>
  <c r="S105" i="1"/>
  <c r="T105" i="1" s="1"/>
  <c r="U105" i="1" s="1"/>
  <c r="S92" i="1"/>
  <c r="T92" i="1" s="1"/>
  <c r="U92" i="1" s="1"/>
  <c r="S38" i="1"/>
  <c r="T38" i="1" s="1"/>
  <c r="U38" i="1" s="1"/>
  <c r="S21" i="1"/>
  <c r="T21" i="1" s="1"/>
  <c r="U21" i="1" s="1"/>
  <c r="S32" i="1"/>
  <c r="T32" i="1" s="1"/>
  <c r="U32" i="1" s="1"/>
  <c r="S53" i="1"/>
  <c r="T53" i="1" s="1"/>
  <c r="U53" i="1" s="1"/>
  <c r="T68" i="1"/>
  <c r="U68" i="1" s="1"/>
  <c r="T42" i="1"/>
  <c r="U42" i="1" s="1"/>
  <c r="T91" i="1"/>
  <c r="U91" i="1" s="1"/>
  <c r="T104" i="1"/>
  <c r="U104" i="1" s="1"/>
  <c r="T66" i="1"/>
  <c r="U66" i="1" s="1"/>
  <c r="T47" i="1"/>
  <c r="U47" i="1" s="1"/>
  <c r="T52" i="1"/>
  <c r="U52" i="1" s="1"/>
  <c r="T79" i="1"/>
  <c r="U79" i="1" s="1"/>
  <c r="T16" i="1"/>
  <c r="U16" i="1" s="1"/>
  <c r="T23" i="1" l="1"/>
  <c r="U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Tracey Pamela Fairweather</author>
  </authors>
  <commentList>
    <comment ref="H144" authorId="0" shapeId="0" xr:uid="{81C329ED-8D08-4CC3-8203-FDA7676C62D4}">
      <text>
        <r>
          <rPr>
            <b/>
            <sz val="9"/>
            <color indexed="81"/>
            <rFont val="Tahoma"/>
            <family val="2"/>
          </rPr>
          <t>was scored 1 - in error</t>
        </r>
      </text>
    </comment>
    <comment ref="H145" authorId="0" shapeId="0" xr:uid="{81BA573B-71B5-49D0-85B8-8E522C50748D}">
      <text>
        <r>
          <rPr>
            <b/>
            <sz val="9"/>
            <color indexed="81"/>
            <rFont val="Tahoma"/>
            <family val="2"/>
          </rPr>
          <t>was scored 1 - in error</t>
        </r>
      </text>
    </comment>
    <comment ref="H148" authorId="0" shapeId="0" xr:uid="{5B23423A-7620-4B1E-887F-583511019C04}">
      <text>
        <r>
          <rPr>
            <b/>
            <sz val="9"/>
            <color indexed="81"/>
            <rFont val="Tahoma"/>
            <family val="2"/>
          </rPr>
          <t>was scored 1 - in error</t>
        </r>
      </text>
    </comment>
    <comment ref="H166" authorId="0" shapeId="0" xr:uid="{0F18C7FC-2859-445B-B339-207DE0AB21B4}">
      <text>
        <r>
          <rPr>
            <b/>
            <sz val="9"/>
            <color indexed="81"/>
            <rFont val="Tahoma"/>
            <family val="2"/>
          </rPr>
          <t>was scored 1 - in error</t>
        </r>
      </text>
    </comment>
    <comment ref="H216" authorId="0" shapeId="0" xr:uid="{1A175ECD-C515-4CC5-B1D4-BF4740EE41E7}">
      <text>
        <r>
          <rPr>
            <b/>
            <sz val="9"/>
            <color indexed="81"/>
            <rFont val="Tahoma"/>
            <family val="2"/>
          </rPr>
          <t>was scored 0 - in error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Tracey Pamela Fairweather</author>
  </authors>
  <commentList>
    <comment ref="N166" authorId="0" shapeId="0" xr:uid="{03420B5E-90DE-44E0-AE81-B3BEC7403752}">
      <text>
        <r>
          <rPr>
            <b/>
            <sz val="9"/>
            <color indexed="81"/>
            <rFont val="Tahoma"/>
            <family val="2"/>
          </rPr>
          <t>error in original calculation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Tracey Pamela Fairweather</author>
  </authors>
  <commentList>
    <comment ref="H2" authorId="0" shapeId="0" xr:uid="{EBC5ACEE-D1D1-45BE-A99D-22A3158F80B1}">
      <text>
        <r>
          <rPr>
            <sz val="9"/>
            <color indexed="81"/>
            <rFont val="Tahoma"/>
            <family val="2"/>
          </rPr>
          <t xml:space="preserve">0.55*Nz([SumOfREVENUESERVICES],0)
+0.3*((Nz([AvgOfNOOFISSUED_SHARES],0)*Nz([AvgOfANNUAL_AVERAGE],0))
+(Nz([SumOfANNUAL_DIVIDEND],0)-Nz([SumOfBLACK_SHAREHOLDERS],0)))
+0.15*Nz([SumOfBLACK_SHAREHOLDERS],0) AS combining
</t>
        </r>
      </text>
    </comment>
  </commentList>
</comments>
</file>

<file path=xl/sharedStrings.xml><?xml version="1.0" encoding="utf-8"?>
<sst xmlns="http://schemas.openxmlformats.org/spreadsheetml/2006/main" count="51005" uniqueCount="2077">
  <si>
    <t xml:space="preserve">The following spreadsheets give step by step breakdowns of how questions in sections 5 to 9 were scored. </t>
  </si>
  <si>
    <t>Application Numbers have been anonymised.</t>
  </si>
  <si>
    <t>Some calculations had to be done within each category and some are consistent across categories - these are labelled accordingly.</t>
  </si>
  <si>
    <t>step 1 calculated allocation &amp; catch as reported by applicants</t>
  </si>
  <si>
    <t>step 2 DFFE allocation</t>
  </si>
  <si>
    <t>step 3 calculate performance</t>
  </si>
  <si>
    <t>Category</t>
  </si>
  <si>
    <t>Anonymised Reference</t>
  </si>
  <si>
    <t>SumOfSumOfActualCatchLanded</t>
  </si>
  <si>
    <t>SumOfAvgOfIndividualTAC</t>
  </si>
  <si>
    <t>MAST_kg</t>
  </si>
  <si>
    <t>MAST_performance</t>
  </si>
  <si>
    <t>score 5-3</t>
  </si>
  <si>
    <t>% towards total score</t>
  </si>
  <si>
    <t>original 5-3</t>
  </si>
  <si>
    <t>min</t>
  </si>
  <si>
    <t>max</t>
  </si>
  <si>
    <t>score</t>
  </si>
  <si>
    <t>A</t>
  </si>
  <si>
    <t>Application 1</t>
  </si>
  <si>
    <t>Application 2</t>
  </si>
  <si>
    <t>Application 3</t>
  </si>
  <si>
    <t>Application 4</t>
  </si>
  <si>
    <t>Application 5</t>
  </si>
  <si>
    <t>Application 6</t>
  </si>
  <si>
    <t>Application 7</t>
  </si>
  <si>
    <t>Application 8</t>
  </si>
  <si>
    <t>prev cat B</t>
  </si>
  <si>
    <t>Application 9</t>
  </si>
  <si>
    <t>Application 10</t>
  </si>
  <si>
    <t>no</t>
  </si>
  <si>
    <t>data</t>
  </si>
  <si>
    <t>Application 11</t>
  </si>
  <si>
    <t>Application 12</t>
  </si>
  <si>
    <t>Application 13</t>
  </si>
  <si>
    <t>Application 14</t>
  </si>
  <si>
    <t>Application 15</t>
  </si>
  <si>
    <t>Application 16</t>
  </si>
  <si>
    <t>Application 17</t>
  </si>
  <si>
    <t>Application 18</t>
  </si>
  <si>
    <t>Application 19</t>
  </si>
  <si>
    <t>Application 20</t>
  </si>
  <si>
    <t>Application 21</t>
  </si>
  <si>
    <t>Application 22</t>
  </si>
  <si>
    <t>Application 23</t>
  </si>
  <si>
    <t>Application 24</t>
  </si>
  <si>
    <t>Application 25</t>
  </si>
  <si>
    <t>Application 26</t>
  </si>
  <si>
    <t>Application 27</t>
  </si>
  <si>
    <t>Application 28</t>
  </si>
  <si>
    <t>Application 29</t>
  </si>
  <si>
    <t>Application 30</t>
  </si>
  <si>
    <t>Application 31</t>
  </si>
  <si>
    <t>Application 32</t>
  </si>
  <si>
    <t>Application 33</t>
  </si>
  <si>
    <t>Calculation correction/appeal decision was NOT captured into FRAP system</t>
  </si>
  <si>
    <t>Application 34</t>
  </si>
  <si>
    <t>Application 35</t>
  </si>
  <si>
    <t>Application 36</t>
  </si>
  <si>
    <t>Application 37</t>
  </si>
  <si>
    <t>Application 38</t>
  </si>
  <si>
    <t>Application 39</t>
  </si>
  <si>
    <t>Application 40</t>
  </si>
  <si>
    <t>Application 41</t>
  </si>
  <si>
    <t>Application 42</t>
  </si>
  <si>
    <t>Application 43</t>
  </si>
  <si>
    <t>Application 44</t>
  </si>
  <si>
    <t>Application 45</t>
  </si>
  <si>
    <t>Application 46</t>
  </si>
  <si>
    <t>Application 47</t>
  </si>
  <si>
    <t>Application 48</t>
  </si>
  <si>
    <t>Application 49</t>
  </si>
  <si>
    <t>Application 50</t>
  </si>
  <si>
    <t>Application 51</t>
  </si>
  <si>
    <t>Application 52</t>
  </si>
  <si>
    <t>Application 53</t>
  </si>
  <si>
    <t>Application 54</t>
  </si>
  <si>
    <t>Application 55</t>
  </si>
  <si>
    <t>Application 56</t>
  </si>
  <si>
    <t>Application 57</t>
  </si>
  <si>
    <t>Application 58</t>
  </si>
  <si>
    <t>Application 59</t>
  </si>
  <si>
    <t>Application 60</t>
  </si>
  <si>
    <t>Application 61</t>
  </si>
  <si>
    <t>Application 62</t>
  </si>
  <si>
    <t>Application 63</t>
  </si>
  <si>
    <t>Application 64</t>
  </si>
  <si>
    <t>Application 65</t>
  </si>
  <si>
    <t>Application 66</t>
  </si>
  <si>
    <t>Application 67</t>
  </si>
  <si>
    <t>Application 68</t>
  </si>
  <si>
    <t>Application 69</t>
  </si>
  <si>
    <t>Application 70</t>
  </si>
  <si>
    <t>Application 71</t>
  </si>
  <si>
    <t>Application 72</t>
  </si>
  <si>
    <t>Application 73</t>
  </si>
  <si>
    <t>Application 74</t>
  </si>
  <si>
    <t>Application 75</t>
  </si>
  <si>
    <t>Application 76</t>
  </si>
  <si>
    <t>Application 77</t>
  </si>
  <si>
    <t>Application 78</t>
  </si>
  <si>
    <t>Application 79</t>
  </si>
  <si>
    <t>Application 80</t>
  </si>
  <si>
    <t>Application 81</t>
  </si>
  <si>
    <t>Application 82</t>
  </si>
  <si>
    <t>Application 83</t>
  </si>
  <si>
    <t>Application 84</t>
  </si>
  <si>
    <t>Application 85</t>
  </si>
  <si>
    <t>Application 86</t>
  </si>
  <si>
    <t>Application 87</t>
  </si>
  <si>
    <t>Application 88</t>
  </si>
  <si>
    <t>Application 89</t>
  </si>
  <si>
    <t>Application 90</t>
  </si>
  <si>
    <t>Application 91</t>
  </si>
  <si>
    <t>Application 92</t>
  </si>
  <si>
    <t>Application 93</t>
  </si>
  <si>
    <t>Application 94</t>
  </si>
  <si>
    <t>Application 95</t>
  </si>
  <si>
    <t>Application 96</t>
  </si>
  <si>
    <t>Application 97</t>
  </si>
  <si>
    <t>Application 98</t>
  </si>
  <si>
    <t>Application 99</t>
  </si>
  <si>
    <t>Application 100</t>
  </si>
  <si>
    <t>Application 101</t>
  </si>
  <si>
    <t>Application 102</t>
  </si>
  <si>
    <t>Application 103</t>
  </si>
  <si>
    <t>Application 104</t>
  </si>
  <si>
    <t>Application 105</t>
  </si>
  <si>
    <t>Application 106</t>
  </si>
  <si>
    <t>step 1 - sum all START categories</t>
  </si>
  <si>
    <t>step 3</t>
  </si>
  <si>
    <t>step 4 - sum all END categories</t>
  </si>
  <si>
    <t>step 6</t>
  </si>
  <si>
    <t>step 7</t>
  </si>
  <si>
    <t>step 9</t>
  </si>
  <si>
    <t>step 11</t>
  </si>
  <si>
    <t>step 12</t>
  </si>
  <si>
    <t>APPLICATION_NO</t>
  </si>
  <si>
    <t>YEAR</t>
  </si>
  <si>
    <t>BLACK_PEOPLE</t>
  </si>
  <si>
    <t>WOMEN</t>
  </si>
  <si>
    <t>YOUTH</t>
  </si>
  <si>
    <t>DISABLED</t>
  </si>
  <si>
    <t>sum</t>
  </si>
  <si>
    <t>START_transform_std</t>
  </si>
  <si>
    <t>Year</t>
  </si>
  <si>
    <t>END_transform_std</t>
  </si>
  <si>
    <t>INCREASE</t>
  </si>
  <si>
    <t>"Number"</t>
  </si>
  <si>
    <t>% transform_std</t>
  </si>
  <si>
    <t>score_6-3</t>
  </si>
  <si>
    <t>original_6-3</t>
  </si>
  <si>
    <t>2005/06(if applicable)</t>
  </si>
  <si>
    <t>Update did not pull through on the FRAP system. No resulting prejudice to applicant or other applicants.</t>
  </si>
  <si>
    <t>FRAP error - score changed but no comment</t>
  </si>
  <si>
    <t>Score changed to 12 - no reason given</t>
  </si>
  <si>
    <t>step 2</t>
  </si>
  <si>
    <t>step 5</t>
  </si>
  <si>
    <t>step 8</t>
  </si>
  <si>
    <t>step 10</t>
  </si>
  <si>
    <t>MaxOfsum</t>
  </si>
  <si>
    <t>In the original calcs the increase was set to 100 as the zero values caused a problem in the formula as it stood. Here it is changed to state that if START is 0 then use the value 1 (column Q)</t>
  </si>
  <si>
    <t>MaxOfINCREASE</t>
  </si>
  <si>
    <t>AvgOfINCREASE</t>
  </si>
  <si>
    <t>B</t>
  </si>
  <si>
    <t>Application 107</t>
  </si>
  <si>
    <t>Application 108</t>
  </si>
  <si>
    <t>Application 109</t>
  </si>
  <si>
    <t>Application 110</t>
  </si>
  <si>
    <t>Application 111</t>
  </si>
  <si>
    <t>Application 112</t>
  </si>
  <si>
    <t>Application 113</t>
  </si>
  <si>
    <t>Application 114</t>
  </si>
  <si>
    <t>Application 115</t>
  </si>
  <si>
    <t>Application 116</t>
  </si>
  <si>
    <t>Application 117</t>
  </si>
  <si>
    <t>Application 118</t>
  </si>
  <si>
    <t>Application 119</t>
  </si>
  <si>
    <t>Application 120</t>
  </si>
  <si>
    <t>Application 121</t>
  </si>
  <si>
    <t>Application 122</t>
  </si>
  <si>
    <t>Application 123</t>
  </si>
  <si>
    <t>Application 124</t>
  </si>
  <si>
    <t>Application 125</t>
  </si>
  <si>
    <t>Application 126</t>
  </si>
  <si>
    <t>Application 127</t>
  </si>
  <si>
    <t>Application 128</t>
  </si>
  <si>
    <t>Application 129</t>
  </si>
  <si>
    <t>Application 130</t>
  </si>
  <si>
    <t>Application 131</t>
  </si>
  <si>
    <t>Application 132</t>
  </si>
  <si>
    <t>Application 133</t>
  </si>
  <si>
    <t>Application 134</t>
  </si>
  <si>
    <t>Application 135</t>
  </si>
  <si>
    <t>Application 136</t>
  </si>
  <si>
    <t>Application 137</t>
  </si>
  <si>
    <t>Application 138</t>
  </si>
  <si>
    <t>Application 139</t>
  </si>
  <si>
    <t>Application 140</t>
  </si>
  <si>
    <t>Application 141</t>
  </si>
  <si>
    <t>Application 142</t>
  </si>
  <si>
    <t>Application 143</t>
  </si>
  <si>
    <t>Application 144</t>
  </si>
  <si>
    <t>Application 145</t>
  </si>
  <si>
    <t>Application 146</t>
  </si>
  <si>
    <t>Application 147</t>
  </si>
  <si>
    <t>Application 148</t>
  </si>
  <si>
    <t>Application 149</t>
  </si>
  <si>
    <t>Application 150</t>
  </si>
  <si>
    <t>Application 151</t>
  </si>
  <si>
    <t>Application 152</t>
  </si>
  <si>
    <t>Application 153</t>
  </si>
  <si>
    <t>Application 154</t>
  </si>
  <si>
    <t>Application 155</t>
  </si>
  <si>
    <t>Application 156</t>
  </si>
  <si>
    <t>Application 157</t>
  </si>
  <si>
    <t>Application 158</t>
  </si>
  <si>
    <t>Application 159</t>
  </si>
  <si>
    <t>Application 160</t>
  </si>
  <si>
    <t>Application 161</t>
  </si>
  <si>
    <t>Application 162</t>
  </si>
  <si>
    <t>Application 163</t>
  </si>
  <si>
    <t>Application 164</t>
  </si>
  <si>
    <t>Application 165</t>
  </si>
  <si>
    <t>Application 166</t>
  </si>
  <si>
    <t>Application 167</t>
  </si>
  <si>
    <t>Application 168</t>
  </si>
  <si>
    <t>Application 169</t>
  </si>
  <si>
    <t>Application 170</t>
  </si>
  <si>
    <t>Application 171</t>
  </si>
  <si>
    <t>Application 172</t>
  </si>
  <si>
    <t>Application 173</t>
  </si>
  <si>
    <t>Application 174</t>
  </si>
  <si>
    <t>Application 175</t>
  </si>
  <si>
    <t>Application 176</t>
  </si>
  <si>
    <t>Application 177</t>
  </si>
  <si>
    <t>Application 178</t>
  </si>
  <si>
    <t>Application 179</t>
  </si>
  <si>
    <t>Application 180</t>
  </si>
  <si>
    <t>Application 181</t>
  </si>
  <si>
    <t>Application 182</t>
  </si>
  <si>
    <t>Application 183</t>
  </si>
  <si>
    <t>Application 184</t>
  </si>
  <si>
    <t>Application 185</t>
  </si>
  <si>
    <t>Application 186</t>
  </si>
  <si>
    <t>Application 187</t>
  </si>
  <si>
    <t>Application 188</t>
  </si>
  <si>
    <t>Application 189</t>
  </si>
  <si>
    <t>Application 190</t>
  </si>
  <si>
    <t>Application 191</t>
  </si>
  <si>
    <t>Application 192</t>
  </si>
  <si>
    <t>Application 193</t>
  </si>
  <si>
    <t>Application 194</t>
  </si>
  <si>
    <t>Application 195</t>
  </si>
  <si>
    <t>prev cat C</t>
  </si>
  <si>
    <t>Application 196</t>
  </si>
  <si>
    <t>Application 197</t>
  </si>
  <si>
    <t>Application 198</t>
  </si>
  <si>
    <t>Application 199</t>
  </si>
  <si>
    <t>Application 200</t>
  </si>
  <si>
    <t>Application 201</t>
  </si>
  <si>
    <t>Application 202</t>
  </si>
  <si>
    <t>Application 203</t>
  </si>
  <si>
    <t>Application 204</t>
  </si>
  <si>
    <t>Application 205</t>
  </si>
  <si>
    <t>Application 206</t>
  </si>
  <si>
    <t>Application 207</t>
  </si>
  <si>
    <t>Application 208</t>
  </si>
  <si>
    <t>Application 209</t>
  </si>
  <si>
    <t>Application 210</t>
  </si>
  <si>
    <t>Application 211</t>
  </si>
  <si>
    <t>Application 212</t>
  </si>
  <si>
    <t>Application 213</t>
  </si>
  <si>
    <t>Application 214</t>
  </si>
  <si>
    <t>Application 215</t>
  </si>
  <si>
    <t>Application 216</t>
  </si>
  <si>
    <t>Application 217</t>
  </si>
  <si>
    <t>Application 218</t>
  </si>
  <si>
    <t>Application 219</t>
  </si>
  <si>
    <t>Application 220</t>
  </si>
  <si>
    <t>Application 221</t>
  </si>
  <si>
    <t>Application 222</t>
  </si>
  <si>
    <t>Application 223</t>
  </si>
  <si>
    <t>Application 224</t>
  </si>
  <si>
    <t>Application 225</t>
  </si>
  <si>
    <t>Application 226</t>
  </si>
  <si>
    <t>Application 227</t>
  </si>
  <si>
    <t>Application 228</t>
  </si>
  <si>
    <t>Application 229</t>
  </si>
  <si>
    <t>Application 230</t>
  </si>
  <si>
    <t>Application 231</t>
  </si>
  <si>
    <t>Application 232</t>
  </si>
  <si>
    <t>Application 233</t>
  </si>
  <si>
    <t>Application 234</t>
  </si>
  <si>
    <t>Application 235</t>
  </si>
  <si>
    <t>Application 236</t>
  </si>
  <si>
    <t>C</t>
  </si>
  <si>
    <t>Application 237</t>
  </si>
  <si>
    <t>Application 238</t>
  </si>
  <si>
    <t>Application 239</t>
  </si>
  <si>
    <t>Application 240</t>
  </si>
  <si>
    <t>Application 241</t>
  </si>
  <si>
    <t>Application 242</t>
  </si>
  <si>
    <t>Application 243</t>
  </si>
  <si>
    <t>Application 244</t>
  </si>
  <si>
    <t>Application 245</t>
  </si>
  <si>
    <t>Application 246</t>
  </si>
  <si>
    <t>Application 247</t>
  </si>
  <si>
    <t>Application 248</t>
  </si>
  <si>
    <t>Application 249</t>
  </si>
  <si>
    <t>Application 250</t>
  </si>
  <si>
    <t>Application 251</t>
  </si>
  <si>
    <t>Application 252</t>
  </si>
  <si>
    <t>Application 253</t>
  </si>
  <si>
    <t>Application 254</t>
  </si>
  <si>
    <t>Application 255</t>
  </si>
  <si>
    <t>Application 256</t>
  </si>
  <si>
    <t>Application 257</t>
  </si>
  <si>
    <t>Application 258</t>
  </si>
  <si>
    <t>Application 259</t>
  </si>
  <si>
    <t>Application 260</t>
  </si>
  <si>
    <t>Application 261</t>
  </si>
  <si>
    <t>Application 262</t>
  </si>
  <si>
    <t>Application 263</t>
  </si>
  <si>
    <t>Application 264</t>
  </si>
  <si>
    <t>Application 265</t>
  </si>
  <si>
    <t>Application 266</t>
  </si>
  <si>
    <t>Application 267</t>
  </si>
  <si>
    <t>Application 268</t>
  </si>
  <si>
    <t>Application 269</t>
  </si>
  <si>
    <t>Application 270</t>
  </si>
  <si>
    <t>Application 271</t>
  </si>
  <si>
    <t>Application 272</t>
  </si>
  <si>
    <t>Application 273</t>
  </si>
  <si>
    <t>Application 274</t>
  </si>
  <si>
    <t>Application 275</t>
  </si>
  <si>
    <t>Application 276</t>
  </si>
  <si>
    <t>Application 277</t>
  </si>
  <si>
    <t>Application 278</t>
  </si>
  <si>
    <t>Application 279</t>
  </si>
  <si>
    <t>Application 280</t>
  </si>
  <si>
    <t>Application 281</t>
  </si>
  <si>
    <t>Application 282</t>
  </si>
  <si>
    <t>Application 283</t>
  </si>
  <si>
    <t>Application 284</t>
  </si>
  <si>
    <t>Application 285</t>
  </si>
  <si>
    <t>Application 286</t>
  </si>
  <si>
    <t>Application 287</t>
  </si>
  <si>
    <t>Application 288</t>
  </si>
  <si>
    <t>Application 289</t>
  </si>
  <si>
    <t>Application 290</t>
  </si>
  <si>
    <t>Application 291</t>
  </si>
  <si>
    <t>Application 292</t>
  </si>
  <si>
    <t>Application 293</t>
  </si>
  <si>
    <t>Application 294</t>
  </si>
  <si>
    <t>Application 295</t>
  </si>
  <si>
    <t>Application 296</t>
  </si>
  <si>
    <t>Application 297</t>
  </si>
  <si>
    <t>Application 298</t>
  </si>
  <si>
    <t>Application 299</t>
  </si>
  <si>
    <t>Application 300</t>
  </si>
  <si>
    <t>Application 301</t>
  </si>
  <si>
    <t>Application 302</t>
  </si>
  <si>
    <t>Application 303</t>
  </si>
  <si>
    <t>Application 304</t>
  </si>
  <si>
    <t>Application 305</t>
  </si>
  <si>
    <t>Application 306</t>
  </si>
  <si>
    <t>Application 307</t>
  </si>
  <si>
    <t>Application 308</t>
  </si>
  <si>
    <t>Application 309</t>
  </si>
  <si>
    <t>Application 310</t>
  </si>
  <si>
    <t>Application 311</t>
  </si>
  <si>
    <t>Application 312</t>
  </si>
  <si>
    <t>Application 313</t>
  </si>
  <si>
    <t>Application 314</t>
  </si>
  <si>
    <t>Application 315</t>
  </si>
  <si>
    <t>Application 316</t>
  </si>
  <si>
    <t>Application 317</t>
  </si>
  <si>
    <t>Application 318</t>
  </si>
  <si>
    <t>Application 319</t>
  </si>
  <si>
    <t>Application 320</t>
  </si>
  <si>
    <t>Application 321</t>
  </si>
  <si>
    <t>Application 322</t>
  </si>
  <si>
    <t>Application 323</t>
  </si>
  <si>
    <t>Application 324</t>
  </si>
  <si>
    <t>Application 325</t>
  </si>
  <si>
    <t>Application 326</t>
  </si>
  <si>
    <t>Application 327</t>
  </si>
  <si>
    <t>Application 328</t>
  </si>
  <si>
    <t>Application 329</t>
  </si>
  <si>
    <t>Application 330</t>
  </si>
  <si>
    <t>Application 331</t>
  </si>
  <si>
    <t>Application 332</t>
  </si>
  <si>
    <t>Application 333</t>
  </si>
  <si>
    <t>Application 334</t>
  </si>
  <si>
    <t>Application 335</t>
  </si>
  <si>
    <t>Application 336</t>
  </si>
  <si>
    <t>Application 337</t>
  </si>
  <si>
    <t>Application 338</t>
  </si>
  <si>
    <t>Application 339</t>
  </si>
  <si>
    <t>Application 340</t>
  </si>
  <si>
    <t>Application 341</t>
  </si>
  <si>
    <t>Application 342</t>
  </si>
  <si>
    <t>Application 343</t>
  </si>
  <si>
    <t>Application 344</t>
  </si>
  <si>
    <t>Application 345</t>
  </si>
  <si>
    <t>Application 346</t>
  </si>
  <si>
    <t>Application 347</t>
  </si>
  <si>
    <t>Application 348</t>
  </si>
  <si>
    <t>Application 349</t>
  </si>
  <si>
    <t>Application 350</t>
  </si>
  <si>
    <t>Application 351</t>
  </si>
  <si>
    <t>Application 352</t>
  </si>
  <si>
    <t>Application 353</t>
  </si>
  <si>
    <t>Application 354</t>
  </si>
  <si>
    <t>Application 355</t>
  </si>
  <si>
    <t>Application 356</t>
  </si>
  <si>
    <t>Application 357</t>
  </si>
  <si>
    <t>Application 358</t>
  </si>
  <si>
    <t>Application 359</t>
  </si>
  <si>
    <t>Application 360</t>
  </si>
  <si>
    <t>Application 361</t>
  </si>
  <si>
    <t>Application 362</t>
  </si>
  <si>
    <t>Application 363</t>
  </si>
  <si>
    <t>Application 364</t>
  </si>
  <si>
    <t>Application 365</t>
  </si>
  <si>
    <t>Application 366</t>
  </si>
  <si>
    <t>Application 367</t>
  </si>
  <si>
    <t>Application 368</t>
  </si>
  <si>
    <t>Application 369</t>
  </si>
  <si>
    <t>Application 370</t>
  </si>
  <si>
    <t>Application 371</t>
  </si>
  <si>
    <t>Application 372</t>
  </si>
  <si>
    <t>Application 373</t>
  </si>
  <si>
    <t>Application 374</t>
  </si>
  <si>
    <t>Application 375</t>
  </si>
  <si>
    <t>Application 376</t>
  </si>
  <si>
    <t>Application 377</t>
  </si>
  <si>
    <t>Application 378</t>
  </si>
  <si>
    <t>Application 379</t>
  </si>
  <si>
    <t>Application 380</t>
  </si>
  <si>
    <t>Application 381</t>
  </si>
  <si>
    <t>Application 382</t>
  </si>
  <si>
    <t>Application 383</t>
  </si>
  <si>
    <t>Application 384</t>
  </si>
  <si>
    <t>Application 385</t>
  </si>
  <si>
    <t>Application 386</t>
  </si>
  <si>
    <t>Application 387</t>
  </si>
  <si>
    <t>Application 388</t>
  </si>
  <si>
    <t>Application 389</t>
  </si>
  <si>
    <t>Application 390</t>
  </si>
  <si>
    <t>Application 391</t>
  </si>
  <si>
    <t>Application 392</t>
  </si>
  <si>
    <t>Application 393</t>
  </si>
  <si>
    <t>Application 394</t>
  </si>
  <si>
    <t>Application 395</t>
  </si>
  <si>
    <t>Application 396</t>
  </si>
  <si>
    <t>Application 397</t>
  </si>
  <si>
    <t>Application 398</t>
  </si>
  <si>
    <t>Application 399</t>
  </si>
  <si>
    <t>Application 400</t>
  </si>
  <si>
    <t>Application 401</t>
  </si>
  <si>
    <t>Application 402</t>
  </si>
  <si>
    <t>Application 403</t>
  </si>
  <si>
    <t>Application 404</t>
  </si>
  <si>
    <t>Application 405</t>
  </si>
  <si>
    <t>Application 406</t>
  </si>
  <si>
    <t>Application 407</t>
  </si>
  <si>
    <t>Application 408</t>
  </si>
  <si>
    <t>Application 409</t>
  </si>
  <si>
    <t>Application 410</t>
  </si>
  <si>
    <t>Application 411</t>
  </si>
  <si>
    <t>Application 412</t>
  </si>
  <si>
    <t>Application 413</t>
  </si>
  <si>
    <t>Application 414</t>
  </si>
  <si>
    <t>Application 415</t>
  </si>
  <si>
    <t>Application 416</t>
  </si>
  <si>
    <t>Application 417</t>
  </si>
  <si>
    <t>Application 418</t>
  </si>
  <si>
    <t>Application 419</t>
  </si>
  <si>
    <t>Application 420</t>
  </si>
  <si>
    <t>Application 421</t>
  </si>
  <si>
    <t>Application 422</t>
  </si>
  <si>
    <t>Application 423</t>
  </si>
  <si>
    <t>Application 424</t>
  </si>
  <si>
    <t>Application 425</t>
  </si>
  <si>
    <t>Application 426</t>
  </si>
  <si>
    <t>Application 427</t>
  </si>
  <si>
    <t>Application 428</t>
  </si>
  <si>
    <t>Application 429</t>
  </si>
  <si>
    <t>Application 430</t>
  </si>
  <si>
    <t>Application 431</t>
  </si>
  <si>
    <t>Application 432</t>
  </si>
  <si>
    <t>Application 433</t>
  </si>
  <si>
    <t>Application 434</t>
  </si>
  <si>
    <t>Application 435</t>
  </si>
  <si>
    <t>Application 436</t>
  </si>
  <si>
    <t>Application 437</t>
  </si>
  <si>
    <t>Application 438</t>
  </si>
  <si>
    <t>Application 439</t>
  </si>
  <si>
    <t>Application 440</t>
  </si>
  <si>
    <t>Application 441</t>
  </si>
  <si>
    <t>Application 442</t>
  </si>
  <si>
    <t>Application 443</t>
  </si>
  <si>
    <t>Application 444</t>
  </si>
  <si>
    <t>Application 445</t>
  </si>
  <si>
    <t>Application 446</t>
  </si>
  <si>
    <t>6-06a extract share scheme data</t>
  </si>
  <si>
    <t>score each application based on combination of answers and data provided</t>
  </si>
  <si>
    <t>answer_6-05</t>
  </si>
  <si>
    <t>Value_6_6</t>
  </si>
  <si>
    <t>score_6-06</t>
  </si>
  <si>
    <t>original_6-6</t>
  </si>
  <si>
    <t>Yes</t>
  </si>
  <si>
    <t>No</t>
  </si>
  <si>
    <t>no data</t>
  </si>
  <si>
    <t>N/A</t>
  </si>
  <si>
    <t>n/a</t>
  </si>
  <si>
    <t>NA</t>
  </si>
  <si>
    <t>na</t>
  </si>
  <si>
    <t>Calculation correction error captured into FRAP system - no impact on outcome of process</t>
  </si>
  <si>
    <t>6-07a i capital payments</t>
  </si>
  <si>
    <t>step 1 - score each year of data provided</t>
  </si>
  <si>
    <t>6-07a ii score capital payments</t>
  </si>
  <si>
    <t>step 2 - sum of scores for each year of data provided</t>
  </si>
  <si>
    <t>CAPITAL_PAYMENTS</t>
  </si>
  <si>
    <t>score_6-07</t>
  </si>
  <si>
    <t>original 6-07</t>
  </si>
  <si>
    <t>FY2016</t>
  </si>
  <si>
    <t>FY2017</t>
  </si>
  <si>
    <t>FY2018</t>
  </si>
  <si>
    <t>FY2019</t>
  </si>
  <si>
    <t>FY2020</t>
  </si>
  <si>
    <t>FRAP error - score changed but no comment - no impact on outcome of process</t>
  </si>
  <si>
    <t>6-10d category percentage relative to total</t>
  </si>
  <si>
    <t>6-10e wage bill score</t>
  </si>
  <si>
    <t>SCROLL RIGHT FOR EXAMPLE --&gt;</t>
  </si>
  <si>
    <t>6-10a wage bill and numbers per notch</t>
  </si>
  <si>
    <t>step 1</t>
  </si>
  <si>
    <t>PDI%</t>
  </si>
  <si>
    <t>Women%</t>
  </si>
  <si>
    <t>Youth%</t>
  </si>
  <si>
    <t>Disabled%</t>
  </si>
  <si>
    <t>score_PDI</t>
  </si>
  <si>
    <t>score_Women</t>
  </si>
  <si>
    <t>score_Youth</t>
  </si>
  <si>
    <t>score_Disabled</t>
  </si>
  <si>
    <t>score_6-10</t>
  </si>
  <si>
    <t>original 6-10</t>
  </si>
  <si>
    <t>GROSS_MONTHLY_INCOME</t>
  </si>
  <si>
    <t>AV_MONTHLY_INCOME</t>
  </si>
  <si>
    <t>Number_Of_Employees</t>
  </si>
  <si>
    <t>AFRICAN</t>
  </si>
  <si>
    <t>COLOURED</t>
  </si>
  <si>
    <t>INDIAN</t>
  </si>
  <si>
    <t>Chinese</t>
  </si>
  <si>
    <t>Total_Notch</t>
  </si>
  <si>
    <t>PDI</t>
  </si>
  <si>
    <t>FEMALE</t>
  </si>
  <si>
    <t>&gt;R75 000</t>
  </si>
  <si>
    <t>&gt;R75 000Between R20 000 and R15 000</t>
  </si>
  <si>
    <t>Below R2 500</t>
  </si>
  <si>
    <t>Between R10 000 and R5 000</t>
  </si>
  <si>
    <t>Between R15 000 and R10 000</t>
  </si>
  <si>
    <t>Between R25 000 and R20 000</t>
  </si>
  <si>
    <t>Between R5 000 and R2 500</t>
  </si>
  <si>
    <t>Between R50 000 and R25 000</t>
  </si>
  <si>
    <t>Between R75 000 and R50 000</t>
  </si>
  <si>
    <t>6-10b employee category wage bills per notch</t>
  </si>
  <si>
    <t>see step 1</t>
  </si>
  <si>
    <t>step 4</t>
  </si>
  <si>
    <t>PDI_Notch</t>
  </si>
  <si>
    <t>Women_Notch</t>
  </si>
  <si>
    <t>Youth_Notch</t>
  </si>
  <si>
    <t>Disabled_Notch</t>
  </si>
  <si>
    <t>6-10c SumOf wage bills</t>
  </si>
  <si>
    <t>SumOfTotal_Notch</t>
  </si>
  <si>
    <t>SumOfPDI_Notch</t>
  </si>
  <si>
    <t>SumOfWomen_Notch</t>
  </si>
  <si>
    <t>SumOfYouth_Notch</t>
  </si>
  <si>
    <t>SumOfDisabled_Notch</t>
  </si>
  <si>
    <t>step 13</t>
  </si>
  <si>
    <t>step 14</t>
  </si>
  <si>
    <t>step 15</t>
  </si>
  <si>
    <t>step 16</t>
  </si>
  <si>
    <t>Appeal Decision - insufficient data to check score - does not affect outcome of process</t>
  </si>
  <si>
    <t>6-11 to 6-26 - binary answers</t>
  </si>
  <si>
    <t>Value_6_11</t>
  </si>
  <si>
    <t>Value_6_16</t>
  </si>
  <si>
    <t>Value_6_17</t>
  </si>
  <si>
    <t>Value_6_19</t>
  </si>
  <si>
    <t>Value_6_21</t>
  </si>
  <si>
    <t>Value_6_23</t>
  </si>
  <si>
    <t>Value_6_24</t>
  </si>
  <si>
    <t>Check_6_26</t>
  </si>
  <si>
    <t>Score_6-11</t>
  </si>
  <si>
    <t>Score_6-16</t>
  </si>
  <si>
    <t>Score_6-17</t>
  </si>
  <si>
    <t>Score_6-19</t>
  </si>
  <si>
    <t>Score_6-21</t>
  </si>
  <si>
    <t>Score_6-23</t>
  </si>
  <si>
    <t>Score_6-24</t>
  </si>
  <si>
    <t>Score_6-26</t>
  </si>
  <si>
    <t>Appeal decision - raw data edited accordingly</t>
  </si>
  <si>
    <t>6-14/15a percentage per year</t>
  </si>
  <si>
    <t>FY2021</t>
  </si>
  <si>
    <t>score_2019</t>
  </si>
  <si>
    <t>score_2020</t>
  </si>
  <si>
    <t>score_2021</t>
  </si>
  <si>
    <t>score_6-14/15</t>
  </si>
  <si>
    <t>original 6-14/15</t>
  </si>
  <si>
    <t>step 1 - data provided by applicants</t>
  </si>
  <si>
    <t>step 2 - calculate</t>
  </si>
  <si>
    <t>step 3 - ref yr &amp; allocation</t>
  </si>
  <si>
    <t>step 4 - calculate</t>
  </si>
  <si>
    <t>step 6 - calculate</t>
  </si>
  <si>
    <t>permanent_employees</t>
  </si>
  <si>
    <t>percentage_permanentEmployees</t>
  </si>
  <si>
    <t>permanent_employees_in_sector</t>
  </si>
  <si>
    <t>MAST_prop_job per ton</t>
  </si>
  <si>
    <t>scaled_MAST_prop_job per ton</t>
  </si>
  <si>
    <t>score 7-1</t>
  </si>
  <si>
    <t>original 7.1</t>
  </si>
  <si>
    <t>Max Of</t>
  </si>
  <si>
    <t xml:space="preserve">step 5 - calculate </t>
  </si>
  <si>
    <t>MaxOf</t>
  </si>
  <si>
    <t>scaled jobs</t>
  </si>
  <si>
    <t>original 7-1</t>
  </si>
  <si>
    <t>seasonal_employees</t>
  </si>
  <si>
    <t>percent_seasonalEmployees</t>
  </si>
  <si>
    <t>seasonalEmployees_in_sector</t>
  </si>
  <si>
    <t>score 7-2</t>
  </si>
  <si>
    <t>original 7.2</t>
  </si>
  <si>
    <t>Part_Time_employees</t>
  </si>
  <si>
    <t>scaled_seasonal</t>
  </si>
  <si>
    <t>step 1 - data provided by applicants is summarised for the period</t>
  </si>
  <si>
    <t>step 2 - apply formula</t>
  </si>
  <si>
    <t>step 3 - calculate values per ton</t>
  </si>
  <si>
    <t>step 5 - calculate scaled values per ton</t>
  </si>
  <si>
    <t>SumOfREVENUESERVICES</t>
  </si>
  <si>
    <t>AvgOfNOOFISSUED_SHARES</t>
  </si>
  <si>
    <t>AvgOfANNUAL_AVERAGE</t>
  </si>
  <si>
    <t>SumOfANNUAL_DIVIDEND</t>
  </si>
  <si>
    <t>SumOfBLACK_SHAREHOLDERS</t>
  </si>
  <si>
    <t>combining</t>
  </si>
  <si>
    <t>MAST_value per ton</t>
  </si>
  <si>
    <t>scaled_MAST_value per ton</t>
  </si>
  <si>
    <t>MAST score 8-4</t>
  </si>
  <si>
    <t>original 8-4</t>
  </si>
  <si>
    <t>step 4 - calculate MAX value</t>
  </si>
  <si>
    <t>step 4 - scale</t>
  </si>
  <si>
    <t>scaled_value</t>
  </si>
  <si>
    <t>score 8-4</t>
  </si>
  <si>
    <t>8-6 years in sector score</t>
  </si>
  <si>
    <t>years</t>
  </si>
  <si>
    <t>score_8-6</t>
  </si>
  <si>
    <t>original 8-6</t>
  </si>
  <si>
    <t>is null</t>
  </si>
  <si>
    <t>8-7c historical harbour and factories score</t>
  </si>
  <si>
    <t>8-7b i annual max score for harbours  [note duplicated years - resolved in MS Access = data on left]</t>
  </si>
  <si>
    <t>8-7b ii annual max score for factories  [note duplicated years - resolved in MS Access = data on left]</t>
  </si>
  <si>
    <t>score_8-7</t>
  </si>
  <si>
    <t>original 8-7</t>
  </si>
  <si>
    <t>HarbourName</t>
  </si>
  <si>
    <t>MaxOfpoints</t>
  </si>
  <si>
    <t>FACTORYNAME</t>
  </si>
  <si>
    <t>Port St Francis, Port Elizabeth, Mossel Bay</t>
  </si>
  <si>
    <t>Balobi Processors Porthole Building Triton Avenue Port St. Francis St. Francis Bay 6312</t>
  </si>
  <si>
    <t>Port St Francis, Mossel Bay, Gansbaai</t>
  </si>
  <si>
    <t xml:space="preserve">Balobi Processors Porthole Building Triton Avenue Port St. Francis St. Francis Bay 6312, Quay Marine </t>
  </si>
  <si>
    <t>Port St Francis, Port Elizabeth</t>
  </si>
  <si>
    <t>Balobi Processors Porthole Building, Triton Avenue, Port St. Francis, St. Francis Bay, 6312</t>
  </si>
  <si>
    <t xml:space="preserve">Balobi Processors Porthole Building Triton Avenue Port St. Francis St. Francis Bay 6312, Trade Motto 106 </t>
  </si>
  <si>
    <t>Port St Francis, Hout Bay</t>
  </si>
  <si>
    <t>Port St Francis, Table Bay</t>
  </si>
  <si>
    <t>Port St Francis, Cape Town</t>
  </si>
  <si>
    <t xml:space="preserve">Balobi Processors Porthole Building Triton Avenue Port St. Francis St. Francis Bay 6312, </t>
  </si>
  <si>
    <t>Port St Francis, Gansbaai</t>
  </si>
  <si>
    <t>Port St Francis, Port Elizabeth, St Helena Bay, Cape Town</t>
  </si>
  <si>
    <t>Port St Francis, Hout bay, Cape Town</t>
  </si>
  <si>
    <t>Port St Francis, Port Elizabeth, Cape Town</t>
  </si>
  <si>
    <t>Port St Francis</t>
  </si>
  <si>
    <t>Port Elizabeth, Mossel Bay, Gansbaai</t>
  </si>
  <si>
    <t xml:space="preserve">Balobi Processors Porthole Building Triton Avenue Port St. Francis St. Francis Bay 6312, Quay Marine , </t>
  </si>
  <si>
    <t>Port St Francis, Port Elizabeth, Mossel Bay, Saldanha Bay</t>
  </si>
  <si>
    <t>Balobi Processors Porthole Building Triton Avenue Port St. Francis St. Francis Bay 6312 , Atlantic Seafood Distributors 24 Amande</t>
  </si>
  <si>
    <t>Port St Francis, Port Elizabeth, Gansbaai, Hout Bay</t>
  </si>
  <si>
    <t>Port St Francis, Gansbaai, Table Bay</t>
  </si>
  <si>
    <t>Port St Francis, Gansbaai, Hout Bay</t>
  </si>
  <si>
    <t xml:space="preserve">Balobi Processors Porthole Building Triton Avenue Port St. Francis St. Francis Bay 6312, Fish 4 Africa 230 Victoria Road Woodstock Cape Town , </t>
  </si>
  <si>
    <t>Port St Francis, Mossel Bay, St Helena Bay, Cape Town</t>
  </si>
  <si>
    <t>Balobi Processors Porthole Building Triton Avenue Port St. Francis St. Francis Bay 6312 ,Atlantic Seafood Distributors 24 Amande</t>
  </si>
  <si>
    <t>Port St Francis, Port Elizabeth, Mossel Bay, Cape Town</t>
  </si>
  <si>
    <t xml:space="preserve">Port St Francis, Port Elizabeth, Gansbaai </t>
  </si>
  <si>
    <t xml:space="preserve">Balobi Processors Porthole Building Triton Avenue Port St. Francis St. Francis Bay 6312 Dyer Eiland </t>
  </si>
  <si>
    <t xml:space="preserve">Balobi Processors Porthole Building, Triton Avenue, Port St. Francis, St. Francis Bay, 6312 </t>
  </si>
  <si>
    <t xml:space="preserve">Balobi Processors Porthole Building, Triton Avenue, Port St. Francis, St. Francis Bay, 6312; Quay Marine 3 Manhattan Road, Airport Industria 2, Cape Town, 8001 </t>
  </si>
  <si>
    <t xml:space="preserve">Port St Francis Bay, Port Elizabeth, Mossel Bay </t>
  </si>
  <si>
    <t xml:space="preserve">Port St Francis Bay, Port Elizabeth, Mossel Bay, Gansbaai </t>
  </si>
  <si>
    <t xml:space="preserve">Port St Francis Bay, Port Elizabeth, Mossel Bay, Hout Bay Port St Francis Bay, Port Elizabeth, Mossel Bay, Hout Bay </t>
  </si>
  <si>
    <t xml:space="preserve">Balobi Processors Porthole Building, Triton Avenue, Port St. Francis, St. Francis Bay, 6312; Afro Fishing 2 Kloof Street, Mossel Bay ; </t>
  </si>
  <si>
    <t xml:space="preserve">Port St Francis Bay, Port Elizabeth, Hout Bay, Cape Town </t>
  </si>
  <si>
    <t>Balobi Processors Porthole Building, Triton Avenue, Port St. Francis, St. Francis Bay, 6312, Quay Marine 3 Manhattan Road, Airport Industria 2, Cape Town, 8001, Irvin &amp; Johnson House 1 Davidson Street, Woodstock, Cape Town, Fish 4 Africa 230 Victoria Road</t>
  </si>
  <si>
    <t xml:space="preserve">Port St Francis Bay, Port Elizabeth, Mossel Bay, Hout Bay, Saldanha Bay </t>
  </si>
  <si>
    <t xml:space="preserve">Balobi Processors Porthole Building, Triton Avenue, Port St. Francis, St. Francis Bay, 6312, Atlantic Seafood Distributors 24 Amandelboom Street, Plattekloof, Cape Town </t>
  </si>
  <si>
    <t xml:space="preserve">Port St Francis Bay, Mossel Bay,Table Bay </t>
  </si>
  <si>
    <t xml:space="preserve">Mossel Bay, Gansbaai, Cape Town </t>
  </si>
  <si>
    <t xml:space="preserve">Balobi Processors Porthole Building, Triton Avenue, Port St. Francis, St. Francis Bay, 6312; Y&amp;L Fishing Enterprises 3 Seafarer Circle, Ben Schoeman Docks, Table Bay Harbour, West Point Processors 1 Westpoint, 52 Main Street, St Helena Bay </t>
  </si>
  <si>
    <t xml:space="preserve">Port St Francis, Mossel Bay, Gansbaai, Hout Bay </t>
  </si>
  <si>
    <t xml:space="preserve">Balobi Processors Porthole Building, Triton Avenue, Port St. Francis, St. Francis Bay, 6312; West Point Processors 1 Westpoint, 52 Main Street, St Helena Bay, </t>
  </si>
  <si>
    <t xml:space="preserve">Mossel Bay, Gansbaai, Hout Bay, Cape Town </t>
  </si>
  <si>
    <t>Balobi Processors Porthole Building, Triton Avenue, Port St. Francis, St. Francis Bay, 6312; West Point Processors 1 Westpoint, 52 Main Street, St Helena Bay, Gansbaai 3 Harbour Way, Gansbaai Harbour, Komics Products Fish Eagle Park, Fish Eagle Place, K</t>
  </si>
  <si>
    <t xml:space="preserve">Port St Francis, Port Elizabeth, Mossel Bay, St Helena Bay, Cape Town </t>
  </si>
  <si>
    <t>Balobi Processors Porthole Building, Triton Avenue, Port St. Francis, St. Francis Bay, 6312, West Point Processors 1 Westpoint, 52 Main Street, St Helena Bay, Afro Fishing 2 Kloof Street, Mossel Bay, Mvubu Fishing E1762 North Union Street, Port Elizab</t>
  </si>
  <si>
    <t xml:space="preserve">Port Elizabeth, Gansbaai </t>
  </si>
  <si>
    <t xml:space="preserve">Balobi Processors Porthole Building, Triton Avenue, Port St. Francis, St. Francis Bay, 6312, West Point Processors 1 Westpoint, 52 Main Street, St Helena Bay, Mvubu Fishing E1762 North Union Street, Port Elizabeth, </t>
  </si>
  <si>
    <t>HOUT BAY</t>
  </si>
  <si>
    <t>GREYS MARINE</t>
  </si>
  <si>
    <t>SENTINEL</t>
  </si>
  <si>
    <t>FISH 4 AFRICA</t>
  </si>
  <si>
    <t>CAPE TOWN</t>
  </si>
  <si>
    <t xml:space="preserve">Y&amp;L </t>
  </si>
  <si>
    <t>QUAY MARINE</t>
  </si>
  <si>
    <t>Balobi Processors, Porthole Building, Triton Avenue Port St. Francis St. Francis Bay, 6312, African Tuna Traders, 5 Manhattan Street, Boquinar Industrial Area, Matroosfontein, Cape Town, 8001</t>
  </si>
  <si>
    <t>Port Elizabeth, Mossel Bay, Gansbaai, Cape Town</t>
  </si>
  <si>
    <t>Balobi Processors, Porthole Building, Triton Avenue Port St. Francis St. Francis Bay, 6312, Quay Marine 3 Manhattan Road, Airport Industria 2, Cape Town, 8001, African Tuna Traders, 5 Manhattan Street, Boquin</t>
  </si>
  <si>
    <t>Port St Francis, Mossel Bay, Hout Bay, Cape Town</t>
  </si>
  <si>
    <t>Balobi Processors, Porthole Building, Triton Avenue, Port St. Francis, St. Francis Bay, 6312, Pescaluna East Coast, Lot Erf 83A, Hout Bay Harbour, Hout Bay, 7435, African Tuna Traders, 5 Manhattan Street, Boquinar Industrial Area, Matroosfontein, Cape Tow</t>
  </si>
  <si>
    <t>Mossel Bay, Cape Town</t>
  </si>
  <si>
    <t>Balobi Processors, Porthole Building, Triton Avenue, Port St. Francis, St. Francis Bay, 6312, Viking Inshore Fishing, Quay No 3, Mossel Bay Harbour, Mossel Bay, 6500, African Tuna Traders, 5 Manhattan Street, Boquinar Industrial Area, Matroosfontein, Cap</t>
  </si>
  <si>
    <t>Hout Bay, Saldanha Bay, Cape Town</t>
  </si>
  <si>
    <t>Balobi Processors, Porthole Building, Triton Avenue, Port St. Francis, St. Francis Bay, 6312, Atlantis Seafood Products, 169 Neil Hare Road, Atlantis Industrial, Atlantis, 7350,African Tuna Traders, 5 Manhattan Street, Boquinar Industrial Area, Matroosfon</t>
  </si>
  <si>
    <t>Cape Town, Table Bay</t>
  </si>
  <si>
    <t>Balobi Processors, Porthole Building, Triton Avenue Port St. Francis St. Francis Bay, 6312, Y&amp;L Fishing Enterprises, 3 Seafarer Circle, Ben Schoeman, Docks, Table Bay Harbour, 8001, African Tuna Traders, 5 Manhattan Street, Boquinar Industrial Area, Matro</t>
  </si>
  <si>
    <t>Gansbaai, Hout Bay</t>
  </si>
  <si>
    <t>Balobi Processors, Porthole Building, Triton Avenue, Port St. Francis, St. Francis Bay, 6312, Pescaluna East Coast, Lot Erf 83A, Hout Bay Harbour, Hout Bay, 7435, Kaytrade Commodities, Chambers , 38 Wale Street, Cape Town City Centre, Cape Town, Sea Freez</t>
  </si>
  <si>
    <t>Hout Bay, Cape Town</t>
  </si>
  <si>
    <t>Balobi Processors, Porthole Building, Triton Avenue, Port St. Francis, St. Francis Bay, 6312, Pescaluna East Coast, Lot Erf 83A, Hout Bay Harbour, Hout Bay, 7435</t>
  </si>
  <si>
    <t>Port Elizabeth, Hout Bay, Cape Town</t>
  </si>
  <si>
    <t>Balobi Processors, Porthole Building, Triton Avenue, Port St. Francis, St. Francis Bay, 6312</t>
  </si>
  <si>
    <t>Port Elizabeth, Cape Town</t>
  </si>
  <si>
    <t>Balobi Processors, Porthole Building, Triton Avenue, Port St. Francis, St. Francis Bay, 6312, Beadice 344, 230 Victoria Road, Woodstock, 7925, Atlantis Seafood Product, 169 Neil Hare Road, Atlantis Industrial Area, 7350</t>
  </si>
  <si>
    <t xml:space="preserve">Port Elizabeth </t>
  </si>
  <si>
    <t>D.Christy&amp;Sons 13 Long Street, Industrial Area, Humansdorp 6300</t>
  </si>
  <si>
    <t>Eyethu Fishing Pty Ltd, Tug Wharf, PE Harbour, Port Elizabeth 6000</t>
  </si>
  <si>
    <t>Trade Motto 106 Pty Ltd, Port Elizabeth Harbour, Port Elizabeth 6000</t>
  </si>
  <si>
    <t>Komicx - 25 Fish Eagle Park, Fish Eagle Place, Kommetjie 7976</t>
  </si>
  <si>
    <t>Mossel Bay</t>
  </si>
  <si>
    <t>Viking Fishing Co, No3 Mossel Bay harbour, Mossel Bay 6500</t>
  </si>
  <si>
    <t>Hout Bay Harbour</t>
  </si>
  <si>
    <t>Pescaluna East Coast, Hout Bay Harbour</t>
  </si>
  <si>
    <t>Pescaluna East Coast, Hout Bay</t>
  </si>
  <si>
    <t>Quay Marine, Hout Bay</t>
  </si>
  <si>
    <t>Gansbaai Harbour</t>
  </si>
  <si>
    <t>Dyer Eiland Visserye, Gansbaai</t>
  </si>
  <si>
    <t>Greys Marine Hout Bay Harbour</t>
  </si>
  <si>
    <t>Hout Bay /Cape Town</t>
  </si>
  <si>
    <t>Hout Bay /Cape Town Bay</t>
  </si>
  <si>
    <t>Greys Marine Hout Bay Harbour Fish 4 Africa Hout Bay and Y and L 3 Seafarers Circle Table bay harbour</t>
  </si>
  <si>
    <t>Pesca Luna Hout bay harbour</t>
  </si>
  <si>
    <t>Greys Marine Hout Bay harbour Harbour</t>
  </si>
  <si>
    <t>Hout Bay / Cape Town</t>
  </si>
  <si>
    <t>Fish 4 Africa houtbay harbour /Yand L 3 seafarers way Table bay Harbour</t>
  </si>
  <si>
    <t>Hout Bay / Cape Town Bay</t>
  </si>
  <si>
    <t>Quary Marine Manhattan road, airport industria, cape Town</t>
  </si>
  <si>
    <t>Cape Town Harbour</t>
  </si>
  <si>
    <t>Crossberth Cold Stores, Monument Rd, Table Bay Harbour</t>
  </si>
  <si>
    <t>Sandy Point Harbour</t>
  </si>
  <si>
    <t>Crossberth Cold Stores</t>
  </si>
  <si>
    <t>Umoya Fish Processrs, Sandy Point Harbour, St Helena Bay</t>
  </si>
  <si>
    <t>Atlantis Seafood Products, Atlantis</t>
  </si>
  <si>
    <t>I&amp;J Woodstock</t>
  </si>
  <si>
    <t>St Helena Bay</t>
  </si>
  <si>
    <t>Pescaluna, Hout Bay Harbour</t>
  </si>
  <si>
    <t>Atlantis Seafood Products</t>
  </si>
  <si>
    <t>D CHRISTY &amp; SONS - 13 LONG STREET, INDUSTRIAL AREA, HUMANSDORP, 6300</t>
  </si>
  <si>
    <t>Calculation correction was NOT captured into FRAP system - original score 4 (0.1) retained</t>
  </si>
  <si>
    <t>PORT ELIZABETH MOSSEL BAY</t>
  </si>
  <si>
    <t>Appeal decision - insufficient data to check score - does not affect outcome of process</t>
  </si>
  <si>
    <t>D CHRISTY &amp; SONS - 13 LONG STREET, INDUSTRIAL AREA, HUMANSDORP, 6300 / EYETHU FISHING TUG WHARF, PE HARBOUR, PORT ELIZABETH 6000</t>
  </si>
  <si>
    <t>TRADE MOTTO 106 - PORT ELIZABTHE HARBOUR, PORT ELIZABETH 6000. EYETHU FISHING (PTY) LTD TUG WARF, PE HARBOUR, PORT ELIZABETH 6000</t>
  </si>
  <si>
    <t>TRADE MOTTO 106 (PTY) LTD- PORT ELIZABTHE HARBOUR, PORT ELIZABETH 6000VIKING FISHING CO. - NO.3 MOSSEL BAY HARBOUR, MOSSEL BAY, 6500</t>
  </si>
  <si>
    <t>PESCALUNA EAST COAST-LOT 83, HOUT BAY HARBOUR, HOUT BAY SEA FREEZE - JETTY NO.3 HARBOUR ROAD HOUT BAY</t>
  </si>
  <si>
    <t>KOMICX - 25 FISH EAGLE PARK,FISH EAGLE PLACE KOMMETJIE 7976</t>
  </si>
  <si>
    <t>CAPE TOWN &amp; HOUT BAY HARBOUR</t>
  </si>
  <si>
    <t>CROSSBERTH SEAFOOD PROCESSORS: TANKER BASIN, MONUMENT ROAD, CAPE TOWN</t>
  </si>
  <si>
    <t>CROSSBERTH SEAFOOD PROCESSORS: TANKER BASIN, MONUMENT ROAD, CAPE TOWN; Y&amp;L ENTERPRISES: 3 SEAFARER CIRCLE, BEN SCHOEMAN DOCK, TABLE BAY HARBOUR; UMOYA FISH PROCESSORS: SANDY POINT HARBOUR, ST. HELENA BAY; BLUEFIN PROCESSING: 20 VICTORIA ROAD, HOUT BAY</t>
  </si>
  <si>
    <t>V&amp;A PROCESSING: FISH QUAY, TABLE BAY HARBOUR; GERYS MARINE ERF 83 HOUT BAY HARBOUR</t>
  </si>
  <si>
    <t>GREYS MARINE: ERF 83 HOUT BAY HARBOUR; SENTINEL SEAFOODS HARBOUR ROAD HOUT BAY; BLUEFIN PROCESSING: LOT 86 HARBOUR ROAD, HOUT BAY; Y&amp;L ENTERPRISES 3 SEAFARER CIRCLE, BEN SCHOEMAN DOCK, TABLE BAY HARBOUR</t>
  </si>
  <si>
    <t>BLUEFIN PROCESSING: LOT 86 HARBOUR ROAD, HOUT BAY; Y&amp;L ENTERPRISES 3 SEAFARER CIRCLE, BEN SCHOEMAN DOCK, TABLE BAY HARBOUR</t>
  </si>
  <si>
    <t>CAPE TOWN &amp; HOUT BAY</t>
  </si>
  <si>
    <t>SENTINEL SEAFOODS; JETTY 3, HARBOUR ROAD, HOUT BAY; ATLANTIS SEAFOOD PRODUCTS, NEIL HARE ROAD, ATLANTIS; PLETTENBERG BAY FISHING: ERF A HOUT BAY HARBOUR; I&amp;J; 1 SOUTH ARM ROAD, TABLE BAY HARBOUR</t>
  </si>
  <si>
    <t>FISH4AFRICA: GREYS MARINE BUILDING, HOUT BAY HARBOUR; PESCALUNA EAST COAST; ERF 83A HOUT BAY HARBOUR; FISH4AFRICA MONTE VISTA: 102 MONTE VISTA BOULEVARD, MONTE VISTA; IMPERIAL CROWN TRADING: 102 VICTORIA ROAD, WOODSTOCK; SENTINEL SEAFOODS: JETTY 3, HARBOU</t>
  </si>
  <si>
    <t>FISH4AFRICA: GREYS MARINE BUILDING, HOUT BAY HARBOUR; FISH4AFRICA MONTE VISTA: 102 MONTE VISTA BOULEVARD, MONTE VISTA; IMPERIAL CROWN TRADING: 102 VICTORIA ROAD, WOODSTOCK; SYDNEY FISHING: 26 MANSELL AVENUE, KILLARNEY GARDENS</t>
  </si>
  <si>
    <t>SYDNEY FISHING: 26 MANSELL AVE KILLARNEY GARDENS; ATLANTIS SEAFOOD PRODUCT, NEIL HARE ROAD, ATLANTIS; I&amp;J: 1 SOUTH ARM ROAD, TABLE BAY HARBOUR; IMPERIAL CROWN TRADING: 102 MONTE VISTA BOULEVARD, MONTE VISTA; FISH4AFRICA HOUT BAY: GREYS MARINE BUILDING, HO</t>
  </si>
  <si>
    <t>KOMICX PRODUCTS: 25 FISH EAGLE PARK, OCEAN VIEW; FISH4AFRICA WOODSTOCK, 230 VICTORIA ROAD, WOODSTOCK; FISH4AFRICA 16 BRODEKIRK STREET, EDGEMEAD</t>
  </si>
  <si>
    <t>KOMICX PRODUCTS: 25 FISH EAGLE PARK, OCEAN VIEW</t>
  </si>
  <si>
    <t>SENTINEL SEAFOODS: JETTY 3. HOUT BAY HARBOUR; ATLANTIS SEAFOOD PRODUCTS: NEIL HARE ROAD, ATLANTIS; I&amp;J: 1 SOUTH ARM ROAD, TABLE BAY HARBOUR; DELGADO S VISSERYE: 3 LONG STREET, ROBERTSON</t>
  </si>
  <si>
    <t>FISH4 AFRICA STRAND: 15 GERBER BOULEVARD, GANTS CENTRE, STRAND; FISH4AFRICA WOODSTOCK: 230 VICTORIA ROAD, WOODSTOCK; PESCALUNA EAST COAST: ERF 83A HOUT BAY HARBOUR; SENTINEL SEAFOODS: JETTY 3 HOUT BAY HARBOUR; ATLANTIS SEAFOOD PRODUCTS: 169 NEIL HARE ROAD</t>
  </si>
  <si>
    <t>Plett Fish Processors, Theron Street Industrial Area, Plettenberg Bay</t>
  </si>
  <si>
    <t>Saldanha</t>
  </si>
  <si>
    <t>Trade Motto 106 (PTY) Ltd, Old Tug Warf, Port Elizabeth Harbour</t>
  </si>
  <si>
    <t>Eyethu Fishing, Old Tug Warf, Port Elizabeth Harbour</t>
  </si>
  <si>
    <t>Viking Fishing Co., Quay No.3, Mossel Bay Harbour</t>
  </si>
  <si>
    <t>Ithemba Labantu Fishing, 2 Keeton Street, Neave Township, Port Elizabeth</t>
  </si>
  <si>
    <t>Atlantis Seafood Products, 145 Neil Hare Road, Atlantis</t>
  </si>
  <si>
    <t>Mantos Foods, 11 Anfield Rd, Cape Town</t>
  </si>
  <si>
    <t>Gansbaai</t>
  </si>
  <si>
    <t>HOUTBAY</t>
  </si>
  <si>
    <t>Eerste River Womans Packers, 11 Anfield Rd, Cape Town</t>
  </si>
  <si>
    <t>PLETTENBERG BAAY FISH PROCESORS, HARBOUR ESTATE, MOSSEL BAY</t>
  </si>
  <si>
    <t>LOT 27, ERF 382, HAWE WEG 1, GANSBAAI HAWE, 7220</t>
  </si>
  <si>
    <t>OVERBERG COMERCIAL ABALONE DIVERS, LOT 27, ERF 382, HAW WEG 1, GANSBAAI, 7220</t>
  </si>
  <si>
    <t>PESCALUNA, ERF 83A, HOUT BAY HARBOUR, 7872</t>
  </si>
  <si>
    <t>QUAY MARINE, 3 MANHATTAN ROAD, AIRPOR INDUSTRIA 2, CAPE TOWN, 8001</t>
  </si>
  <si>
    <t>DYER EILAND VISSERYE, GANSBAAI HARBOUR 7220</t>
  </si>
  <si>
    <t>seNTINEL SEA FOODS, HARBOUR ROAD, HOUT BAY 7872</t>
  </si>
  <si>
    <t>Dyer Eiland Visserye (Pty) Ltd Gansbaai Harbour Area</t>
  </si>
  <si>
    <t>Permit not issued DFFE</t>
  </si>
  <si>
    <t>Permit not issued by DFFE</t>
  </si>
  <si>
    <t>Plett Fish Processors, Theron Street, Industrial Area, Plettenberg Bay</t>
  </si>
  <si>
    <t>Viking Fishing Co., Quay No.3, Mossel Bay</t>
  </si>
  <si>
    <t>Ithemba Labantu Fishing, 2 Keeton Street, Port Elizabeth</t>
  </si>
  <si>
    <t>Mantos Seafoods, 11 Anfield Road, Cape Town</t>
  </si>
  <si>
    <t>Eerste River Womans Packers (PTY)ltd, 11 Anfield Road, Cape Town</t>
  </si>
  <si>
    <t>PRIMORDIUM SEAFOODS (PTY) LTD</t>
  </si>
  <si>
    <t>Plettenberg Bay</t>
  </si>
  <si>
    <t>Mossel Bay Harbour, Port St Francis Harbour</t>
  </si>
  <si>
    <t>Port Elizabeth Harbour</t>
  </si>
  <si>
    <t>Pescaluna East Coast (Pty) Ltd</t>
  </si>
  <si>
    <t>Port Elizabeth Harbour, Saldanha Harbour</t>
  </si>
  <si>
    <t>Saldahna Harbour</t>
  </si>
  <si>
    <t>Plettenberg Bay Fish Processors, Plettenberg Bay</t>
  </si>
  <si>
    <t>Viking Fishing in Mossel Bay and Balobi Processors in Port St Francis</t>
  </si>
  <si>
    <t>Eyethu Fishing, Gqeberha</t>
  </si>
  <si>
    <t>Eyethu Fishing, Gqeberha and Atlantis Seafoods in Atlantis Industria Cape Twon</t>
  </si>
  <si>
    <t>Atlantis Seafoods, Atlantis Industria Cape Town</t>
  </si>
  <si>
    <t>Hout Bay Factory, Hout Bay</t>
  </si>
  <si>
    <t xml:space="preserve">Atlantis Seafood, Atlantis Industria </t>
  </si>
  <si>
    <t>Table Bay harbour, Cape Town</t>
  </si>
  <si>
    <t>Eyethu</t>
  </si>
  <si>
    <t>Cape Fish Processors</t>
  </si>
  <si>
    <t>Balobi Processors, Triton Ave, Port St Francis</t>
  </si>
  <si>
    <t>Table Bay harbour, Hout Bay</t>
  </si>
  <si>
    <t>Crossberth Cold Store, Monument Road, Table Bay harbour</t>
  </si>
  <si>
    <t>I&amp;J 1 Davidson Road, Woodstock</t>
  </si>
  <si>
    <t>TABLE BAY</t>
  </si>
  <si>
    <t>Atlantis Seafoods, 169 Neil Hare Road, Atlantis Industrial</t>
  </si>
  <si>
    <t>Atlantis Seafoods, 169 Neil Hare Road, Atlantis Industrial/ Pescaluna, Lot 83A Hout Bay harbour</t>
  </si>
  <si>
    <t>Pescaluna, Lot 83A Hout Bay harbour</t>
  </si>
  <si>
    <t>Viking, Quay 3, Mossel Bay harbour</t>
  </si>
  <si>
    <t>Trade Motto, PE Harbour, PE</t>
  </si>
  <si>
    <t>Previous Owners</t>
  </si>
  <si>
    <t>Eyethu, PE Harbour, PE</t>
  </si>
  <si>
    <t>Marpro, Table Bay Harbour, CT</t>
  </si>
  <si>
    <t>Seavuna, Quay 5, Mossel Bay Harbour</t>
  </si>
  <si>
    <t>Kaytrad commodities, 38 Whale str, CT</t>
  </si>
  <si>
    <t>Sentinel Seafoods, Jetty3, Harbour road, Hout Bay</t>
  </si>
  <si>
    <t>Pescaluna East Coast, Lot83A, Hout Bay Harbour</t>
  </si>
  <si>
    <t>Gansbaai Marine - 10 Gansbaai Marine Harbour</t>
  </si>
  <si>
    <t>Quay Marine Factory - 3 Manhattan Road, Airport Industria 2</t>
  </si>
  <si>
    <t>Quay Marine Factory - 3 Manhattan Road, Airport Industria 2Quay Marine Factory - Airport Industria 2</t>
  </si>
  <si>
    <t xml:space="preserve">Hout Bay Harbour / Mossel Bay Harbour </t>
  </si>
  <si>
    <t xml:space="preserve">Sentinel – Hout Bay Harbour </t>
  </si>
  <si>
    <t xml:space="preserve">Mossel Bay / Hout Bay / Cape Town </t>
  </si>
  <si>
    <t xml:space="preserve">Sentinel – Hout Bay Harbour / Eerste River Womans Fish Packers – Blackheath Industrial </t>
  </si>
  <si>
    <t>TABLE BAY HARBOUR</t>
  </si>
  <si>
    <t>Plettenberg bay Fishing, Nexclo</t>
  </si>
  <si>
    <t>Irvin &amp; Johnson - Table bay Harbour, Nexclo</t>
  </si>
  <si>
    <t>Fabfish</t>
  </si>
  <si>
    <t>Irvin &amp; Johnson- Table Bay Harbour</t>
  </si>
  <si>
    <t>Y&amp;L Fishing Enterprises - Table Bay Harbour, Irvin &amp; Johnson</t>
  </si>
  <si>
    <t>Y&amp;L Fishing Enterprises - Table Bay Harbour</t>
  </si>
  <si>
    <t>GANSBAY</t>
  </si>
  <si>
    <t>Y&amp;L Fishing Enterprises - Table Bay Harbour, Irvin &amp; Johnson Enterprises, Tablebay Fishing</t>
  </si>
  <si>
    <t>Y&amp;L Fishing Enterprises - Table Bay Harbour, D. Angelo Fresh Fish, Blue Wave</t>
  </si>
  <si>
    <t>Bongolethu Fishing Enterprises (Pty) Ltd, Kreeflaan, Pepperbay, Saldanha</t>
  </si>
  <si>
    <t>Cross Berth Cold Store (Pty) Ltd, Old Marine Drive, Foreshore, Cape Town</t>
  </si>
  <si>
    <t>Greys Marine (Pty) Ltd, 2221 Main Road, Houtbay</t>
  </si>
  <si>
    <t>V &amp; A Cold Store (Pty) Ltd, 3 South Arm, Table Bay Harbour</t>
  </si>
  <si>
    <t>Sentinel Seafoods (Pty) Ltd, 3 Harbour road Hout bay</t>
  </si>
  <si>
    <t>Dyer Eiland Visserye (Pty) Ltd, Plot 18A Old Harbour, Gansbaai</t>
  </si>
  <si>
    <t>Gqeberha Harbour</t>
  </si>
  <si>
    <t>Quay Marine (Pty) Ltd,. 3 Manhattan Rd, Airport industrial, Cape Town</t>
  </si>
  <si>
    <t>Atlantis Seafood Products (Pty) Ltd, 145 Neil Hare Rd, Atlantis Industrial, Atlantis</t>
  </si>
  <si>
    <t>Plettenberg Bay Fishing (Pty) Ltd, Lot 83A, Houtbay Harbour, Houtbay</t>
  </si>
  <si>
    <t xml:space="preserve">Saldanha Bay </t>
  </si>
  <si>
    <t> Fish4Africa, 230 Victoria Rd, Woodstock, Cape Town</t>
  </si>
  <si>
    <t>Mantos Foods (Pty) Ltd, 11 Anfield Road, Blackheath</t>
  </si>
  <si>
    <t>Komicx Products (Pty) Ltd, Fish Eagle Park, 25 Fish Eagle, Kommetjie</t>
  </si>
  <si>
    <t>Eyethu Fishing, Old Tug Wharf, Gqeberha Harbour</t>
  </si>
  <si>
    <t>Pescaluna, Hout Bay Harbour, Cape Town</t>
  </si>
  <si>
    <t>Atlantis Seafood Products, 169 Neil Hare Road, Atlantis Industrial, Cape Town</t>
  </si>
  <si>
    <t>PE Harbour/Mosselbay</t>
  </si>
  <si>
    <t>SENTINEL SEAFOODS, JETTY 03 HOUTBAY HARBOUT</t>
  </si>
  <si>
    <t>Houtbay/Mosselbay</t>
  </si>
  <si>
    <t xml:space="preserve">Fish on the Rocks cc – Harbour Road, Hout Bay Harbour </t>
  </si>
  <si>
    <t xml:space="preserve">Sentinel Seafoods - Harbour Road, Hout Bay Harbour </t>
  </si>
  <si>
    <t xml:space="preserve">Quay Marine – Hout Bay Harbour, Hout Bay </t>
  </si>
  <si>
    <t>Saint Francis/Mosselbay</t>
  </si>
  <si>
    <t>Saldanah Bay/Mosselbay</t>
  </si>
  <si>
    <t>bluefin hout bay</t>
  </si>
  <si>
    <t>Hout Bay/Mosselbay</t>
  </si>
  <si>
    <t>Saldanah/Mosselbay</t>
  </si>
  <si>
    <t xml:space="preserve">Quay Marine – Airport Industria </t>
  </si>
  <si>
    <t>ICV</t>
  </si>
  <si>
    <t>D. Christy &amp;Sons/Viking</t>
  </si>
  <si>
    <t>D. Christy &amp; Sons/Viking</t>
  </si>
  <si>
    <t>D Christy &amp; Sons/Viking</t>
  </si>
  <si>
    <t>Sentinel/Viking</t>
  </si>
  <si>
    <t>Quay Marine/Viking</t>
  </si>
  <si>
    <t>Balobi Processors/Viking</t>
  </si>
  <si>
    <t>Atlantis Seafood/Viking</t>
  </si>
  <si>
    <t>Atlantis Seafood/Seavuna</t>
  </si>
  <si>
    <t>Pescaluna/Seavuna</t>
  </si>
  <si>
    <t>Quay Marine Factory – 7 Manhattan Street, Boquinar Industrial Area, Cape Town, 8001</t>
  </si>
  <si>
    <t>HOUTBAY HARBOUR</t>
  </si>
  <si>
    <t>Mare Alte Fishing – Lot 83a Hout Bay Harbour, Hout Bay, 7806</t>
  </si>
  <si>
    <t>Pescaluna East Coast (Pty) Ltd – Lot 83a Hout Bay Harbour, Hout Bay, 7806</t>
  </si>
  <si>
    <t>SANDY POINT FISHING-SANDY POINT HARBOUR</t>
  </si>
  <si>
    <t>QUAY MARINE-3 MANHATTEN ROAD , AIRPORT INDUSTRIA 2</t>
  </si>
  <si>
    <t>GREYSMARINE- HOUT BAY HARBOUR</t>
  </si>
  <si>
    <t>GREYS MARINE -HOUT BAY HARBOUR</t>
  </si>
  <si>
    <t>PLETTENBERG BAY FISHING - HOUT BAY HARBOUR</t>
  </si>
  <si>
    <t>PLETTENBERG BAY FISHING -HOUT BAY HARBOUR</t>
  </si>
  <si>
    <t>ATLANTIS SEAFOOD PRODUCTS -169 NEIL HARE ROAD, ATLANTIS INDUSTRIAL AREA</t>
  </si>
  <si>
    <t>PESCALUNA EAST COAST - HOUT BAY HARBOUR</t>
  </si>
  <si>
    <t xml:space="preserve">PESCALUNA EAST COAST - HOUTBAY </t>
  </si>
  <si>
    <t>PESCALUNA EAST COAST</t>
  </si>
  <si>
    <t>GREYS MARINE - HOUT BAY HARBOUR</t>
  </si>
  <si>
    <t>SENTINEL SEAFOODS -HOUT BAY HARBOUR</t>
  </si>
  <si>
    <t>Viking Fishing CO, Quay No3, Mossel Bay Harbour</t>
  </si>
  <si>
    <t>Mantos Foods, 11 Anfield Road, Cape Town</t>
  </si>
  <si>
    <t>Eerste River Womans Packers (PTY) Ltd, 11 Anfield Road, Cape town</t>
  </si>
  <si>
    <t xml:space="preserve">Umoya Fish Processors </t>
  </si>
  <si>
    <t>GREYS MARINE/SENTINEL SEAFOOD</t>
  </si>
  <si>
    <t>PLETTENBERG BAY FISHING</t>
  </si>
  <si>
    <t>I&amp;J FISHING</t>
  </si>
  <si>
    <t>SENTINEL SEAFOOD PRODUCTS</t>
  </si>
  <si>
    <t>ATLANTIS SEFOOD PRODUCTS</t>
  </si>
  <si>
    <t>GREYS MARINE/SEAFOOD PRODUCTS</t>
  </si>
  <si>
    <t>GREYS MARIE PRODUCTS</t>
  </si>
  <si>
    <t>GREYS MARINE CC</t>
  </si>
  <si>
    <t>BLUEFIN PROCESSING (PTY)LTD</t>
  </si>
  <si>
    <t>SENTINEL SEAFOODS</t>
  </si>
  <si>
    <t>Crossberth Seafood Processors</t>
  </si>
  <si>
    <t>MOSSELBAY/HOUTBAY</t>
  </si>
  <si>
    <t>Victoria &amp; Alfred Processing Service</t>
  </si>
  <si>
    <t>Y&amp;L Fishing</t>
  </si>
  <si>
    <t>Atlantis Sea Food Products</t>
  </si>
  <si>
    <t>Pescaluna</t>
  </si>
  <si>
    <t>Atlantis Sea Food Processors</t>
  </si>
  <si>
    <t>QUAY MARINE FACTORY (PTY) LTD, 3 MANHATTEN RD, AIRPORT INDUSTRIA, CAPE TOWN</t>
  </si>
  <si>
    <t>QUAY MARINE FACTORY (PTY) LTD, 3 MANHATTEN RD, AIRPORT INDUSTRIA, CAPE TOWN &amp; MARE ALTE FISHING (PTY) LTD, LOT 83A HOUT BAY HARBOUR, CAPE TOWN, 7806</t>
  </si>
  <si>
    <t>MARE ALTE FISHING (PTY) LTD, LOT 83A HOUT BAY HARBOUR, CAPE TOWN, 7806</t>
  </si>
  <si>
    <t>PESCALUNA EAST COAST (PTY) LTD, LOT 83a HOUT BAY HARBOUR, CAPE TOWN, 7806</t>
  </si>
  <si>
    <t>QUAY MARINE FACTORY (PTY) LTD, 3 MANHATTAN RD, AIRPORT INDUSTRIA, CAPE TOWN</t>
  </si>
  <si>
    <t>MARE ALTE FISHING (PTY) LTD, LOT83A, HOUT BAY,HARBOUR, CAPE TOWN</t>
  </si>
  <si>
    <t>PESCALUNA EAST COAST (PTY) LTD, LOT83A, HOUT BAY,HARBOUR, CAPE TOWN</t>
  </si>
  <si>
    <t xml:space="preserve">Sentinel Seafoods – Hout Bay Harbour </t>
  </si>
  <si>
    <t>Greys Marine Erf 83(a) Hout Bay Harbour 7976</t>
  </si>
  <si>
    <t>Atlantis Seafood Product(Pty)Ltd 169 Neil Hare Road,Atlantis Industrial Area,7350</t>
  </si>
  <si>
    <t>I&amp;J MOSSEL BAY, HARBOUR ESTATE, MOSSEL BAY; D CHRISTY &amp; SONS (PTY) LTD, 13 LONG STREET, INDUSTRIAL AREA, HUMANSDORP, PLETTENBERG BAY FISH PROCESSORS (PTY) LTD. THERON STREET, INDUSTRIAL AREA, PLETTENBERG BAY</t>
  </si>
  <si>
    <t>VIKING FISHING CO, QUAY 3 MOSSEL BAY HARBOUR</t>
  </si>
  <si>
    <t>DYER EILAND VISSERYE (PTY) LTD. GANSBAAI HARBOUR</t>
  </si>
  <si>
    <t>Hout Bay / Mossel Bay</t>
  </si>
  <si>
    <t>FISH4AFRICA, 102 MONTE VISTA BOULEVARD; SENTINEL SEAFOODS (PTY) LTD, JETTY NO. 3, HARBOUR ROAD, HOUT BAY</t>
  </si>
  <si>
    <t>KOMICX PRODUCTS (PTY) LTD, 25 FISH EAGLE PARK, OCEAN VIEW, CAPE TOWN</t>
  </si>
  <si>
    <t>I&amp;J LTD., 1 SOUTH ARM ROAD, TABLE BAY HARBOUR; SENTINEL SEAFOODS, JETTY NO. 3 HARBOUR ROAD, HOUT BAY</t>
  </si>
  <si>
    <t>BEADICA 344 (PTY) LTD., 102 MONTE VISTA BOULEVARD, CAPE TOWN, FISH4AFRICA, 230 VICTORIA ROAD, WOODSTOCK; SENTINEL SEAFOODS (PTY) LTD., JETTY NO. 3, HARBOUR ROAD, HOUT BAY</t>
  </si>
  <si>
    <t>D Christy &amp; Sons, 13 Long St, Humansdorp</t>
  </si>
  <si>
    <t>Eyethu Fishing Tug Wharf, PE Harbour, Port Elizabeth</t>
  </si>
  <si>
    <t>Atlantis Seafood, 169 Neil Rd, Atlantic Industrial Area, Saldanha</t>
  </si>
  <si>
    <t>Trade Motto, PE Harbor, Port Elizabeth</t>
  </si>
  <si>
    <t>Viking Inshore Quay 3 Mossel Bay</t>
  </si>
  <si>
    <t>Komicx Products, 25 Fish Eagle Park, Kommetjie</t>
  </si>
  <si>
    <t>Quay Marine / Mare Alte Fishing (Pty) Ltd</t>
  </si>
  <si>
    <t>Mare Alte Fishing (Pty) Ltd</t>
  </si>
  <si>
    <t>Pescaluna East Coast (Pty) Ltd - Lot83a Hout Bay Harbour, Hout Bay, 7806</t>
  </si>
  <si>
    <t>Pescaluna East Coast (Pty) Ltd– Lot 83a Hout Bay Harbour, Hout Bay, 7806</t>
  </si>
  <si>
    <t>Cape Town/Hout Bay</t>
  </si>
  <si>
    <t>Quay Marine Factory – 7 Manhattan Street, Boquinar Industrial Area,</t>
  </si>
  <si>
    <t>Cape Town/Mossel Bay Harbour</t>
  </si>
  <si>
    <t>Quay Marine Factory, 7 Manhattan Street, Boquinar Industrial Area, Cape Town, 8001</t>
  </si>
  <si>
    <t>Mare Alte Fishing, Lot 83a Hout Bay Harbour, Hout Bay, 7806</t>
  </si>
  <si>
    <t>Pescaluna East Coast, Lot 83a Hout Bay Harbour, Hout Bay, 7806</t>
  </si>
  <si>
    <t>Quay Marine Factory - 7 Manhattan Street, Boquinar Industrial Area, Cape Town, 8001</t>
  </si>
  <si>
    <t>Mare Alte Fishing - Lot 83a Hout Bay Harbour, Hout Bay, 7806</t>
  </si>
  <si>
    <t>Pescaluna East Coast (Pty) Ltd - Lot 83a Hout Bay Harbour, Hot Bay, 7806</t>
  </si>
  <si>
    <t>Quay Marine/Mare Alta - Hout Bay Harbour</t>
  </si>
  <si>
    <t>Pescaluna East Coast (Pty) Ltd - Lot 83A, Hout Bay Harbour, Hout Bay</t>
  </si>
  <si>
    <t>No Permit</t>
  </si>
  <si>
    <t>Gqeberha</t>
  </si>
  <si>
    <t>Gqeberha /Mossel bay</t>
  </si>
  <si>
    <t>Gqeberha / Mossel bay</t>
  </si>
  <si>
    <t>Gqeberha/ Mosselbay</t>
  </si>
  <si>
    <t>Gans Baai</t>
  </si>
  <si>
    <t>Eyethu Fishing</t>
  </si>
  <si>
    <t>Atlantis Sea Foods</t>
  </si>
  <si>
    <t>Beadica</t>
  </si>
  <si>
    <t>Gans Bay</t>
  </si>
  <si>
    <t>No permit</t>
  </si>
  <si>
    <t>Plett fish / Trade Moto</t>
  </si>
  <si>
    <t>Sea Vuna /Trade Moto</t>
  </si>
  <si>
    <t>Sea Vuna / Trade Moto</t>
  </si>
  <si>
    <t>Supa Packers</t>
  </si>
  <si>
    <t>Atlantis Seafoods</t>
  </si>
  <si>
    <t>SA BC No:D8 Harbour RD ,Hout Bay,7390</t>
  </si>
  <si>
    <t>SA Sea Products SABC no;D8 Harbour Road ,Hout Bay,7872</t>
  </si>
  <si>
    <t>Quay marine (Pty)Ltd 3 Manhattan Road,Airport Industria2,Cape Town 8001</t>
  </si>
  <si>
    <t>Quay marine (Pty)Ltd</t>
  </si>
  <si>
    <t>Sentinel Seafoods (Pty)Ltd Jety 3,Harbour Road,Hout Bay 7872</t>
  </si>
  <si>
    <t>Pescaluna East Coast (Pty) SABC no.03ERF 83A,Hout bay Harbour,7872</t>
  </si>
  <si>
    <t>CAPE TOWN; HOUT BAY</t>
  </si>
  <si>
    <t>Cape Fish Processors SABC no.D2 J6 Indistria Hive,Beacon Valley,Mitchell s Plain,7785</t>
  </si>
  <si>
    <t>Sentinel Sae Foods (Pty) Ltd Harbour Road,Hout bay ,7872</t>
  </si>
  <si>
    <t>Sentinel Seafoods (Pty)Ltd Grey s Marin Building ,Hout bay Harbour, Hout Baye)</t>
  </si>
  <si>
    <t>Cape Fish Processors J6 Industrial Hive Sbdc,Alpha Road,Beacon Valley ,Mitchell s Plain,7785</t>
  </si>
  <si>
    <t>Sentinel Sea Foods (Pty) Ltd harbour Road,Hout bay 7872</t>
  </si>
  <si>
    <t>Pescaluna east Coast (Pty) Ltd ERF 83A,Hout Bay Harbour, Hout Bay 7806</t>
  </si>
  <si>
    <t>Pescaluna East Coast (Pty) Ltd Harbour Road,Hout bay 7872</t>
  </si>
  <si>
    <t>Pesacluna East Coast</t>
  </si>
  <si>
    <t xml:space="preserve">DYER EILAND </t>
  </si>
  <si>
    <t>Table Bay Harbour. Hout Bay Harbour</t>
  </si>
  <si>
    <t>PLETTENBERG BAY FISH PROCESSORS(PTY)LTD; THERON STREET, INDUSTRIAL ARE` PLETTENBERG BAY 6600</t>
  </si>
  <si>
    <t>I&amp;J MOSSEL BAY HARBOUR ESTATE MOSSEL BAY 3080</t>
  </si>
  <si>
    <t>VIKING FISHING CO QUAY NO3 MOSSEL. BAY HARBOUR MOSSEL BAY</t>
  </si>
  <si>
    <t>DYER EILAND VISSERYE GANSBAAI HARBOUR</t>
  </si>
  <si>
    <t>FISH 4AFRICA 230 VICTORIA ROAD WOODSTOCK CAPE TOWN</t>
  </si>
  <si>
    <t>FISH4AFRICA 230 VICTORIA ROAD WOODSTOCK CAPE TOWN</t>
  </si>
  <si>
    <t>DYER EILAND VISSERYE FACTORY EILAND VISSERYE FACTORY; SEA HARVEST CORPORATION FISHING HARBOUR SALDANHA BAY 7395</t>
  </si>
  <si>
    <t>KOMIX PRODUCTS(PTY)LTD 25 EAGLE PLACE FISH EAGLE PARK OCEAN VIEW 7975</t>
  </si>
  <si>
    <t>I&amp;J 1 DAVIDSON STREET WOODSTOCK CAPE TOWN; MENTEL FISHING 3 LONG STREET ROBERTSON 6705; ATLANTIS SEAFOOD PRODUCTS (PTY)LTD 169 NEIL HARE ROAD ATLANTIS INDUSTRIAL ARE 7350; SENTINEL SEAFOODS (PTY)LTD HARVOUR ROAD HOUT BAY 7872</t>
  </si>
  <si>
    <t>FISH4AFRICA 230 VICTORIA ROAD WOODSTOCK CAPE TOWN 7925</t>
  </si>
  <si>
    <t>D.ANGELO FRESH FISH(PTY)LTD 24-26 EAST QUAY, VICTORIA WHARF, V&amp;A WATERFRONT CAPE TOWN 8000; ATLANTIS SEAFOOD PRODUCTS(PTY)LTD 169 NEIL HARE ROAD ATLANTIS INDUSTRIAL AREA 7350; KOMIX PRODUCTS(PTY)LTD 14TH AVENUE SEA VISTA ST FRANCIS BAY INDUSTRIAL 6312; PE</t>
  </si>
  <si>
    <t>Crossberth, Cape Town Harbour</t>
  </si>
  <si>
    <t>Y&amp;L Cape Town Harbour, Fish 4 Africa, Woodstock, Pescalona Hout Bay</t>
  </si>
  <si>
    <t>Mantos Fish, Blackheath</t>
  </si>
  <si>
    <t>Komicx Products, Kommetjie</t>
  </si>
  <si>
    <t>Y&amp;L Fishing Enterprises (Pty) Ltd, 3 Seafarer Circle, Ben Schoeman Dock, Table Bay Harbour, 8012/Greys Marine, Erf 83 (A), Hout Bay Harbour, 7976</t>
  </si>
  <si>
    <t>Y&amp;L Fishing Enterprises (Pty) Ltd, 3 Seafarer Circle, Ben Schoeman Dock, Table Bay Harbour, 8012/Crossberth Seafood Processors (Pty) Ltd, Monument Road, Tanker Basin, Table Bay Harbour, 8012</t>
  </si>
  <si>
    <t>Y&amp;L Fishing Enterprises, 3 Seafarer Circle, Ben Schoeman Dock, Table Bay Harbour, 8012</t>
  </si>
  <si>
    <t>Y&amp;L Fishing Enterprises (Pty) Ltd, 3 Seafarer Circle, Ben Schoeman Dock, Table Bay Harbour, 8012</t>
  </si>
  <si>
    <t>Y&amp;L Fishing Enterprises (Pty) Ltd, 3 Seafarer Circle, Ben Schoeman Dock, Table Bay Harbour, 8012/Irvin &amp; Johnson Ltd. No 1, South Arm Road, Table Bay Docks, Cape Town, 8000</t>
  </si>
  <si>
    <t>Irvin &amp; Johnson Ltd, No 1, South Arm Road, Table Bay Docks, Cape Town, 8000</t>
  </si>
  <si>
    <t>Irvin &amp; Johnson Ltd. No 1, South Arm Road, Table Bay Docks, Cape Town, 8000</t>
  </si>
  <si>
    <t>Y&amp;L Fishing Enterprises (Pty) Ltd, 3 Seafarer Circle, Ben Schoeman Dock, Table Bay Harbour 8012/Irvin &amp; Johnson Ltd, No 1, South Arm Road, Table Bay Docks, Cape Town, 8000</t>
  </si>
  <si>
    <t>Y&amp;L Fishing Enterprises (Pty) Ltd, 3 Seafarer Circle, Ben Schoeman Dock, Table Bay Harbour, Cape Town, 8012/Irvin &amp; Johnson Ltd, No 1, South Arm Road, Table Bay Docks, Cape Town 8000</t>
  </si>
  <si>
    <t>Y&amp;L Fishing Enterprises (Pty Ltd, 3 Seafarer Circle, Ben Schoeman Dock, Table Bay Harbour, 8012/Irvin &amp; Johnson Ltd, No1, South Arm Road, Table Bay Docks, Cape Town, 8000</t>
  </si>
  <si>
    <t>Y&amp;L Fishing Enterprises (Pty) Ltd, 3 Seafarer Circle, Ben Schoeman Dock, Table Bay Harbour, 8012/D Angelo Fresh Fish (Pty) Ltd, 24-26 East Quay Cut, V&amp;A Waterfront, Table Bay Harbour, 8001</t>
  </si>
  <si>
    <t xml:space="preserve">PESCALUNA HOUT BAY </t>
  </si>
  <si>
    <t xml:space="preserve">PESCALUA HOUT BAY </t>
  </si>
  <si>
    <t>Kommix Fish Processing Facility, 25 Fish Eagle Park, Kommetjie</t>
  </si>
  <si>
    <t xml:space="preserve">Pescaluna / Sentinel </t>
  </si>
  <si>
    <t xml:space="preserve">Y&amp;L Fishing Enterprises </t>
  </si>
  <si>
    <t xml:space="preserve">Setinel – Hout Bay Harbour </t>
  </si>
  <si>
    <t xml:space="preserve">Sentinel / Quay Marine /Komicx / Eerste River / Y&amp;L Fishing Enterprises / Beadica 344 / Beadica 343 / I&amp;J </t>
  </si>
  <si>
    <t>Mantos Foods (Pty) Ltd -11 Anfield Rd Blackheath Beadica 343 cc – 26 Gants Centre Office Gerber Blvd ,Cape Town</t>
  </si>
  <si>
    <t xml:space="preserve">D Christy &amp; Sons, 13 Long St, Industrial Area, Humansdorp 6300 </t>
  </si>
  <si>
    <t>Eyethu Fishing Pty Ltd, PE Harbour, Port Elizabeth 6000</t>
  </si>
  <si>
    <t>Trade Motto 106 Pty Ltd, Port Elizabeth Harbour, Port Elizabeth 6300</t>
  </si>
  <si>
    <t>Balobi Processors Pty Ltd, The Porthole, St Francis Bay 6312</t>
  </si>
  <si>
    <t>Viking Fishing Co, No 3 Mossel Bay Harbour, Mossel Bay 6500</t>
  </si>
  <si>
    <t>Komicx, 25 Fish Eagle Park, Fish Eagle Place, Kommetjie 7976</t>
  </si>
  <si>
    <t>Komicx, 25 Fish Eagle Park, Fish Eagle Place, Kommetjie 7976 Pescaluna East Coast, Erf83A, Hout Bay Harbour, Hout Bay 7806</t>
  </si>
  <si>
    <t>D Christy &amp; Sons 13 Long Street, Industrial Area, Humansdorp 6300</t>
  </si>
  <si>
    <t>Atlantis Seafood Products, 169 Neil Road, Atlantis Industrial Area, Atlantis 7360</t>
  </si>
  <si>
    <t>Kaytrad Commodities, York Road, Hout Bay 8012</t>
  </si>
  <si>
    <t>Komicx Products Pty Ltd, 25 Fishi Eagle Park, Fish Eagle Place, Kommetjie 7976</t>
  </si>
  <si>
    <t>Pescaluna East Coast, Lot 83, Hout Bay Harbour, Hout Bay</t>
  </si>
  <si>
    <t>Cape Town &amp; Mosselbay</t>
  </si>
  <si>
    <t>Pescaluna East Coast (Pty) Ltd, ERF 83A Hout Bay Harbour, Hout Bay 7806</t>
  </si>
  <si>
    <t>Eyethu Fishing, Tug Wharf, gqeberha, 6000</t>
  </si>
  <si>
    <t>Atlantis Sea Food Products (Pty) Ltd, 145 Neil Hare Road, Atlantis industrial, atlantis 7350</t>
  </si>
  <si>
    <t>Pescaluna East Coast, ERF 83A Hout By Haboour</t>
  </si>
  <si>
    <t>Eyethu Fishing, Tug Wharf,Gqeberha,6000</t>
  </si>
  <si>
    <t>TEyethu Fishing, Tug Wharf,Gqeberha,6000</t>
  </si>
  <si>
    <t>Atlantis Sea Food, 145 Neil Hare road, Atlantis habour</t>
  </si>
  <si>
    <t>V&amp;A Harbour</t>
  </si>
  <si>
    <t>Viking CT &amp; Mossel Bay</t>
  </si>
  <si>
    <t>NOT APPLICABLE</t>
  </si>
  <si>
    <t>Houtbay</t>
  </si>
  <si>
    <t>J6 Industrial Hive Mitchells Plain</t>
  </si>
  <si>
    <t>HOUTBAAI</t>
  </si>
  <si>
    <t>ST HELENA</t>
  </si>
  <si>
    <t>Dyer Eiland Visserye CC</t>
  </si>
  <si>
    <t>PLETTENBURG BAY FISH PROCESSORS, PLETTENBERG BAY</t>
  </si>
  <si>
    <t>EYETHU FISHING, PE HARBOUR</t>
  </si>
  <si>
    <t>SEAVUNA FISHING, MOSSEL BAY HARBOUR</t>
  </si>
  <si>
    <t>SENTINAL SEAFOODS, HARBOUR RD HOUBAAI</t>
  </si>
  <si>
    <t>BALOBI PROCESSOR, PORT OF ST FRANCIS</t>
  </si>
  <si>
    <t>UMOYA FISH</t>
  </si>
  <si>
    <t>SENTINEL SEA FOODS</t>
  </si>
  <si>
    <t>BONGOLETHU FISHING</t>
  </si>
  <si>
    <t>PESCAWAA</t>
  </si>
  <si>
    <t>I &amp; J</t>
  </si>
  <si>
    <t>Eyethu Fishing, Tug Wharf, Port Elizabeth, 6000</t>
  </si>
  <si>
    <t>Quay Marine (Pty) Ltd, 3 Manhattan Road, Airport Industria 2, Cape Town, 8001</t>
  </si>
  <si>
    <t>Trade Motto 106 (Pty) Ltd, Port Elizabeth Harbour, Port Elizabeth, 6000</t>
  </si>
  <si>
    <t>Atlantis Seafood Products (Pty) Ltd, 145 Neil Hare Road, Atlantis Industrial, Atlantis</t>
  </si>
  <si>
    <t>Pescaluna East Coast (Pty) Ltd, ERF 83A, Hout Bay Harbour, Hout Bay,7806</t>
  </si>
  <si>
    <t>Marine Products South Arm Road,, Elbow Quay, Table Bay Harbour</t>
  </si>
  <si>
    <t>Crossberth Seafood Procesors, Monument Road, Table Bay Harbour, Cape Town</t>
  </si>
  <si>
    <t>Y&amp;L Fishing Enterprises, 3 Seafarer Circle, Ben Schoeman Docks, Table Bay Harbour</t>
  </si>
  <si>
    <t>Montos Foods cc 11 Anfield Road, Blackheath</t>
  </si>
  <si>
    <t>Sentinel Seas Foods, Harbour Road, Hout Bay</t>
  </si>
  <si>
    <t>Plettenberg Bay Fish Processors Ltd, Theron Street, Ind Area, Plettenberg Bay</t>
  </si>
  <si>
    <t>Plettenberg Bay Fish Processors Ltd, Theron Street, Ind Area, Plettenberg Bay / Viking Inshore Fishing (Pty) Ltd, Mossel Bay Harbour, Mossel Bay</t>
  </si>
  <si>
    <t>I &amp; J, Harbour Estate, Mossel Bay / Viking Inshore Fishing (Pty) Ltd, Mossel Bay Harbour, Mossel Bay</t>
  </si>
  <si>
    <t>Viking Inshore Fishing (Pty) Ltd, Mossel Bay Harbour, Mossel Bay / Monodon Fishing Enterprises (Pty) Ltd, Tarragona Street, Port St Francis / I &amp; J, Harbour Estate, Mossel Bay</t>
  </si>
  <si>
    <t>Viking Inshore Fishing (Pty) Ltd, Mossel Bay Harbour, Mossel Bay</t>
  </si>
  <si>
    <t>Plettenberg Bay Fish Processors (Pty) Ltd, Jety no 3, Harbour Road, Hout Bay</t>
  </si>
  <si>
    <t>Plettenberg Bay Fish Processors (Pty) Ltd, Jety no 3, Harbour Road, Hout Bay / Quay Marine (Pty) Ltd, 3 Manhattan Road, Airport Industria, Cape Town</t>
  </si>
  <si>
    <t>HOUTBAY / GANSBAAI</t>
  </si>
  <si>
    <t>Malmesbury Fisheries (Pty) Ltd, 79 Voortrekker Road, Malmesbury / Fish 4 Africa, Grey s Marine Building, Hout Bay Harbour, Harbour</t>
  </si>
  <si>
    <t>Malmesbury Fisheries (Pty) Ltd, 79 Voortrekker Road, Malmesbury / Irvin &amp; Johnson Ltd, No 1 South Arm Road, Table Bay Harbour, Harbour</t>
  </si>
  <si>
    <t>Fish 4 Africa, Grey s Marine Building, Hout bay Harbour, Hout Bay / Irvin &amp; Johnson Ltd, No 1 South Arm Road, Table Bay Harbour, Harbour</t>
  </si>
  <si>
    <t>Atlantis Seafood Product (Pty) Ltd, 169 Neil Hare Road, Atlantis Industrial Areea</t>
  </si>
  <si>
    <t>Komicx Products (Oty) Ltd), 25 Fish Eagle Place, FishEagle Park, Ocean View</t>
  </si>
  <si>
    <t>MOSSELBAY</t>
  </si>
  <si>
    <t>SALDAHNA</t>
  </si>
  <si>
    <t>QUAY MARINE FACTORY (PTY) LTD 3 MANHATTAN ROAD, AIRPORT INDUSTRIA 2 CAPE TOWN</t>
  </si>
  <si>
    <t>No information available</t>
  </si>
  <si>
    <t>O</t>
  </si>
  <si>
    <t>BALOBA PROCESSING FACTORY</t>
  </si>
  <si>
    <t>PESCALUNA EAST COAST AND GREYS MARINET</t>
  </si>
  <si>
    <t>PESCALUNA EAST COAST AMD GREYS MARINI</t>
  </si>
  <si>
    <t>PESCALUNA EAST COAST AND GREYS MARINE</t>
  </si>
  <si>
    <t>PESCALUNA EAST COAST AND GREYS MARINE AND GREYS MARINE</t>
  </si>
  <si>
    <t>Sandy Point</t>
  </si>
  <si>
    <t>EYETHU FISHING, TUG WHARF, PORT ELIZABETH</t>
  </si>
  <si>
    <t>Saldanha Bay/Mossel Bay</t>
  </si>
  <si>
    <t>Saldanha Bay/Hout Bay</t>
  </si>
  <si>
    <t>MOSSELBAY HARBOUR</t>
  </si>
  <si>
    <t>ATLANTIS SEAFOOD PRODUCTS, 169 NEIL HARE ROAD, ATLANTIS INDUSTRIAL AREA</t>
  </si>
  <si>
    <t>Saldanha Bay/Hout Ba</t>
  </si>
  <si>
    <t>SENTINEL SEAFOODS, HARBOUR ROAD, HOUTBAY</t>
  </si>
  <si>
    <t>Saldanha Bay/Cape Town</t>
  </si>
  <si>
    <t>Dyer Eiland Visserye Gansbaai Harbour Area</t>
  </si>
  <si>
    <t>Crossberth, Table Bay Harbour</t>
  </si>
  <si>
    <t>Crossberth Table Bay Harbour</t>
  </si>
  <si>
    <t>Umoya, sandy point harbour</t>
  </si>
  <si>
    <t>Umoya , Sandy point harbour</t>
  </si>
  <si>
    <t>Atlantis Seafood, Atlantis</t>
  </si>
  <si>
    <t>Bongolethu Fishing Enterprises ( Pty) Ltd/ Plettenberg Bay Fish Processors</t>
  </si>
  <si>
    <t>Bongolethu Fishing Enterprises /Greys Marine</t>
  </si>
  <si>
    <t xml:space="preserve">Bongolethu Fishing Enterprises </t>
  </si>
  <si>
    <t>Bongolethu Fishing Enterprises /Marealta Fishing</t>
  </si>
  <si>
    <t>Marealta Fishing (Pty) Ltd</t>
  </si>
  <si>
    <t>Marealta Fishing (Pty) Ltd/Atlantis Fish Processors (Pty) Ltd</t>
  </si>
  <si>
    <t>Atlantis Fish Processors (Pty) Ltd</t>
  </si>
  <si>
    <t>Quay Marine Factory, 3 Manhattan Road, Airport Industria 2, Cape Town</t>
  </si>
  <si>
    <t>Viking Fishing Co, Quay No.3, Mossel Bay Harbour</t>
  </si>
  <si>
    <t>Trade Motto 106 (PTY)Ltd, Old Tug Warf, Port Elizabeth Harbour</t>
  </si>
  <si>
    <t>Mantos Foods, 11 Anfield Road, Blackheath, Cape Town</t>
  </si>
  <si>
    <t>Mossel Bay Harbour</t>
  </si>
  <si>
    <t>Eerste River Womans Packers, 11 Anfield Road, Blackheath, Cape Town</t>
  </si>
  <si>
    <t>-</t>
  </si>
  <si>
    <t>Dyer Eiland Visserye, Gansbaai Harbour</t>
  </si>
  <si>
    <t>DYER EILAND VISSERYE (EDMS) BPK PO BOX 450 GANSBAAI, 7220</t>
  </si>
  <si>
    <t>LIVE FISH TANKS 2 KREEF AVENUE PEPPER BAY SALDANHA BAY 7395</t>
  </si>
  <si>
    <t>I&amp;J Mossel Bay Harbour Estate, Mossel Bay</t>
  </si>
  <si>
    <t>Chirsty &amp; Sons 13 Long Street Humansdorp</t>
  </si>
  <si>
    <t>I&amp;J Mossel Bay Harbour Estate Mossel Bay</t>
  </si>
  <si>
    <t>Christy &amp; Sons 13 Long Street, Humansdorp</t>
  </si>
  <si>
    <t>Eyethu Factory, Port ELizabeth harbour</t>
  </si>
  <si>
    <t>Pescaluna East Coast Pty) Ltd, Hout Bay Harbour</t>
  </si>
  <si>
    <t>Crossberth Cold Stores, Tanker Basin, Cape Town Harbour</t>
  </si>
  <si>
    <t>Viking Inshore Fishing (Pty) Ltd, Quay no 3 Mossel Bay Harbour, Mossel Bay</t>
  </si>
  <si>
    <t>Komix Products(Pty) Ltd 25 Fish Eagle Place Kommetjie Cape</t>
  </si>
  <si>
    <t>Plettenberg Bay Fishing, Theron str Mossel Bay</t>
  </si>
  <si>
    <t>Robberg Fast Foods, Factory 1&amp;2, Candlewood Centre, Theron str, Plettenberg Bay</t>
  </si>
  <si>
    <t>Atlantis Seafood Products, 145 Neil Hare Road, Atlantis Industrial, Atlantis, 7360</t>
  </si>
  <si>
    <t>ST HELENABAY</t>
  </si>
  <si>
    <t>Viking Inshore Fishing, Mossel Bay</t>
  </si>
  <si>
    <t>Viking Inshore Fishing</t>
  </si>
  <si>
    <t>Cape Town</t>
  </si>
  <si>
    <t>Crossberth: 0A Mediteranean St, Foreshore, Cape Town, 8001</t>
  </si>
  <si>
    <t>Y&amp;L Fishing Enterprises: 3 Seafarer Dr, Central, Cape Town 8001</t>
  </si>
  <si>
    <t>Atlantis Seafood: 145 Neil Hare Rd, Atlantis Industrial, Cape Town, 7349</t>
  </si>
  <si>
    <t>Y&amp;L: 3 Seafarer Dr, Central, Cape Town, 8001</t>
  </si>
  <si>
    <t>Atlantis Supapackers: 169 Neil Hare Road, Atlantis Industrial Area, 7349</t>
  </si>
  <si>
    <t>Plettenberg Bay: PO Box 51419 V&amp;A Waterfront, Cape Town 8002</t>
  </si>
  <si>
    <t>Selecta: Cnr Lanzerac Rd and Stock Rd Phillipi, Cape Town, 7785</t>
  </si>
  <si>
    <t>Atlantis Seafood: 145 Neil Hare Road, Atlantis Industrial, Cape Town, 7349</t>
  </si>
  <si>
    <t>Port St. Francis</t>
  </si>
  <si>
    <t>Cape Fish: 2 Industry St, Paarden Eiland, Cape Town, 7405</t>
  </si>
  <si>
    <t>D Angelos: 25/28 East Quay Cut, Vicotria Warf,Waterfront, Cape Town, 8001</t>
  </si>
  <si>
    <t>Port St. Francis, Port Elizabeth</t>
  </si>
  <si>
    <t>Umoya Fish Processors (Pty) Ltd, St Helenabay Harbour, St Helenabay</t>
  </si>
  <si>
    <t>Irvin &amp; Johnson Ltd, 1 Davison Road, Woodstock</t>
  </si>
  <si>
    <t>Dyer Island Visserye</t>
  </si>
  <si>
    <t>CROSSBERTH COLD STORAGE</t>
  </si>
  <si>
    <t>Port St Francis, St Helena, Cape Town</t>
  </si>
  <si>
    <t>CROSSBERTH COLD STORE</t>
  </si>
  <si>
    <t>Port St Francis, Cape Town, Hout Bay</t>
  </si>
  <si>
    <t>NO FISHING</t>
  </si>
  <si>
    <t xml:space="preserve">Hermanus </t>
  </si>
  <si>
    <t>Hout Bay/Hermanus</t>
  </si>
  <si>
    <t>Hout Bay/St Helena</t>
  </si>
  <si>
    <t xml:space="preserve">Hout Bay / St. Helena </t>
  </si>
  <si>
    <t>Balobi Processors Porhole Building Triton Avenue Port St. Francis St. Francis Bay 6312</t>
  </si>
  <si>
    <t xml:space="preserve">Balobi Processors Porthole Building, Triton Avenue, Port St. Francis, St. Francis Bay, 6312 Balobi Processors </t>
  </si>
  <si>
    <t>Gaansbaai</t>
  </si>
  <si>
    <t>Tuna Marine -Hermanus &amp; Lusitania Food Products - Hermanus</t>
  </si>
  <si>
    <t>Tuna Marine - Hermanus &amp; Whale Coast Seafoods - Hermanus</t>
  </si>
  <si>
    <t>Sea Freeze -Harbour Road, Hout Bay Harbour &amp; Commercial Cold Store -Epping + Paarden Eiland Cape Town -Tuna Marine - Hermanus</t>
  </si>
  <si>
    <t xml:space="preserve">Sea Freeze -Harbour Road, Hout Bay Harbour &amp; Commercial Cold Store -Epping + Paarden Eiland Cape Town </t>
  </si>
  <si>
    <t xml:space="preserve">Sea Freeze -Harbour Road, Hout Bay Harbour &amp; Commercial Cold Store -Epping + Paarden Eiland Cape Town -Fish for Africa - Greys Marine, 92 Harbour Rd, Hout Bay, </t>
  </si>
  <si>
    <t xml:space="preserve">Komicks - 22 Fish Eagle Place,Kommetjie &amp; Commercial Cold Store -Epping + Paarden Eiland Cape Town </t>
  </si>
  <si>
    <t xml:space="preserve">Sentinel Foods -3 Harbour Road, Hout Bay &amp; Kaytrad - York Close , Hout Bay Harbour -Komicks - 22 Fish Eagle Place,Kommetjie &amp; Commercial Cold Store -Epping + Paarden Eiland Cape Town </t>
  </si>
  <si>
    <t>Komicks - 22 Fish Eagle Place,Kommetjie &amp; Quay Marine -3 Manhattan Road, Airport Industria 2, Cape Town</t>
  </si>
  <si>
    <t xml:space="preserve">Komicks - 22 Fish Eagle Place,Kommetjie &amp; Quay Marine - 3 Manhattan Road, Airport Industria 2 &amp; CT Cold Store - Epping + Paarden Eiland Cape Town </t>
  </si>
  <si>
    <t>ST HELENA BAAI</t>
  </si>
  <si>
    <t>GQERBERHA</t>
  </si>
  <si>
    <t xml:space="preserve">West Point Processors (Pty) Ltd: Main Road, St Helena Bay </t>
  </si>
  <si>
    <t>Kwik Cool (Pty) Ltd: 6 Boswell Street, North End, Port Elizabeth, 6015</t>
  </si>
  <si>
    <t>Kwik Cool: 6 Boswell Street, North End, Gqeberha, 6015</t>
  </si>
  <si>
    <t>Kwik Cool: 6 Boswell Street, North End, Gqeberha, 6015 and Trade Motto, Gqeberha</t>
  </si>
  <si>
    <t>SALDANHA, HOUTBAY, KALKBAY</t>
  </si>
  <si>
    <t>Trade Motto, Port Elizabeth Harbour</t>
  </si>
  <si>
    <t>SALDANHA BAY; HOUTBAAI; KALKBAY</t>
  </si>
  <si>
    <t>WEST POINT PROCESSORS, Main Road, St Helena Bay, 7390</t>
  </si>
  <si>
    <t>BALOBI PROCESSORS; Port St Francis, St Francis Bay; 6312</t>
  </si>
  <si>
    <t>GANSBAAI MARINE; Harbour Area; Gansbaai, 7220</t>
  </si>
  <si>
    <t>MOSSELBAY CANNING; Quay 1; Port of Mosselbay; Mosselbay; 6500</t>
  </si>
  <si>
    <t>MVUBU FISHING; Smallman Road, Walmar; PE; 6070</t>
  </si>
  <si>
    <t>PIONEER FISHING; Sandy Point Harbour, St Helena Bay, 7390</t>
  </si>
  <si>
    <t>PATERNOSTER VISSERYE, Kreefgang, Paternoster, 7381</t>
  </si>
  <si>
    <t>SENTINEL SEAFOODS, 3 Harbour Road, Cape Town, 7806</t>
  </si>
  <si>
    <t>OCEANA LOBSTER, Main Road, Stompneusbay, 7390</t>
  </si>
  <si>
    <t>Kaytrad Cold Store, Atlantic Skipper Way, Hout Bay</t>
  </si>
  <si>
    <t>Sea Harvest – Viking Division, South Arm 4, Cape Town Harbour</t>
  </si>
  <si>
    <t>SH Viking Division, Quay 3, Mossel Bay Harbour, Mossel Bay</t>
  </si>
  <si>
    <t xml:space="preserve">CCS and Duncan Docks, Port of cape Town </t>
  </si>
  <si>
    <t>Y&amp;L Fishing Enterprises (Pty) Ltd 3 Seafarer Circle, Ben Schoeman Dock, Table Bay Harbour</t>
  </si>
  <si>
    <t>ICV Africa (Pty) Ltd Unit B2, Mayfair Square, Century Way, Cantury City</t>
  </si>
  <si>
    <t>SeaVuna Mossel Bay Harbour</t>
  </si>
  <si>
    <t>Eerste River Womens Fish Packers/Sentinel/Pescaluna</t>
  </si>
  <si>
    <t>LAMBERTS BAY</t>
  </si>
  <si>
    <t>COMMERCIAL COLD STORE Duncan Road, Duncan Dock, Port of Cape Town, 8001 / V&amp;A COLD STORE South Arm Rd,Victoria &amp; Alfred Waterfront, Cape Town, 8001</t>
  </si>
  <si>
    <t>Cape Town, St Helena Bay</t>
  </si>
  <si>
    <t>Commercial Cold Storage - CCS</t>
  </si>
  <si>
    <t>Cape Town St Helena Bay</t>
  </si>
  <si>
    <t>LIVE TANKS (WEST COAST)</t>
  </si>
  <si>
    <t>South Arm Cape Town Harbour</t>
  </si>
  <si>
    <t>Port Elizabeth Harbour; South Arm Cape Town Harbour; Hout Bay Harbour</t>
  </si>
  <si>
    <t>Duncan Dock, Crossberth Cold Store</t>
  </si>
  <si>
    <t>Hout Baai</t>
  </si>
  <si>
    <t>Paternoster</t>
  </si>
  <si>
    <t>Gordons Bay</t>
  </si>
  <si>
    <t>Port of Port Elizabeth</t>
  </si>
  <si>
    <t xml:space="preserve">COMERCIAL COLD STORAGE – 6 DUNCAN STREET CAPE TOWN </t>
  </si>
  <si>
    <t>CCS Logistics, CCS Duncan Docks. Commercial Cold Storage Port.</t>
  </si>
  <si>
    <t>CCS Logistics</t>
  </si>
  <si>
    <t>CCS Logistics. Delgados Vissery. 5 Long Street, Robertson.</t>
  </si>
  <si>
    <t>CCS Logistics. Fish 4 Africa, 230 Victoria Road, Woodstock.Cape Town</t>
  </si>
  <si>
    <t>Viking Fishing (Pty) Ltd / Sea Harvest (Pty) Ltd, South Arm No. 4, Table Bay Harbour, Cape Town, 8012</t>
  </si>
  <si>
    <t>Eyethu Fishing (Pty) Ltd, Old Tug Wharf, Port Elizabeth Harbour, Port Elizabeth, 6001; Viking Fishing (Pty) Ltd / Sea Harvest (Pty) Ltd, South Arm No. 4, Table Bay Harbour, Cape Town, 8012 ; Sentinel Seafoods (Pty) Ltd, Jetty No. 3, Harbour Road, Hout Bay</t>
  </si>
  <si>
    <t>Inkosi Keta /Sentinel</t>
  </si>
  <si>
    <t>Cape Town / Hout Bay</t>
  </si>
  <si>
    <t>Inkosi Keta/Sentinel</t>
  </si>
  <si>
    <t>Inkosi Keta/entinel</t>
  </si>
  <si>
    <t>Inkosi Keta / Sentinel</t>
  </si>
  <si>
    <t xml:space="preserve">Live Fish Tanks </t>
  </si>
  <si>
    <t>Paternoster Visserye</t>
  </si>
  <si>
    <t>Inchtus Fishing -Gansbaai</t>
  </si>
  <si>
    <t>Ichtus Fishing-Gansbaai</t>
  </si>
  <si>
    <t>Oceana-LambertsBay/Saldanha</t>
  </si>
  <si>
    <t>Oceana-Lamberts Bay/Saldanha</t>
  </si>
  <si>
    <t>Blue Seas Products (PTY) LTD, 8 Martin Street,North End.,Gqeberha,6000</t>
  </si>
  <si>
    <t>Hout bay/Cape Town</t>
  </si>
  <si>
    <t>Blue Seas Products (PTY) LTD, 8 Martin Street, North End, Gqeberha,6000</t>
  </si>
  <si>
    <t>CCS / Crossberth, Port of Cape Town</t>
  </si>
  <si>
    <t>CCS / Crossberth</t>
  </si>
  <si>
    <t>Fish 4 Africa Hout Bay</t>
  </si>
  <si>
    <t>Fish 4 Africa Hout Bay I&amp;J Woodstock</t>
  </si>
  <si>
    <t>Komicx Products</t>
  </si>
  <si>
    <t>Blue Seas Products, 8 Martin Street, North End, Gqeberha,6000</t>
  </si>
  <si>
    <t>Cape Town and St. Helena Bay</t>
  </si>
  <si>
    <t xml:space="preserve">Crossberth </t>
  </si>
  <si>
    <t>Hout Bay harbour, CCS Logistics</t>
  </si>
  <si>
    <t>Loligo Fishing Enterprizes. 84 Union rd, Walmer, PE</t>
  </si>
  <si>
    <t>Dried Ocean Products. 1049 Jetty str, PE Harbour, PE.</t>
  </si>
  <si>
    <t>CROSSBERTH COLDSTORE MONUMENT ROAD TABLEBAY HARBOUR</t>
  </si>
  <si>
    <t>CROSSBERTH COLDSTORE MONUMENT ROAD TABLEBAY HARBOUR, Y&amp;L Fishing Enterprises,3 Seafarer Circle, Ben Schoeman Docks, Table Bay Harbour, Duncan Dock CCS Logistics,Duncan Road,Port of Cape Town</t>
  </si>
  <si>
    <t>Kaytrad Coldstore York Cl, Hout Bay Harbour, Cape Town, 7806</t>
  </si>
  <si>
    <t>Kaytrad Coldstore York Cl, Hout Bay Harbour, Cape Town, 7806 Sea Freeze Pty Ltd Jetty No.3, Harbour Rd, Hout Bay, Cape Town, 7872</t>
  </si>
  <si>
    <t>Sea Freeze Pty Ltd Jetty No.3, Harbour Rd, Hout Bay, Cape Town, 7872 V&amp;A Coldstore Ccs Logistics 3 South Arm Rd, Cape Town, 8001</t>
  </si>
  <si>
    <t>Sea Freeze Pty Ltd Jetty No.3, Harbour Rd, Hout Bay, Cape Town, 7872</t>
  </si>
  <si>
    <t>Duncan Dock and Crossberth, Port of Cape Town</t>
  </si>
  <si>
    <t>Dried Ocean Products, PE</t>
  </si>
  <si>
    <t>Ukuqala Trading St Francis Bay</t>
  </si>
  <si>
    <t xml:space="preserve">CCS / Cross Berth – Table Bay Harbour, Cape Town </t>
  </si>
  <si>
    <t>Commercial Cold Storage (CCS) K-Berth,100 Duncan Road Duncan Dock, Cape Town</t>
  </si>
  <si>
    <t>Commercial Cold Storage (CCS) K-Berth,100 Duncan Road Duncan Dock, Cape Town V&amp; A Coldstore South Arm 4, Table Bay Harbour, Cape Town</t>
  </si>
  <si>
    <t xml:space="preserve">CCS / Commercial Cold Stoarge / Kaytrad </t>
  </si>
  <si>
    <t>GANSBAAI MARINE</t>
  </si>
  <si>
    <t>Duncan Dock Cold Store, 6 Duncan street, Port of Cape Town</t>
  </si>
  <si>
    <t>Kaytrad Cold Store, Atlantic Skipper road, Yorke Point, Hout Bay, 7806</t>
  </si>
  <si>
    <t>Selecta, Lanzerac Road, Phillipi</t>
  </si>
  <si>
    <t>Kaytrad</t>
  </si>
  <si>
    <t xml:space="preserve">Kaytrad Commodities </t>
  </si>
  <si>
    <t xml:space="preserve">Port Elizabeth / Port St. Francis </t>
  </si>
  <si>
    <t>Dyer Eiland Visserye – Harbour Area, Gansbaai</t>
  </si>
  <si>
    <t xml:space="preserve">Blue Seas Products </t>
  </si>
  <si>
    <t xml:space="preserve">Commercial Cold Storage – Cape Town Harbour </t>
  </si>
  <si>
    <t>Komicx Products – Kommetjie</t>
  </si>
  <si>
    <t xml:space="preserve">Balobi Processors – St. Francis Bay / Mvubu / Afro </t>
  </si>
  <si>
    <t>Port Elizabeth Plettenberg Bay</t>
  </si>
  <si>
    <t>Combined Abalone Processors (Pty) Ltd</t>
  </si>
  <si>
    <t>PE HARBOUR</t>
  </si>
  <si>
    <t>AMAWANDLE HAKE (PTY)LTD</t>
  </si>
  <si>
    <t>Commercial Cold Storage – Vrystaat Road, Paarden Eiland</t>
  </si>
  <si>
    <t>Mayibuye Fishing Plettenberg Bay Fish Processors</t>
  </si>
  <si>
    <t>MFV Umzabalazo FPE and landed at Crossberth Cold Stores, Monument Road, Cape Town</t>
  </si>
  <si>
    <t>DRIED OCEAN PRODUCTS,1049 DOM PEDRO QUAY,GQEBERHA HARBOUR,GQEBERHA,6000</t>
  </si>
  <si>
    <t>LOLIGO FISHING ENTERPRISES,NO3,6TH AVENUE ,WALMER,GQEBERHA,6065</t>
  </si>
  <si>
    <t>LIGHTHOUSEFISHERIES</t>
  </si>
  <si>
    <t>FOODCORP</t>
  </si>
  <si>
    <t>BCP, CAPE TOWN HARBOUR/PREMIER FISHING</t>
  </si>
  <si>
    <t>SENTINEL SEA FOODS (PTY) LTD</t>
  </si>
  <si>
    <t>JETTY H3, HOUTBAY</t>
  </si>
  <si>
    <t>AMAWANDLE HAKE, ELBOW QUAY, CAPE TOWN HARBOUR</t>
  </si>
  <si>
    <t>Irvin &amp; Johnson: 1 South Arm, Table Bay Harbour</t>
  </si>
  <si>
    <t>Komicx Products (Pty) Ltd; 25 Eagle Place, Eagel Park Kommetjie; Beadica 344 230 Victoria Road Woodstock; Quay Maring (Pty) Ltd 3 Manhattan Road, Airport Industria</t>
  </si>
  <si>
    <t xml:space="preserve">Quay Marine (Pty) Ltd 3 Manhattan Road, Airport Industria; Beadica 344 (Pty) LTD 230 Victoria road Woodstock; </t>
  </si>
  <si>
    <t>DURBAN</t>
  </si>
  <si>
    <t>EAST LONDON</t>
  </si>
  <si>
    <t>Live Fish Tanks West Coast, Saldanha</t>
  </si>
  <si>
    <t xml:space="preserve">LOT 74 OFF HARBOUR ROAD, HOUTBAY, INKOSI KETA </t>
  </si>
  <si>
    <t>KREEFLAAN 4, PEPPERBAAI , SALDAHNA 7385</t>
  </si>
  <si>
    <t>SENTINEL SEA FOODS (PTY) LTD, JETTY H3, HOUTBAY</t>
  </si>
  <si>
    <t>JACOBSBAY,7395, LIVE FISH TANKS WEST COAST</t>
  </si>
  <si>
    <t>PESCELUNA, EAST COAST, HOUTBAY (GREYS MARINE)</t>
  </si>
  <si>
    <t>Area 11</t>
  </si>
  <si>
    <t>Area 3/4</t>
  </si>
  <si>
    <t>Area 7</t>
  </si>
  <si>
    <t>Area 8</t>
  </si>
  <si>
    <t>Area 3/4, 7, 8 &amp; 11</t>
  </si>
  <si>
    <t>EL SHADDAI DURBAN</t>
  </si>
  <si>
    <t>Hout Bay</t>
  </si>
  <si>
    <t>TalHado Cold Store,Pe Harbour</t>
  </si>
  <si>
    <t>Oceana</t>
  </si>
  <si>
    <t>Oceana Group Limited</t>
  </si>
  <si>
    <t>Chapmans Peak Fisheries, Lot 59, Hout Bay Harbour Hout Bay</t>
  </si>
  <si>
    <t>Tablebay</t>
  </si>
  <si>
    <t xml:space="preserve">Elandsbay </t>
  </si>
  <si>
    <t>Avante Fishing Enterprises, Port Elizabeth Harbour</t>
  </si>
  <si>
    <t>Lambertsbay</t>
  </si>
  <si>
    <t>Saldanhabay</t>
  </si>
  <si>
    <t>Talhado Fishing, Port Elizabeth Harbour</t>
  </si>
  <si>
    <t>Eyethu Fishing, Port Elizabeth Harbour</t>
  </si>
  <si>
    <t>Breakwater Products, Jetty no:3</t>
  </si>
  <si>
    <t>Sea Harvest, South Arm no:4</t>
  </si>
  <si>
    <t xml:space="preserve">Kaytrad Commodities – Hout Bay Harbour, Hout Bay </t>
  </si>
  <si>
    <t>Hout Bay &amp; Cape Town</t>
  </si>
  <si>
    <t xml:space="preserve">Combined Abalone Processors </t>
  </si>
  <si>
    <t xml:space="preserve">Oceana Brands </t>
  </si>
  <si>
    <t>Cape Sea Industries</t>
  </si>
  <si>
    <t>Elandsbay</t>
  </si>
  <si>
    <t>Pty Ltd Mainroad 1</t>
  </si>
  <si>
    <t>St Helena &amp; Hout Bay</t>
  </si>
  <si>
    <t>Cape Sea Industries0</t>
  </si>
  <si>
    <t>KALKBAY</t>
  </si>
  <si>
    <t>KLEINMOND</t>
  </si>
  <si>
    <t>MILLERSPOINT/WITSAND</t>
  </si>
  <si>
    <t>WITSANDS</t>
  </si>
  <si>
    <t>WITSAND</t>
  </si>
  <si>
    <t>Cape Sea Industries Pty</t>
  </si>
  <si>
    <t>Kaytrad Cold Store, Atlantic Skipper Road Yorke Point Hout Bay</t>
  </si>
  <si>
    <t>Kaytrad Cold Store, Atlantic Skipper Road Yorke Point Hout Bay Bay &amp; Cape Town</t>
  </si>
  <si>
    <t>WALKER BAY CANNERS --HERMANUS</t>
  </si>
  <si>
    <t>WALKER BAY CANNERS-HERMANUS</t>
  </si>
  <si>
    <t>WALKER BAY CANNERS - HERMANUS</t>
  </si>
  <si>
    <t>VRT</t>
  </si>
  <si>
    <t>VRT &amp; ARGENTO TRADING 69</t>
  </si>
  <si>
    <t>VRT &amp; ARGENTO TRADING 69CC</t>
  </si>
  <si>
    <t>Balobi Processors 1 Triton Rd St Francis Bay</t>
  </si>
  <si>
    <t>ARGENTO trading,lot3 elandsbay</t>
  </si>
  <si>
    <t>Argento trading, lot 3,elandbay</t>
  </si>
  <si>
    <t>Argento trading 69cc</t>
  </si>
  <si>
    <t xml:space="preserve">St Helena Bay, Cape Town </t>
  </si>
  <si>
    <t xml:space="preserve">Cape Town, Port Elizabeth, Hout Bay </t>
  </si>
  <si>
    <t>Port Elizabeth, St Helena Bay, Cape Town</t>
  </si>
  <si>
    <t>Balobi Processors, Porthole Building, Triton Avenue, Port St. Francis, St. Francis Bay, 6312, Eyethu Fishing, Old Tug Wharf, Port Elizabeth Harbour, Port Elizabeth</t>
  </si>
  <si>
    <t>Port Elizabeth (Gqeberha)</t>
  </si>
  <si>
    <t>Stompneus</t>
  </si>
  <si>
    <t>Kwik Cool, 6 Boswell Street, North End, Gqeberha</t>
  </si>
  <si>
    <t>CapeTown</t>
  </si>
  <si>
    <t>Oceana Brands, Harbour Road, Hout Bay, 7806</t>
  </si>
  <si>
    <t>Oceana Brands, Stompneus Village, St Helena Bay</t>
  </si>
  <si>
    <t>Gansbaai Marine, Harbour Area, Gansbaai</t>
  </si>
  <si>
    <t>West Point Processors, 52 Main Rd, Laingville, St Helena Bay</t>
  </si>
  <si>
    <t>Oranjevis JV, Sandy Point Harbour, St Helena Bay</t>
  </si>
  <si>
    <t>Benguela Fishing</t>
  </si>
  <si>
    <t>Crossberth Cold Store, Table Bay Harbour</t>
  </si>
  <si>
    <t>Umoya Fish Processors, St Helena Bay Harbour</t>
  </si>
  <si>
    <t>V&amp;A, Table Bay Harbour</t>
  </si>
  <si>
    <t>Y&amp;L, Table Bay Harbour</t>
  </si>
  <si>
    <t>I&amp;J, Woodstock</t>
  </si>
  <si>
    <t>Crossberth Cold Stores, Table Bay Harbour</t>
  </si>
  <si>
    <t>Umoya Fish Processors, St helena Bay</t>
  </si>
  <si>
    <t>Atlantis Seafood Produts, Atlantis</t>
  </si>
  <si>
    <t>CSS Logistics</t>
  </si>
  <si>
    <t>Sentinel Foods, Hout Bay, Cape Town</t>
  </si>
  <si>
    <t>Breakwater products: 81 Harbour Rd, Hout Bay Harbour, Cape Town, 7806</t>
  </si>
  <si>
    <t xml:space="preserve">CCS DUNCAN DOCK 100 Duncan Rd, Foreshore, Cape Town, 8001 </t>
  </si>
  <si>
    <t>Eyethu Fishing (Pty) Ltd, Old Tug Wharf, Port Elizabeth Harbour, Port Elizabeth, 6001</t>
  </si>
  <si>
    <t>Duncan Dock Cape Town Harbour Crossberth Cold Storage Cape Town Harbour</t>
  </si>
  <si>
    <t>UKUQALA TRADING CC, ST FRANCIS BAY</t>
  </si>
  <si>
    <t>Mossel bay Fishing (Pty) Ltd - Quay 5, MosselbayHarbour</t>
  </si>
  <si>
    <t>Saldanha/Kalkbay</t>
  </si>
  <si>
    <t>Saldanha/Kalkbay/Lambertsbay</t>
  </si>
  <si>
    <t>KAYTRAD ATLANTIC SKIPPER ROAD HOUT BAY</t>
  </si>
  <si>
    <t>Kalk Bay</t>
  </si>
  <si>
    <t>Lusitania Sea Products (Pty) Ltd, Pepperbay</t>
  </si>
  <si>
    <t>ATLANTIS SEAFOOD PRODUCTS (PTY) LYD, 169 NEIL HARE ROAD, ATLANTIS INDUSTRIAL 2, ATLANTIS, 7350</t>
  </si>
  <si>
    <t>QUAY MARINE (PTY) LTD; 3 MANHATTAN ROAD, AIRPORT INDUSTRIA 2, Cape Town, 8001</t>
  </si>
  <si>
    <t>SEAVUNA FISHING CO. (PTY) LTD</t>
  </si>
  <si>
    <t>Hout Bay &amp; Cape Town Harbour</t>
  </si>
  <si>
    <t>Dried Ocean Products (Pty) Ltd, Port Elizabeth Harbour</t>
  </si>
  <si>
    <t xml:space="preserve">Y&amp;L Fishing Enterprise – 3 Seafarer Ben Schoeman Docks, Table Bay Harbour, Cape Town </t>
  </si>
  <si>
    <t>Y&amp;L Fishing Enterprise – 3 Seafarer Ben Schoeman Docks, Table Bay Harbour, CY&amp;L Fishing Enterprise – 3 Seafarer Ben Schoeman Docks, Table Bay Harbour, Cape Town Y&amp;L Fishing Enterprise – 3 Seafarer Ben Schoeman Docks, Table Bay Harbour, CY&amp;L Fishing Enter</t>
  </si>
  <si>
    <t>Y&amp;L Fishing Enterprise – 3 Seafarer Ben Schoeman Docks, Table Bay Harbour, Cape Town Y&amp;L Fishing Enterprise – 3 Seafarer Ben Schoeman Docks, Table Bay Harbour, Cape Town Y&amp;L Fishing Enterprise – 3 Seafarer Ben Schoeman Docks, Table Bay Harbour, CaY&amp;L Fi</t>
  </si>
  <si>
    <t xml:space="preserve">Y&amp;L Fishing Enterprise – 3 Seafarer Ben Schoeman Docks, Table Bay HarboY&amp;L Fishing Enterprise – 3 Seafarer Ben Schoeman Docks, Table Bay Harbour, Cape Town Y&amp;L Fishing Enterprise – 3 Seafarer Ben Schoeman Docks, Table Bay Harbour, Cape Town Y&amp;L Fishing </t>
  </si>
  <si>
    <t>KOMICX Fish Eagle Pk, 25 Fish Eagle Pl Cape Town 7975</t>
  </si>
  <si>
    <t>Pescaluna Lot 83a, Hout Bay Harbour Cape Town</t>
  </si>
  <si>
    <t xml:space="preserve">Greys Marine Building, Harbour Road Hout Bay Harbour; Atlantis Seafood Products ;169 Neil Hare road Atlantis Industrial </t>
  </si>
  <si>
    <t>n./a</t>
  </si>
  <si>
    <t xml:space="preserve">Imperial Crown Trading 398 (Pty) LTD; 26 Mansell Ave Killarney Gardens; Irvin &amp; Johnson; 1 South Arm Road Table Bay Harbour; Glory Bay Trade CC; Greys Marine Building, Harbour Road Hout Bay Harbour; Atlantis Seafood Products ;169 Neil Hare road </t>
  </si>
  <si>
    <t>Mossel Bay, Port Elizabeth, Gansbaai</t>
  </si>
  <si>
    <t xml:space="preserve">Imperial Crown Trading 398 (Pty) LTD; 16 Bridkirk Street Edgemead. Komicx Products (Pty) LTD; 25 Fish Eagle Place, Fish Eagle Park Kommetjie. Sentinel Sea Food (Pty) Lt; Jetty 3 Harbour Road Hout Bay Viking Inshore Fishin;g Quay 3 Mossel Bay Harbour </t>
  </si>
  <si>
    <t>Komicx Products (Pty) LTD 25 Fish Eagle Place, Fish Eagle Park Kommetjie Imperial Crown Trading 398 (Pty) LTD; 16 Bridekirk Street Edgemead. Fish 4 Africa Woodstock; 230 Victoria Road Woodstock</t>
  </si>
  <si>
    <t>Komicx Products (Pty) LTD; 25 Fish Eagle Place, Fish Eagle Park, Kommetjie. Beadica 344 ;230 Victoria Road, Woodstock</t>
  </si>
  <si>
    <t>Komix Products (Pty) LTD; 25 Fish Eagle Place Fish Eagle Park Kommetjie. Beadica 344; 230 Victoria Road, Woodstock; Glory Bay Trade CC; Greys Marine Building Hout Bay Harbour</t>
  </si>
  <si>
    <t>Sentinel Sea Food (Pty) Ltd, Jetty 3 Harbour Road Hout Bay Atlantis Seafood Products; 169 Neil Hare Road Atlantis Industrial Pesculana East Coast (Pty) Ltd; Lot83A Hout Bay Harbour I</t>
  </si>
  <si>
    <t xml:space="preserve">Komix Products (Pty) LTD; 25 Fish Eagle Place Fish Eagel Park, Kommetjie Beadica 344 230 Victoria Road, Woodstock; Quay Marine 3 Manhattan Road, Airport </t>
  </si>
  <si>
    <t>Afro Fishing Pty Ltd</t>
  </si>
  <si>
    <t>KAYTRAD COLD STORE HOUT BAY</t>
  </si>
  <si>
    <t>ATLANTIS SEA FOOD, EESTERIVER PROCESSORS</t>
  </si>
  <si>
    <t>Port Alfred</t>
  </si>
  <si>
    <t xml:space="preserve">Aniston </t>
  </si>
  <si>
    <t>Kleinbaai</t>
  </si>
  <si>
    <t>Komicx Products (Pty) Ltd - 25 Fish Eagle Place, Kommetjie/Atlantis Seafood Products (Pty) Ltd - 169 Neil Hare Rd, Atlantis Industrial Area/Sentinal Sea Foods (Pty) Ltd - Jetty 3, Harbour Rd, Hout Bay/F4Africa Woodstock - 230 Victoria Rd, Woodstock</t>
  </si>
  <si>
    <t>Saldalna</t>
  </si>
  <si>
    <t>Komicx Products (Pty) Ltd - 25 Fish Eagle Place, Kommetjie/F4Africa Woodstock - 230 Victoria Rd, Woodstock/Sentinal Sea Foods (Pty) Ltd - Jetty 3, Harbour Rd, Hout Bay Harbour</t>
  </si>
  <si>
    <t xml:space="preserve">Struisbaai </t>
  </si>
  <si>
    <t>Komicx Products (Pty) Ltd - 25 Fish Eagle Place, Kommetjie/Atlantis Seafood Products (Pty) Ltd - 169 Neil Hare Rd, Atlantis Industrial Area/Sentinal Sea Foods (Pty) Ltd - Jetty 3, Harbour Rd, Hout Bay</t>
  </si>
  <si>
    <t>Komicx Products (Pty) Ltd - 25 Fish Eagle Place, Kommetjie/ F4Africa Woodstock - 230 Victoria Rd, Woodstock</t>
  </si>
  <si>
    <t xml:space="preserve">Komicx Products (Pty) Ltd - 25 Fish Eagle Place, Kommetjie/Quay Marine (Pty) Ltd - 3 Manhattan Rd, Airport Industria/ F4Africa Woodstock - 230 Victoria Rd, Woodstock </t>
  </si>
  <si>
    <t xml:space="preserve">Komicx Products (Pty) Ltd - 25 Fish Eagle Place, Kommetjie/Quay Marine (Pty) Ltd - 3 Manhattan Rd, Airport Industria/ F4Africa Woodstock - 230 Victoria Rd, Woodstock/Sentinal Sea Foods (Pty) Ltd - Jetty 3, Harbour Rd, Hout Bay </t>
  </si>
  <si>
    <t>port st johns</t>
  </si>
  <si>
    <t>United Fish and Meat</t>
  </si>
  <si>
    <t>exotic seafood</t>
  </si>
  <si>
    <t>8-8e future harbours and factories score</t>
  </si>
  <si>
    <t>8-8c i harbour FxP</t>
  </si>
  <si>
    <t>8-8c ii factory FxP</t>
  </si>
  <si>
    <t>SumOfHarbour Fr x Points</t>
  </si>
  <si>
    <t>SumOfFactory Fr x Points</t>
  </si>
  <si>
    <t>score_8-8</t>
  </si>
  <si>
    <t>original 8-8</t>
  </si>
  <si>
    <t>SequenceNumber</t>
  </si>
  <si>
    <t>HarbourFrequency_adjusted</t>
  </si>
  <si>
    <t>Points</t>
  </si>
  <si>
    <t>Harbour Fr x Points</t>
  </si>
  <si>
    <t>FactoryFrequency_adjusted</t>
  </si>
  <si>
    <t>Factory Fr x Points</t>
  </si>
  <si>
    <t>Port Elizabeth</t>
  </si>
  <si>
    <t>Mosselbay</t>
  </si>
  <si>
    <t>Aspire Community Processing and Cold Storage 6th Avenue, Sea Vista, St. Francis Bay, 6312</t>
  </si>
  <si>
    <t>Port St.Francis</t>
  </si>
  <si>
    <t xml:space="preserve">Mossel Bay </t>
  </si>
  <si>
    <t xml:space="preserve">Aspire Community Processing &amp; Cold Storage 6th Avenue, Sea Vista, St. Francis Bay, 6312 </t>
  </si>
  <si>
    <t xml:space="preserve">Saldanha </t>
  </si>
  <si>
    <t>PESCALUNA</t>
  </si>
  <si>
    <t>Aspire Community Processing &amp; Cold Storage, 6th Avenue, Sea Vista, St. Francis Bay, 6312</t>
  </si>
  <si>
    <t>Balobi, Port St Francis, St Francis Bay</t>
  </si>
  <si>
    <t>Komicx, Kommetjie, Western Cape</t>
  </si>
  <si>
    <t>Atlantis Seafoods (Pty) Ltd</t>
  </si>
  <si>
    <t>Dyer Eiland Visserye (Edms) Bpk</t>
  </si>
  <si>
    <t>St Helena Bay Harbour</t>
  </si>
  <si>
    <t>Atlantis Seafood, Atlantis Industrial</t>
  </si>
  <si>
    <t>St Helena bay</t>
  </si>
  <si>
    <t>Eyethu Fishing, Old Tug Wharf</t>
  </si>
  <si>
    <t>Saldanha Bay</t>
  </si>
  <si>
    <t>Eyethu Fishing, Tug Wharf Str, Gqeberha</t>
  </si>
  <si>
    <t>Atlantis Sea Products, Atlantis</t>
  </si>
  <si>
    <t>Sandy Point Harbour, St Helena Bay</t>
  </si>
  <si>
    <t>Pescaluna, Hout Bay</t>
  </si>
  <si>
    <t>Eerste River Woman Fish Products ( Pty) Ltd,11 Anfield Road Blackheath, Cape Town, 7580</t>
  </si>
  <si>
    <t>HOUT BAY HARBOUR</t>
  </si>
  <si>
    <t>Sentinel Seafoods (Pty) Ltd, Jetty No.3, Harbour Road, Hout Bay,7872</t>
  </si>
  <si>
    <t>Ithemba Labantu Fishing (PTY) Ltd, 2 Keeton Street, Neave Township, Port Elizabeth</t>
  </si>
  <si>
    <t>Eerste River Womans Packers (PTY) Ltd, 11 Anfield Rd, Cape Town</t>
  </si>
  <si>
    <t>SENTINEL SEA FOODS4 4 SOUTH ARM ROAD, TABLE BAY HARBOUR, CAPE TOWN, 8001</t>
  </si>
  <si>
    <t>GANSBAAI</t>
  </si>
  <si>
    <t>I&amp;J MOSSEL BAY, LOT 32, GANSBAAI HAWE</t>
  </si>
  <si>
    <t>KALK BAY</t>
  </si>
  <si>
    <t xml:space="preserve">PESCALUNA, LOT ERF 83A, HOUT BAY </t>
  </si>
  <si>
    <t>table bay</t>
  </si>
  <si>
    <t>quay side marine, table bay harbour</t>
  </si>
  <si>
    <t>hermanus</t>
  </si>
  <si>
    <t>i&amp;j hawe weg, gansbaai</t>
  </si>
  <si>
    <t>mosselbay</t>
  </si>
  <si>
    <t>i&amp;J mossel bay lot 32, mosselbay</t>
  </si>
  <si>
    <t>DYER EILAND VISSERYE (EDMS) BPK P O BOX 450, GANSBAAI, 7220</t>
  </si>
  <si>
    <t>ST. HELENA BAY</t>
  </si>
  <si>
    <t>SALDANHA</t>
  </si>
  <si>
    <t>Ithemba Labantu Fishing (PTY) Ltd, 2 Keeton Street, Port Elizabeth</t>
  </si>
  <si>
    <t>Eerste River Womans Packers (PTY)Ltd, 11 Anfield Road, Cape Town</t>
  </si>
  <si>
    <t>PESCALUNA EAST COAST (PTY) LTD</t>
  </si>
  <si>
    <t>Hout Bay Factory, Hout Bay Harbour</t>
  </si>
  <si>
    <t>Pescaluna Hout Bay</t>
  </si>
  <si>
    <t>Cape town</t>
  </si>
  <si>
    <t>Atlantis seafood Products, Atlantis</t>
  </si>
  <si>
    <t xml:space="preserve">Atlantis seafood Products Atlantis </t>
  </si>
  <si>
    <t>Aspire Community Processing and Cold Storage, 6th Avenue, Sea Vista, St. Francis Bay, 6312</t>
  </si>
  <si>
    <t>Table Bay Harbour</t>
  </si>
  <si>
    <t>Pescaluna East Coast, Lot83A, Hout Bay Harbour, Hout Bay.</t>
  </si>
  <si>
    <t>Seavuna Fishing, Quay 5, Mossel Bay Harbour.</t>
  </si>
  <si>
    <t>Quay Marine Factory , 3 Manhattan Road, Airport Industria 2, Cape Town</t>
  </si>
  <si>
    <t xml:space="preserve">Hout Bay Harbour </t>
  </si>
  <si>
    <t xml:space="preserve">Eerste River Women’s Fish Packers – Anfield Road, Blackheath, Cape Town </t>
  </si>
  <si>
    <t>Sentinel - Hout Bay Harbour, Hout Bay</t>
  </si>
  <si>
    <t>Pescaluna - Hout Bay Harbour, Hout Bay</t>
  </si>
  <si>
    <t xml:space="preserve">Eerste River Womans Fish Packers </t>
  </si>
  <si>
    <t>Sentinel - Hout Bay Harbour</t>
  </si>
  <si>
    <t>Pescaluna - Hout Bay Harbour</t>
  </si>
  <si>
    <t xml:space="preserve">Eerste River Woman’s Fish Packers – Black Heath Industrial, Cape Town </t>
  </si>
  <si>
    <t>D Angelo Fresh Fish, East Quay, Blue Wave</t>
  </si>
  <si>
    <t>Hout bay Harbour</t>
  </si>
  <si>
    <t>Kaytrad Commodities</t>
  </si>
  <si>
    <t>Saldanha Bay Harbour</t>
  </si>
  <si>
    <t>D. Angelo Fresh Fish, Blue Wave</t>
  </si>
  <si>
    <t>Atlantis Seafood, 145 Neil Hare Rd, Atlantis Industrial</t>
  </si>
  <si>
    <t>SENTINEL SEAFOODS, JETTY 03, HOUTBAY HARBOUR, HOUT BAY</t>
  </si>
  <si>
    <t>Beadica 344 / Beadica 343</t>
  </si>
  <si>
    <t xml:space="preserve">Cape Town Harbour </t>
  </si>
  <si>
    <t>Saldanah Bay</t>
  </si>
  <si>
    <t xml:space="preserve">Sentinel Seafoods - Hout Bay </t>
  </si>
  <si>
    <t xml:space="preserve">Hout Bay </t>
  </si>
  <si>
    <t xml:space="preserve">Komicx Products - Kommetjie </t>
  </si>
  <si>
    <t>Sentinel</t>
  </si>
  <si>
    <t>Eyethu, Don Pedro</t>
  </si>
  <si>
    <t>CAPE TOWN HARBOUR</t>
  </si>
  <si>
    <t xml:space="preserve">Pescaluna East Coast – Lot 83A, Hout Bay Harbour, Hout Bay, Cape Town, 7806 </t>
  </si>
  <si>
    <t>SNETINEL SEAFOOD - HARBOUR ROAD, HOUT BAY</t>
  </si>
  <si>
    <t>ATLANTIS SEAFOOD - 169 NEIL HARE ROAD, AIRPORT INDUSTRIAL AREAPESCALUNA EAST COAST - ERF 83A-HOUT BAY HARBOUR, HOUT BAY</t>
  </si>
  <si>
    <t>PESCALUNA EAST COAST - ERF 83A, HOUT BAY HARBOUR, HOUT BAY</t>
  </si>
  <si>
    <t>GREYS MARINE CC - UNIT 1, ESTMIL ROAD, DIEP RIVER</t>
  </si>
  <si>
    <t>Ithemba Labantu Fishing (PTY) Ltd, 2 Keeton Steer, Neave Township, Port Elizabeth</t>
  </si>
  <si>
    <t>PESCALUNA EASTCOAST</t>
  </si>
  <si>
    <t>GREYS MARINE CC-34 ESTMILL ROAD DIEP RIVER 7860</t>
  </si>
  <si>
    <t>PESCALUNA EAST COAST- ERF83A HOUT BAY BARBOUR</t>
  </si>
  <si>
    <t>Crossberth Cold Stores, Monument Rd Table Bay</t>
  </si>
  <si>
    <t>Atlantis Seafood Products, 169 Neil Hare Rd, Atantis Industrial</t>
  </si>
  <si>
    <t xml:space="preserve">Eerste River Womans Fish Packers – Antfield Road, Blackheath, Cape Town </t>
  </si>
  <si>
    <t xml:space="preserve">Cape Town </t>
  </si>
  <si>
    <t xml:space="preserve">Greys marine Unit 1,34 Estmil Road ,Diep River, Cape Town,7800 </t>
  </si>
  <si>
    <t>Pescaluna, Lot 83a Hout Bay Harbour , 7806 Hout Bay</t>
  </si>
  <si>
    <t>Atlantis Seafood Product (Pty) Ltd 169Neil Hare Road, Atlantis Industrial Area, 7350</t>
  </si>
  <si>
    <t>SENTINEL SEAFOODS (PTY) LTD., HARBOUR ROAD, HOUT BAY</t>
  </si>
  <si>
    <t>EERSTE RIVER WOMENS FISH PACKERS (PTY) LTD., 11 ANFIELD ROAD, BLACKHEATH, CAPE TOWN; KOMICX PRODUCTS (PTY) LTD, 25 FISH EAGLE PARK, OCEAN VIEW, CAPE TOWN</t>
  </si>
  <si>
    <t>Balobi Processers, Port St Francis, St Francis Bay</t>
  </si>
  <si>
    <t>Viking Inshore Fishing Quay 3 Mossel Bay Harbour</t>
  </si>
  <si>
    <t xml:space="preserve">Pescaluna East Coast, Lot 83 A, Hout Bay Harbour, Hout Bay. </t>
  </si>
  <si>
    <t>Pescaluna East Coast (Pty) Ltd - Lot 83a, Hout Bay Harbour, Hout Bay</t>
  </si>
  <si>
    <t>Pescaluna East Coast (Pty) Ltd – Lot 83a, Hout bay Harbour, Hout bay 7806</t>
  </si>
  <si>
    <t>Quay Marine</t>
  </si>
  <si>
    <t>Atlantis Seafood</t>
  </si>
  <si>
    <t>Dyer Eiland</t>
  </si>
  <si>
    <t>Pescaluan East Coast</t>
  </si>
  <si>
    <t>Greys Marine</t>
  </si>
  <si>
    <t>Sea Vuna</t>
  </si>
  <si>
    <t>Dyer Eiland Visserye</t>
  </si>
  <si>
    <t>Dyer Eiland (Pty) Ltd</t>
  </si>
  <si>
    <t>Pescaluna East Coast</t>
  </si>
  <si>
    <t>EERSTE RIVER WOMENS FISH PACKERS (PTY)LTD 11 ANFIELD BLACKHEATH CAPE TOWN 7580; SENTINEL SEAFOODS (PTY)LTD HARBOUR ROAD HOUT BAY 7872</t>
  </si>
  <si>
    <t>EERSTE RIVER WOMENS FISH PACKERS (PTY)LTD 11 ANFIELD BLACKHEATH CAPE TOWN 7580FISH4AFRICA 230 VICTORIA ROAD WOODSTOCK CAPE TOWN 7925</t>
  </si>
  <si>
    <t>KOMIX PRODUCTS(PTY)LTD 14TH AVENUE SEA VISTA ST FRANCIS BAY INDUSTRIAL 6312</t>
  </si>
  <si>
    <t>Mantos, Blackheath</t>
  </si>
  <si>
    <t xml:space="preserve">HOUT BAY </t>
  </si>
  <si>
    <t>Fish 4 Africa, Woodstock</t>
  </si>
  <si>
    <t xml:space="preserve">GANSAAI </t>
  </si>
  <si>
    <t>Atlantis Seafood Product (Pty) Ltd, 189 Neil Hare Road, Atlantis Industrial Area, 7350</t>
  </si>
  <si>
    <t xml:space="preserve">ST HELENA BAY </t>
  </si>
  <si>
    <t>Pescaluna East Coast (Pty) Ltd, Lot 83A, Hout Bay Harbour ,Hout Bay, 7448</t>
  </si>
  <si>
    <t xml:space="preserve">CAPE TOWN HARBOUR </t>
  </si>
  <si>
    <t>D Angelo Fresh Fish (Pty) Ltd, 25-26 East Quay, Victoria Wharf, V&amp;A Waterfront, Cape Town, 8000/Irvin &amp; Johnson, No 1 South Arm Road, Table Bay Harbour, Cape Town , 8001</t>
  </si>
  <si>
    <t xml:space="preserve">MOSSEL BAY HARBOUR </t>
  </si>
  <si>
    <t xml:space="preserve">PESCALUNA, HOUT BAY HARBOUR, CAPE TOWN </t>
  </si>
  <si>
    <t>LAAIPLEK</t>
  </si>
  <si>
    <t>DYER EILAND VISSERYE, GANBAAI HARBOUR</t>
  </si>
  <si>
    <t>ATLANTIS SEAFOOD PRODUCTS, 145 NEIL HARE RD, ATLANTIS</t>
  </si>
  <si>
    <t>Mosselbay, Gansbaai</t>
  </si>
  <si>
    <t xml:space="preserve">KAYTRADE COMMODITIES, HOUT BAY HAROBOUR </t>
  </si>
  <si>
    <t>Afro Fish Pty Ltd, Port of Mossel Bay Gansbaai Fish Processing, Gansbaai</t>
  </si>
  <si>
    <t>Pioneer Fishing (West Coast)</t>
  </si>
  <si>
    <t>Pescaluna East Coast Pty LTD / Houtbay Harbour</t>
  </si>
  <si>
    <t>Mossel bay</t>
  </si>
  <si>
    <t xml:space="preserve">Pescaluna East Coast, Lot 83 A, Hout Bay Harbour </t>
  </si>
  <si>
    <t xml:space="preserve">Eerste River Women’s Fish Packers </t>
  </si>
  <si>
    <t>Sentinel / Quay Marine /Komicx / Eerste River / Y&amp;L Fishing Enterprises / Beadica 344 / Beadica 343 / I&amp;J</t>
  </si>
  <si>
    <t>Mantos Foods (Pty) Ltd -11 Anfield Rd Blackheath</t>
  </si>
  <si>
    <t>Beadica 343 cc – 26 Gants Centre Office Gerber Blvd ,Cape Town</t>
  </si>
  <si>
    <t>Viking Fishing, No. 3 Mossel Bay Harbour, Mossel Bay</t>
  </si>
  <si>
    <t>Gqeberha Habour</t>
  </si>
  <si>
    <t>Komicx, Fish Eagle Place, Kommetji</t>
  </si>
  <si>
    <t>Balobi Processes Port St Francis</t>
  </si>
  <si>
    <t>Hout bay</t>
  </si>
  <si>
    <t>Komicx Products Fish Eagle Park Kommetjie</t>
  </si>
  <si>
    <t>Eyethu Fishing (Pty) Ltd , Tug Wharf, Gqeberha, 6000</t>
  </si>
  <si>
    <t>Atlantis Sea food (Pty) Ltd, Atantis Industrial habour, Atlantis, 7350</t>
  </si>
  <si>
    <t>Pescaluna, Houbay Habour, Hout bay 7806</t>
  </si>
  <si>
    <t>Eyethu Fishing, Tug Wharf, Gqeberha Habour,6000</t>
  </si>
  <si>
    <t>Atlantis Sea Food,145 Neil Road, Atlanis Habour</t>
  </si>
  <si>
    <t>Cape Town PE</t>
  </si>
  <si>
    <t>Pescaluna, Hout bay Harbour, 145 Neil Road</t>
  </si>
  <si>
    <t>Viking Fishing</t>
  </si>
  <si>
    <t>Viking Inshore</t>
  </si>
  <si>
    <t>Nalitha</t>
  </si>
  <si>
    <t>Sea Harvest</t>
  </si>
  <si>
    <t>Cape Fish Processors, J6 industrial Hive, Mitchells Plain</t>
  </si>
  <si>
    <t>Table Bay</t>
  </si>
  <si>
    <t xml:space="preserve">MOSSEL BAY </t>
  </si>
  <si>
    <t>HOUTBAAI HARBOUR</t>
  </si>
  <si>
    <t>Le Tap Fishing, 13 Adolf Street, Deal Party, Gqeberha</t>
  </si>
  <si>
    <t>Amawandle Hake, Elbow Quay, Table Bay Harbour</t>
  </si>
  <si>
    <t xml:space="preserve">PORT ELIZABETH </t>
  </si>
  <si>
    <t>Oceana Lobster, Lot 10, Main Road, Stompneus Bay, St Helena Bay</t>
  </si>
  <si>
    <t xml:space="preserve">CAPE TOWN </t>
  </si>
  <si>
    <t>PESCALUNA, HOUTBAY HARBOUR</t>
  </si>
  <si>
    <t>ST HELENA BAY</t>
  </si>
  <si>
    <t>BALOBI PROCESSORS, PORT ST FRANCIS</t>
  </si>
  <si>
    <t>PESCALUNA, EAST COAST, PORT ELIZABETH</t>
  </si>
  <si>
    <t>SENTINAL SEAFOODS, HARBOUR RD HOUTBAAI</t>
  </si>
  <si>
    <t>UMOYOA FISH PRCESSERS</t>
  </si>
  <si>
    <t>Pescaluna East Coast (Pty) Ltd, ERF 83A, Hout Bay Harbour, Hout Bay, 7806</t>
  </si>
  <si>
    <t xml:space="preserve">TABLE BAY </t>
  </si>
  <si>
    <t>St Francis</t>
  </si>
  <si>
    <t>Pescaluna East Coast (Pty) Ltd, ERF 83A, Hout Bay Harbour, Hout Bay, 7806/Eyethu Fishing, Tug Wharf, Port Elizabeth, 6000</t>
  </si>
  <si>
    <t>Monodon Fishing Enterprises (Pty) Ltd, Tarragona Street, Port St Francis</t>
  </si>
  <si>
    <t>Viking Inshore Fishing (Pty) Ltd, Mossel bay harbour, Mossel Bay</t>
  </si>
  <si>
    <t>Komicx Products (Pty) Ltd, 25 Fish Eagle Place, Fish Eagle Park, Ocean View</t>
  </si>
  <si>
    <t xml:space="preserve">Pescaluna East Coast (Pty) Ltd, ERF 83A, Hout Bay Harbour, Hout Bay, 7806/Eyethu Fishing, Tug Wharf, Port Elizabeth, 6000 </t>
  </si>
  <si>
    <t>GAANSBAAI</t>
  </si>
  <si>
    <t>QUAY MARINE FACTORY 3 MANHATTAN ROAD, AIRPORT INDUSTRIA 2 CAPE TOWN</t>
  </si>
  <si>
    <t>PORT ELIZABETH HARBOUR</t>
  </si>
  <si>
    <t>QUAY MARINE FACTORY 3 MANHATTAN ROAD, AIRPORT INDUSTRIA 2 CAPE TOW</t>
  </si>
  <si>
    <t>EYETHU FISHING TUG WHARF</t>
  </si>
  <si>
    <t>AMAWANDLE HAKE, Elbow Quey, Cape Town</t>
  </si>
  <si>
    <t>Seavuna, Mossel Bay Harbour 5th Ave</t>
  </si>
  <si>
    <t xml:space="preserve">Atlantis Seafood Products </t>
  </si>
  <si>
    <t>Quay Marine Factory, 3 Manhattan Street, Airport Industria 2</t>
  </si>
  <si>
    <t>ST. HELENA</t>
  </si>
  <si>
    <t>Eyethu Fishing (Pty) Ltd, Old Tug Wharf, Gqeberha</t>
  </si>
  <si>
    <t>DYER EILAND VISSERYE, GANSBAAI HARBOUR</t>
  </si>
  <si>
    <t>Atlantis Seafood, Atlantis industrial Area</t>
  </si>
  <si>
    <t>Viking inshore Fishing</t>
  </si>
  <si>
    <t>Dyer Island Visserye, Gansbaai Harbour</t>
  </si>
  <si>
    <t>PORT ST FRANCIS</t>
  </si>
  <si>
    <t>PORT ELIZABETH</t>
  </si>
  <si>
    <t>MOSSEL BAY</t>
  </si>
  <si>
    <t>Aspire Community Processing &amp; Cold Storage 6th Avenue, Sea Vista, St. Francis Bay, 6312</t>
  </si>
  <si>
    <t xml:space="preserve">Port St.Francis </t>
  </si>
  <si>
    <t>Balobi Processors Porthole Building, Triton Avenue, Port St. Francsi, St. Francis Bay, 6312</t>
  </si>
  <si>
    <t xml:space="preserve">Mosselbay </t>
  </si>
  <si>
    <t xml:space="preserve">Balobi Processors Porthole Building, Triton Avenue, Port St. Francsi, St. Francis Bay, 6312 </t>
  </si>
  <si>
    <t xml:space="preserve">Aspire Community Processing and Cold Storage 6th Avenue, Sea Vista, St. Francis Bay, 6312 </t>
  </si>
  <si>
    <t>St Helena</t>
  </si>
  <si>
    <t>Komicks ,22 Fish Eagle Place , Kommetjie,Commercial Cold Store , Epping +Paarden Eiland Cape Town</t>
  </si>
  <si>
    <t>Cape Town + Kalk Bay</t>
  </si>
  <si>
    <t>Nalitha Fishing, Jetty No.3, Hout Bay, Cape Town</t>
  </si>
  <si>
    <t>Quay Marine, 1 Manhattan Street, Airport Industria, Cape Town</t>
  </si>
  <si>
    <t>Fisherman Fresh, Baakens River, Gqeberha</t>
  </si>
  <si>
    <t>Nalitha Fishing Jetty No. 3, Hout Bay, Cape Town</t>
  </si>
  <si>
    <t>Quay Marine, 1 Manhattan St, Airport Industria, Cape Town</t>
  </si>
  <si>
    <t>Port of St Francis</t>
  </si>
  <si>
    <t>Fishermens Fresh, Baakens River, Gqeberha</t>
  </si>
  <si>
    <t>Balobi Processors, Porthole Building, Port St Francis Bay</t>
  </si>
  <si>
    <t>Aspire Community Processing and Cold Storage, 6th Ave Sea Vista, St Francis Bay</t>
  </si>
  <si>
    <t>Atlantis Seafoods, 145 Neil Hare Road Atlantis Industrial, Cape Town, 7349</t>
  </si>
  <si>
    <t>Eyethu Fishing, Old Tug Wharf, Gqeberha Harbour, Gqeberha</t>
  </si>
  <si>
    <t>Atlantis Seafoods 145 Neil Hare Rd, Atlantis Industrial, Cape Town, 7349</t>
  </si>
  <si>
    <t>Eyethu Fishing Old Tug Wharf, Gqeberha Harbour, Gqeberha</t>
  </si>
  <si>
    <t>Sentinel Seafoods, Hout Bay</t>
  </si>
  <si>
    <t>GQEBERHA</t>
  </si>
  <si>
    <t>Pescaluna Seafood, Hout Bay</t>
  </si>
  <si>
    <t>Mentos Foods, Blackheath</t>
  </si>
  <si>
    <t>Supa Packers Fish Processors</t>
  </si>
  <si>
    <t>SEAVUNA MOSSEL BAY HARBOUR</t>
  </si>
  <si>
    <t>EYETHU FISHING</t>
  </si>
  <si>
    <t>CROSSBERTH COLDSTORES, CAPE TOWN HARBOUR</t>
  </si>
  <si>
    <t>EYETHU FISHING, TUG WHARF STREET GQEBERHA</t>
  </si>
  <si>
    <t>SEAVUNA, MOSSEL BAY HARBOUR</t>
  </si>
  <si>
    <t>CROSSBERTH COLD STORES, CAPE TOWN HARBOUR</t>
  </si>
  <si>
    <t>Pescaluna Seafoods, Hout Bay</t>
  </si>
  <si>
    <t>Sentinal Seafoods,Hout Bay</t>
  </si>
  <si>
    <t>Pioneer</t>
  </si>
  <si>
    <t>Pescaluna Seafoords,Hout Bay</t>
  </si>
  <si>
    <t>West Point</t>
  </si>
  <si>
    <t>Sentinal Seafoods, Hout Bay</t>
  </si>
  <si>
    <t>ICV Africa, The Forum, Unit GS01, Rostra House, Northbank Lane, Century City, 7441</t>
  </si>
  <si>
    <t>DUNCAN DOCK COLD STORES K-BERTH CAPE TOWN</t>
  </si>
  <si>
    <t>Fish Market</t>
  </si>
  <si>
    <t>Beadica 344/ Beadica 343</t>
  </si>
  <si>
    <t xml:space="preserve">Quay Marine - Airport Industria </t>
  </si>
  <si>
    <t>Sentinel Seafoods</t>
  </si>
  <si>
    <t>Komicx Products - Kommetjie</t>
  </si>
  <si>
    <t>Fisherman Fresh, Baakens River, PE harbour</t>
  </si>
  <si>
    <t>St Francis Harbour</t>
  </si>
  <si>
    <t>Komicx, Fish Eagle Park, Kommetjie</t>
  </si>
  <si>
    <t>Duncan Dock and CCS, port of Cape Town</t>
  </si>
  <si>
    <t>Duncan Dock, Port of Cape Town</t>
  </si>
  <si>
    <t>SeaVuna Quay 5 Mossel Bay Harbour</t>
  </si>
  <si>
    <t>Crossberth Cold Storage, 0A Mediteranean St, Foreshore, Cape Town,8001</t>
  </si>
  <si>
    <t>Houtbay Harbour</t>
  </si>
  <si>
    <t>Balobi Processors (Pty) Ltd</t>
  </si>
  <si>
    <t>Eerste River Womens Fish Packers, 11 Anfield Road, Blackheath, 7580</t>
  </si>
  <si>
    <t>Sentinel, Hout Bay Harbour, Hout Bay</t>
  </si>
  <si>
    <t>Pescaluna, Hout Bay Harbour, Hout Bay</t>
  </si>
  <si>
    <t>Eerste River Womens Fish Packers – Antfield, Blackheath Industrial,</t>
  </si>
  <si>
    <t>Dangelos - 25 East Quay, V&amp;A Waterfront, 8000</t>
  </si>
  <si>
    <t>Nalitha - Hout Bay Harbour</t>
  </si>
  <si>
    <t>LAMBERTSBAAI</t>
  </si>
  <si>
    <t>Commercial Cold Stores</t>
  </si>
  <si>
    <t>Cross Berth Cold Store</t>
  </si>
  <si>
    <t>Kaytrade Cold Stores</t>
  </si>
  <si>
    <t xml:space="preserve">Commercial Cold Stores </t>
  </si>
  <si>
    <t>Hout Bay harbour</t>
  </si>
  <si>
    <t>Kaytrad Cold Stores</t>
  </si>
  <si>
    <t>LIVE TANKS (WEST COAST), JACOBS BAY</t>
  </si>
  <si>
    <t>Duncan Dock Cold Store 6 Duncan Street, Cape Town</t>
  </si>
  <si>
    <t>Crossberth Cold Store Monument Road, Table Bay Harbour</t>
  </si>
  <si>
    <t>Mantos Foods 11 Anfield Rd, Blackheath, Cape Town</t>
  </si>
  <si>
    <t>GSA OCEAN PRODUCTS</t>
  </si>
  <si>
    <t xml:space="preserve">D Angelo Fresh Fish (Pty) Ltd24-26 East Quay Cut. Victoria Warf. V&amp;A Waterfront </t>
  </si>
  <si>
    <t xml:space="preserve">Blue Wave Fish Traders (Pty) Ltd. C1 Unit Lagoon beach Office Park. Lagoon Beach Drive. Milnerton </t>
  </si>
  <si>
    <t xml:space="preserve">Green Fish CC. Unit E, Berkley Square, Reyger road, maitland, </t>
  </si>
  <si>
    <t>Atlantis Seafood Products (Pty) Ltd, 145 Neil Hare Road, Atlantis Industria, Atlantis, 7349</t>
  </si>
  <si>
    <t>MDO Fishing Tanker Bay Cape Town Atlantis Seafood Products – Atlantis</t>
  </si>
  <si>
    <t>Sentinel – Hout Bay</t>
  </si>
  <si>
    <t>Lucky Star -Saldanha</t>
  </si>
  <si>
    <t>Sentinel - Hout Bay</t>
  </si>
  <si>
    <t>Umoya -Cape Town</t>
  </si>
  <si>
    <t>Oceana - Saldanha</t>
  </si>
  <si>
    <t>St Helena Harbour</t>
  </si>
  <si>
    <t xml:space="preserve">Beadica 344 / Beadica 343 / Sentinel Seafoods - Hout Bay / Komicx Products - Kommetjie </t>
  </si>
  <si>
    <t>CCS Logistics, Duncan Dock, CCStorage Ports, Cape Town 8000</t>
  </si>
  <si>
    <t>escaluna East Coast, Lot 83a, Hout Bay Harbour, CT</t>
  </si>
  <si>
    <t>Letap CC, 13 Adolf Road, Deal Party, Port Elizabeth</t>
  </si>
  <si>
    <t>GOVERNMENT QUAY</t>
  </si>
  <si>
    <t>FISH MARKET QUAY, CROSSBERTH COLDSTORE MONUMENT ROAD TABLEBAY HARBOUR, Duncan Dock CCS Logistics,Duncan Road,Port of Cape Town V&amp;A Coldstore Ccs Logistics 3 South Arm Rd, Cape Town, 8001</t>
  </si>
  <si>
    <t xml:space="preserve">Mantos 11 Anfield Road, Black Heath </t>
  </si>
  <si>
    <t>Irvin &amp; Johnson, Woodstock</t>
  </si>
  <si>
    <t xml:space="preserve">Pescaluna, Hout Bay </t>
  </si>
  <si>
    <t>CCS / Cross Berth – Table Bay Harbour, Cape Town</t>
  </si>
  <si>
    <t xml:space="preserve">St. Helena Bay Harbour </t>
  </si>
  <si>
    <t>Sea Freeze Jetty No.3, Harbour Rd, Hout Bay</t>
  </si>
  <si>
    <t>COMMERCIAL COLD STORAGE CAPE TOWN</t>
  </si>
  <si>
    <t>COMIX - KOMMETJIE</t>
  </si>
  <si>
    <t>Commercial Cold Storage</t>
  </si>
  <si>
    <t xml:space="preserve">Atlanits Seafood </t>
  </si>
  <si>
    <t>DRIED OCEAN PRODUCT</t>
  </si>
  <si>
    <t>Crossberth Cold Store, Tanker Basin, Old Marine Drive, Foreshore, Cape Town, 8001</t>
  </si>
  <si>
    <t>Viking Fishing Division, Quay 3 Mossel Bay Harbour</t>
  </si>
  <si>
    <t>Kaytrad Commoities</t>
  </si>
  <si>
    <t xml:space="preserve">Kaytrad </t>
  </si>
  <si>
    <t xml:space="preserve">Pescaluna East Coast, Kaytrad Commodities </t>
  </si>
  <si>
    <t xml:space="preserve">Pescaluna East Coast (Pty) Ltd – Hout Bay Harbour </t>
  </si>
  <si>
    <t xml:space="preserve">Port Elizabeth Harbour </t>
  </si>
  <si>
    <t xml:space="preserve">Dyer Eiland Visserye – Harbour Area, Gansbaai </t>
  </si>
  <si>
    <t xml:space="preserve">Mossel Bay Harbour </t>
  </si>
  <si>
    <t>Nalitha Fishing Group (Pty) Ltd, Jetty No.3 Harbour Road Hout Bay 7608</t>
  </si>
  <si>
    <t xml:space="preserve">Fish 4 Africa (Beadica), Woodstock </t>
  </si>
  <si>
    <t>Mayibuye Fishing</t>
  </si>
  <si>
    <t>Seavuna, 5th Ave, De Bakke, Mossel Bay</t>
  </si>
  <si>
    <t xml:space="preserve">SALDANHA </t>
  </si>
  <si>
    <t>I&amp;J, Cape Town</t>
  </si>
  <si>
    <t>Mayibuye Fishing, Port Elizabeth</t>
  </si>
  <si>
    <t>EYETHU FISHING(PTY)LTD,OLD TUG WHARF,GQEBERHA HARBOUR,GQEBERHA,6000</t>
  </si>
  <si>
    <t>KOMICX address: 25 Fish Eagle Place, Kommetjie Beadica 344: 230 Roberts Road, Woodstock</t>
  </si>
  <si>
    <t xml:space="preserve">NOT APPLICABLE </t>
  </si>
  <si>
    <t>Pescaluna East Coast (Pty) Ltd - Lot 83a Hout Bay Harbour</t>
  </si>
  <si>
    <t xml:space="preserve">LAAIPLEK </t>
  </si>
  <si>
    <t xml:space="preserve">DYER ISLAND </t>
  </si>
  <si>
    <t>COMPASS FISHING</t>
  </si>
  <si>
    <t>LAMBERTSBAY</t>
  </si>
  <si>
    <t>STOMPNEUSBAY</t>
  </si>
  <si>
    <t>SALDANHA BAY /JAKOBSBAY</t>
  </si>
  <si>
    <t>EYETHU FISHING HARBOUR PORT ELIZABETH</t>
  </si>
  <si>
    <t>ELANDSBAY</t>
  </si>
  <si>
    <t>SEA HARVEST FISHING CORP HARBOUR MOSSEL BAY</t>
  </si>
  <si>
    <t>IRWIN &amp; JOHNSON CAPE TOWN</t>
  </si>
  <si>
    <t>Pescaluna East Coast (Pty) Ltd – Hout Bay Harbour</t>
  </si>
  <si>
    <t>Letap CC, 13 Adolph street Dealparty Gqeberha 6000</t>
  </si>
  <si>
    <t>Komixc ;fish eagle park ,kommetjie</t>
  </si>
  <si>
    <t xml:space="preserve">KAYTRAD COMMODITIES, HOUT BAY HARBOUR </t>
  </si>
  <si>
    <t xml:space="preserve">ATLANTIS SEAFOOD PTY LTD, 145 NEIL HARE RD, ATLANTIS </t>
  </si>
  <si>
    <t xml:space="preserve">DYER EILAND VISSERYE, GANSBAAI HARBOUR </t>
  </si>
  <si>
    <t>Pescaluna East Coast (Pty) Ltd – Lot 83A, Hout Bay, Harbour, Cape Town, 7806</t>
  </si>
  <si>
    <t>Oceana, Strandstreet, Lambertsbay</t>
  </si>
  <si>
    <t>Oceana, Stompneusbay</t>
  </si>
  <si>
    <t>Oceana Saldanha, Kreef avenue</t>
  </si>
  <si>
    <t>Harbour area, Elandsbay</t>
  </si>
  <si>
    <t>Harbour rd, Houtbay Oceana</t>
  </si>
  <si>
    <t>Blue Waves , Lagoon Beach Office Park Lagoon Beach Drive Milnerton</t>
  </si>
  <si>
    <t>DYER EILAND VISSERYE (EDMS) BPK. PO BOX 450, GANSBAAI,7220</t>
  </si>
  <si>
    <t>Katrade</t>
  </si>
  <si>
    <t>CAPE TOWN HABOUR</t>
  </si>
  <si>
    <t xml:space="preserve">PESCALUNA, HOUTBAY HARBOUR </t>
  </si>
  <si>
    <t>St Helena Harbor</t>
  </si>
  <si>
    <t>Hout Bay Harbor</t>
  </si>
  <si>
    <t>KAYTRAD COMMODITIES, HOUT BAY HARBOUR</t>
  </si>
  <si>
    <t>Atlantis Seafood Products(pty) Ltd</t>
  </si>
  <si>
    <t>St.Helenabay</t>
  </si>
  <si>
    <t>St Helenabay</t>
  </si>
  <si>
    <t>BLUE CONTINENT -CAPE TOWN HARBOUR</t>
  </si>
  <si>
    <t>PESCALUNA EAST COAST -HOUT BAY HARBOUR</t>
  </si>
  <si>
    <t>GREYS MARINE - 34 ESTMILL ROAD , DIEP RIVER</t>
  </si>
  <si>
    <t>GREYS MARINE -34 ESTMILL ROAD, DIEP RIVER</t>
  </si>
  <si>
    <t>BLUE WAVE FISH TRADERS, UNIT C1 BEACH OFFICE PARK, LAGOON BEACH DRIVE, MILNERTON 7441</t>
  </si>
  <si>
    <t>CROSSBERTH COLD STORES</t>
  </si>
  <si>
    <t>Kaytrad Commodities – Hout Bay Harbour, Hout Bay</t>
  </si>
  <si>
    <t>Klipbank Visserye rented factory erf 347 St.Helenabay</t>
  </si>
  <si>
    <t>Beadica 343 cc</t>
  </si>
  <si>
    <t>Atlantis seafoods</t>
  </si>
  <si>
    <t>Atlantis</t>
  </si>
  <si>
    <t>ELANDSBAAI</t>
  </si>
  <si>
    <t>Kaytrad Commodities, Atlantic Skipper Road Yorke Point Hout Ba</t>
  </si>
  <si>
    <t>Kaytrad Commodities - Hout Bay Harbour, Hout Bay</t>
  </si>
  <si>
    <t>Informal Fish Market at Hout Bay Harbour</t>
  </si>
  <si>
    <t>TROYANN FOODS</t>
  </si>
  <si>
    <t>Seafreeze</t>
  </si>
  <si>
    <t>Balobi Processors Porthole Building Port St Francis</t>
  </si>
  <si>
    <t>Balobi Processors, Porthole Building, Triton Avenue, Port St. Francsi, St. Francis Bay, 6312</t>
  </si>
  <si>
    <t>Balobi Processors, Porthole Building, Triton Avenue, Port St. Francis Harbour, St. Francis Bay, 6312</t>
  </si>
  <si>
    <t>hout bay</t>
  </si>
  <si>
    <t>Atlantis Seafood Products (Pty) Ltd, 145 Neil Hare Rd, Atlantis Industrial, Cape Town</t>
  </si>
  <si>
    <t>kalk bay</t>
  </si>
  <si>
    <t>gansbaai</t>
  </si>
  <si>
    <t>Afro Fishing (Pty) Ltd</t>
  </si>
  <si>
    <t>Atlantis Seafood (Pty) Ltd</t>
  </si>
  <si>
    <t>Atlantis Fishing (Pty) Ltd</t>
  </si>
  <si>
    <t>GEBERHA</t>
  </si>
  <si>
    <t>Houbay Harbour</t>
  </si>
  <si>
    <t xml:space="preserve">sentinal processing factory, lot25 hout bay </t>
  </si>
  <si>
    <t>pescaluna, lot62, hout bay</t>
  </si>
  <si>
    <t>i and J, hawe weg, gasnbaai</t>
  </si>
  <si>
    <t>Gqberha</t>
  </si>
  <si>
    <t>SEAVUNA FISHING</t>
  </si>
  <si>
    <t>IBHAYI SEAFOODS</t>
  </si>
  <si>
    <t xml:space="preserve">Gansbaai Harbour </t>
  </si>
  <si>
    <t>EYETHU FISHING , GQEBERHA HARBOUR</t>
  </si>
  <si>
    <t>CROSSBERH COLDSTORES, CT HARBOUR</t>
  </si>
  <si>
    <t>to be confirmed</t>
  </si>
  <si>
    <t>Atlantis Seafoods, 145 Neil Hare Road, Atlantis industrial, 7349</t>
  </si>
  <si>
    <t>Eyethu Fishing, Old Tug Warf, PE Harbour, Gqeberha, 6001</t>
  </si>
  <si>
    <t xml:space="preserve">Sea Freeze Factory </t>
  </si>
  <si>
    <t xml:space="preserve">Eerste River Woman’s Fish Packers (Pty) Ltd </t>
  </si>
  <si>
    <t>Port Elizabth</t>
  </si>
  <si>
    <t>Eerste River Womans Fish Packers (Pty) Ltd</t>
  </si>
  <si>
    <t>Dyer Eiland Visserye (Pty) Ltd</t>
  </si>
  <si>
    <t>Afro Fishing</t>
  </si>
  <si>
    <t>Eyethu Fishing; old tug whardf, Port Elizabeth harbour, Port Elizabeth</t>
  </si>
  <si>
    <t>Atlantis Seafoods; 145 Neil Hare Rd, Atlantis industrial, Cape Town, 7349</t>
  </si>
  <si>
    <t xml:space="preserve">Atlantis Seafoods; 145 Neil Hare Rd, Atlantis industrial, Cape Town, 7349 </t>
  </si>
  <si>
    <t>Eyethu, Port Elizabeth</t>
  </si>
  <si>
    <t>Eerste River Womans Fish Traders (Pty) Ltd, Blackheath, Cape Town</t>
  </si>
  <si>
    <t xml:space="preserve">Sentinel Foods, Hout Bay, Cape Town </t>
  </si>
  <si>
    <t xml:space="preserve">Eerste River Womens Fish Packers (Pty) Ltd – Anfield Road, Blackheath, Cape Town </t>
  </si>
  <si>
    <t>Dangelos, 25-28 east Quay, V&amp;A Waterfront, 800</t>
  </si>
  <si>
    <t>Nalitha, Hout Bay Harbour</t>
  </si>
  <si>
    <t>Futurama, Hibiscus industrial Park, Lot 3415 National Road, Margate, 4275</t>
  </si>
  <si>
    <t>Durban Selected Seafoods, 128 Longcroft Drive, Phoenix, Durban</t>
  </si>
  <si>
    <t>PESCULANA LOT 83 A. HOUT BAY HARBOUR. HOUT BAY. 7806</t>
  </si>
  <si>
    <t>PESCOLANA</t>
  </si>
  <si>
    <t>Nalitha Fishing, No. 3, Hout Bay Harbour, Cape Town</t>
  </si>
  <si>
    <t>Mvubu Fishing, Smallman Street, Gqeberha</t>
  </si>
  <si>
    <t>Balobi Triton Avenue, Porthole Building, Port St Francis</t>
  </si>
  <si>
    <t>Kalk bay</t>
  </si>
  <si>
    <t>KAYTRAD COMMODOTIES</t>
  </si>
  <si>
    <t>Khanyisile Fishing (Pty) Ltd, 145 Neil Hare Road, Atlantis Industria, Atlantis, 7349</t>
  </si>
  <si>
    <t>CROSSBERTH COLD STORAGE CAPE TOWN HARBOUR</t>
  </si>
  <si>
    <t xml:space="preserve">Pescalauna </t>
  </si>
  <si>
    <t>to be nominated</t>
  </si>
  <si>
    <t>Sentinental, I&amp;J, D Angelo Fresh Fish Pty Ltd, Eerste Rivier Woman s Fish pack</t>
  </si>
  <si>
    <t>Komicx, Kommetjie</t>
  </si>
  <si>
    <t xml:space="preserve">Beadica, Woodstock </t>
  </si>
  <si>
    <t>Quay Marine, Airport Industrial, Sentinel Hout Bay</t>
  </si>
  <si>
    <t>Inquebela Processors, La Belle road, Stikland</t>
  </si>
  <si>
    <t>GQEBERHA / PORT ELIZABETH</t>
  </si>
  <si>
    <t>Ukuqala Trading CC, St Francis Bay</t>
  </si>
  <si>
    <t>CCS Logistics Company Duncan Dock, Cape Town, 8000</t>
  </si>
  <si>
    <t>Komicx Products (Pty) Ltd Fish Eagle Park, 25 Fish Eagle Pl, Kommetjie, Cape Town, 7975</t>
  </si>
  <si>
    <t>Pescaluna Lot 83a, Hout Bay Harbour</t>
  </si>
  <si>
    <t xml:space="preserve">Hout Bay Habour </t>
  </si>
  <si>
    <t xml:space="preserve">Cape Town Habour </t>
  </si>
  <si>
    <t>Pescaluna East Coast (Pty) Ltd, Lot 83a Hout Bay Harbour, Hout Bay, 7806</t>
  </si>
  <si>
    <t>Pescaluna East Coast (Pty) Ltd – Lot83a Hout bay Harbour , Hout bay</t>
  </si>
  <si>
    <t>PESCALUNA (EAST COAST) (PTY) LTD - LOT 83A, HOUT BAY HARBOUR, CAPE TOWN</t>
  </si>
  <si>
    <t>LIVE FISH TANKS (EAST COAST) (PTY) LTD</t>
  </si>
  <si>
    <t>Cape Fish Processors, Beacon Valley, Mitchells Plain, Unit J6</t>
  </si>
  <si>
    <t xml:space="preserve">Echalar Fishing </t>
  </si>
  <si>
    <t>St helena Bay</t>
  </si>
  <si>
    <t>Dyer Eiland BK</t>
  </si>
  <si>
    <t>Deyer Eiland</t>
  </si>
  <si>
    <t>Atlantis Seafood Products, 145 Niel Hare Road, Atlantis Industria, Cape Town, 7349</t>
  </si>
  <si>
    <t>Eyethu Fishing, Tug Wharf Street, PE Central, Gqeberha, 6000</t>
  </si>
  <si>
    <t>D ANGELOS FRESH FISH FACTORY (PTY) LTD; 23-28 EAST QUAY CUT, SILO DISTRICT, V AND A WATERFRONT, Cape Town HARBOUR</t>
  </si>
  <si>
    <t>Dyer eiland</t>
  </si>
  <si>
    <t xml:space="preserve">I&amp;J, Woodstock </t>
  </si>
  <si>
    <t xml:space="preserve">Sentinel, Hout Bay Harbour </t>
  </si>
  <si>
    <t>Eerster River Womans Fish packers (Pty) Ltd, 11 Anfield Road, Blackheath, Cape Town</t>
  </si>
  <si>
    <t>Pescaluna Products, Lot 83A, Hout Bay Harbour, Cape Town</t>
  </si>
  <si>
    <t>St Helana Bay</t>
  </si>
  <si>
    <t>Sea Freeze, Harbour Road, Hout Bay</t>
  </si>
  <si>
    <t>Pescaluna East Caost (Pty) Ltd, Lot 83a, Hout Bay Harbour, Cape Town</t>
  </si>
  <si>
    <t>Dried Ocean Products (Pty) Ltd, Port Elizabeth Harbour, Port Elizabeth</t>
  </si>
  <si>
    <t xml:space="preserve">Sentinel – 16 Gilquin Court, Hout Bay </t>
  </si>
  <si>
    <t xml:space="preserve">Pescaluna East Coast – Lot 83A, Hout Bay Harbour, Hout Bay </t>
  </si>
  <si>
    <t>Supapackers Fish Processor – 169 Neil Hare Road, Philadelphia</t>
  </si>
  <si>
    <t>Visco See Produkte, Vredenburg</t>
  </si>
  <si>
    <t xml:space="preserve">HOUT BAY Harbour </t>
  </si>
  <si>
    <t>KOMICX Fish Eagle Pk, 25 Fish Eagle Pl Cape Town 7975/GSA TRADERS 4 Daytona Close, Killarney Gardens</t>
  </si>
  <si>
    <t>Lamberts Bay</t>
  </si>
  <si>
    <t>HOUT BAAI</t>
  </si>
  <si>
    <t>Eyethu Fishing, old tug wharf, Port elizabeth harbour, Port Elizabeth</t>
  </si>
  <si>
    <t>Atlantis seafoods, 154 Neil Hare rd, Atlantis industrial, Cape Town</t>
  </si>
  <si>
    <t>Atlantis Seafoods, 154 Neil Hare rd, Atlantis Industrial, Cape Town</t>
  </si>
  <si>
    <t>Eyethu Fishing,Old Tug Wharf, PE Harbour</t>
  </si>
  <si>
    <t>Beadica 344 – 230 Victoria Road Woodstock</t>
  </si>
  <si>
    <t xml:space="preserve">Komicx – 26 Fish Eagle Place, Kommetjie </t>
  </si>
  <si>
    <t xml:space="preserve">KOMICX address: 25 Fish Eagle Place, Kommetjie </t>
  </si>
  <si>
    <t xml:space="preserve">PESCALUNA East Coast – Lot 83 A, Hout Bay Harbour, Cape Town </t>
  </si>
  <si>
    <t>Atlantis Sea Food</t>
  </si>
  <si>
    <t>Pescaluna East Coast (PTY) Ltd seafood</t>
  </si>
  <si>
    <t>Afro Fishing (PTY) Ltd</t>
  </si>
  <si>
    <t>CAPE FISH PROCESSORS</t>
  </si>
  <si>
    <t>gansbaai marine</t>
  </si>
  <si>
    <t>Hawston</t>
  </si>
  <si>
    <t>Atlantis seafood Products Atlantis</t>
  </si>
  <si>
    <t xml:space="preserve">Gans Bay </t>
  </si>
  <si>
    <t>Dyer Eiland, Gansbaai Harbour</t>
  </si>
  <si>
    <t>Greenfish, Unit E, Reyger Rd, Maitland</t>
  </si>
  <si>
    <t>Pescaluna East Coast (Pty) Ltd - Lot83a Hout bay harbour, Hout bay</t>
  </si>
  <si>
    <t xml:space="preserve">Pescaluna East Coast </t>
  </si>
  <si>
    <t>PESCALUNA EAST COAST (PTY) LTD, LOT83A, HOUT BAY HARBOUR, CAPE TOWN</t>
  </si>
  <si>
    <t>KWOIK COOL (PTY) LTD</t>
  </si>
  <si>
    <t>Dyer Island Fisheries (Pty) Ltd, Lot 22, Harbor Area, Gans Bay.</t>
  </si>
  <si>
    <t>Komicx Products - 25 Fish Eagle Place, Kommetjie, 7975</t>
  </si>
  <si>
    <t>Atlantis Seafoods, Altantis</t>
  </si>
  <si>
    <t xml:space="preserve">Mantos Fish,11 Anfield Rd Nyanga </t>
  </si>
  <si>
    <t>D Angelos Fresh Fish, Waterfront CT</t>
  </si>
  <si>
    <t>Dyer ieland vissereye</t>
  </si>
  <si>
    <t>dyer eiland</t>
  </si>
  <si>
    <t xml:space="preserve">Mantos Fish, 11 Anfield Rd Nyanga 7580 </t>
  </si>
  <si>
    <t>D Angelos Fresh Fish, Waterfron</t>
  </si>
  <si>
    <t>St Helena Bay HAbour</t>
  </si>
  <si>
    <t>Pesca Luna, Lot 83a, Hout Bay Harbour Cape Town</t>
  </si>
  <si>
    <t>Hout Bay Hobour</t>
  </si>
  <si>
    <t>Green Fish, Hout Bay</t>
  </si>
  <si>
    <t>Gansabaai Habour</t>
  </si>
  <si>
    <t>Komix to collect from Gansbaai</t>
  </si>
  <si>
    <t>Komix Products, Fish Eagle Park, Kommetjie</t>
  </si>
  <si>
    <t>SeaFreeze, Harbour Rd Hout Bay</t>
  </si>
  <si>
    <t>Kaytrad, York Rd, Hout Bay</t>
  </si>
  <si>
    <t>ATLANTIS SEA FOOD PRODUCTS</t>
  </si>
  <si>
    <t>EESTERIVER WOMANS PROCESSOR</t>
  </si>
  <si>
    <t xml:space="preserve">Dyer Eiland </t>
  </si>
  <si>
    <t>SALDANHA BAY HARBOUR</t>
  </si>
  <si>
    <t>Komicx Products (Pty) Ltd - 25 Fish Eagle Place, Kommetjie</t>
  </si>
  <si>
    <t>F4Africa Woodstock - 230 Victoria Rd, Woodstock</t>
  </si>
  <si>
    <t>Pescaluna East Coast (Pty) Ltd - Lot83a, hout bay harbour, Hout bay</t>
  </si>
  <si>
    <t>COMIX</t>
  </si>
  <si>
    <t>Elands Bay</t>
  </si>
  <si>
    <t xml:space="preserve">Atlantis Fishing </t>
  </si>
  <si>
    <t>ATLANTIC SEA FOOD</t>
  </si>
  <si>
    <t>PESCALUNA EAST COAST (PTY) Ltd</t>
  </si>
  <si>
    <t xml:space="preserve">AFRO FISHING (PTY) Ltd </t>
  </si>
  <si>
    <t>Crossberth Cold Storage</t>
  </si>
  <si>
    <t>Port Elizabeth, Port of Ngqura</t>
  </si>
  <si>
    <t>Kal Bay</t>
  </si>
  <si>
    <t>CBCS</t>
  </si>
  <si>
    <t>Stompneus Bay</t>
  </si>
  <si>
    <t>Argento Trading 69CC Fish Lot 3, Elands Bay</t>
  </si>
  <si>
    <t>Pescaluna, Hout Bay Barbour</t>
  </si>
  <si>
    <t>Atlantis Seafoods, 145 Neal Hare Rd, Atlantis Industrial, Capte Town, 7349</t>
  </si>
  <si>
    <t>31 Harbour Road, Hout Bay, Cape Town</t>
  </si>
  <si>
    <t xml:space="preserve">ST HELENA </t>
  </si>
  <si>
    <t xml:space="preserve">Lucky Star, 31 Viking Cres, Stompneus Bay, 7382 </t>
  </si>
  <si>
    <t>Neptune road, Port of Ngqura, Gqeberha, 6100</t>
  </si>
  <si>
    <t>Not Applicable</t>
  </si>
  <si>
    <t xml:space="preserve">Port St Francis </t>
  </si>
  <si>
    <t>Amawandle Pelagic, 2 River St, Laaiplek, Velddrif, 7365</t>
  </si>
  <si>
    <t>SENTINAL SEA FOODS, HOUTBAY HARBOUR, HOUT BAY</t>
  </si>
  <si>
    <t>Cleaning, processing and freezing fish is done onboard the vessel as it has the capacity and capability for this function.</t>
  </si>
  <si>
    <t>Crossberth Cold Stores - 0A Mediteranean St, Foreshore, Cape Town, 8001</t>
  </si>
  <si>
    <t>Dyer Eiland Visserye Edms Bpk Gansbaai Harbour 7220</t>
  </si>
  <si>
    <t>Ibhayi Seafood Wholesalers, 16 Crichton Street, Sidwell, Gqeberha</t>
  </si>
  <si>
    <t xml:space="preserve">Balobi Processors; Triton Avenue, Port St Francis </t>
  </si>
  <si>
    <t>Dyer Eiland Visserye(pty)ltd, PO BOX 450, Gansbaai,7220</t>
  </si>
  <si>
    <t>Dyer Eiland Visserye(pty) ltd, PO Box 450,Gansbaai 7220</t>
  </si>
  <si>
    <t>Dyer Eiland Visserye (pty) ltd, PO Box 450, Gansbaai 7220</t>
  </si>
  <si>
    <t>cape town</t>
  </si>
  <si>
    <t xml:space="preserve">Houtbaai </t>
  </si>
  <si>
    <t>Dyer Eiland Visserye Gansbaai</t>
  </si>
  <si>
    <t>durban harbour</t>
  </si>
  <si>
    <t>saldhana</t>
  </si>
  <si>
    <t>Dyer Eiland Visserye Gaansbaai</t>
  </si>
  <si>
    <t xml:space="preserve">Gansbaai </t>
  </si>
  <si>
    <t>troyannfoods</t>
  </si>
  <si>
    <t>9-1a sum of total assets</t>
  </si>
  <si>
    <t>9-1b investment per ton</t>
  </si>
  <si>
    <t>SumOfTOTAL_FIXED_ASSETS</t>
  </si>
  <si>
    <t>Total_Allocation</t>
  </si>
  <si>
    <t>system_invest</t>
  </si>
  <si>
    <t>system_norm</t>
  </si>
  <si>
    <t>system_score</t>
  </si>
  <si>
    <t>original 9.1</t>
  </si>
  <si>
    <t>was cat B</t>
  </si>
  <si>
    <t>MaxOfsystem_invest</t>
  </si>
  <si>
    <t>HLL</t>
  </si>
  <si>
    <t>category A</t>
  </si>
  <si>
    <t>category B</t>
  </si>
  <si>
    <t>category C</t>
  </si>
  <si>
    <t>question</t>
  </si>
  <si>
    <t>Q wt</t>
  </si>
  <si>
    <t>S wt</t>
  </si>
  <si>
    <t>Max to Final</t>
  </si>
  <si>
    <t>1.30</t>
  </si>
  <si>
    <t>1.31</t>
  </si>
  <si>
    <t>1.32</t>
  </si>
  <si>
    <t>1.33</t>
  </si>
  <si>
    <t>1.34</t>
  </si>
  <si>
    <t>1.35</t>
  </si>
  <si>
    <t>1.36</t>
  </si>
  <si>
    <t>2.6.1</t>
  </si>
  <si>
    <t>2.6.2</t>
  </si>
  <si>
    <t>2.6.3</t>
  </si>
  <si>
    <t>2.6.4</t>
  </si>
  <si>
    <t>2.6.5</t>
  </si>
  <si>
    <t>3.1</t>
  </si>
  <si>
    <t>3.2</t>
  </si>
  <si>
    <t>3.3</t>
  </si>
  <si>
    <t>3.4</t>
  </si>
  <si>
    <t>3.5</t>
  </si>
  <si>
    <t>3.6</t>
  </si>
  <si>
    <t>3.7</t>
  </si>
  <si>
    <t>3.8.1</t>
  </si>
  <si>
    <t>3.8.2</t>
  </si>
  <si>
    <t>4.1</t>
  </si>
  <si>
    <t>5.3</t>
  </si>
  <si>
    <t>6.03</t>
  </si>
  <si>
    <t>6.06</t>
  </si>
  <si>
    <t>6.07</t>
  </si>
  <si>
    <t>6.10</t>
  </si>
  <si>
    <t>6.11</t>
  </si>
  <si>
    <t>6.15</t>
  </si>
  <si>
    <t>6.16</t>
  </si>
  <si>
    <t>6.17</t>
  </si>
  <si>
    <t>6.19</t>
  </si>
  <si>
    <t>6.21</t>
  </si>
  <si>
    <t>6.23</t>
  </si>
  <si>
    <t>6.24</t>
  </si>
  <si>
    <t>6.26</t>
  </si>
  <si>
    <t>7.1</t>
  </si>
  <si>
    <t>7.2</t>
  </si>
  <si>
    <t>7.3</t>
  </si>
  <si>
    <t>7.4</t>
  </si>
  <si>
    <t>7.5</t>
  </si>
  <si>
    <t>8.4</t>
  </si>
  <si>
    <t>8.6</t>
  </si>
  <si>
    <t>8.7</t>
  </si>
  <si>
    <t>8.8</t>
  </si>
  <si>
    <t>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</si>
</sst>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R&quot;#,##0.00;[Red]\-&quot;R&quot;#,##0.00"/>
    <numFmt numFmtId="165" formatCode="0.0000"/>
    <numFmt numFmtId="166" formatCode="0.000"/>
    <numFmt numFmtId="167" formatCode="#,##0.00000"/>
    <numFmt numFmtId="168" formatCode="0.000000"/>
    <numFmt numFmtId="169" formatCode="0.00000"/>
    <numFmt numFmtId="170" formatCode="#,##0.0000"/>
    <numFmt numFmtId="171" formatCode="0.0"/>
  </numFmts>
  <fonts count="14">
    <font>
      <sz val="11"/>
      <color theme="1"/>
      <name val="Calibri"/>
      <family val="2"/>
      <scheme val="minor"/>
    </font>
    <font>
      <b/>
      <sz val="11"/>
      <color theme="1"/>
      <name val="Calibri"/>
      <family val="2"/>
      <scheme val="minor"/>
    </font>
    <font>
      <b/>
      <sz val="11"/>
      <color rgb="FF0070C0"/>
      <name val="Calibri"/>
      <family val="2"/>
      <scheme val="minor"/>
    </font>
    <font>
      <sz val="11"/>
      <color rgb="FF0070C0"/>
      <name val="Calibri"/>
      <family val="2"/>
      <scheme val="minor"/>
    </font>
    <font>
      <sz val="8"/>
      <name val="Calibri"/>
      <family val="2"/>
      <scheme val="minor"/>
    </font>
    <font>
      <b/>
      <sz val="11"/>
      <name val="Calibri"/>
      <family val="2"/>
      <scheme val="minor"/>
    </font>
    <font>
      <sz val="11"/>
      <name val="Calibri"/>
      <family val="2"/>
      <scheme val="minor"/>
    </font>
    <font>
      <b/>
      <sz val="11"/>
      <color theme="0"/>
      <name val="Calibri"/>
      <family val="2"/>
      <scheme val="minor"/>
    </font>
    <font>
      <b/>
      <sz val="9"/>
      <color indexed="81"/>
      <name val="Tahoma"/>
      <family val="2"/>
    </font>
    <font>
      <b/>
      <sz val="11"/>
      <color rgb="FFFF0000"/>
      <name val="Calibri"/>
      <family val="2"/>
      <scheme val="minor"/>
    </font>
    <font>
      <sz val="11"/>
      <color rgb="FFFF0000"/>
      <name val="Calibri"/>
      <family val="2"/>
      <scheme val="minor"/>
    </font>
    <font>
      <b/>
      <sz val="11"/>
      <color theme="0" tint="-0.499984740745262"/>
      <name val="Calibri"/>
      <family val="2"/>
      <scheme val="minor"/>
    </font>
    <font>
      <b/>
      <sz val="11"/>
      <color theme="2" tint="-0.499984740745262"/>
      <name val="Calibri"/>
      <family val="2"/>
      <scheme val="minor"/>
    </font>
    <font>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70C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87">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1" fillId="0" borderId="1" xfId="0" applyFont="1" applyBorder="1"/>
    <xf numFmtId="0" fontId="2" fillId="0" borderId="0" xfId="0" applyFont="1"/>
    <xf numFmtId="0" fontId="3" fillId="0" borderId="0" xfId="0" applyFont="1"/>
    <xf numFmtId="2" fontId="0" fillId="0" borderId="0" xfId="0" applyNumberFormat="1"/>
    <xf numFmtId="0" fontId="1" fillId="0" borderId="0" xfId="0" applyFont="1" applyAlignment="1">
      <alignment horizontal="right"/>
    </xf>
    <xf numFmtId="0" fontId="0" fillId="3" borderId="0" xfId="0" applyFill="1"/>
    <xf numFmtId="3" fontId="0" fillId="0" borderId="0" xfId="0" applyNumberFormat="1"/>
    <xf numFmtId="165" fontId="0" fillId="0" borderId="0" xfId="0" applyNumberFormat="1"/>
    <xf numFmtId="166" fontId="0" fillId="0" borderId="0" xfId="0" applyNumberFormat="1"/>
    <xf numFmtId="0" fontId="5" fillId="0" borderId="0" xfId="0" applyFont="1"/>
    <xf numFmtId="0" fontId="6" fillId="0" borderId="0" xfId="0" applyFont="1"/>
    <xf numFmtId="3" fontId="1" fillId="0" borderId="0" xfId="0" applyNumberFormat="1" applyFont="1"/>
    <xf numFmtId="2" fontId="1" fillId="0" borderId="0" xfId="0" applyNumberFormat="1" applyFont="1"/>
    <xf numFmtId="0" fontId="1" fillId="0" borderId="3" xfId="0" applyFont="1" applyBorder="1" applyAlignment="1">
      <alignment horizontal="right"/>
    </xf>
    <xf numFmtId="165" fontId="0" fillId="0" borderId="4" xfId="0" applyNumberFormat="1" applyBorder="1"/>
    <xf numFmtId="0" fontId="2" fillId="0" borderId="0" xfId="0" applyFont="1" applyAlignment="1">
      <alignment horizontal="center" vertical="center"/>
    </xf>
    <xf numFmtId="1" fontId="0" fillId="0" borderId="0" xfId="0" applyNumberFormat="1"/>
    <xf numFmtId="167" fontId="0" fillId="0" borderId="0" xfId="0" applyNumberFormat="1"/>
    <xf numFmtId="0" fontId="7" fillId="4" borderId="0" xfId="0" applyFont="1" applyFill="1"/>
    <xf numFmtId="167" fontId="1" fillId="0" borderId="0" xfId="0" applyNumberFormat="1" applyFont="1"/>
    <xf numFmtId="0" fontId="0" fillId="5" borderId="0" xfId="0" applyFill="1"/>
    <xf numFmtId="168" fontId="0" fillId="0" borderId="0" xfId="0" applyNumberFormat="1"/>
    <xf numFmtId="168" fontId="1" fillId="0" borderId="0" xfId="0" applyNumberFormat="1" applyFont="1"/>
    <xf numFmtId="169" fontId="0" fillId="0" borderId="0" xfId="0" applyNumberFormat="1"/>
    <xf numFmtId="169" fontId="1" fillId="0" borderId="0" xfId="0" applyNumberFormat="1" applyFont="1"/>
    <xf numFmtId="0" fontId="0" fillId="5" borderId="0" xfId="0" applyFill="1" applyAlignment="1">
      <alignment horizontal="center"/>
    </xf>
    <xf numFmtId="0" fontId="0" fillId="3" borderId="0" xfId="0" applyFill="1" applyAlignment="1">
      <alignment horizontal="center"/>
    </xf>
    <xf numFmtId="4" fontId="0" fillId="0" borderId="0" xfId="0" applyNumberFormat="1"/>
    <xf numFmtId="4" fontId="0" fillId="0" borderId="4" xfId="0" applyNumberFormat="1" applyBorder="1"/>
    <xf numFmtId="4" fontId="1" fillId="0" borderId="0" xfId="0" applyNumberFormat="1" applyFont="1"/>
    <xf numFmtId="0" fontId="2" fillId="0" borderId="0" xfId="0" applyFont="1" applyAlignment="1">
      <alignment horizontal="right"/>
    </xf>
    <xf numFmtId="169" fontId="2" fillId="0" borderId="0" xfId="0" applyNumberFormat="1" applyFont="1"/>
    <xf numFmtId="169" fontId="2" fillId="0" borderId="0" xfId="0" applyNumberFormat="1" applyFont="1" applyAlignment="1">
      <alignment horizontal="center"/>
    </xf>
    <xf numFmtId="3" fontId="1" fillId="0" borderId="3" xfId="0" applyNumberFormat="1" applyFont="1" applyBorder="1" applyAlignment="1">
      <alignment horizontal="right"/>
    </xf>
    <xf numFmtId="4" fontId="2" fillId="0" borderId="0" xfId="0" applyNumberFormat="1" applyFont="1" applyAlignment="1">
      <alignment horizontal="right"/>
    </xf>
    <xf numFmtId="4" fontId="2" fillId="0" borderId="0" xfId="0" applyNumberFormat="1" applyFont="1"/>
    <xf numFmtId="4" fontId="1" fillId="0" borderId="0" xfId="0" applyNumberFormat="1" applyFont="1" applyAlignment="1">
      <alignment horizontal="center"/>
    </xf>
    <xf numFmtId="0" fontId="0" fillId="0" borderId="0" xfId="0" applyAlignment="1">
      <alignment horizontal="right"/>
    </xf>
    <xf numFmtId="0" fontId="0" fillId="0" borderId="8" xfId="0" applyBorder="1" applyAlignment="1">
      <alignment horizontal="right"/>
    </xf>
    <xf numFmtId="0" fontId="1" fillId="0" borderId="8" xfId="0" applyFont="1" applyBorder="1" applyAlignment="1">
      <alignment horizontal="right"/>
    </xf>
    <xf numFmtId="0" fontId="0" fillId="0" borderId="5" xfId="0" applyBorder="1"/>
    <xf numFmtId="2" fontId="0" fillId="0" borderId="8" xfId="0" applyNumberFormat="1" applyBorder="1"/>
    <xf numFmtId="2" fontId="1" fillId="0" borderId="8" xfId="0" applyNumberFormat="1" applyFont="1" applyBorder="1"/>
    <xf numFmtId="0" fontId="0" fillId="0" borderId="8" xfId="0" applyBorder="1"/>
    <xf numFmtId="0" fontId="1" fillId="0" borderId="9"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7" fillId="0" borderId="0" xfId="0" applyFont="1"/>
    <xf numFmtId="0" fontId="0" fillId="5" borderId="0" xfId="0" applyFill="1" applyAlignment="1">
      <alignment horizontal="right"/>
    </xf>
    <xf numFmtId="0" fontId="1" fillId="0" borderId="8" xfId="0" applyFont="1" applyBorder="1" applyAlignment="1">
      <alignment horizontal="center"/>
    </xf>
    <xf numFmtId="0" fontId="9" fillId="0" borderId="0" xfId="0" applyFont="1"/>
    <xf numFmtId="0" fontId="1" fillId="0" borderId="0" xfId="0" applyFont="1" applyAlignment="1">
      <alignment horizontal="left"/>
    </xf>
    <xf numFmtId="0" fontId="1" fillId="0" borderId="8" xfId="0" quotePrefix="1" applyFont="1" applyBorder="1" applyAlignment="1">
      <alignment horizontal="right"/>
    </xf>
    <xf numFmtId="170" fontId="0" fillId="0" borderId="0" xfId="0" applyNumberFormat="1"/>
    <xf numFmtId="2" fontId="0" fillId="0" borderId="2" xfId="0" applyNumberFormat="1" applyBorder="1"/>
    <xf numFmtId="164" fontId="0" fillId="0" borderId="0" xfId="0" applyNumberFormat="1"/>
    <xf numFmtId="0" fontId="10" fillId="5" borderId="0" xfId="0" applyFont="1" applyFill="1"/>
    <xf numFmtId="0" fontId="2" fillId="0" borderId="0" xfId="0" applyFont="1" applyAlignment="1">
      <alignment horizontal="left"/>
    </xf>
    <xf numFmtId="4" fontId="6" fillId="0" borderId="0" xfId="0" applyNumberFormat="1" applyFont="1"/>
    <xf numFmtId="171" fontId="0" fillId="0" borderId="0" xfId="0" applyNumberFormat="1"/>
    <xf numFmtId="0" fontId="11" fillId="0" borderId="0" xfId="0" applyFont="1"/>
    <xf numFmtId="0" fontId="12" fillId="0" borderId="0" xfId="0" applyFont="1"/>
    <xf numFmtId="171" fontId="11" fillId="0" borderId="0" xfId="0" applyNumberFormat="1" applyFont="1"/>
    <xf numFmtId="0" fontId="1" fillId="0" borderId="0" xfId="0" applyFont="1" applyAlignment="1">
      <alignment wrapText="1"/>
    </xf>
    <xf numFmtId="0" fontId="0" fillId="0" borderId="0" xfId="0" applyAlignment="1">
      <alignment wrapText="1"/>
    </xf>
    <xf numFmtId="0" fontId="7" fillId="4" borderId="0" xfId="0" applyFont="1" applyFill="1" applyAlignment="1">
      <alignment wrapText="1"/>
    </xf>
    <xf numFmtId="0" fontId="1" fillId="0" borderId="0" xfId="0" applyFont="1" applyAlignment="1">
      <alignment horizontal="center" vertical="center" wrapText="1"/>
    </xf>
    <xf numFmtId="0" fontId="1" fillId="0" borderId="0" xfId="0" applyFont="1" applyAlignment="1">
      <alignment vertical="center" wrapText="1"/>
    </xf>
    <xf numFmtId="3" fontId="1" fillId="0" borderId="0" xfId="0" applyNumberFormat="1" applyFont="1" applyAlignment="1">
      <alignment wrapText="1"/>
    </xf>
    <xf numFmtId="0" fontId="1" fillId="0" borderId="3" xfId="0" applyFont="1" applyBorder="1"/>
    <xf numFmtId="169" fontId="2" fillId="0" borderId="10" xfId="0" applyNumberFormat="1" applyFont="1" applyBorder="1" applyAlignment="1">
      <alignment horizontal="center"/>
    </xf>
    <xf numFmtId="0" fontId="11" fillId="0" borderId="0" xfId="0" applyFont="1" applyAlignment="1">
      <alignment horizontal="left"/>
    </xf>
    <xf numFmtId="4" fontId="2" fillId="0" borderId="0" xfId="0" applyNumberFormat="1" applyFont="1" applyAlignment="1">
      <alignment horizontal="left"/>
    </xf>
    <xf numFmtId="0" fontId="2" fillId="0" borderId="0" xfId="0" applyFont="1" applyAlignment="1">
      <alignment horizontal="center"/>
    </xf>
    <xf numFmtId="0" fontId="0" fillId="2" borderId="0" xfId="0" applyFill="1" applyAlignment="1">
      <alignment horizontal="center" wrapText="1"/>
    </xf>
    <xf numFmtId="0" fontId="2" fillId="0" borderId="0" xfId="0" applyFont="1" applyAlignment="1">
      <alignment horizontal="left"/>
    </xf>
    <xf numFmtId="3" fontId="2" fillId="0" borderId="0" xfId="0" applyNumberFormat="1" applyFont="1" applyAlignment="1">
      <alignment horizontal="center"/>
    </xf>
    <xf numFmtId="0" fontId="0" fillId="5" borderId="0" xfId="0" applyFill="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5" xfId="0" applyFont="1" applyBorder="1" applyAlignment="1">
      <alignment horizontal="center"/>
    </xf>
    <xf numFmtId="0" fontId="1" fillId="0" borderId="8"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9966FF"/>
      <color rgb="FFCC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70BCC-E3F9-49F2-B981-42A41622C0D2}">
  <dimension ref="A1:A3"/>
  <sheetViews>
    <sheetView workbookViewId="0"/>
  </sheetViews>
  <sheetFormatPr defaultRowHeight="15"/>
  <cols>
    <col min="1" max="1" width="118.85546875" bestFit="1" customWidth="1"/>
  </cols>
  <sheetData>
    <row r="1" spans="1:1">
      <c r="A1" t="s">
        <v>0</v>
      </c>
    </row>
    <row r="2" spans="1:1">
      <c r="A2" t="s">
        <v>1</v>
      </c>
    </row>
    <row r="3" spans="1:1">
      <c r="A3" t="s">
        <v>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6137E-C6D2-4DB9-998F-FB415B3CE695}">
  <dimension ref="A1:P448"/>
  <sheetViews>
    <sheetView workbookViewId="0">
      <pane ySplit="2" topLeftCell="A3" activePane="bottomLeft" state="frozen"/>
      <selection pane="bottomLeft" activeCell="A4" sqref="A4"/>
    </sheetView>
  </sheetViews>
  <sheetFormatPr defaultRowHeight="15"/>
  <cols>
    <col min="1" max="1" width="8.85546875" bestFit="1" customWidth="1"/>
    <col min="2" max="2" width="16.85546875" bestFit="1" customWidth="1"/>
    <col min="3" max="5" width="7.140625" customWidth="1"/>
    <col min="6" max="8" width="13" bestFit="1" customWidth="1"/>
    <col min="9" max="9" width="15.7109375" bestFit="1" customWidth="1"/>
    <col min="10" max="10" width="22.42578125" bestFit="1" customWidth="1"/>
    <col min="11" max="11" width="13.7109375" hidden="1" customWidth="1"/>
    <col min="12" max="12" width="17.140625" bestFit="1" customWidth="1"/>
    <col min="13" max="13" width="15.28515625" bestFit="1" customWidth="1"/>
  </cols>
  <sheetData>
    <row r="1" spans="1:16" s="1" customFormat="1">
      <c r="A1" s="1" t="s">
        <v>604</v>
      </c>
    </row>
    <row r="2" spans="1:16" s="1" customFormat="1">
      <c r="A2" s="1" t="s">
        <v>6</v>
      </c>
      <c r="B2" s="1" t="s">
        <v>7</v>
      </c>
      <c r="C2" s="1" t="s">
        <v>531</v>
      </c>
      <c r="D2" s="1" t="s">
        <v>532</v>
      </c>
      <c r="E2" s="1" t="s">
        <v>605</v>
      </c>
      <c r="F2" s="1" t="s">
        <v>606</v>
      </c>
      <c r="G2" s="1" t="s">
        <v>607</v>
      </c>
      <c r="H2" s="1" t="s">
        <v>608</v>
      </c>
      <c r="I2" s="1" t="s">
        <v>609</v>
      </c>
      <c r="J2" s="14" t="s">
        <v>13</v>
      </c>
      <c r="K2" s="14"/>
      <c r="L2" s="1" t="s">
        <v>610</v>
      </c>
      <c r="N2" s="23" t="s">
        <v>15</v>
      </c>
      <c r="O2" s="23" t="s">
        <v>16</v>
      </c>
      <c r="P2" s="23" t="s">
        <v>17</v>
      </c>
    </row>
    <row r="3" spans="1:16">
      <c r="A3" t="s">
        <v>18</v>
      </c>
      <c r="B3" t="s">
        <v>19</v>
      </c>
      <c r="C3">
        <v>0.55000000000000004</v>
      </c>
      <c r="D3">
        <v>0.59</v>
      </c>
      <c r="E3">
        <v>8.07</v>
      </c>
      <c r="F3">
        <f>IF(C3="",0,LOOKUP(C3,$N$3:$O$5,$P$3:$P$5))</f>
        <v>2</v>
      </c>
      <c r="G3">
        <f t="shared" ref="G3:H3" si="0">IF(D3="",0,LOOKUP(D3,$N$3:$O$5,$P$3:$P$5))</f>
        <v>2</v>
      </c>
      <c r="H3">
        <f t="shared" si="0"/>
        <v>3</v>
      </c>
      <c r="I3">
        <f>SUM(F3:H3)</f>
        <v>7</v>
      </c>
      <c r="J3" s="64">
        <f>ROUND((I3/9)*(10/100)*20,2)</f>
        <v>1.56</v>
      </c>
      <c r="K3" s="64"/>
      <c r="L3">
        <v>7</v>
      </c>
      <c r="N3" s="53">
        <v>0</v>
      </c>
      <c r="O3" s="53">
        <v>0.5</v>
      </c>
      <c r="P3" s="10">
        <v>1</v>
      </c>
    </row>
    <row r="4" spans="1:16">
      <c r="A4" t="s">
        <v>18</v>
      </c>
      <c r="B4" t="s">
        <v>20</v>
      </c>
      <c r="C4">
        <v>0.2</v>
      </c>
      <c r="D4">
        <v>0.45</v>
      </c>
      <c r="E4">
        <v>4.0599999999999996</v>
      </c>
      <c r="F4">
        <f t="shared" ref="F4:F67" si="1">IF(C4="",0,LOOKUP(C4,$N$3:$O$5,$P$3:$P$5))</f>
        <v>1</v>
      </c>
      <c r="G4">
        <f t="shared" ref="G4:G67" si="2">IF(D4="",0,LOOKUP(D4,$N$3:$O$5,$P$3:$P$5))</f>
        <v>1</v>
      </c>
      <c r="H4">
        <f t="shared" ref="H4:H67" si="3">IF(E4="",0,LOOKUP(E4,$N$3:$O$5,$P$3:$P$5))</f>
        <v>3</v>
      </c>
      <c r="I4">
        <f t="shared" ref="I4:I67" si="4">SUM(F4:H4)</f>
        <v>5</v>
      </c>
      <c r="J4" s="64">
        <f t="shared" ref="J4:J67" si="5">ROUND((I4/9)*(10/100)*20,2)</f>
        <v>1.1100000000000001</v>
      </c>
      <c r="K4" s="64"/>
      <c r="L4">
        <v>5</v>
      </c>
      <c r="N4" s="25">
        <v>0.51</v>
      </c>
      <c r="O4" s="25">
        <v>1</v>
      </c>
      <c r="P4" s="10">
        <v>2</v>
      </c>
    </row>
    <row r="5" spans="1:16">
      <c r="A5" t="s">
        <v>18</v>
      </c>
      <c r="B5" t="s">
        <v>21</v>
      </c>
      <c r="C5">
        <v>0.1</v>
      </c>
      <c r="D5">
        <v>0.19</v>
      </c>
      <c r="E5">
        <v>0.61</v>
      </c>
      <c r="F5">
        <f t="shared" si="1"/>
        <v>1</v>
      </c>
      <c r="G5">
        <f t="shared" si="2"/>
        <v>1</v>
      </c>
      <c r="H5">
        <f t="shared" si="3"/>
        <v>2</v>
      </c>
      <c r="I5">
        <f t="shared" si="4"/>
        <v>4</v>
      </c>
      <c r="J5" s="64">
        <f t="shared" si="5"/>
        <v>0.89</v>
      </c>
      <c r="K5" s="64"/>
      <c r="L5">
        <v>4</v>
      </c>
      <c r="N5" s="25">
        <v>1.01</v>
      </c>
      <c r="O5" s="25">
        <v>100</v>
      </c>
      <c r="P5" s="10">
        <v>3</v>
      </c>
    </row>
    <row r="6" spans="1:16">
      <c r="A6" t="s">
        <v>18</v>
      </c>
      <c r="B6" t="s">
        <v>22</v>
      </c>
      <c r="C6">
        <v>6.3</v>
      </c>
      <c r="D6">
        <v>5.8</v>
      </c>
      <c r="E6">
        <v>4.5</v>
      </c>
      <c r="F6">
        <f t="shared" si="1"/>
        <v>3</v>
      </c>
      <c r="G6">
        <f t="shared" si="2"/>
        <v>3</v>
      </c>
      <c r="H6">
        <f t="shared" si="3"/>
        <v>3</v>
      </c>
      <c r="I6">
        <f t="shared" si="4"/>
        <v>9</v>
      </c>
      <c r="J6" s="64">
        <f t="shared" si="5"/>
        <v>2</v>
      </c>
      <c r="K6" s="64"/>
      <c r="L6">
        <v>9</v>
      </c>
    </row>
    <row r="7" spans="1:16">
      <c r="A7" t="s">
        <v>18</v>
      </c>
      <c r="B7" t="s">
        <v>23</v>
      </c>
      <c r="C7">
        <v>0.73</v>
      </c>
      <c r="D7">
        <v>1.75</v>
      </c>
      <c r="E7">
        <v>13.03</v>
      </c>
      <c r="F7">
        <f t="shared" si="1"/>
        <v>2</v>
      </c>
      <c r="G7">
        <f t="shared" si="2"/>
        <v>3</v>
      </c>
      <c r="H7">
        <f t="shared" si="3"/>
        <v>3</v>
      </c>
      <c r="I7">
        <f t="shared" si="4"/>
        <v>8</v>
      </c>
      <c r="J7" s="64">
        <f t="shared" si="5"/>
        <v>1.78</v>
      </c>
      <c r="K7" s="64"/>
      <c r="L7">
        <v>8</v>
      </c>
    </row>
    <row r="8" spans="1:16">
      <c r="A8" t="s">
        <v>18</v>
      </c>
      <c r="B8" t="s">
        <v>24</v>
      </c>
      <c r="C8">
        <v>0.5</v>
      </c>
      <c r="D8">
        <v>0.7</v>
      </c>
      <c r="E8">
        <v>3</v>
      </c>
      <c r="F8">
        <f t="shared" si="1"/>
        <v>1</v>
      </c>
      <c r="G8">
        <f t="shared" si="2"/>
        <v>2</v>
      </c>
      <c r="H8">
        <f t="shared" si="3"/>
        <v>3</v>
      </c>
      <c r="I8">
        <f t="shared" si="4"/>
        <v>6</v>
      </c>
      <c r="J8" s="64">
        <f t="shared" si="5"/>
        <v>1.33</v>
      </c>
      <c r="K8" s="64"/>
      <c r="L8">
        <v>6</v>
      </c>
    </row>
    <row r="9" spans="1:16">
      <c r="A9" t="s">
        <v>18</v>
      </c>
      <c r="B9" t="s">
        <v>25</v>
      </c>
      <c r="C9">
        <v>0.88</v>
      </c>
      <c r="D9">
        <v>0.78</v>
      </c>
      <c r="E9">
        <v>3.62</v>
      </c>
      <c r="F9">
        <f t="shared" si="1"/>
        <v>2</v>
      </c>
      <c r="G9">
        <f t="shared" si="2"/>
        <v>2</v>
      </c>
      <c r="H9">
        <f t="shared" si="3"/>
        <v>3</v>
      </c>
      <c r="I9">
        <f t="shared" si="4"/>
        <v>7</v>
      </c>
      <c r="J9" s="64">
        <f t="shared" si="5"/>
        <v>1.56</v>
      </c>
      <c r="K9" s="64"/>
      <c r="L9">
        <v>7</v>
      </c>
    </row>
    <row r="10" spans="1:16">
      <c r="A10" t="s">
        <v>18</v>
      </c>
      <c r="B10" t="s">
        <v>26</v>
      </c>
      <c r="C10">
        <v>0.2</v>
      </c>
      <c r="D10">
        <v>0.44</v>
      </c>
      <c r="E10">
        <v>0.41</v>
      </c>
      <c r="F10">
        <f t="shared" si="1"/>
        <v>1</v>
      </c>
      <c r="G10">
        <f t="shared" si="2"/>
        <v>1</v>
      </c>
      <c r="H10">
        <f t="shared" si="3"/>
        <v>1</v>
      </c>
      <c r="I10">
        <f t="shared" si="4"/>
        <v>3</v>
      </c>
      <c r="J10" s="64">
        <f t="shared" si="5"/>
        <v>0.67</v>
      </c>
      <c r="K10" s="64"/>
      <c r="L10">
        <v>3</v>
      </c>
    </row>
    <row r="11" spans="1:16">
      <c r="A11" t="s">
        <v>18</v>
      </c>
      <c r="B11" t="s">
        <v>28</v>
      </c>
      <c r="D11">
        <v>8</v>
      </c>
      <c r="E11">
        <v>8</v>
      </c>
      <c r="F11">
        <f t="shared" si="1"/>
        <v>0</v>
      </c>
      <c r="G11">
        <f t="shared" si="2"/>
        <v>3</v>
      </c>
      <c r="H11">
        <f t="shared" si="3"/>
        <v>3</v>
      </c>
      <c r="I11">
        <f t="shared" si="4"/>
        <v>6</v>
      </c>
      <c r="J11" s="64">
        <f t="shared" si="5"/>
        <v>1.33</v>
      </c>
      <c r="K11" s="64"/>
      <c r="L11">
        <v>6</v>
      </c>
    </row>
    <row r="12" spans="1:16">
      <c r="A12" t="s">
        <v>18</v>
      </c>
      <c r="B12" t="s">
        <v>29</v>
      </c>
      <c r="D12">
        <v>3.32</v>
      </c>
      <c r="E12">
        <v>16.87</v>
      </c>
      <c r="F12">
        <f t="shared" si="1"/>
        <v>0</v>
      </c>
      <c r="G12">
        <f t="shared" si="2"/>
        <v>3</v>
      </c>
      <c r="H12">
        <f t="shared" si="3"/>
        <v>3</v>
      </c>
      <c r="I12">
        <f t="shared" si="4"/>
        <v>6</v>
      </c>
      <c r="J12" s="64">
        <f t="shared" si="5"/>
        <v>1.33</v>
      </c>
      <c r="K12" s="64"/>
      <c r="L12">
        <v>6</v>
      </c>
    </row>
    <row r="13" spans="1:16">
      <c r="A13" t="s">
        <v>18</v>
      </c>
      <c r="B13" t="s">
        <v>32</v>
      </c>
      <c r="C13">
        <v>0.31</v>
      </c>
      <c r="D13">
        <v>0.28000000000000003</v>
      </c>
      <c r="E13">
        <v>0.2</v>
      </c>
      <c r="F13">
        <f t="shared" si="1"/>
        <v>1</v>
      </c>
      <c r="G13">
        <f t="shared" si="2"/>
        <v>1</v>
      </c>
      <c r="H13">
        <f t="shared" si="3"/>
        <v>1</v>
      </c>
      <c r="I13">
        <f t="shared" si="4"/>
        <v>3</v>
      </c>
      <c r="J13" s="64">
        <f t="shared" si="5"/>
        <v>0.67</v>
      </c>
      <c r="K13" s="64"/>
      <c r="L13">
        <v>3</v>
      </c>
    </row>
    <row r="14" spans="1:16">
      <c r="A14" t="s">
        <v>18</v>
      </c>
      <c r="B14" t="s">
        <v>33</v>
      </c>
      <c r="C14">
        <v>0</v>
      </c>
      <c r="D14">
        <v>0</v>
      </c>
      <c r="E14">
        <v>0</v>
      </c>
      <c r="F14">
        <f t="shared" si="1"/>
        <v>1</v>
      </c>
      <c r="G14">
        <f t="shared" si="2"/>
        <v>1</v>
      </c>
      <c r="H14">
        <f t="shared" si="3"/>
        <v>1</v>
      </c>
      <c r="I14">
        <f t="shared" si="4"/>
        <v>3</v>
      </c>
      <c r="J14" s="64">
        <f t="shared" si="5"/>
        <v>0.67</v>
      </c>
      <c r="K14" s="64"/>
      <c r="L14">
        <v>3</v>
      </c>
    </row>
    <row r="15" spans="1:16">
      <c r="A15" t="s">
        <v>18</v>
      </c>
      <c r="B15" t="s">
        <v>34</v>
      </c>
      <c r="C15">
        <v>0.02</v>
      </c>
      <c r="D15">
        <v>0</v>
      </c>
      <c r="E15">
        <v>100</v>
      </c>
      <c r="F15">
        <f t="shared" si="1"/>
        <v>1</v>
      </c>
      <c r="G15">
        <f t="shared" si="2"/>
        <v>1</v>
      </c>
      <c r="H15">
        <f t="shared" si="3"/>
        <v>3</v>
      </c>
      <c r="I15">
        <f t="shared" si="4"/>
        <v>5</v>
      </c>
      <c r="J15" s="64">
        <f t="shared" si="5"/>
        <v>1.1100000000000001</v>
      </c>
      <c r="K15" s="64"/>
      <c r="L15">
        <v>5</v>
      </c>
    </row>
    <row r="16" spans="1:16">
      <c r="A16" t="s">
        <v>18</v>
      </c>
      <c r="B16" t="s">
        <v>35</v>
      </c>
      <c r="C16">
        <v>0.04</v>
      </c>
      <c r="D16">
        <v>0.02</v>
      </c>
      <c r="E16">
        <v>0.2</v>
      </c>
      <c r="F16">
        <f t="shared" si="1"/>
        <v>1</v>
      </c>
      <c r="G16">
        <f t="shared" si="2"/>
        <v>1</v>
      </c>
      <c r="H16">
        <f t="shared" si="3"/>
        <v>1</v>
      </c>
      <c r="I16">
        <f t="shared" si="4"/>
        <v>3</v>
      </c>
      <c r="J16" s="64">
        <f t="shared" si="5"/>
        <v>0.67</v>
      </c>
      <c r="K16" s="64"/>
      <c r="L16">
        <v>3</v>
      </c>
    </row>
    <row r="17" spans="1:13">
      <c r="A17" t="s">
        <v>18</v>
      </c>
      <c r="B17" t="s">
        <v>36</v>
      </c>
      <c r="F17">
        <f t="shared" si="1"/>
        <v>0</v>
      </c>
      <c r="G17">
        <f t="shared" si="2"/>
        <v>0</v>
      </c>
      <c r="H17">
        <f t="shared" si="3"/>
        <v>0</v>
      </c>
      <c r="I17">
        <f t="shared" si="4"/>
        <v>0</v>
      </c>
      <c r="J17" s="64">
        <f t="shared" si="5"/>
        <v>0</v>
      </c>
      <c r="K17" s="64"/>
      <c r="L17">
        <v>0</v>
      </c>
    </row>
    <row r="18" spans="1:13">
      <c r="A18" t="s">
        <v>18</v>
      </c>
      <c r="B18" t="s">
        <v>37</v>
      </c>
      <c r="C18">
        <v>2</v>
      </c>
      <c r="D18">
        <v>3</v>
      </c>
      <c r="E18">
        <v>5</v>
      </c>
      <c r="F18">
        <f t="shared" si="1"/>
        <v>3</v>
      </c>
      <c r="G18">
        <f t="shared" si="2"/>
        <v>3</v>
      </c>
      <c r="H18">
        <f t="shared" si="3"/>
        <v>3</v>
      </c>
      <c r="I18">
        <f t="shared" si="4"/>
        <v>9</v>
      </c>
      <c r="J18" s="64">
        <f t="shared" si="5"/>
        <v>2</v>
      </c>
      <c r="K18" s="64"/>
      <c r="L18">
        <v>9</v>
      </c>
    </row>
    <row r="19" spans="1:13">
      <c r="A19" t="s">
        <v>18</v>
      </c>
      <c r="B19" t="s">
        <v>38</v>
      </c>
      <c r="C19">
        <v>0.04</v>
      </c>
      <c r="D19">
        <v>0.04</v>
      </c>
      <c r="E19">
        <v>7.0000000000000007E-2</v>
      </c>
      <c r="F19">
        <f t="shared" si="1"/>
        <v>1</v>
      </c>
      <c r="G19">
        <f t="shared" si="2"/>
        <v>1</v>
      </c>
      <c r="H19">
        <f t="shared" si="3"/>
        <v>1</v>
      </c>
      <c r="I19">
        <f t="shared" si="4"/>
        <v>3</v>
      </c>
      <c r="J19" s="64">
        <f t="shared" si="5"/>
        <v>0.67</v>
      </c>
      <c r="K19" s="64"/>
      <c r="L19">
        <v>3</v>
      </c>
    </row>
    <row r="20" spans="1:13">
      <c r="A20" t="s">
        <v>18</v>
      </c>
      <c r="B20" t="s">
        <v>39</v>
      </c>
      <c r="C20">
        <v>0</v>
      </c>
      <c r="D20">
        <v>0</v>
      </c>
      <c r="E20">
        <v>0</v>
      </c>
      <c r="F20">
        <f t="shared" si="1"/>
        <v>1</v>
      </c>
      <c r="G20">
        <f t="shared" si="2"/>
        <v>1</v>
      </c>
      <c r="H20">
        <f t="shared" si="3"/>
        <v>1</v>
      </c>
      <c r="I20">
        <f t="shared" si="4"/>
        <v>3</v>
      </c>
      <c r="J20" s="64">
        <f t="shared" si="5"/>
        <v>0.67</v>
      </c>
      <c r="K20" s="64"/>
      <c r="L20">
        <v>3</v>
      </c>
    </row>
    <row r="21" spans="1:13">
      <c r="A21" t="s">
        <v>18</v>
      </c>
      <c r="B21" t="s">
        <v>40</v>
      </c>
      <c r="C21">
        <v>0</v>
      </c>
      <c r="D21">
        <v>0</v>
      </c>
      <c r="E21">
        <v>0.24</v>
      </c>
      <c r="F21">
        <f t="shared" si="1"/>
        <v>1</v>
      </c>
      <c r="G21">
        <f t="shared" si="2"/>
        <v>1</v>
      </c>
      <c r="H21">
        <f t="shared" si="3"/>
        <v>1</v>
      </c>
      <c r="I21">
        <f t="shared" si="4"/>
        <v>3</v>
      </c>
      <c r="J21" s="64">
        <f t="shared" si="5"/>
        <v>0.67</v>
      </c>
      <c r="K21" s="64"/>
      <c r="L21">
        <v>3</v>
      </c>
    </row>
    <row r="22" spans="1:13">
      <c r="A22" t="s">
        <v>18</v>
      </c>
      <c r="B22" t="s">
        <v>41</v>
      </c>
      <c r="C22">
        <v>0</v>
      </c>
      <c r="D22">
        <v>0</v>
      </c>
      <c r="E22">
        <v>0.01</v>
      </c>
      <c r="F22">
        <f t="shared" si="1"/>
        <v>1</v>
      </c>
      <c r="G22">
        <f t="shared" si="2"/>
        <v>1</v>
      </c>
      <c r="H22">
        <f t="shared" si="3"/>
        <v>1</v>
      </c>
      <c r="I22">
        <f t="shared" si="4"/>
        <v>3</v>
      </c>
      <c r="J22" s="64">
        <f t="shared" si="5"/>
        <v>0.67</v>
      </c>
      <c r="K22" s="64"/>
      <c r="L22">
        <v>3</v>
      </c>
    </row>
    <row r="23" spans="1:13">
      <c r="A23" t="s">
        <v>18</v>
      </c>
      <c r="B23" t="s">
        <v>42</v>
      </c>
      <c r="C23">
        <v>0</v>
      </c>
      <c r="D23">
        <v>0</v>
      </c>
      <c r="E23">
        <v>0</v>
      </c>
      <c r="F23">
        <f t="shared" si="1"/>
        <v>1</v>
      </c>
      <c r="G23">
        <f t="shared" si="2"/>
        <v>1</v>
      </c>
      <c r="H23">
        <f t="shared" si="3"/>
        <v>1</v>
      </c>
      <c r="I23">
        <f t="shared" si="4"/>
        <v>3</v>
      </c>
      <c r="J23" s="64">
        <f t="shared" si="5"/>
        <v>0.67</v>
      </c>
      <c r="K23" s="64"/>
      <c r="L23">
        <v>3</v>
      </c>
    </row>
    <row r="24" spans="1:13">
      <c r="A24" t="s">
        <v>18</v>
      </c>
      <c r="B24" t="s">
        <v>43</v>
      </c>
      <c r="C24">
        <v>0</v>
      </c>
      <c r="D24">
        <v>0</v>
      </c>
      <c r="E24">
        <v>0.4</v>
      </c>
      <c r="F24">
        <f t="shared" si="1"/>
        <v>1</v>
      </c>
      <c r="G24">
        <f t="shared" si="2"/>
        <v>1</v>
      </c>
      <c r="H24">
        <f t="shared" si="3"/>
        <v>1</v>
      </c>
      <c r="I24">
        <f t="shared" si="4"/>
        <v>3</v>
      </c>
      <c r="J24" s="64">
        <f t="shared" si="5"/>
        <v>0.67</v>
      </c>
      <c r="K24" s="64"/>
      <c r="L24">
        <v>3</v>
      </c>
    </row>
    <row r="25" spans="1:13">
      <c r="A25" t="s">
        <v>18</v>
      </c>
      <c r="B25" t="s">
        <v>44</v>
      </c>
      <c r="C25">
        <v>0.1</v>
      </c>
      <c r="D25">
        <v>0.2</v>
      </c>
      <c r="E25">
        <v>0.2</v>
      </c>
      <c r="F25">
        <f t="shared" si="1"/>
        <v>1</v>
      </c>
      <c r="G25">
        <f t="shared" si="2"/>
        <v>1</v>
      </c>
      <c r="H25">
        <f t="shared" si="3"/>
        <v>1</v>
      </c>
      <c r="I25">
        <f t="shared" si="4"/>
        <v>3</v>
      </c>
      <c r="J25" s="64">
        <f t="shared" si="5"/>
        <v>0.67</v>
      </c>
      <c r="K25" s="64"/>
      <c r="L25">
        <v>3</v>
      </c>
    </row>
    <row r="26" spans="1:13">
      <c r="A26" t="s">
        <v>18</v>
      </c>
      <c r="B26" t="s">
        <v>45</v>
      </c>
      <c r="C26">
        <v>0</v>
      </c>
      <c r="D26">
        <v>0</v>
      </c>
      <c r="E26">
        <v>0.16</v>
      </c>
      <c r="F26">
        <f t="shared" si="1"/>
        <v>1</v>
      </c>
      <c r="G26">
        <f t="shared" si="2"/>
        <v>1</v>
      </c>
      <c r="H26">
        <f t="shared" si="3"/>
        <v>1</v>
      </c>
      <c r="I26">
        <f t="shared" si="4"/>
        <v>3</v>
      </c>
      <c r="J26" s="64">
        <f t="shared" si="5"/>
        <v>0.67</v>
      </c>
      <c r="K26" s="64"/>
      <c r="L26">
        <v>3</v>
      </c>
    </row>
    <row r="27" spans="1:13">
      <c r="A27" t="s">
        <v>18</v>
      </c>
      <c r="B27" t="s">
        <v>46</v>
      </c>
      <c r="C27">
        <v>0</v>
      </c>
      <c r="D27">
        <v>0</v>
      </c>
      <c r="E27">
        <v>0</v>
      </c>
      <c r="F27">
        <f t="shared" si="1"/>
        <v>1</v>
      </c>
      <c r="G27">
        <f t="shared" si="2"/>
        <v>1</v>
      </c>
      <c r="H27">
        <f t="shared" si="3"/>
        <v>1</v>
      </c>
      <c r="I27">
        <f t="shared" si="4"/>
        <v>3</v>
      </c>
      <c r="J27" s="64">
        <f t="shared" si="5"/>
        <v>0.67</v>
      </c>
      <c r="K27" s="64"/>
      <c r="L27">
        <v>3</v>
      </c>
    </row>
    <row r="28" spans="1:13">
      <c r="A28" t="s">
        <v>18</v>
      </c>
      <c r="B28" t="s">
        <v>47</v>
      </c>
      <c r="C28">
        <v>0.47</v>
      </c>
      <c r="D28">
        <v>1.01</v>
      </c>
      <c r="E28">
        <v>0.65</v>
      </c>
      <c r="F28">
        <f t="shared" si="1"/>
        <v>1</v>
      </c>
      <c r="G28">
        <f t="shared" si="2"/>
        <v>3</v>
      </c>
      <c r="H28">
        <f t="shared" si="3"/>
        <v>2</v>
      </c>
      <c r="I28">
        <f t="shared" si="4"/>
        <v>6</v>
      </c>
      <c r="J28" s="64">
        <f t="shared" si="5"/>
        <v>1.33</v>
      </c>
      <c r="K28" s="64"/>
      <c r="L28">
        <v>6</v>
      </c>
    </row>
    <row r="29" spans="1:13">
      <c r="A29" t="s">
        <v>18</v>
      </c>
      <c r="B29" t="s">
        <v>48</v>
      </c>
      <c r="C29">
        <v>0</v>
      </c>
      <c r="D29">
        <v>5.23</v>
      </c>
      <c r="E29">
        <v>0</v>
      </c>
      <c r="F29">
        <f t="shared" si="1"/>
        <v>1</v>
      </c>
      <c r="G29">
        <f t="shared" si="2"/>
        <v>3</v>
      </c>
      <c r="H29">
        <f t="shared" si="3"/>
        <v>1</v>
      </c>
      <c r="I29" s="65">
        <v>9</v>
      </c>
      <c r="J29" s="64">
        <f t="shared" si="5"/>
        <v>2</v>
      </c>
      <c r="K29" s="64"/>
      <c r="L29">
        <v>5</v>
      </c>
      <c r="M29" s="65"/>
    </row>
    <row r="30" spans="1:13">
      <c r="A30" t="s">
        <v>18</v>
      </c>
      <c r="B30" t="s">
        <v>49</v>
      </c>
      <c r="C30">
        <v>0</v>
      </c>
      <c r="D30">
        <v>1.72</v>
      </c>
      <c r="E30">
        <v>0</v>
      </c>
      <c r="F30">
        <f t="shared" si="1"/>
        <v>1</v>
      </c>
      <c r="G30">
        <f t="shared" si="2"/>
        <v>3</v>
      </c>
      <c r="H30">
        <f t="shared" si="3"/>
        <v>1</v>
      </c>
      <c r="I30">
        <f t="shared" si="4"/>
        <v>5</v>
      </c>
      <c r="J30" s="64">
        <f t="shared" si="5"/>
        <v>1.1100000000000001</v>
      </c>
      <c r="K30" s="64"/>
      <c r="L30">
        <v>5</v>
      </c>
    </row>
    <row r="31" spans="1:13">
      <c r="A31" t="s">
        <v>18</v>
      </c>
      <c r="B31" t="s">
        <v>50</v>
      </c>
      <c r="C31">
        <v>0</v>
      </c>
      <c r="D31">
        <v>2.56</v>
      </c>
      <c r="E31">
        <v>0</v>
      </c>
      <c r="F31">
        <f t="shared" si="1"/>
        <v>1</v>
      </c>
      <c r="G31">
        <f t="shared" si="2"/>
        <v>3</v>
      </c>
      <c r="H31">
        <f t="shared" si="3"/>
        <v>1</v>
      </c>
      <c r="I31">
        <f t="shared" si="4"/>
        <v>5</v>
      </c>
      <c r="J31" s="64">
        <f t="shared" si="5"/>
        <v>1.1100000000000001</v>
      </c>
      <c r="K31" s="64"/>
      <c r="L31">
        <v>5</v>
      </c>
    </row>
    <row r="32" spans="1:13">
      <c r="A32" t="s">
        <v>18</v>
      </c>
      <c r="B32" t="s">
        <v>51</v>
      </c>
      <c r="C32">
        <v>1</v>
      </c>
      <c r="D32">
        <v>1</v>
      </c>
      <c r="E32">
        <v>1</v>
      </c>
      <c r="F32">
        <f t="shared" si="1"/>
        <v>2</v>
      </c>
      <c r="G32">
        <f t="shared" si="2"/>
        <v>2</v>
      </c>
      <c r="H32">
        <f t="shared" si="3"/>
        <v>2</v>
      </c>
      <c r="I32">
        <f t="shared" si="4"/>
        <v>6</v>
      </c>
      <c r="J32" s="64">
        <f t="shared" si="5"/>
        <v>1.33</v>
      </c>
      <c r="K32" s="64"/>
      <c r="L32">
        <v>6</v>
      </c>
    </row>
    <row r="33" spans="1:13">
      <c r="A33" t="s">
        <v>18</v>
      </c>
      <c r="B33" t="s">
        <v>52</v>
      </c>
      <c r="F33">
        <f t="shared" si="1"/>
        <v>0</v>
      </c>
      <c r="G33">
        <f t="shared" si="2"/>
        <v>0</v>
      </c>
      <c r="H33">
        <f t="shared" si="3"/>
        <v>0</v>
      </c>
      <c r="I33">
        <f t="shared" si="4"/>
        <v>0</v>
      </c>
      <c r="J33" s="64">
        <f t="shared" si="5"/>
        <v>0</v>
      </c>
      <c r="K33" s="64"/>
      <c r="L33">
        <v>0</v>
      </c>
    </row>
    <row r="34" spans="1:13">
      <c r="A34" t="s">
        <v>18</v>
      </c>
      <c r="B34" t="s">
        <v>53</v>
      </c>
      <c r="C34">
        <v>0.1</v>
      </c>
      <c r="D34">
        <v>0.03</v>
      </c>
      <c r="E34">
        <v>0.05</v>
      </c>
      <c r="F34">
        <f t="shared" si="1"/>
        <v>1</v>
      </c>
      <c r="G34">
        <f t="shared" si="2"/>
        <v>1</v>
      </c>
      <c r="H34">
        <f t="shared" si="3"/>
        <v>1</v>
      </c>
      <c r="I34" s="65">
        <v>9</v>
      </c>
      <c r="J34" s="64">
        <f t="shared" si="5"/>
        <v>2</v>
      </c>
      <c r="K34" s="64"/>
      <c r="L34">
        <v>3</v>
      </c>
      <c r="M34" s="65"/>
    </row>
    <row r="35" spans="1:13">
      <c r="A35" t="s">
        <v>18</v>
      </c>
      <c r="B35" t="s">
        <v>54</v>
      </c>
      <c r="C35">
        <v>1.26</v>
      </c>
      <c r="D35">
        <v>0.21</v>
      </c>
      <c r="E35">
        <v>0.16</v>
      </c>
      <c r="F35">
        <f t="shared" si="1"/>
        <v>3</v>
      </c>
      <c r="G35">
        <f t="shared" si="2"/>
        <v>1</v>
      </c>
      <c r="H35">
        <f t="shared" si="3"/>
        <v>1</v>
      </c>
      <c r="I35">
        <f t="shared" si="4"/>
        <v>5</v>
      </c>
      <c r="J35" s="64">
        <f t="shared" si="5"/>
        <v>1.1100000000000001</v>
      </c>
      <c r="K35" s="64"/>
      <c r="L35">
        <v>5</v>
      </c>
    </row>
    <row r="36" spans="1:13">
      <c r="A36" t="s">
        <v>18</v>
      </c>
      <c r="B36" t="s">
        <v>56</v>
      </c>
      <c r="C36">
        <v>6.41</v>
      </c>
      <c r="D36">
        <v>1.41</v>
      </c>
      <c r="E36">
        <v>2</v>
      </c>
      <c r="F36">
        <f t="shared" si="1"/>
        <v>3</v>
      </c>
      <c r="G36">
        <f t="shared" si="2"/>
        <v>3</v>
      </c>
      <c r="H36">
        <f t="shared" si="3"/>
        <v>3</v>
      </c>
      <c r="I36">
        <f t="shared" si="4"/>
        <v>9</v>
      </c>
      <c r="J36" s="64">
        <f t="shared" si="5"/>
        <v>2</v>
      </c>
      <c r="K36" s="64"/>
      <c r="L36">
        <v>9</v>
      </c>
    </row>
    <row r="37" spans="1:13">
      <c r="A37" t="s">
        <v>18</v>
      </c>
      <c r="B37" t="s">
        <v>57</v>
      </c>
      <c r="F37">
        <f t="shared" si="1"/>
        <v>0</v>
      </c>
      <c r="G37">
        <f t="shared" si="2"/>
        <v>0</v>
      </c>
      <c r="H37">
        <f t="shared" si="3"/>
        <v>0</v>
      </c>
      <c r="I37">
        <f t="shared" si="4"/>
        <v>0</v>
      </c>
      <c r="J37" s="64">
        <f t="shared" si="5"/>
        <v>0</v>
      </c>
      <c r="K37" s="64"/>
      <c r="L37">
        <v>0</v>
      </c>
    </row>
    <row r="38" spans="1:13">
      <c r="A38" t="s">
        <v>18</v>
      </c>
      <c r="B38" t="s">
        <v>58</v>
      </c>
      <c r="C38">
        <v>0</v>
      </c>
      <c r="D38">
        <v>0</v>
      </c>
      <c r="E38">
        <v>0</v>
      </c>
      <c r="F38">
        <f t="shared" si="1"/>
        <v>1</v>
      </c>
      <c r="G38">
        <f t="shared" si="2"/>
        <v>1</v>
      </c>
      <c r="H38">
        <f t="shared" si="3"/>
        <v>1</v>
      </c>
      <c r="I38">
        <f t="shared" si="4"/>
        <v>3</v>
      </c>
      <c r="J38" s="64">
        <f t="shared" si="5"/>
        <v>0.67</v>
      </c>
      <c r="K38" s="64"/>
      <c r="L38">
        <v>3</v>
      </c>
    </row>
    <row r="39" spans="1:13">
      <c r="A39" t="s">
        <v>18</v>
      </c>
      <c r="B39" t="s">
        <v>59</v>
      </c>
      <c r="C39">
        <v>0</v>
      </c>
      <c r="D39">
        <v>0</v>
      </c>
      <c r="E39">
        <v>0</v>
      </c>
      <c r="F39">
        <f t="shared" si="1"/>
        <v>1</v>
      </c>
      <c r="G39">
        <f t="shared" si="2"/>
        <v>1</v>
      </c>
      <c r="H39">
        <f t="shared" si="3"/>
        <v>1</v>
      </c>
      <c r="I39">
        <f t="shared" si="4"/>
        <v>3</v>
      </c>
      <c r="J39" s="64">
        <f t="shared" si="5"/>
        <v>0.67</v>
      </c>
      <c r="K39" s="64"/>
      <c r="L39">
        <v>3</v>
      </c>
    </row>
    <row r="40" spans="1:13">
      <c r="A40" t="s">
        <v>18</v>
      </c>
      <c r="B40" t="s">
        <v>60</v>
      </c>
      <c r="C40">
        <v>0</v>
      </c>
      <c r="D40">
        <v>0</v>
      </c>
      <c r="E40">
        <v>0</v>
      </c>
      <c r="F40">
        <f t="shared" si="1"/>
        <v>1</v>
      </c>
      <c r="G40">
        <f t="shared" si="2"/>
        <v>1</v>
      </c>
      <c r="H40">
        <f t="shared" si="3"/>
        <v>1</v>
      </c>
      <c r="I40">
        <f t="shared" si="4"/>
        <v>3</v>
      </c>
      <c r="J40" s="64">
        <f t="shared" si="5"/>
        <v>0.67</v>
      </c>
      <c r="K40" s="64"/>
      <c r="L40">
        <v>3</v>
      </c>
    </row>
    <row r="41" spans="1:13">
      <c r="A41" t="s">
        <v>18</v>
      </c>
      <c r="B41" t="s">
        <v>61</v>
      </c>
      <c r="C41">
        <v>0</v>
      </c>
      <c r="D41">
        <v>0</v>
      </c>
      <c r="E41">
        <v>0</v>
      </c>
      <c r="F41">
        <f t="shared" si="1"/>
        <v>1</v>
      </c>
      <c r="G41">
        <f t="shared" si="2"/>
        <v>1</v>
      </c>
      <c r="H41">
        <f t="shared" si="3"/>
        <v>1</v>
      </c>
      <c r="I41">
        <f t="shared" si="4"/>
        <v>3</v>
      </c>
      <c r="J41" s="64">
        <f t="shared" si="5"/>
        <v>0.67</v>
      </c>
      <c r="K41" s="64"/>
      <c r="L41">
        <v>3</v>
      </c>
    </row>
    <row r="42" spans="1:13">
      <c r="A42" t="s">
        <v>18</v>
      </c>
      <c r="B42" t="s">
        <v>62</v>
      </c>
      <c r="C42">
        <v>0.83</v>
      </c>
      <c r="D42">
        <v>0.44</v>
      </c>
      <c r="E42">
        <v>0.28000000000000003</v>
      </c>
      <c r="F42">
        <f t="shared" si="1"/>
        <v>2</v>
      </c>
      <c r="G42">
        <f t="shared" si="2"/>
        <v>1</v>
      </c>
      <c r="H42">
        <f t="shared" si="3"/>
        <v>1</v>
      </c>
      <c r="I42">
        <f t="shared" si="4"/>
        <v>4</v>
      </c>
      <c r="J42" s="64">
        <f t="shared" si="5"/>
        <v>0.89</v>
      </c>
      <c r="K42" s="64"/>
      <c r="L42">
        <v>4</v>
      </c>
    </row>
    <row r="43" spans="1:13">
      <c r="A43" t="s">
        <v>18</v>
      </c>
      <c r="B43" t="s">
        <v>63</v>
      </c>
      <c r="C43">
        <v>0</v>
      </c>
      <c r="D43">
        <v>1</v>
      </c>
      <c r="E43">
        <v>1</v>
      </c>
      <c r="F43">
        <f t="shared" si="1"/>
        <v>1</v>
      </c>
      <c r="G43">
        <f t="shared" si="2"/>
        <v>2</v>
      </c>
      <c r="H43">
        <f t="shared" si="3"/>
        <v>2</v>
      </c>
      <c r="I43">
        <f t="shared" si="4"/>
        <v>5</v>
      </c>
      <c r="J43" s="64">
        <f t="shared" si="5"/>
        <v>1.1100000000000001</v>
      </c>
      <c r="K43" s="64"/>
      <c r="L43">
        <v>5</v>
      </c>
    </row>
    <row r="44" spans="1:13">
      <c r="A44" t="s">
        <v>18</v>
      </c>
      <c r="B44" t="s">
        <v>64</v>
      </c>
      <c r="C44">
        <v>0.15</v>
      </c>
      <c r="D44">
        <v>0</v>
      </c>
      <c r="E44">
        <v>1.0900000000000001</v>
      </c>
      <c r="F44">
        <f t="shared" si="1"/>
        <v>1</v>
      </c>
      <c r="G44">
        <f t="shared" si="2"/>
        <v>1</v>
      </c>
      <c r="H44">
        <f t="shared" si="3"/>
        <v>3</v>
      </c>
      <c r="I44">
        <f t="shared" si="4"/>
        <v>5</v>
      </c>
      <c r="J44" s="64">
        <f t="shared" si="5"/>
        <v>1.1100000000000001</v>
      </c>
      <c r="K44" s="64"/>
      <c r="L44">
        <v>5</v>
      </c>
    </row>
    <row r="45" spans="1:13">
      <c r="A45" t="s">
        <v>18</v>
      </c>
      <c r="B45" t="s">
        <v>65</v>
      </c>
      <c r="C45">
        <v>0</v>
      </c>
      <c r="D45">
        <v>0.5</v>
      </c>
      <c r="E45">
        <v>0</v>
      </c>
      <c r="F45">
        <f t="shared" si="1"/>
        <v>1</v>
      </c>
      <c r="G45">
        <f t="shared" si="2"/>
        <v>1</v>
      </c>
      <c r="H45">
        <f t="shared" si="3"/>
        <v>1</v>
      </c>
      <c r="I45">
        <f t="shared" si="4"/>
        <v>3</v>
      </c>
      <c r="J45" s="64">
        <f t="shared" si="5"/>
        <v>0.67</v>
      </c>
      <c r="K45" s="64"/>
      <c r="L45">
        <v>3</v>
      </c>
    </row>
    <row r="46" spans="1:13">
      <c r="A46" t="s">
        <v>18</v>
      </c>
      <c r="B46" t="s">
        <v>66</v>
      </c>
      <c r="C46">
        <v>1</v>
      </c>
      <c r="D46">
        <v>1</v>
      </c>
      <c r="E46">
        <v>1</v>
      </c>
      <c r="F46">
        <f t="shared" si="1"/>
        <v>2</v>
      </c>
      <c r="G46">
        <f t="shared" si="2"/>
        <v>2</v>
      </c>
      <c r="H46">
        <f t="shared" si="3"/>
        <v>2</v>
      </c>
      <c r="I46">
        <f t="shared" si="4"/>
        <v>6</v>
      </c>
      <c r="J46" s="64">
        <f t="shared" si="5"/>
        <v>1.33</v>
      </c>
      <c r="K46" s="64"/>
      <c r="L46">
        <v>6</v>
      </c>
    </row>
    <row r="47" spans="1:13">
      <c r="A47" t="s">
        <v>18</v>
      </c>
      <c r="B47" t="s">
        <v>67</v>
      </c>
      <c r="C47">
        <v>0.25</v>
      </c>
      <c r="D47">
        <v>0</v>
      </c>
      <c r="E47">
        <v>0</v>
      </c>
      <c r="F47">
        <f t="shared" si="1"/>
        <v>1</v>
      </c>
      <c r="G47">
        <f t="shared" si="2"/>
        <v>1</v>
      </c>
      <c r="H47">
        <f t="shared" si="3"/>
        <v>1</v>
      </c>
      <c r="I47">
        <f t="shared" si="4"/>
        <v>3</v>
      </c>
      <c r="J47" s="64">
        <f t="shared" si="5"/>
        <v>0.67</v>
      </c>
      <c r="K47" s="64"/>
      <c r="L47">
        <v>3</v>
      </c>
    </row>
    <row r="48" spans="1:13">
      <c r="A48" t="s">
        <v>18</v>
      </c>
      <c r="B48" t="s">
        <v>68</v>
      </c>
      <c r="C48">
        <v>1.6</v>
      </c>
      <c r="D48">
        <v>6.6</v>
      </c>
      <c r="E48">
        <v>1.3</v>
      </c>
      <c r="F48">
        <f t="shared" si="1"/>
        <v>3</v>
      </c>
      <c r="G48">
        <f t="shared" si="2"/>
        <v>3</v>
      </c>
      <c r="H48">
        <f t="shared" si="3"/>
        <v>3</v>
      </c>
      <c r="I48">
        <f t="shared" si="4"/>
        <v>9</v>
      </c>
      <c r="J48" s="64">
        <f t="shared" si="5"/>
        <v>2</v>
      </c>
      <c r="K48" s="64"/>
      <c r="L48">
        <v>9</v>
      </c>
    </row>
    <row r="49" spans="1:12">
      <c r="A49" t="s">
        <v>18</v>
      </c>
      <c r="B49" t="s">
        <v>69</v>
      </c>
      <c r="C49">
        <v>0.88</v>
      </c>
      <c r="D49">
        <v>2.2000000000000002</v>
      </c>
      <c r="E49">
        <v>1.36</v>
      </c>
      <c r="F49">
        <f t="shared" si="1"/>
        <v>2</v>
      </c>
      <c r="G49">
        <f t="shared" si="2"/>
        <v>3</v>
      </c>
      <c r="H49">
        <f t="shared" si="3"/>
        <v>3</v>
      </c>
      <c r="I49">
        <f t="shared" si="4"/>
        <v>8</v>
      </c>
      <c r="J49" s="64">
        <f t="shared" si="5"/>
        <v>1.78</v>
      </c>
      <c r="K49" s="64"/>
      <c r="L49">
        <v>8</v>
      </c>
    </row>
    <row r="50" spans="1:12">
      <c r="A50" t="s">
        <v>18</v>
      </c>
      <c r="B50" t="s">
        <v>70</v>
      </c>
      <c r="C50">
        <v>16</v>
      </c>
      <c r="D50">
        <v>6.4</v>
      </c>
      <c r="E50">
        <v>5</v>
      </c>
      <c r="F50">
        <f t="shared" si="1"/>
        <v>3</v>
      </c>
      <c r="G50">
        <f t="shared" si="2"/>
        <v>3</v>
      </c>
      <c r="H50">
        <f t="shared" si="3"/>
        <v>3</v>
      </c>
      <c r="I50">
        <f t="shared" si="4"/>
        <v>9</v>
      </c>
      <c r="J50" s="64">
        <f t="shared" si="5"/>
        <v>2</v>
      </c>
      <c r="K50" s="64"/>
      <c r="L50">
        <v>9</v>
      </c>
    </row>
    <row r="51" spans="1:12">
      <c r="A51" t="s">
        <v>18</v>
      </c>
      <c r="B51" t="s">
        <v>71</v>
      </c>
      <c r="C51">
        <v>0.84</v>
      </c>
      <c r="D51">
        <v>0</v>
      </c>
      <c r="E51">
        <v>0</v>
      </c>
      <c r="F51">
        <f t="shared" si="1"/>
        <v>2</v>
      </c>
      <c r="G51">
        <f t="shared" si="2"/>
        <v>1</v>
      </c>
      <c r="H51">
        <f t="shared" si="3"/>
        <v>1</v>
      </c>
      <c r="I51">
        <f t="shared" si="4"/>
        <v>4</v>
      </c>
      <c r="J51" s="64">
        <f t="shared" si="5"/>
        <v>0.89</v>
      </c>
      <c r="K51" s="64"/>
      <c r="L51">
        <v>4</v>
      </c>
    </row>
    <row r="52" spans="1:12">
      <c r="A52" t="s">
        <v>18</v>
      </c>
      <c r="B52" t="s">
        <v>72</v>
      </c>
      <c r="C52">
        <v>0.03</v>
      </c>
      <c r="D52">
        <v>0</v>
      </c>
      <c r="E52">
        <v>0.44</v>
      </c>
      <c r="F52">
        <f t="shared" si="1"/>
        <v>1</v>
      </c>
      <c r="G52">
        <f t="shared" si="2"/>
        <v>1</v>
      </c>
      <c r="H52">
        <f t="shared" si="3"/>
        <v>1</v>
      </c>
      <c r="I52">
        <f t="shared" si="4"/>
        <v>3</v>
      </c>
      <c r="J52" s="64">
        <f t="shared" si="5"/>
        <v>0.67</v>
      </c>
      <c r="K52" s="64"/>
      <c r="L52">
        <v>3</v>
      </c>
    </row>
    <row r="53" spans="1:12">
      <c r="A53" t="s">
        <v>18</v>
      </c>
      <c r="B53" t="s">
        <v>73</v>
      </c>
      <c r="C53">
        <v>0</v>
      </c>
      <c r="D53">
        <v>0</v>
      </c>
      <c r="E53">
        <v>0</v>
      </c>
      <c r="F53">
        <f t="shared" si="1"/>
        <v>1</v>
      </c>
      <c r="G53">
        <f t="shared" si="2"/>
        <v>1</v>
      </c>
      <c r="H53">
        <f t="shared" si="3"/>
        <v>1</v>
      </c>
      <c r="I53">
        <f t="shared" si="4"/>
        <v>3</v>
      </c>
      <c r="J53" s="64">
        <f t="shared" si="5"/>
        <v>0.67</v>
      </c>
      <c r="K53" s="64"/>
      <c r="L53">
        <v>3</v>
      </c>
    </row>
    <row r="54" spans="1:12">
      <c r="A54" t="s">
        <v>18</v>
      </c>
      <c r="B54" t="s">
        <v>74</v>
      </c>
      <c r="C54">
        <v>0</v>
      </c>
      <c r="D54">
        <v>0</v>
      </c>
      <c r="E54">
        <v>0.16</v>
      </c>
      <c r="F54">
        <f t="shared" si="1"/>
        <v>1</v>
      </c>
      <c r="G54">
        <f t="shared" si="2"/>
        <v>1</v>
      </c>
      <c r="H54">
        <f t="shared" si="3"/>
        <v>1</v>
      </c>
      <c r="I54">
        <f t="shared" si="4"/>
        <v>3</v>
      </c>
      <c r="J54" s="64">
        <f t="shared" si="5"/>
        <v>0.67</v>
      </c>
      <c r="K54" s="64"/>
      <c r="L54">
        <v>3</v>
      </c>
    </row>
    <row r="55" spans="1:12">
      <c r="A55" t="s">
        <v>18</v>
      </c>
      <c r="B55" t="s">
        <v>75</v>
      </c>
      <c r="C55">
        <v>0</v>
      </c>
      <c r="D55">
        <v>0</v>
      </c>
      <c r="E55">
        <v>1.37</v>
      </c>
      <c r="F55">
        <f t="shared" si="1"/>
        <v>1</v>
      </c>
      <c r="G55">
        <f t="shared" si="2"/>
        <v>1</v>
      </c>
      <c r="H55">
        <f t="shared" si="3"/>
        <v>3</v>
      </c>
      <c r="I55">
        <f t="shared" si="4"/>
        <v>5</v>
      </c>
      <c r="J55" s="64">
        <f t="shared" si="5"/>
        <v>1.1100000000000001</v>
      </c>
      <c r="K55" s="64"/>
      <c r="L55">
        <v>5</v>
      </c>
    </row>
    <row r="56" spans="1:12">
      <c r="A56" t="s">
        <v>18</v>
      </c>
      <c r="B56" t="s">
        <v>76</v>
      </c>
      <c r="C56">
        <v>0.88</v>
      </c>
      <c r="D56">
        <v>0</v>
      </c>
      <c r="E56">
        <v>0</v>
      </c>
      <c r="F56">
        <f t="shared" si="1"/>
        <v>2</v>
      </c>
      <c r="G56">
        <f t="shared" si="2"/>
        <v>1</v>
      </c>
      <c r="H56">
        <f t="shared" si="3"/>
        <v>1</v>
      </c>
      <c r="I56">
        <f t="shared" si="4"/>
        <v>4</v>
      </c>
      <c r="J56" s="64">
        <f t="shared" si="5"/>
        <v>0.89</v>
      </c>
      <c r="K56" s="64"/>
      <c r="L56">
        <v>4</v>
      </c>
    </row>
    <row r="57" spans="1:12">
      <c r="A57" t="s">
        <v>18</v>
      </c>
      <c r="B57" t="s">
        <v>77</v>
      </c>
      <c r="C57">
        <v>0.24</v>
      </c>
      <c r="D57">
        <v>0</v>
      </c>
      <c r="E57">
        <v>0</v>
      </c>
      <c r="F57">
        <f t="shared" si="1"/>
        <v>1</v>
      </c>
      <c r="G57">
        <f t="shared" si="2"/>
        <v>1</v>
      </c>
      <c r="H57">
        <f t="shared" si="3"/>
        <v>1</v>
      </c>
      <c r="I57">
        <f t="shared" si="4"/>
        <v>3</v>
      </c>
      <c r="J57" s="64">
        <f t="shared" si="5"/>
        <v>0.67</v>
      </c>
      <c r="K57" s="64"/>
      <c r="L57">
        <v>3</v>
      </c>
    </row>
    <row r="58" spans="1:12">
      <c r="A58" t="s">
        <v>18</v>
      </c>
      <c r="B58" t="s">
        <v>78</v>
      </c>
      <c r="C58">
        <v>0</v>
      </c>
      <c r="D58">
        <v>0</v>
      </c>
      <c r="E58">
        <v>0</v>
      </c>
      <c r="F58">
        <f t="shared" si="1"/>
        <v>1</v>
      </c>
      <c r="G58">
        <f t="shared" si="2"/>
        <v>1</v>
      </c>
      <c r="H58">
        <f t="shared" si="3"/>
        <v>1</v>
      </c>
      <c r="I58">
        <f t="shared" si="4"/>
        <v>3</v>
      </c>
      <c r="J58" s="64">
        <f t="shared" si="5"/>
        <v>0.67</v>
      </c>
      <c r="K58" s="64"/>
      <c r="L58">
        <v>3</v>
      </c>
    </row>
    <row r="59" spans="1:12">
      <c r="A59" t="s">
        <v>18</v>
      </c>
      <c r="B59" t="s">
        <v>79</v>
      </c>
      <c r="C59">
        <v>0</v>
      </c>
      <c r="D59">
        <v>0</v>
      </c>
      <c r="E59">
        <v>0</v>
      </c>
      <c r="F59">
        <f t="shared" si="1"/>
        <v>1</v>
      </c>
      <c r="G59">
        <f t="shared" si="2"/>
        <v>1</v>
      </c>
      <c r="H59">
        <f t="shared" si="3"/>
        <v>1</v>
      </c>
      <c r="I59">
        <f t="shared" si="4"/>
        <v>3</v>
      </c>
      <c r="J59" s="64">
        <f t="shared" si="5"/>
        <v>0.67</v>
      </c>
      <c r="K59" s="64"/>
      <c r="L59">
        <v>3</v>
      </c>
    </row>
    <row r="60" spans="1:12">
      <c r="A60" t="s">
        <v>18</v>
      </c>
      <c r="B60" t="s">
        <v>80</v>
      </c>
      <c r="C60">
        <v>2</v>
      </c>
      <c r="D60">
        <v>3</v>
      </c>
      <c r="E60">
        <v>3</v>
      </c>
      <c r="F60">
        <f t="shared" si="1"/>
        <v>3</v>
      </c>
      <c r="G60">
        <f t="shared" si="2"/>
        <v>3</v>
      </c>
      <c r="H60">
        <f t="shared" si="3"/>
        <v>3</v>
      </c>
      <c r="I60">
        <f t="shared" si="4"/>
        <v>9</v>
      </c>
      <c r="J60" s="64">
        <f t="shared" si="5"/>
        <v>2</v>
      </c>
      <c r="K60" s="64"/>
      <c r="L60">
        <v>9</v>
      </c>
    </row>
    <row r="61" spans="1:12">
      <c r="A61" t="s">
        <v>18</v>
      </c>
      <c r="B61" t="s">
        <v>81</v>
      </c>
      <c r="C61">
        <v>1.8</v>
      </c>
      <c r="D61">
        <v>1.4</v>
      </c>
      <c r="E61">
        <v>0.11</v>
      </c>
      <c r="F61">
        <f t="shared" si="1"/>
        <v>3</v>
      </c>
      <c r="G61">
        <f t="shared" si="2"/>
        <v>3</v>
      </c>
      <c r="H61">
        <f t="shared" si="3"/>
        <v>1</v>
      </c>
      <c r="I61">
        <f t="shared" si="4"/>
        <v>7</v>
      </c>
      <c r="J61" s="64">
        <f t="shared" si="5"/>
        <v>1.56</v>
      </c>
      <c r="K61" s="64"/>
      <c r="L61">
        <v>7</v>
      </c>
    </row>
    <row r="62" spans="1:12">
      <c r="A62" t="s">
        <v>18</v>
      </c>
      <c r="B62" t="s">
        <v>82</v>
      </c>
      <c r="C62">
        <v>0</v>
      </c>
      <c r="D62">
        <v>0</v>
      </c>
      <c r="E62">
        <v>0.6</v>
      </c>
      <c r="F62">
        <f t="shared" si="1"/>
        <v>1</v>
      </c>
      <c r="G62">
        <f t="shared" si="2"/>
        <v>1</v>
      </c>
      <c r="H62">
        <f t="shared" si="3"/>
        <v>2</v>
      </c>
      <c r="I62">
        <f t="shared" si="4"/>
        <v>4</v>
      </c>
      <c r="J62" s="64">
        <f t="shared" si="5"/>
        <v>0.89</v>
      </c>
      <c r="K62" s="64"/>
      <c r="L62">
        <v>4</v>
      </c>
    </row>
    <row r="63" spans="1:12">
      <c r="A63" t="s">
        <v>18</v>
      </c>
      <c r="B63" t="s">
        <v>83</v>
      </c>
      <c r="C63">
        <v>0</v>
      </c>
      <c r="D63">
        <v>0.3</v>
      </c>
      <c r="E63">
        <v>0.8</v>
      </c>
      <c r="F63">
        <f t="shared" si="1"/>
        <v>1</v>
      </c>
      <c r="G63">
        <f t="shared" si="2"/>
        <v>1</v>
      </c>
      <c r="H63">
        <f t="shared" si="3"/>
        <v>2</v>
      </c>
      <c r="I63">
        <f t="shared" si="4"/>
        <v>4</v>
      </c>
      <c r="J63" s="64">
        <f t="shared" si="5"/>
        <v>0.89</v>
      </c>
      <c r="K63" s="64"/>
      <c r="L63">
        <v>4</v>
      </c>
    </row>
    <row r="64" spans="1:12">
      <c r="A64" t="s">
        <v>18</v>
      </c>
      <c r="B64" t="s">
        <v>84</v>
      </c>
      <c r="C64">
        <v>1.4</v>
      </c>
      <c r="D64">
        <v>1.1000000000000001</v>
      </c>
      <c r="E64">
        <v>1.5</v>
      </c>
      <c r="F64">
        <f t="shared" si="1"/>
        <v>3</v>
      </c>
      <c r="G64">
        <f t="shared" si="2"/>
        <v>3</v>
      </c>
      <c r="H64">
        <f t="shared" si="3"/>
        <v>3</v>
      </c>
      <c r="I64">
        <f t="shared" si="4"/>
        <v>9</v>
      </c>
      <c r="J64" s="64">
        <f t="shared" si="5"/>
        <v>2</v>
      </c>
      <c r="K64" s="64"/>
      <c r="L64">
        <v>9</v>
      </c>
    </row>
    <row r="65" spans="1:12">
      <c r="A65" t="s">
        <v>18</v>
      </c>
      <c r="B65" t="s">
        <v>85</v>
      </c>
      <c r="C65">
        <v>0</v>
      </c>
      <c r="D65">
        <v>0.79</v>
      </c>
      <c r="E65">
        <v>0.35</v>
      </c>
      <c r="F65">
        <f t="shared" si="1"/>
        <v>1</v>
      </c>
      <c r="G65">
        <f t="shared" si="2"/>
        <v>2</v>
      </c>
      <c r="H65">
        <f t="shared" si="3"/>
        <v>1</v>
      </c>
      <c r="I65">
        <f t="shared" si="4"/>
        <v>4</v>
      </c>
      <c r="J65" s="64">
        <f t="shared" si="5"/>
        <v>0.89</v>
      </c>
      <c r="K65" s="64"/>
      <c r="L65">
        <v>4</v>
      </c>
    </row>
    <row r="66" spans="1:12">
      <c r="A66" t="s">
        <v>18</v>
      </c>
      <c r="B66" t="s">
        <v>86</v>
      </c>
      <c r="C66">
        <v>0.69</v>
      </c>
      <c r="D66">
        <v>0.89</v>
      </c>
      <c r="E66">
        <v>0.13</v>
      </c>
      <c r="F66">
        <f t="shared" si="1"/>
        <v>2</v>
      </c>
      <c r="G66">
        <f t="shared" si="2"/>
        <v>2</v>
      </c>
      <c r="H66">
        <f t="shared" si="3"/>
        <v>1</v>
      </c>
      <c r="I66">
        <f t="shared" si="4"/>
        <v>5</v>
      </c>
      <c r="J66" s="64">
        <f t="shared" si="5"/>
        <v>1.1100000000000001</v>
      </c>
      <c r="K66" s="64"/>
      <c r="L66">
        <v>5</v>
      </c>
    </row>
    <row r="67" spans="1:12">
      <c r="A67" t="s">
        <v>18</v>
      </c>
      <c r="B67" t="s">
        <v>87</v>
      </c>
      <c r="C67">
        <v>0.69</v>
      </c>
      <c r="D67">
        <v>0.65</v>
      </c>
      <c r="E67">
        <v>0.62</v>
      </c>
      <c r="F67">
        <f t="shared" si="1"/>
        <v>2</v>
      </c>
      <c r="G67">
        <f t="shared" si="2"/>
        <v>2</v>
      </c>
      <c r="H67">
        <f t="shared" si="3"/>
        <v>2</v>
      </c>
      <c r="I67">
        <f t="shared" si="4"/>
        <v>6</v>
      </c>
      <c r="J67" s="64">
        <f t="shared" si="5"/>
        <v>1.33</v>
      </c>
      <c r="K67" s="64"/>
      <c r="L67">
        <v>6</v>
      </c>
    </row>
    <row r="68" spans="1:12">
      <c r="A68" t="s">
        <v>18</v>
      </c>
      <c r="B68" t="s">
        <v>88</v>
      </c>
      <c r="C68">
        <v>0</v>
      </c>
      <c r="D68">
        <v>1.89</v>
      </c>
      <c r="E68">
        <v>0</v>
      </c>
      <c r="F68">
        <f t="shared" ref="F68:F131" si="6">IF(C68="",0,LOOKUP(C68,$N$3:$O$5,$P$3:$P$5))</f>
        <v>1</v>
      </c>
      <c r="G68">
        <f t="shared" ref="G68:G131" si="7">IF(D68="",0,LOOKUP(D68,$N$3:$O$5,$P$3:$P$5))</f>
        <v>3</v>
      </c>
      <c r="H68">
        <f t="shared" ref="H68:H131" si="8">IF(E68="",0,LOOKUP(E68,$N$3:$O$5,$P$3:$P$5))</f>
        <v>1</v>
      </c>
      <c r="I68">
        <f t="shared" ref="I68:I131" si="9">SUM(F68:H68)</f>
        <v>5</v>
      </c>
      <c r="J68" s="64">
        <f t="shared" ref="J68:J108" si="10">ROUND((I68/9)*(10/100)*20,2)</f>
        <v>1.1100000000000001</v>
      </c>
      <c r="K68" s="64"/>
      <c r="L68">
        <v>5</v>
      </c>
    </row>
    <row r="69" spans="1:12">
      <c r="A69" t="s">
        <v>18</v>
      </c>
      <c r="B69" t="s">
        <v>89</v>
      </c>
      <c r="C69">
        <v>3.72</v>
      </c>
      <c r="D69">
        <v>11.39</v>
      </c>
      <c r="E69">
        <v>21.84</v>
      </c>
      <c r="F69">
        <f t="shared" si="6"/>
        <v>3</v>
      </c>
      <c r="G69">
        <f t="shared" si="7"/>
        <v>3</v>
      </c>
      <c r="H69">
        <f t="shared" si="8"/>
        <v>3</v>
      </c>
      <c r="I69">
        <f t="shared" si="9"/>
        <v>9</v>
      </c>
      <c r="J69" s="64">
        <f t="shared" si="10"/>
        <v>2</v>
      </c>
      <c r="K69" s="64"/>
      <c r="L69">
        <v>9</v>
      </c>
    </row>
    <row r="70" spans="1:12">
      <c r="A70" t="s">
        <v>18</v>
      </c>
      <c r="B70" t="s">
        <v>90</v>
      </c>
      <c r="C70">
        <v>2</v>
      </c>
      <c r="D70">
        <v>1</v>
      </c>
      <c r="E70">
        <v>1</v>
      </c>
      <c r="F70">
        <f t="shared" si="6"/>
        <v>3</v>
      </c>
      <c r="G70">
        <f t="shared" si="7"/>
        <v>2</v>
      </c>
      <c r="H70">
        <f t="shared" si="8"/>
        <v>2</v>
      </c>
      <c r="I70">
        <f t="shared" si="9"/>
        <v>7</v>
      </c>
      <c r="J70" s="64">
        <f t="shared" si="10"/>
        <v>1.56</v>
      </c>
      <c r="K70" s="64"/>
      <c r="L70">
        <v>7</v>
      </c>
    </row>
    <row r="71" spans="1:12">
      <c r="A71" t="s">
        <v>18</v>
      </c>
      <c r="B71" t="s">
        <v>91</v>
      </c>
      <c r="C71">
        <v>0</v>
      </c>
      <c r="D71">
        <v>0</v>
      </c>
      <c r="E71">
        <v>0.25</v>
      </c>
      <c r="F71">
        <f t="shared" si="6"/>
        <v>1</v>
      </c>
      <c r="G71">
        <f t="shared" si="7"/>
        <v>1</v>
      </c>
      <c r="H71">
        <f t="shared" si="8"/>
        <v>1</v>
      </c>
      <c r="I71">
        <f t="shared" si="9"/>
        <v>3</v>
      </c>
      <c r="J71" s="64">
        <f t="shared" si="10"/>
        <v>0.67</v>
      </c>
      <c r="K71" s="64"/>
      <c r="L71">
        <v>3</v>
      </c>
    </row>
    <row r="72" spans="1:12">
      <c r="A72" t="s">
        <v>18</v>
      </c>
      <c r="B72" t="s">
        <v>92</v>
      </c>
      <c r="C72">
        <v>1.66</v>
      </c>
      <c r="D72">
        <v>3.26</v>
      </c>
      <c r="E72">
        <v>1.41</v>
      </c>
      <c r="F72">
        <f t="shared" si="6"/>
        <v>3</v>
      </c>
      <c r="G72">
        <f t="shared" si="7"/>
        <v>3</v>
      </c>
      <c r="H72">
        <f t="shared" si="8"/>
        <v>3</v>
      </c>
      <c r="I72">
        <f t="shared" si="9"/>
        <v>9</v>
      </c>
      <c r="J72" s="64">
        <f t="shared" si="10"/>
        <v>2</v>
      </c>
      <c r="K72" s="64"/>
      <c r="L72">
        <v>9</v>
      </c>
    </row>
    <row r="73" spans="1:12">
      <c r="A73" t="s">
        <v>18</v>
      </c>
      <c r="B73" t="s">
        <v>93</v>
      </c>
      <c r="C73">
        <v>0.02</v>
      </c>
      <c r="D73">
        <v>0.01</v>
      </c>
      <c r="E73">
        <v>0.01</v>
      </c>
      <c r="F73">
        <f t="shared" si="6"/>
        <v>1</v>
      </c>
      <c r="G73">
        <f t="shared" si="7"/>
        <v>1</v>
      </c>
      <c r="H73">
        <f t="shared" si="8"/>
        <v>1</v>
      </c>
      <c r="I73">
        <f t="shared" si="9"/>
        <v>3</v>
      </c>
      <c r="J73" s="64">
        <f t="shared" si="10"/>
        <v>0.67</v>
      </c>
      <c r="K73" s="64"/>
      <c r="L73">
        <v>3</v>
      </c>
    </row>
    <row r="74" spans="1:12">
      <c r="A74" t="s">
        <v>18</v>
      </c>
      <c r="B74" t="s">
        <v>94</v>
      </c>
      <c r="C74">
        <v>0.47</v>
      </c>
      <c r="D74">
        <v>1.06</v>
      </c>
      <c r="E74">
        <v>0.54</v>
      </c>
      <c r="F74">
        <f t="shared" si="6"/>
        <v>1</v>
      </c>
      <c r="G74">
        <f t="shared" si="7"/>
        <v>3</v>
      </c>
      <c r="H74">
        <f t="shared" si="8"/>
        <v>2</v>
      </c>
      <c r="I74">
        <f t="shared" si="9"/>
        <v>6</v>
      </c>
      <c r="J74" s="64">
        <f t="shared" si="10"/>
        <v>1.33</v>
      </c>
      <c r="K74" s="64"/>
      <c r="L74">
        <v>6</v>
      </c>
    </row>
    <row r="75" spans="1:12">
      <c r="A75" t="s">
        <v>18</v>
      </c>
      <c r="B75" t="s">
        <v>95</v>
      </c>
      <c r="C75">
        <v>0</v>
      </c>
      <c r="D75">
        <v>0.73</v>
      </c>
      <c r="E75">
        <v>2.29</v>
      </c>
      <c r="F75">
        <f t="shared" si="6"/>
        <v>1</v>
      </c>
      <c r="G75">
        <f t="shared" si="7"/>
        <v>2</v>
      </c>
      <c r="H75">
        <f t="shared" si="8"/>
        <v>3</v>
      </c>
      <c r="I75">
        <f t="shared" si="9"/>
        <v>6</v>
      </c>
      <c r="J75" s="64">
        <f t="shared" si="10"/>
        <v>1.33</v>
      </c>
      <c r="K75" s="64"/>
      <c r="L75">
        <v>6</v>
      </c>
    </row>
    <row r="76" spans="1:12">
      <c r="A76" t="s">
        <v>18</v>
      </c>
      <c r="B76" t="s">
        <v>96</v>
      </c>
      <c r="C76">
        <v>7.88</v>
      </c>
      <c r="D76">
        <v>4</v>
      </c>
      <c r="E76">
        <v>0</v>
      </c>
      <c r="F76">
        <f t="shared" si="6"/>
        <v>3</v>
      </c>
      <c r="G76">
        <f t="shared" si="7"/>
        <v>3</v>
      </c>
      <c r="H76">
        <f t="shared" si="8"/>
        <v>1</v>
      </c>
      <c r="I76">
        <f t="shared" si="9"/>
        <v>7</v>
      </c>
      <c r="J76" s="64">
        <f t="shared" si="10"/>
        <v>1.56</v>
      </c>
      <c r="K76" s="64"/>
      <c r="L76">
        <v>7</v>
      </c>
    </row>
    <row r="77" spans="1:12">
      <c r="A77" t="s">
        <v>18</v>
      </c>
      <c r="B77" t="s">
        <v>97</v>
      </c>
      <c r="C77">
        <v>2.78</v>
      </c>
      <c r="D77">
        <v>6.74</v>
      </c>
      <c r="E77">
        <v>0</v>
      </c>
      <c r="F77">
        <f t="shared" si="6"/>
        <v>3</v>
      </c>
      <c r="G77">
        <f t="shared" si="7"/>
        <v>3</v>
      </c>
      <c r="H77">
        <f t="shared" si="8"/>
        <v>1</v>
      </c>
      <c r="I77">
        <f t="shared" si="9"/>
        <v>7</v>
      </c>
      <c r="J77" s="64">
        <f t="shared" si="10"/>
        <v>1.56</v>
      </c>
      <c r="K77" s="64"/>
      <c r="L77">
        <v>7</v>
      </c>
    </row>
    <row r="78" spans="1:12">
      <c r="A78" t="s">
        <v>18</v>
      </c>
      <c r="B78" t="s">
        <v>98</v>
      </c>
      <c r="C78">
        <v>2.6</v>
      </c>
      <c r="D78">
        <v>0.7</v>
      </c>
      <c r="E78">
        <v>4.7</v>
      </c>
      <c r="F78">
        <f t="shared" si="6"/>
        <v>3</v>
      </c>
      <c r="G78">
        <f t="shared" si="7"/>
        <v>2</v>
      </c>
      <c r="H78">
        <f t="shared" si="8"/>
        <v>3</v>
      </c>
      <c r="I78">
        <f t="shared" si="9"/>
        <v>8</v>
      </c>
      <c r="J78" s="64">
        <f t="shared" si="10"/>
        <v>1.78</v>
      </c>
      <c r="K78" s="64"/>
      <c r="L78">
        <v>8</v>
      </c>
    </row>
    <row r="79" spans="1:12">
      <c r="A79" t="s">
        <v>18</v>
      </c>
      <c r="B79" t="s">
        <v>99</v>
      </c>
      <c r="C79">
        <v>1.5</v>
      </c>
      <c r="D79">
        <v>1.1000000000000001</v>
      </c>
      <c r="E79">
        <v>0.5</v>
      </c>
      <c r="F79">
        <f t="shared" si="6"/>
        <v>3</v>
      </c>
      <c r="G79">
        <f t="shared" si="7"/>
        <v>3</v>
      </c>
      <c r="H79">
        <f t="shared" si="8"/>
        <v>1</v>
      </c>
      <c r="I79">
        <f t="shared" si="9"/>
        <v>7</v>
      </c>
      <c r="J79" s="64">
        <f t="shared" si="10"/>
        <v>1.56</v>
      </c>
      <c r="K79" s="64"/>
      <c r="L79">
        <v>7</v>
      </c>
    </row>
    <row r="80" spans="1:12">
      <c r="A80" t="s">
        <v>18</v>
      </c>
      <c r="B80" t="s">
        <v>100</v>
      </c>
      <c r="C80">
        <v>0</v>
      </c>
      <c r="D80">
        <v>0</v>
      </c>
      <c r="E80">
        <v>0.64</v>
      </c>
      <c r="F80">
        <f t="shared" si="6"/>
        <v>1</v>
      </c>
      <c r="G80">
        <f t="shared" si="7"/>
        <v>1</v>
      </c>
      <c r="H80">
        <f t="shared" si="8"/>
        <v>2</v>
      </c>
      <c r="I80">
        <f t="shared" si="9"/>
        <v>4</v>
      </c>
      <c r="J80" s="64">
        <f t="shared" si="10"/>
        <v>0.89</v>
      </c>
      <c r="K80" s="64"/>
      <c r="L80">
        <v>4</v>
      </c>
    </row>
    <row r="81" spans="1:12">
      <c r="A81" t="s">
        <v>18</v>
      </c>
      <c r="B81" t="s">
        <v>101</v>
      </c>
      <c r="C81">
        <v>0.01</v>
      </c>
      <c r="D81">
        <v>0.01</v>
      </c>
      <c r="E81">
        <v>0.01</v>
      </c>
      <c r="F81">
        <f t="shared" si="6"/>
        <v>1</v>
      </c>
      <c r="G81">
        <f t="shared" si="7"/>
        <v>1</v>
      </c>
      <c r="H81">
        <f t="shared" si="8"/>
        <v>1</v>
      </c>
      <c r="I81">
        <f t="shared" si="9"/>
        <v>3</v>
      </c>
      <c r="J81" s="64">
        <f t="shared" si="10"/>
        <v>0.67</v>
      </c>
      <c r="K81" s="64"/>
      <c r="L81">
        <v>3</v>
      </c>
    </row>
    <row r="82" spans="1:12">
      <c r="A82" t="s">
        <v>18</v>
      </c>
      <c r="B82" t="s">
        <v>102</v>
      </c>
      <c r="C82">
        <v>0</v>
      </c>
      <c r="D82">
        <v>0</v>
      </c>
      <c r="E82">
        <v>5.4</v>
      </c>
      <c r="F82">
        <f t="shared" si="6"/>
        <v>1</v>
      </c>
      <c r="G82">
        <f t="shared" si="7"/>
        <v>1</v>
      </c>
      <c r="H82">
        <f t="shared" si="8"/>
        <v>3</v>
      </c>
      <c r="I82">
        <f t="shared" si="9"/>
        <v>5</v>
      </c>
      <c r="J82" s="64">
        <f t="shared" si="10"/>
        <v>1.1100000000000001</v>
      </c>
      <c r="K82" s="64"/>
      <c r="L82">
        <v>5</v>
      </c>
    </row>
    <row r="83" spans="1:12">
      <c r="A83" t="s">
        <v>18</v>
      </c>
      <c r="B83" t="s">
        <v>103</v>
      </c>
      <c r="C83">
        <v>0.01</v>
      </c>
      <c r="D83">
        <v>0.04</v>
      </c>
      <c r="E83">
        <v>0</v>
      </c>
      <c r="F83">
        <f t="shared" si="6"/>
        <v>1</v>
      </c>
      <c r="G83">
        <f t="shared" si="7"/>
        <v>1</v>
      </c>
      <c r="H83">
        <f t="shared" si="8"/>
        <v>1</v>
      </c>
      <c r="I83">
        <f t="shared" si="9"/>
        <v>3</v>
      </c>
      <c r="J83" s="64">
        <f t="shared" si="10"/>
        <v>0.67</v>
      </c>
      <c r="K83" s="64"/>
      <c r="L83">
        <v>3</v>
      </c>
    </row>
    <row r="84" spans="1:12">
      <c r="A84" t="s">
        <v>18</v>
      </c>
      <c r="B84" t="s">
        <v>104</v>
      </c>
      <c r="C84">
        <v>0.2</v>
      </c>
      <c r="D84">
        <v>0.23</v>
      </c>
      <c r="E84">
        <v>0.23</v>
      </c>
      <c r="F84">
        <f t="shared" si="6"/>
        <v>1</v>
      </c>
      <c r="G84">
        <f t="shared" si="7"/>
        <v>1</v>
      </c>
      <c r="H84">
        <f t="shared" si="8"/>
        <v>1</v>
      </c>
      <c r="I84">
        <f t="shared" si="9"/>
        <v>3</v>
      </c>
      <c r="J84" s="64">
        <f t="shared" si="10"/>
        <v>0.67</v>
      </c>
      <c r="K84" s="64"/>
      <c r="L84">
        <v>3</v>
      </c>
    </row>
    <row r="85" spans="1:12">
      <c r="A85" t="s">
        <v>18</v>
      </c>
      <c r="B85" t="s">
        <v>105</v>
      </c>
      <c r="C85">
        <v>0</v>
      </c>
      <c r="D85">
        <v>0</v>
      </c>
      <c r="E85">
        <v>2</v>
      </c>
      <c r="F85">
        <f t="shared" si="6"/>
        <v>1</v>
      </c>
      <c r="G85">
        <f t="shared" si="7"/>
        <v>1</v>
      </c>
      <c r="H85">
        <f t="shared" si="8"/>
        <v>3</v>
      </c>
      <c r="I85">
        <f t="shared" si="9"/>
        <v>5</v>
      </c>
      <c r="J85" s="64">
        <f t="shared" si="10"/>
        <v>1.1100000000000001</v>
      </c>
      <c r="K85" s="64"/>
      <c r="L85">
        <v>5</v>
      </c>
    </row>
    <row r="86" spans="1:12">
      <c r="A86" t="s">
        <v>18</v>
      </c>
      <c r="B86" t="s">
        <v>106</v>
      </c>
      <c r="C86">
        <v>0</v>
      </c>
      <c r="D86">
        <v>0</v>
      </c>
      <c r="E86">
        <v>0</v>
      </c>
      <c r="F86">
        <f t="shared" si="6"/>
        <v>1</v>
      </c>
      <c r="G86">
        <f t="shared" si="7"/>
        <v>1</v>
      </c>
      <c r="H86">
        <f t="shared" si="8"/>
        <v>1</v>
      </c>
      <c r="I86">
        <f t="shared" si="9"/>
        <v>3</v>
      </c>
      <c r="J86" s="64">
        <f t="shared" si="10"/>
        <v>0.67</v>
      </c>
      <c r="K86" s="64"/>
      <c r="L86">
        <v>3</v>
      </c>
    </row>
    <row r="87" spans="1:12">
      <c r="A87" t="s">
        <v>18</v>
      </c>
      <c r="B87" t="s">
        <v>107</v>
      </c>
      <c r="C87">
        <v>0.11</v>
      </c>
      <c r="D87">
        <v>0.42</v>
      </c>
      <c r="E87">
        <v>0.88</v>
      </c>
      <c r="F87">
        <f t="shared" si="6"/>
        <v>1</v>
      </c>
      <c r="G87">
        <f t="shared" si="7"/>
        <v>1</v>
      </c>
      <c r="H87">
        <f t="shared" si="8"/>
        <v>2</v>
      </c>
      <c r="I87">
        <f t="shared" si="9"/>
        <v>4</v>
      </c>
      <c r="J87" s="64">
        <f t="shared" si="10"/>
        <v>0.89</v>
      </c>
      <c r="K87" s="64"/>
      <c r="L87">
        <v>4</v>
      </c>
    </row>
    <row r="88" spans="1:12">
      <c r="A88" t="s">
        <v>18</v>
      </c>
      <c r="B88" t="s">
        <v>108</v>
      </c>
      <c r="C88">
        <v>0.13</v>
      </c>
      <c r="D88">
        <v>0.3</v>
      </c>
      <c r="E88">
        <v>0.71</v>
      </c>
      <c r="F88">
        <f t="shared" si="6"/>
        <v>1</v>
      </c>
      <c r="G88">
        <f t="shared" si="7"/>
        <v>1</v>
      </c>
      <c r="H88">
        <f t="shared" si="8"/>
        <v>2</v>
      </c>
      <c r="I88">
        <f t="shared" si="9"/>
        <v>4</v>
      </c>
      <c r="J88" s="64">
        <f t="shared" si="10"/>
        <v>0.89</v>
      </c>
      <c r="K88" s="64"/>
      <c r="L88">
        <v>4</v>
      </c>
    </row>
    <row r="89" spans="1:12">
      <c r="A89" t="s">
        <v>18</v>
      </c>
      <c r="B89" t="s">
        <v>109</v>
      </c>
      <c r="C89">
        <v>0</v>
      </c>
      <c r="D89">
        <v>0</v>
      </c>
      <c r="E89">
        <v>0</v>
      </c>
      <c r="F89">
        <f t="shared" si="6"/>
        <v>1</v>
      </c>
      <c r="G89">
        <f t="shared" si="7"/>
        <v>1</v>
      </c>
      <c r="H89">
        <f t="shared" si="8"/>
        <v>1</v>
      </c>
      <c r="I89">
        <f t="shared" si="9"/>
        <v>3</v>
      </c>
      <c r="J89" s="64">
        <f t="shared" si="10"/>
        <v>0.67</v>
      </c>
      <c r="K89" s="64"/>
      <c r="L89">
        <v>3</v>
      </c>
    </row>
    <row r="90" spans="1:12">
      <c r="A90" t="s">
        <v>18</v>
      </c>
      <c r="B90" t="s">
        <v>110</v>
      </c>
      <c r="C90">
        <v>0</v>
      </c>
      <c r="D90">
        <v>0</v>
      </c>
      <c r="E90">
        <v>0</v>
      </c>
      <c r="F90">
        <f t="shared" si="6"/>
        <v>1</v>
      </c>
      <c r="G90">
        <f t="shared" si="7"/>
        <v>1</v>
      </c>
      <c r="H90">
        <f t="shared" si="8"/>
        <v>1</v>
      </c>
      <c r="I90">
        <f t="shared" si="9"/>
        <v>3</v>
      </c>
      <c r="J90" s="64">
        <f t="shared" si="10"/>
        <v>0.67</v>
      </c>
      <c r="K90" s="64"/>
      <c r="L90">
        <v>3</v>
      </c>
    </row>
    <row r="91" spans="1:12">
      <c r="A91" t="s">
        <v>18</v>
      </c>
      <c r="B91" t="s">
        <v>111</v>
      </c>
      <c r="C91">
        <v>0.57999999999999996</v>
      </c>
      <c r="D91">
        <v>0.63</v>
      </c>
      <c r="E91">
        <v>0.71</v>
      </c>
      <c r="F91">
        <f t="shared" si="6"/>
        <v>2</v>
      </c>
      <c r="G91">
        <f t="shared" si="7"/>
        <v>2</v>
      </c>
      <c r="H91">
        <f t="shared" si="8"/>
        <v>2</v>
      </c>
      <c r="I91">
        <f t="shared" si="9"/>
        <v>6</v>
      </c>
      <c r="J91" s="64">
        <f t="shared" si="10"/>
        <v>1.33</v>
      </c>
      <c r="K91" s="64"/>
      <c r="L91">
        <v>6</v>
      </c>
    </row>
    <row r="92" spans="1:12">
      <c r="A92" t="s">
        <v>18</v>
      </c>
      <c r="B92" t="s">
        <v>112</v>
      </c>
      <c r="C92">
        <v>1.55</v>
      </c>
      <c r="D92">
        <v>0.83</v>
      </c>
      <c r="E92">
        <v>0.92</v>
      </c>
      <c r="F92">
        <f t="shared" si="6"/>
        <v>3</v>
      </c>
      <c r="G92">
        <f t="shared" si="7"/>
        <v>2</v>
      </c>
      <c r="H92">
        <f t="shared" si="8"/>
        <v>2</v>
      </c>
      <c r="I92">
        <f t="shared" si="9"/>
        <v>7</v>
      </c>
      <c r="J92" s="64">
        <f t="shared" si="10"/>
        <v>1.56</v>
      </c>
      <c r="K92" s="64"/>
      <c r="L92">
        <v>7</v>
      </c>
    </row>
    <row r="93" spans="1:12">
      <c r="A93" t="s">
        <v>18</v>
      </c>
      <c r="B93" t="s">
        <v>113</v>
      </c>
      <c r="E93">
        <v>0.6</v>
      </c>
      <c r="F93">
        <f t="shared" si="6"/>
        <v>0</v>
      </c>
      <c r="G93">
        <f t="shared" si="7"/>
        <v>0</v>
      </c>
      <c r="H93">
        <f t="shared" si="8"/>
        <v>2</v>
      </c>
      <c r="I93">
        <f t="shared" si="9"/>
        <v>2</v>
      </c>
      <c r="J93" s="64">
        <f t="shared" si="10"/>
        <v>0.44</v>
      </c>
      <c r="K93" s="64"/>
      <c r="L93">
        <v>2</v>
      </c>
    </row>
    <row r="94" spans="1:12">
      <c r="A94" t="s">
        <v>18</v>
      </c>
      <c r="B94" t="s">
        <v>114</v>
      </c>
      <c r="C94">
        <v>0</v>
      </c>
      <c r="D94">
        <v>0</v>
      </c>
      <c r="E94">
        <v>0</v>
      </c>
      <c r="F94">
        <f t="shared" si="6"/>
        <v>1</v>
      </c>
      <c r="G94">
        <f t="shared" si="7"/>
        <v>1</v>
      </c>
      <c r="H94">
        <f t="shared" si="8"/>
        <v>1</v>
      </c>
      <c r="I94">
        <f t="shared" si="9"/>
        <v>3</v>
      </c>
      <c r="J94" s="64">
        <f t="shared" si="10"/>
        <v>0.67</v>
      </c>
      <c r="K94" s="64"/>
      <c r="L94">
        <v>3</v>
      </c>
    </row>
    <row r="95" spans="1:12">
      <c r="A95" t="s">
        <v>18</v>
      </c>
      <c r="B95" t="s">
        <v>115</v>
      </c>
      <c r="C95">
        <v>0</v>
      </c>
      <c r="D95">
        <v>0</v>
      </c>
      <c r="E95">
        <v>0</v>
      </c>
      <c r="F95">
        <f t="shared" si="6"/>
        <v>1</v>
      </c>
      <c r="G95">
        <f t="shared" si="7"/>
        <v>1</v>
      </c>
      <c r="H95">
        <f t="shared" si="8"/>
        <v>1</v>
      </c>
      <c r="I95">
        <f t="shared" si="9"/>
        <v>3</v>
      </c>
      <c r="J95" s="64">
        <f t="shared" si="10"/>
        <v>0.67</v>
      </c>
      <c r="K95" s="64"/>
      <c r="L95">
        <v>3</v>
      </c>
    </row>
    <row r="96" spans="1:12">
      <c r="A96" t="s">
        <v>18</v>
      </c>
      <c r="B96" t="s">
        <v>116</v>
      </c>
      <c r="C96">
        <v>0.27</v>
      </c>
      <c r="D96">
        <v>3.5</v>
      </c>
      <c r="E96">
        <v>0.27</v>
      </c>
      <c r="F96">
        <f t="shared" si="6"/>
        <v>1</v>
      </c>
      <c r="G96">
        <f t="shared" si="7"/>
        <v>3</v>
      </c>
      <c r="H96">
        <f t="shared" si="8"/>
        <v>1</v>
      </c>
      <c r="I96">
        <f t="shared" si="9"/>
        <v>5</v>
      </c>
      <c r="J96" s="64">
        <f t="shared" si="10"/>
        <v>1.1100000000000001</v>
      </c>
      <c r="K96" s="64"/>
      <c r="L96">
        <v>5</v>
      </c>
    </row>
    <row r="97" spans="1:12">
      <c r="A97" t="s">
        <v>18</v>
      </c>
      <c r="B97" t="s">
        <v>117</v>
      </c>
      <c r="F97">
        <f t="shared" si="6"/>
        <v>0</v>
      </c>
      <c r="G97">
        <f t="shared" si="7"/>
        <v>0</v>
      </c>
      <c r="H97">
        <f t="shared" si="8"/>
        <v>0</v>
      </c>
      <c r="I97">
        <f t="shared" si="9"/>
        <v>0</v>
      </c>
      <c r="J97" s="64">
        <f t="shared" si="10"/>
        <v>0</v>
      </c>
      <c r="K97" s="64"/>
      <c r="L97">
        <v>0</v>
      </c>
    </row>
    <row r="98" spans="1:12">
      <c r="A98" t="s">
        <v>18</v>
      </c>
      <c r="B98" t="s">
        <v>118</v>
      </c>
      <c r="C98">
        <v>0.19</v>
      </c>
      <c r="D98">
        <v>0.13</v>
      </c>
      <c r="E98">
        <v>0.1</v>
      </c>
      <c r="F98">
        <f t="shared" si="6"/>
        <v>1</v>
      </c>
      <c r="G98">
        <f t="shared" si="7"/>
        <v>1</v>
      </c>
      <c r="H98">
        <f t="shared" si="8"/>
        <v>1</v>
      </c>
      <c r="I98">
        <f t="shared" si="9"/>
        <v>3</v>
      </c>
      <c r="J98" s="64">
        <f t="shared" si="10"/>
        <v>0.67</v>
      </c>
      <c r="K98" s="64"/>
      <c r="L98">
        <v>3</v>
      </c>
    </row>
    <row r="99" spans="1:12">
      <c r="A99" t="s">
        <v>18</v>
      </c>
      <c r="B99" t="s">
        <v>119</v>
      </c>
      <c r="F99">
        <f t="shared" si="6"/>
        <v>0</v>
      </c>
      <c r="G99">
        <f t="shared" si="7"/>
        <v>0</v>
      </c>
      <c r="H99">
        <f t="shared" si="8"/>
        <v>0</v>
      </c>
      <c r="I99">
        <f t="shared" si="9"/>
        <v>0</v>
      </c>
      <c r="J99" s="64">
        <f t="shared" si="10"/>
        <v>0</v>
      </c>
      <c r="K99" s="64"/>
      <c r="L99">
        <v>0</v>
      </c>
    </row>
    <row r="100" spans="1:12">
      <c r="A100" t="s">
        <v>18</v>
      </c>
      <c r="B100" t="s">
        <v>120</v>
      </c>
      <c r="C100">
        <v>2</v>
      </c>
      <c r="D100">
        <v>2.9</v>
      </c>
      <c r="E100">
        <v>3.6</v>
      </c>
      <c r="F100">
        <f t="shared" si="6"/>
        <v>3</v>
      </c>
      <c r="G100">
        <f t="shared" si="7"/>
        <v>3</v>
      </c>
      <c r="H100">
        <f t="shared" si="8"/>
        <v>3</v>
      </c>
      <c r="I100">
        <f t="shared" si="9"/>
        <v>9</v>
      </c>
      <c r="J100" s="64">
        <f t="shared" si="10"/>
        <v>2</v>
      </c>
      <c r="K100" s="64"/>
      <c r="L100">
        <v>9</v>
      </c>
    </row>
    <row r="101" spans="1:12">
      <c r="A101" t="s">
        <v>18</v>
      </c>
      <c r="B101" t="s">
        <v>121</v>
      </c>
      <c r="C101">
        <v>0</v>
      </c>
      <c r="D101">
        <v>0</v>
      </c>
      <c r="E101">
        <v>0</v>
      </c>
      <c r="F101">
        <f t="shared" si="6"/>
        <v>1</v>
      </c>
      <c r="G101">
        <f t="shared" si="7"/>
        <v>1</v>
      </c>
      <c r="H101">
        <f t="shared" si="8"/>
        <v>1</v>
      </c>
      <c r="I101">
        <f t="shared" si="9"/>
        <v>3</v>
      </c>
      <c r="J101" s="64">
        <f t="shared" si="10"/>
        <v>0.67</v>
      </c>
      <c r="K101" s="64"/>
      <c r="L101">
        <v>3</v>
      </c>
    </row>
    <row r="102" spans="1:12">
      <c r="A102" t="s">
        <v>18</v>
      </c>
      <c r="B102" t="s">
        <v>122</v>
      </c>
      <c r="F102">
        <f t="shared" si="6"/>
        <v>0</v>
      </c>
      <c r="G102">
        <f t="shared" si="7"/>
        <v>0</v>
      </c>
      <c r="H102">
        <f t="shared" si="8"/>
        <v>0</v>
      </c>
      <c r="I102">
        <f t="shared" si="9"/>
        <v>0</v>
      </c>
      <c r="J102" s="64">
        <f t="shared" si="10"/>
        <v>0</v>
      </c>
      <c r="K102" s="64"/>
      <c r="L102">
        <v>0</v>
      </c>
    </row>
    <row r="103" spans="1:12">
      <c r="A103" t="s">
        <v>18</v>
      </c>
      <c r="B103" t="s">
        <v>123</v>
      </c>
      <c r="C103">
        <v>0</v>
      </c>
      <c r="D103">
        <v>0</v>
      </c>
      <c r="E103">
        <v>0.08</v>
      </c>
      <c r="F103">
        <f t="shared" si="6"/>
        <v>1</v>
      </c>
      <c r="G103">
        <f t="shared" si="7"/>
        <v>1</v>
      </c>
      <c r="H103">
        <f t="shared" si="8"/>
        <v>1</v>
      </c>
      <c r="I103">
        <f t="shared" si="9"/>
        <v>3</v>
      </c>
      <c r="J103" s="64">
        <f t="shared" si="10"/>
        <v>0.67</v>
      </c>
      <c r="K103" s="64"/>
      <c r="L103">
        <v>3</v>
      </c>
    </row>
    <row r="104" spans="1:12">
      <c r="A104" t="s">
        <v>18</v>
      </c>
      <c r="B104" t="s">
        <v>124</v>
      </c>
      <c r="F104">
        <f t="shared" si="6"/>
        <v>0</v>
      </c>
      <c r="G104">
        <f t="shared" si="7"/>
        <v>0</v>
      </c>
      <c r="H104">
        <f t="shared" si="8"/>
        <v>0</v>
      </c>
      <c r="I104">
        <f t="shared" si="9"/>
        <v>0</v>
      </c>
      <c r="J104" s="64">
        <f t="shared" si="10"/>
        <v>0</v>
      </c>
      <c r="K104" s="64"/>
      <c r="L104">
        <v>0</v>
      </c>
    </row>
    <row r="105" spans="1:12">
      <c r="A105" t="s">
        <v>18</v>
      </c>
      <c r="B105" t="s">
        <v>125</v>
      </c>
      <c r="F105">
        <f t="shared" si="6"/>
        <v>0</v>
      </c>
      <c r="G105">
        <f t="shared" si="7"/>
        <v>0</v>
      </c>
      <c r="H105">
        <f t="shared" si="8"/>
        <v>0</v>
      </c>
      <c r="I105">
        <f t="shared" si="9"/>
        <v>0</v>
      </c>
      <c r="J105" s="64">
        <f t="shared" si="10"/>
        <v>0</v>
      </c>
      <c r="K105" s="64"/>
      <c r="L105">
        <v>0</v>
      </c>
    </row>
    <row r="106" spans="1:12">
      <c r="A106" t="s">
        <v>18</v>
      </c>
      <c r="B106" t="s">
        <v>126</v>
      </c>
      <c r="F106">
        <f t="shared" si="6"/>
        <v>0</v>
      </c>
      <c r="G106">
        <f t="shared" si="7"/>
        <v>0</v>
      </c>
      <c r="H106">
        <f t="shared" si="8"/>
        <v>0</v>
      </c>
      <c r="I106">
        <f t="shared" si="9"/>
        <v>0</v>
      </c>
      <c r="J106" s="64">
        <f t="shared" si="10"/>
        <v>0</v>
      </c>
      <c r="K106" s="64"/>
      <c r="L106">
        <v>0</v>
      </c>
    </row>
    <row r="107" spans="1:12">
      <c r="A107" t="s">
        <v>18</v>
      </c>
      <c r="B107" t="s">
        <v>127</v>
      </c>
      <c r="F107">
        <f t="shared" si="6"/>
        <v>0</v>
      </c>
      <c r="G107">
        <f t="shared" si="7"/>
        <v>0</v>
      </c>
      <c r="H107">
        <f t="shared" si="8"/>
        <v>0</v>
      </c>
      <c r="I107">
        <f t="shared" si="9"/>
        <v>0</v>
      </c>
      <c r="J107" s="64">
        <f t="shared" si="10"/>
        <v>0</v>
      </c>
      <c r="K107" s="64"/>
      <c r="L107">
        <v>0</v>
      </c>
    </row>
    <row r="108" spans="1:12">
      <c r="A108" t="s">
        <v>18</v>
      </c>
      <c r="B108" t="s">
        <v>128</v>
      </c>
      <c r="F108">
        <f t="shared" si="6"/>
        <v>0</v>
      </c>
      <c r="G108">
        <f t="shared" si="7"/>
        <v>0</v>
      </c>
      <c r="H108">
        <f t="shared" si="8"/>
        <v>0</v>
      </c>
      <c r="I108">
        <f t="shared" si="9"/>
        <v>0</v>
      </c>
      <c r="J108" s="64">
        <f t="shared" si="10"/>
        <v>0</v>
      </c>
      <c r="K108" s="64"/>
      <c r="L108">
        <v>0</v>
      </c>
    </row>
    <row r="109" spans="1:12">
      <c r="A109" t="s">
        <v>164</v>
      </c>
      <c r="B109" t="s">
        <v>165</v>
      </c>
      <c r="C109">
        <v>0.51</v>
      </c>
      <c r="D109">
        <v>0.87</v>
      </c>
      <c r="E109">
        <v>0.85</v>
      </c>
      <c r="F109">
        <f t="shared" si="6"/>
        <v>2</v>
      </c>
      <c r="G109">
        <f t="shared" si="7"/>
        <v>2</v>
      </c>
      <c r="H109">
        <f t="shared" si="8"/>
        <v>2</v>
      </c>
      <c r="I109">
        <f t="shared" si="9"/>
        <v>6</v>
      </c>
      <c r="J109" s="64">
        <f>ROUND((I109/9)*(10/100)*25,2)</f>
        <v>1.67</v>
      </c>
      <c r="K109" s="64"/>
      <c r="L109">
        <v>6</v>
      </c>
    </row>
    <row r="110" spans="1:12">
      <c r="A110" t="s">
        <v>164</v>
      </c>
      <c r="B110" t="s">
        <v>166</v>
      </c>
      <c r="C110">
        <v>0.53</v>
      </c>
      <c r="D110">
        <v>0.93</v>
      </c>
      <c r="E110">
        <v>0.73</v>
      </c>
      <c r="F110">
        <f t="shared" si="6"/>
        <v>2</v>
      </c>
      <c r="G110">
        <f t="shared" si="7"/>
        <v>2</v>
      </c>
      <c r="H110">
        <f t="shared" si="8"/>
        <v>2</v>
      </c>
      <c r="I110">
        <f t="shared" si="9"/>
        <v>6</v>
      </c>
      <c r="J110" s="64">
        <f t="shared" ref="J110:J173" si="11">ROUND((I110/9)*(10/100)*25,2)</f>
        <v>1.67</v>
      </c>
      <c r="K110" s="64"/>
      <c r="L110">
        <v>6</v>
      </c>
    </row>
    <row r="111" spans="1:12">
      <c r="A111" t="s">
        <v>164</v>
      </c>
      <c r="B111" t="s">
        <v>167</v>
      </c>
      <c r="C111">
        <v>0.44</v>
      </c>
      <c r="D111">
        <v>0.56000000000000005</v>
      </c>
      <c r="E111">
        <v>0.84</v>
      </c>
      <c r="F111">
        <f t="shared" si="6"/>
        <v>1</v>
      </c>
      <c r="G111">
        <f t="shared" si="7"/>
        <v>2</v>
      </c>
      <c r="H111">
        <f t="shared" si="8"/>
        <v>2</v>
      </c>
      <c r="I111">
        <f t="shared" si="9"/>
        <v>5</v>
      </c>
      <c r="J111" s="64">
        <f t="shared" si="11"/>
        <v>1.39</v>
      </c>
      <c r="K111" s="64"/>
      <c r="L111">
        <v>5</v>
      </c>
    </row>
    <row r="112" spans="1:12">
      <c r="A112" t="s">
        <v>164</v>
      </c>
      <c r="B112" t="s">
        <v>168</v>
      </c>
      <c r="C112">
        <v>1.1100000000000001</v>
      </c>
      <c r="D112">
        <v>1.45</v>
      </c>
      <c r="E112">
        <v>2.46</v>
      </c>
      <c r="F112">
        <f t="shared" si="6"/>
        <v>3</v>
      </c>
      <c r="G112">
        <f t="shared" si="7"/>
        <v>3</v>
      </c>
      <c r="H112">
        <f t="shared" si="8"/>
        <v>3</v>
      </c>
      <c r="I112">
        <f t="shared" si="9"/>
        <v>9</v>
      </c>
      <c r="J112" s="64">
        <f t="shared" si="11"/>
        <v>2.5</v>
      </c>
      <c r="K112" s="64"/>
      <c r="L112">
        <v>9</v>
      </c>
    </row>
    <row r="113" spans="1:12">
      <c r="A113" t="s">
        <v>164</v>
      </c>
      <c r="B113" t="s">
        <v>169</v>
      </c>
      <c r="C113">
        <v>0.41</v>
      </c>
      <c r="D113">
        <v>0.57999999999999996</v>
      </c>
      <c r="E113">
        <v>0.79</v>
      </c>
      <c r="F113">
        <f t="shared" si="6"/>
        <v>1</v>
      </c>
      <c r="G113">
        <f t="shared" si="7"/>
        <v>2</v>
      </c>
      <c r="H113">
        <f t="shared" si="8"/>
        <v>2</v>
      </c>
      <c r="I113">
        <f t="shared" si="9"/>
        <v>5</v>
      </c>
      <c r="J113" s="64">
        <f t="shared" si="11"/>
        <v>1.39</v>
      </c>
      <c r="K113" s="64"/>
      <c r="L113">
        <v>5</v>
      </c>
    </row>
    <row r="114" spans="1:12">
      <c r="A114" t="s">
        <v>164</v>
      </c>
      <c r="B114" t="s">
        <v>170</v>
      </c>
      <c r="C114">
        <v>4.9400000000000004</v>
      </c>
      <c r="D114">
        <v>4.3600000000000003</v>
      </c>
      <c r="E114">
        <v>1.1100000000000001</v>
      </c>
      <c r="F114">
        <f t="shared" si="6"/>
        <v>3</v>
      </c>
      <c r="G114">
        <f t="shared" si="7"/>
        <v>3</v>
      </c>
      <c r="H114">
        <f t="shared" si="8"/>
        <v>3</v>
      </c>
      <c r="I114">
        <f t="shared" si="9"/>
        <v>9</v>
      </c>
      <c r="J114" s="64">
        <f t="shared" si="11"/>
        <v>2.5</v>
      </c>
      <c r="K114" s="64"/>
      <c r="L114">
        <v>9</v>
      </c>
    </row>
    <row r="115" spans="1:12">
      <c r="A115" t="s">
        <v>164</v>
      </c>
      <c r="B115" t="s">
        <v>171</v>
      </c>
      <c r="F115">
        <f t="shared" si="6"/>
        <v>0</v>
      </c>
      <c r="G115">
        <f t="shared" si="7"/>
        <v>0</v>
      </c>
      <c r="H115">
        <f t="shared" si="8"/>
        <v>0</v>
      </c>
      <c r="I115">
        <f t="shared" si="9"/>
        <v>0</v>
      </c>
      <c r="J115" s="64">
        <f t="shared" si="11"/>
        <v>0</v>
      </c>
      <c r="K115" s="64"/>
      <c r="L115">
        <v>0</v>
      </c>
    </row>
    <row r="116" spans="1:12">
      <c r="A116" t="s">
        <v>164</v>
      </c>
      <c r="B116" t="s">
        <v>172</v>
      </c>
      <c r="C116">
        <v>0</v>
      </c>
      <c r="D116">
        <v>0.1</v>
      </c>
      <c r="E116">
        <v>7.0000000000000007E-2</v>
      </c>
      <c r="F116">
        <f t="shared" si="6"/>
        <v>1</v>
      </c>
      <c r="G116">
        <f t="shared" si="7"/>
        <v>1</v>
      </c>
      <c r="H116">
        <f t="shared" si="8"/>
        <v>1</v>
      </c>
      <c r="I116">
        <f t="shared" si="9"/>
        <v>3</v>
      </c>
      <c r="J116" s="64">
        <f t="shared" si="11"/>
        <v>0.83</v>
      </c>
      <c r="K116" s="64"/>
      <c r="L116">
        <v>3</v>
      </c>
    </row>
    <row r="117" spans="1:12">
      <c r="A117" t="s">
        <v>164</v>
      </c>
      <c r="B117" t="s">
        <v>173</v>
      </c>
      <c r="C117">
        <v>0.34</v>
      </c>
      <c r="D117">
        <v>12.73</v>
      </c>
      <c r="E117">
        <v>2.4</v>
      </c>
      <c r="F117">
        <f t="shared" si="6"/>
        <v>1</v>
      </c>
      <c r="G117">
        <f t="shared" si="7"/>
        <v>3</v>
      </c>
      <c r="H117">
        <f t="shared" si="8"/>
        <v>3</v>
      </c>
      <c r="I117">
        <f t="shared" si="9"/>
        <v>7</v>
      </c>
      <c r="J117" s="64">
        <f t="shared" si="11"/>
        <v>1.94</v>
      </c>
      <c r="K117" s="64"/>
      <c r="L117">
        <v>7</v>
      </c>
    </row>
    <row r="118" spans="1:12">
      <c r="A118" t="s">
        <v>164</v>
      </c>
      <c r="B118" t="s">
        <v>174</v>
      </c>
      <c r="C118">
        <v>0</v>
      </c>
      <c r="D118">
        <v>0</v>
      </c>
      <c r="E118">
        <v>0</v>
      </c>
      <c r="F118">
        <f t="shared" si="6"/>
        <v>1</v>
      </c>
      <c r="G118">
        <f t="shared" si="7"/>
        <v>1</v>
      </c>
      <c r="H118">
        <f t="shared" si="8"/>
        <v>1</v>
      </c>
      <c r="I118">
        <f t="shared" si="9"/>
        <v>3</v>
      </c>
      <c r="J118" s="64">
        <f t="shared" si="11"/>
        <v>0.83</v>
      </c>
      <c r="K118" s="64"/>
      <c r="L118">
        <v>3</v>
      </c>
    </row>
    <row r="119" spans="1:12">
      <c r="A119" t="s">
        <v>164</v>
      </c>
      <c r="B119" t="s">
        <v>175</v>
      </c>
      <c r="F119">
        <f t="shared" si="6"/>
        <v>0</v>
      </c>
      <c r="G119">
        <f t="shared" si="7"/>
        <v>0</v>
      </c>
      <c r="H119">
        <f t="shared" si="8"/>
        <v>0</v>
      </c>
      <c r="I119">
        <f t="shared" si="9"/>
        <v>0</v>
      </c>
      <c r="J119" s="64">
        <f t="shared" si="11"/>
        <v>0</v>
      </c>
      <c r="K119" s="64"/>
      <c r="L119">
        <v>0</v>
      </c>
    </row>
    <row r="120" spans="1:12">
      <c r="A120" t="s">
        <v>164</v>
      </c>
      <c r="B120" t="s">
        <v>176</v>
      </c>
      <c r="C120">
        <v>0.37</v>
      </c>
      <c r="D120">
        <v>0.78</v>
      </c>
      <c r="E120">
        <v>0.33</v>
      </c>
      <c r="F120">
        <f t="shared" si="6"/>
        <v>1</v>
      </c>
      <c r="G120">
        <f t="shared" si="7"/>
        <v>2</v>
      </c>
      <c r="H120">
        <f t="shared" si="8"/>
        <v>1</v>
      </c>
      <c r="I120">
        <f t="shared" si="9"/>
        <v>4</v>
      </c>
      <c r="J120" s="64">
        <f t="shared" si="11"/>
        <v>1.1100000000000001</v>
      </c>
      <c r="K120" s="64"/>
      <c r="L120">
        <v>4</v>
      </c>
    </row>
    <row r="121" spans="1:12">
      <c r="A121" t="s">
        <v>164</v>
      </c>
      <c r="B121" t="s">
        <v>177</v>
      </c>
      <c r="F121">
        <f t="shared" si="6"/>
        <v>0</v>
      </c>
      <c r="G121">
        <f t="shared" si="7"/>
        <v>0</v>
      </c>
      <c r="H121">
        <f t="shared" si="8"/>
        <v>0</v>
      </c>
      <c r="I121">
        <f t="shared" si="9"/>
        <v>0</v>
      </c>
      <c r="J121" s="64">
        <f t="shared" si="11"/>
        <v>0</v>
      </c>
      <c r="K121" s="64"/>
      <c r="L121">
        <v>0</v>
      </c>
    </row>
    <row r="122" spans="1:12">
      <c r="A122" t="s">
        <v>164</v>
      </c>
      <c r="B122" t="s">
        <v>178</v>
      </c>
      <c r="F122">
        <f t="shared" si="6"/>
        <v>0</v>
      </c>
      <c r="G122">
        <f t="shared" si="7"/>
        <v>0</v>
      </c>
      <c r="H122">
        <f t="shared" si="8"/>
        <v>0</v>
      </c>
      <c r="I122">
        <f t="shared" si="9"/>
        <v>0</v>
      </c>
      <c r="J122" s="64">
        <f t="shared" si="11"/>
        <v>0</v>
      </c>
      <c r="K122" s="64"/>
      <c r="L122">
        <v>0</v>
      </c>
    </row>
    <row r="123" spans="1:12">
      <c r="A123" t="s">
        <v>164</v>
      </c>
      <c r="B123" t="s">
        <v>179</v>
      </c>
      <c r="C123">
        <v>0.1</v>
      </c>
      <c r="D123">
        <v>2.5</v>
      </c>
      <c r="E123">
        <v>13.5</v>
      </c>
      <c r="F123">
        <f t="shared" si="6"/>
        <v>1</v>
      </c>
      <c r="G123">
        <f t="shared" si="7"/>
        <v>3</v>
      </c>
      <c r="H123">
        <f t="shared" si="8"/>
        <v>3</v>
      </c>
      <c r="I123">
        <f t="shared" si="9"/>
        <v>7</v>
      </c>
      <c r="J123" s="64">
        <f t="shared" si="11"/>
        <v>1.94</v>
      </c>
      <c r="K123" s="64"/>
      <c r="L123">
        <v>7</v>
      </c>
    </row>
    <row r="124" spans="1:12">
      <c r="A124" t="s">
        <v>164</v>
      </c>
      <c r="B124" t="s">
        <v>180</v>
      </c>
      <c r="C124">
        <v>3.4</v>
      </c>
      <c r="D124">
        <v>2.2000000000000002</v>
      </c>
      <c r="E124">
        <v>0.4</v>
      </c>
      <c r="F124">
        <f t="shared" si="6"/>
        <v>3</v>
      </c>
      <c r="G124">
        <f t="shared" si="7"/>
        <v>3</v>
      </c>
      <c r="H124">
        <f t="shared" si="8"/>
        <v>1</v>
      </c>
      <c r="I124">
        <f t="shared" si="9"/>
        <v>7</v>
      </c>
      <c r="J124" s="64">
        <f t="shared" si="11"/>
        <v>1.94</v>
      </c>
      <c r="K124" s="64"/>
      <c r="L124">
        <v>7</v>
      </c>
    </row>
    <row r="125" spans="1:12">
      <c r="A125" t="s">
        <v>164</v>
      </c>
      <c r="B125" t="s">
        <v>181</v>
      </c>
      <c r="C125">
        <v>3</v>
      </c>
      <c r="D125">
        <v>0</v>
      </c>
      <c r="E125">
        <v>6</v>
      </c>
      <c r="F125">
        <f t="shared" si="6"/>
        <v>3</v>
      </c>
      <c r="G125">
        <f t="shared" si="7"/>
        <v>1</v>
      </c>
      <c r="H125">
        <f t="shared" si="8"/>
        <v>3</v>
      </c>
      <c r="I125">
        <f t="shared" si="9"/>
        <v>7</v>
      </c>
      <c r="J125" s="64">
        <f t="shared" si="11"/>
        <v>1.94</v>
      </c>
      <c r="K125" s="64"/>
      <c r="L125">
        <v>7</v>
      </c>
    </row>
    <row r="126" spans="1:12">
      <c r="A126" t="s">
        <v>164</v>
      </c>
      <c r="B126" t="s">
        <v>182</v>
      </c>
      <c r="F126">
        <f t="shared" si="6"/>
        <v>0</v>
      </c>
      <c r="G126">
        <f t="shared" si="7"/>
        <v>0</v>
      </c>
      <c r="H126">
        <f t="shared" si="8"/>
        <v>0</v>
      </c>
      <c r="I126">
        <f t="shared" si="9"/>
        <v>0</v>
      </c>
      <c r="J126" s="64">
        <f t="shared" si="11"/>
        <v>0</v>
      </c>
      <c r="K126" s="64"/>
      <c r="L126">
        <v>0</v>
      </c>
    </row>
    <row r="127" spans="1:12">
      <c r="A127" t="s">
        <v>164</v>
      </c>
      <c r="B127" t="s">
        <v>183</v>
      </c>
      <c r="F127">
        <f t="shared" si="6"/>
        <v>0</v>
      </c>
      <c r="G127">
        <f t="shared" si="7"/>
        <v>0</v>
      </c>
      <c r="H127">
        <f t="shared" si="8"/>
        <v>0</v>
      </c>
      <c r="I127">
        <f t="shared" si="9"/>
        <v>0</v>
      </c>
      <c r="J127" s="64">
        <f t="shared" si="11"/>
        <v>0</v>
      </c>
      <c r="K127" s="64"/>
      <c r="L127">
        <v>0</v>
      </c>
    </row>
    <row r="128" spans="1:12">
      <c r="A128" t="s">
        <v>164</v>
      </c>
      <c r="B128" t="s">
        <v>184</v>
      </c>
      <c r="F128">
        <f t="shared" si="6"/>
        <v>0</v>
      </c>
      <c r="G128">
        <f t="shared" si="7"/>
        <v>0</v>
      </c>
      <c r="H128">
        <f t="shared" si="8"/>
        <v>0</v>
      </c>
      <c r="I128">
        <f t="shared" si="9"/>
        <v>0</v>
      </c>
      <c r="J128" s="64">
        <f t="shared" si="11"/>
        <v>0</v>
      </c>
      <c r="K128" s="64"/>
      <c r="L128">
        <v>0</v>
      </c>
    </row>
    <row r="129" spans="1:12">
      <c r="A129" t="s">
        <v>164</v>
      </c>
      <c r="B129" t="s">
        <v>185</v>
      </c>
      <c r="F129">
        <f t="shared" si="6"/>
        <v>0</v>
      </c>
      <c r="G129">
        <f t="shared" si="7"/>
        <v>0</v>
      </c>
      <c r="H129">
        <f t="shared" si="8"/>
        <v>0</v>
      </c>
      <c r="I129">
        <f t="shared" si="9"/>
        <v>0</v>
      </c>
      <c r="J129" s="64">
        <f t="shared" si="11"/>
        <v>0</v>
      </c>
      <c r="K129" s="64"/>
      <c r="L129">
        <v>0</v>
      </c>
    </row>
    <row r="130" spans="1:12">
      <c r="A130" t="s">
        <v>164</v>
      </c>
      <c r="B130" t="s">
        <v>186</v>
      </c>
      <c r="C130">
        <v>0</v>
      </c>
      <c r="D130">
        <v>0</v>
      </c>
      <c r="E130">
        <v>0</v>
      </c>
      <c r="F130">
        <f t="shared" si="6"/>
        <v>1</v>
      </c>
      <c r="G130">
        <f t="shared" si="7"/>
        <v>1</v>
      </c>
      <c r="H130">
        <f t="shared" si="8"/>
        <v>1</v>
      </c>
      <c r="I130">
        <f t="shared" si="9"/>
        <v>3</v>
      </c>
      <c r="J130" s="64">
        <f t="shared" si="11"/>
        <v>0.83</v>
      </c>
      <c r="K130" s="64"/>
      <c r="L130">
        <v>3</v>
      </c>
    </row>
    <row r="131" spans="1:12">
      <c r="A131" t="s">
        <v>164</v>
      </c>
      <c r="B131" t="s">
        <v>187</v>
      </c>
      <c r="E131">
        <v>0.01</v>
      </c>
      <c r="F131">
        <f t="shared" si="6"/>
        <v>0</v>
      </c>
      <c r="G131">
        <f t="shared" si="7"/>
        <v>0</v>
      </c>
      <c r="H131">
        <f t="shared" si="8"/>
        <v>1</v>
      </c>
      <c r="I131">
        <f t="shared" si="9"/>
        <v>1</v>
      </c>
      <c r="J131" s="64">
        <f t="shared" si="11"/>
        <v>0.28000000000000003</v>
      </c>
      <c r="K131" s="64"/>
      <c r="L131">
        <v>1</v>
      </c>
    </row>
    <row r="132" spans="1:12">
      <c r="A132" t="s">
        <v>164</v>
      </c>
      <c r="B132" t="s">
        <v>188</v>
      </c>
      <c r="F132">
        <f t="shared" ref="F132:F195" si="12">IF(C132="",0,LOOKUP(C132,$N$3:$O$5,$P$3:$P$5))</f>
        <v>0</v>
      </c>
      <c r="G132">
        <f t="shared" ref="G132:G195" si="13">IF(D132="",0,LOOKUP(D132,$N$3:$O$5,$P$3:$P$5))</f>
        <v>0</v>
      </c>
      <c r="H132">
        <f t="shared" ref="H132:H195" si="14">IF(E132="",0,LOOKUP(E132,$N$3:$O$5,$P$3:$P$5))</f>
        <v>0</v>
      </c>
      <c r="I132">
        <f t="shared" ref="I132:I195" si="15">SUM(F132:H132)</f>
        <v>0</v>
      </c>
      <c r="J132" s="64">
        <f t="shared" si="11"/>
        <v>0</v>
      </c>
      <c r="K132" s="64"/>
      <c r="L132">
        <v>0</v>
      </c>
    </row>
    <row r="133" spans="1:12">
      <c r="A133" t="s">
        <v>164</v>
      </c>
      <c r="B133" t="s">
        <v>189</v>
      </c>
      <c r="C133">
        <v>3.37</v>
      </c>
      <c r="D133">
        <v>4.16</v>
      </c>
      <c r="E133">
        <v>2</v>
      </c>
      <c r="F133">
        <f t="shared" si="12"/>
        <v>3</v>
      </c>
      <c r="G133">
        <f t="shared" si="13"/>
        <v>3</v>
      </c>
      <c r="H133">
        <f t="shared" si="14"/>
        <v>3</v>
      </c>
      <c r="I133">
        <f t="shared" si="15"/>
        <v>9</v>
      </c>
      <c r="J133" s="64">
        <f t="shared" si="11"/>
        <v>2.5</v>
      </c>
      <c r="K133" s="64"/>
      <c r="L133">
        <v>9</v>
      </c>
    </row>
    <row r="134" spans="1:12">
      <c r="A134" t="s">
        <v>164</v>
      </c>
      <c r="B134" t="s">
        <v>190</v>
      </c>
      <c r="C134">
        <v>0</v>
      </c>
      <c r="D134">
        <v>0.2</v>
      </c>
      <c r="E134">
        <v>0.94</v>
      </c>
      <c r="F134">
        <f t="shared" si="12"/>
        <v>1</v>
      </c>
      <c r="G134">
        <f t="shared" si="13"/>
        <v>1</v>
      </c>
      <c r="H134">
        <f t="shared" si="14"/>
        <v>2</v>
      </c>
      <c r="I134">
        <f t="shared" si="15"/>
        <v>4</v>
      </c>
      <c r="J134" s="64">
        <f t="shared" si="11"/>
        <v>1.1100000000000001</v>
      </c>
      <c r="K134" s="64"/>
      <c r="L134">
        <v>4</v>
      </c>
    </row>
    <row r="135" spans="1:12">
      <c r="A135" t="s">
        <v>164</v>
      </c>
      <c r="B135" t="s">
        <v>191</v>
      </c>
      <c r="C135">
        <v>0</v>
      </c>
      <c r="D135">
        <v>0.04</v>
      </c>
      <c r="F135">
        <f t="shared" si="12"/>
        <v>1</v>
      </c>
      <c r="G135">
        <f t="shared" si="13"/>
        <v>1</v>
      </c>
      <c r="H135">
        <f t="shared" si="14"/>
        <v>0</v>
      </c>
      <c r="I135">
        <f t="shared" si="15"/>
        <v>2</v>
      </c>
      <c r="J135" s="64">
        <f t="shared" si="11"/>
        <v>0.56000000000000005</v>
      </c>
      <c r="K135" s="64"/>
      <c r="L135">
        <v>2</v>
      </c>
    </row>
    <row r="136" spans="1:12">
      <c r="A136" t="s">
        <v>164</v>
      </c>
      <c r="B136" t="s">
        <v>192</v>
      </c>
      <c r="C136">
        <v>0.65</v>
      </c>
      <c r="D136">
        <v>0.8</v>
      </c>
      <c r="E136">
        <v>1.63</v>
      </c>
      <c r="F136">
        <f t="shared" si="12"/>
        <v>2</v>
      </c>
      <c r="G136">
        <f t="shared" si="13"/>
        <v>2</v>
      </c>
      <c r="H136">
        <f t="shared" si="14"/>
        <v>3</v>
      </c>
      <c r="I136">
        <f t="shared" si="15"/>
        <v>7</v>
      </c>
      <c r="J136" s="64">
        <f t="shared" si="11"/>
        <v>1.94</v>
      </c>
      <c r="K136" s="64"/>
      <c r="L136">
        <v>7</v>
      </c>
    </row>
    <row r="137" spans="1:12">
      <c r="A137" t="s">
        <v>164</v>
      </c>
      <c r="B137" t="s">
        <v>193</v>
      </c>
      <c r="C137">
        <v>0</v>
      </c>
      <c r="D137">
        <v>0</v>
      </c>
      <c r="E137">
        <v>0</v>
      </c>
      <c r="F137">
        <f t="shared" si="12"/>
        <v>1</v>
      </c>
      <c r="G137">
        <f t="shared" si="13"/>
        <v>1</v>
      </c>
      <c r="H137">
        <f t="shared" si="14"/>
        <v>1</v>
      </c>
      <c r="I137">
        <f t="shared" si="15"/>
        <v>3</v>
      </c>
      <c r="J137" s="64">
        <f t="shared" si="11"/>
        <v>0.83</v>
      </c>
      <c r="K137" s="64"/>
      <c r="L137">
        <v>3</v>
      </c>
    </row>
    <row r="138" spans="1:12">
      <c r="A138" t="s">
        <v>164</v>
      </c>
      <c r="B138" t="s">
        <v>194</v>
      </c>
      <c r="C138">
        <v>0</v>
      </c>
      <c r="D138">
        <v>0</v>
      </c>
      <c r="E138">
        <v>0</v>
      </c>
      <c r="F138">
        <f t="shared" si="12"/>
        <v>1</v>
      </c>
      <c r="G138">
        <f t="shared" si="13"/>
        <v>1</v>
      </c>
      <c r="H138">
        <f t="shared" si="14"/>
        <v>1</v>
      </c>
      <c r="I138">
        <f t="shared" si="15"/>
        <v>3</v>
      </c>
      <c r="J138" s="64">
        <f t="shared" si="11"/>
        <v>0.83</v>
      </c>
      <c r="K138" s="64"/>
      <c r="L138">
        <v>3</v>
      </c>
    </row>
    <row r="139" spans="1:12">
      <c r="A139" t="s">
        <v>164</v>
      </c>
      <c r="B139" t="s">
        <v>195</v>
      </c>
      <c r="C139">
        <v>0.1</v>
      </c>
      <c r="D139">
        <v>0.1</v>
      </c>
      <c r="E139">
        <v>0.1</v>
      </c>
      <c r="F139">
        <f t="shared" si="12"/>
        <v>1</v>
      </c>
      <c r="G139">
        <f t="shared" si="13"/>
        <v>1</v>
      </c>
      <c r="H139">
        <f t="shared" si="14"/>
        <v>1</v>
      </c>
      <c r="I139">
        <f t="shared" si="15"/>
        <v>3</v>
      </c>
      <c r="J139" s="64">
        <f t="shared" si="11"/>
        <v>0.83</v>
      </c>
      <c r="K139" s="64"/>
      <c r="L139">
        <v>3</v>
      </c>
    </row>
    <row r="140" spans="1:12">
      <c r="A140" t="s">
        <v>164</v>
      </c>
      <c r="B140" t="s">
        <v>196</v>
      </c>
      <c r="C140">
        <v>0</v>
      </c>
      <c r="D140">
        <v>0</v>
      </c>
      <c r="E140">
        <v>0</v>
      </c>
      <c r="F140">
        <f t="shared" si="12"/>
        <v>1</v>
      </c>
      <c r="G140">
        <f t="shared" si="13"/>
        <v>1</v>
      </c>
      <c r="H140">
        <f t="shared" si="14"/>
        <v>1</v>
      </c>
      <c r="I140">
        <f t="shared" si="15"/>
        <v>3</v>
      </c>
      <c r="J140" s="64">
        <f t="shared" si="11"/>
        <v>0.83</v>
      </c>
      <c r="K140" s="64"/>
      <c r="L140">
        <v>3</v>
      </c>
    </row>
    <row r="141" spans="1:12">
      <c r="A141" t="s">
        <v>164</v>
      </c>
      <c r="B141" t="s">
        <v>197</v>
      </c>
      <c r="C141">
        <v>0</v>
      </c>
      <c r="D141">
        <v>0</v>
      </c>
      <c r="E141">
        <v>0</v>
      </c>
      <c r="F141">
        <f t="shared" si="12"/>
        <v>1</v>
      </c>
      <c r="G141">
        <f t="shared" si="13"/>
        <v>1</v>
      </c>
      <c r="H141">
        <f t="shared" si="14"/>
        <v>1</v>
      </c>
      <c r="I141">
        <f t="shared" si="15"/>
        <v>3</v>
      </c>
      <c r="J141" s="64">
        <f t="shared" si="11"/>
        <v>0.83</v>
      </c>
      <c r="K141" s="64"/>
      <c r="L141">
        <v>3</v>
      </c>
    </row>
    <row r="142" spans="1:12">
      <c r="A142" t="s">
        <v>164</v>
      </c>
      <c r="B142" t="s">
        <v>198</v>
      </c>
      <c r="C142">
        <v>0.02</v>
      </c>
      <c r="D142">
        <v>0.11</v>
      </c>
      <c r="E142">
        <v>0.26</v>
      </c>
      <c r="F142">
        <f t="shared" si="12"/>
        <v>1</v>
      </c>
      <c r="G142">
        <f t="shared" si="13"/>
        <v>1</v>
      </c>
      <c r="H142">
        <f t="shared" si="14"/>
        <v>1</v>
      </c>
      <c r="I142">
        <f t="shared" si="15"/>
        <v>3</v>
      </c>
      <c r="J142" s="64">
        <f t="shared" si="11"/>
        <v>0.83</v>
      </c>
      <c r="K142" s="64"/>
      <c r="L142">
        <v>3</v>
      </c>
    </row>
    <row r="143" spans="1:12">
      <c r="A143" t="s">
        <v>164</v>
      </c>
      <c r="B143" t="s">
        <v>199</v>
      </c>
      <c r="C143">
        <v>0.05</v>
      </c>
      <c r="D143">
        <v>0.92</v>
      </c>
      <c r="E143">
        <v>0.96</v>
      </c>
      <c r="F143">
        <f t="shared" si="12"/>
        <v>1</v>
      </c>
      <c r="G143">
        <f t="shared" si="13"/>
        <v>2</v>
      </c>
      <c r="H143">
        <f t="shared" si="14"/>
        <v>2</v>
      </c>
      <c r="I143">
        <f t="shared" si="15"/>
        <v>5</v>
      </c>
      <c r="J143" s="64">
        <f t="shared" si="11"/>
        <v>1.39</v>
      </c>
      <c r="K143" s="64"/>
      <c r="L143">
        <v>5</v>
      </c>
    </row>
    <row r="144" spans="1:12">
      <c r="A144" t="s">
        <v>164</v>
      </c>
      <c r="B144" t="s">
        <v>200</v>
      </c>
      <c r="C144">
        <v>0.28000000000000003</v>
      </c>
      <c r="D144">
        <v>0</v>
      </c>
      <c r="E144">
        <v>0.15</v>
      </c>
      <c r="F144">
        <f t="shared" si="12"/>
        <v>1</v>
      </c>
      <c r="G144">
        <f t="shared" si="13"/>
        <v>1</v>
      </c>
      <c r="H144">
        <f t="shared" si="14"/>
        <v>1</v>
      </c>
      <c r="I144">
        <f t="shared" si="15"/>
        <v>3</v>
      </c>
      <c r="J144" s="64">
        <f t="shared" si="11"/>
        <v>0.83</v>
      </c>
      <c r="K144" s="64"/>
      <c r="L144">
        <v>3</v>
      </c>
    </row>
    <row r="145" spans="1:12">
      <c r="A145" t="s">
        <v>164</v>
      </c>
      <c r="B145" t="s">
        <v>201</v>
      </c>
      <c r="C145">
        <v>0.36</v>
      </c>
      <c r="D145">
        <v>0</v>
      </c>
      <c r="E145">
        <v>0.16</v>
      </c>
      <c r="F145">
        <f t="shared" si="12"/>
        <v>1</v>
      </c>
      <c r="G145">
        <f t="shared" si="13"/>
        <v>1</v>
      </c>
      <c r="H145">
        <f t="shared" si="14"/>
        <v>1</v>
      </c>
      <c r="I145">
        <f t="shared" si="15"/>
        <v>3</v>
      </c>
      <c r="J145" s="64">
        <f t="shared" si="11"/>
        <v>0.83</v>
      </c>
      <c r="K145" s="64"/>
      <c r="L145">
        <v>3</v>
      </c>
    </row>
    <row r="146" spans="1:12">
      <c r="A146" t="s">
        <v>164</v>
      </c>
      <c r="B146" t="s">
        <v>202</v>
      </c>
      <c r="C146">
        <v>0.61</v>
      </c>
      <c r="D146">
        <v>0.76</v>
      </c>
      <c r="E146">
        <v>0.72</v>
      </c>
      <c r="F146">
        <f t="shared" si="12"/>
        <v>2</v>
      </c>
      <c r="G146">
        <f t="shared" si="13"/>
        <v>2</v>
      </c>
      <c r="H146">
        <f t="shared" si="14"/>
        <v>2</v>
      </c>
      <c r="I146">
        <f t="shared" si="15"/>
        <v>6</v>
      </c>
      <c r="J146" s="64">
        <f t="shared" si="11"/>
        <v>1.67</v>
      </c>
      <c r="K146" s="64"/>
      <c r="L146">
        <v>6</v>
      </c>
    </row>
    <row r="147" spans="1:12">
      <c r="A147" t="s">
        <v>164</v>
      </c>
      <c r="B147" t="s">
        <v>203</v>
      </c>
      <c r="C147">
        <v>0</v>
      </c>
      <c r="D147">
        <v>5.6</v>
      </c>
      <c r="E147">
        <v>3.17</v>
      </c>
      <c r="F147">
        <f t="shared" si="12"/>
        <v>1</v>
      </c>
      <c r="G147">
        <f t="shared" si="13"/>
        <v>3</v>
      </c>
      <c r="H147">
        <f t="shared" si="14"/>
        <v>3</v>
      </c>
      <c r="I147">
        <f t="shared" si="15"/>
        <v>7</v>
      </c>
      <c r="J147" s="64">
        <f t="shared" si="11"/>
        <v>1.94</v>
      </c>
      <c r="K147" s="64"/>
      <c r="L147">
        <v>7</v>
      </c>
    </row>
    <row r="148" spans="1:12">
      <c r="A148" t="s">
        <v>164</v>
      </c>
      <c r="B148" t="s">
        <v>204</v>
      </c>
      <c r="C148">
        <v>7.0000000000000007E-2</v>
      </c>
      <c r="D148">
        <v>0.08</v>
      </c>
      <c r="E148">
        <v>7.0000000000000007E-2</v>
      </c>
      <c r="F148">
        <f t="shared" si="12"/>
        <v>1</v>
      </c>
      <c r="G148">
        <f t="shared" si="13"/>
        <v>1</v>
      </c>
      <c r="H148">
        <f t="shared" si="14"/>
        <v>1</v>
      </c>
      <c r="I148">
        <f t="shared" si="15"/>
        <v>3</v>
      </c>
      <c r="J148" s="64">
        <f t="shared" si="11"/>
        <v>0.83</v>
      </c>
      <c r="K148" s="64"/>
      <c r="L148">
        <v>3</v>
      </c>
    </row>
    <row r="149" spans="1:12">
      <c r="A149" t="s">
        <v>164</v>
      </c>
      <c r="B149" t="s">
        <v>205</v>
      </c>
      <c r="C149">
        <v>0.7</v>
      </c>
      <c r="D149">
        <v>2.2999999999999998</v>
      </c>
      <c r="F149">
        <f t="shared" si="12"/>
        <v>2</v>
      </c>
      <c r="G149">
        <f t="shared" si="13"/>
        <v>3</v>
      </c>
      <c r="H149">
        <f t="shared" si="14"/>
        <v>0</v>
      </c>
      <c r="I149">
        <f t="shared" si="15"/>
        <v>5</v>
      </c>
      <c r="J149" s="64">
        <f t="shared" si="11"/>
        <v>1.39</v>
      </c>
      <c r="K149" s="64"/>
      <c r="L149">
        <v>5</v>
      </c>
    </row>
    <row r="150" spans="1:12">
      <c r="A150" t="s">
        <v>164</v>
      </c>
      <c r="B150" t="s">
        <v>206</v>
      </c>
      <c r="C150">
        <v>0.2</v>
      </c>
      <c r="D150">
        <v>0.2</v>
      </c>
      <c r="E150">
        <v>0</v>
      </c>
      <c r="F150">
        <f t="shared" si="12"/>
        <v>1</v>
      </c>
      <c r="G150">
        <f t="shared" si="13"/>
        <v>1</v>
      </c>
      <c r="H150">
        <f t="shared" si="14"/>
        <v>1</v>
      </c>
      <c r="I150">
        <f t="shared" si="15"/>
        <v>3</v>
      </c>
      <c r="J150" s="64">
        <f t="shared" si="11"/>
        <v>0.83</v>
      </c>
      <c r="K150" s="64"/>
      <c r="L150">
        <v>3</v>
      </c>
    </row>
    <row r="151" spans="1:12">
      <c r="A151" t="s">
        <v>164</v>
      </c>
      <c r="B151" t="s">
        <v>207</v>
      </c>
      <c r="C151">
        <v>0.16</v>
      </c>
      <c r="D151">
        <v>0</v>
      </c>
      <c r="E151">
        <v>0.63</v>
      </c>
      <c r="F151">
        <f t="shared" si="12"/>
        <v>1</v>
      </c>
      <c r="G151">
        <f t="shared" si="13"/>
        <v>1</v>
      </c>
      <c r="H151">
        <f t="shared" si="14"/>
        <v>2</v>
      </c>
      <c r="I151">
        <f t="shared" si="15"/>
        <v>4</v>
      </c>
      <c r="J151" s="64">
        <f t="shared" si="11"/>
        <v>1.1100000000000001</v>
      </c>
      <c r="K151" s="64"/>
      <c r="L151">
        <v>4</v>
      </c>
    </row>
    <row r="152" spans="1:12">
      <c r="A152" t="s">
        <v>164</v>
      </c>
      <c r="B152" t="s">
        <v>208</v>
      </c>
      <c r="C152">
        <v>0</v>
      </c>
      <c r="D152">
        <v>0.01</v>
      </c>
      <c r="E152">
        <v>0.1</v>
      </c>
      <c r="F152">
        <f t="shared" si="12"/>
        <v>1</v>
      </c>
      <c r="G152">
        <f t="shared" si="13"/>
        <v>1</v>
      </c>
      <c r="H152">
        <f t="shared" si="14"/>
        <v>1</v>
      </c>
      <c r="I152">
        <f t="shared" si="15"/>
        <v>3</v>
      </c>
      <c r="J152" s="64">
        <f t="shared" si="11"/>
        <v>0.83</v>
      </c>
      <c r="K152" s="64"/>
      <c r="L152">
        <v>3</v>
      </c>
    </row>
    <row r="153" spans="1:12">
      <c r="A153" t="s">
        <v>164</v>
      </c>
      <c r="B153" t="s">
        <v>209</v>
      </c>
      <c r="C153">
        <v>0</v>
      </c>
      <c r="D153">
        <v>0.1</v>
      </c>
      <c r="E153">
        <v>0.1</v>
      </c>
      <c r="F153">
        <f t="shared" si="12"/>
        <v>1</v>
      </c>
      <c r="G153">
        <f t="shared" si="13"/>
        <v>1</v>
      </c>
      <c r="H153">
        <f t="shared" si="14"/>
        <v>1</v>
      </c>
      <c r="I153">
        <f t="shared" si="15"/>
        <v>3</v>
      </c>
      <c r="J153" s="64">
        <f t="shared" si="11"/>
        <v>0.83</v>
      </c>
      <c r="K153" s="64"/>
      <c r="L153">
        <v>3</v>
      </c>
    </row>
    <row r="154" spans="1:12">
      <c r="A154" t="s">
        <v>164</v>
      </c>
      <c r="B154" t="s">
        <v>210</v>
      </c>
      <c r="C154">
        <v>0</v>
      </c>
      <c r="D154">
        <v>0</v>
      </c>
      <c r="E154">
        <v>0.28999999999999998</v>
      </c>
      <c r="F154">
        <f t="shared" si="12"/>
        <v>1</v>
      </c>
      <c r="G154">
        <f t="shared" si="13"/>
        <v>1</v>
      </c>
      <c r="H154">
        <f t="shared" si="14"/>
        <v>1</v>
      </c>
      <c r="I154">
        <f t="shared" si="15"/>
        <v>3</v>
      </c>
      <c r="J154" s="64">
        <f t="shared" si="11"/>
        <v>0.83</v>
      </c>
      <c r="K154" s="64"/>
      <c r="L154">
        <v>3</v>
      </c>
    </row>
    <row r="155" spans="1:12">
      <c r="A155" t="s">
        <v>164</v>
      </c>
      <c r="B155" t="s">
        <v>211</v>
      </c>
      <c r="C155">
        <v>0</v>
      </c>
      <c r="D155">
        <v>0</v>
      </c>
      <c r="E155">
        <v>0</v>
      </c>
      <c r="F155">
        <f t="shared" si="12"/>
        <v>1</v>
      </c>
      <c r="G155">
        <f t="shared" si="13"/>
        <v>1</v>
      </c>
      <c r="H155">
        <f t="shared" si="14"/>
        <v>1</v>
      </c>
      <c r="I155">
        <f t="shared" si="15"/>
        <v>3</v>
      </c>
      <c r="J155" s="64">
        <f t="shared" si="11"/>
        <v>0.83</v>
      </c>
      <c r="K155" s="64"/>
      <c r="L155">
        <v>3</v>
      </c>
    </row>
    <row r="156" spans="1:12">
      <c r="A156" t="s">
        <v>164</v>
      </c>
      <c r="B156" t="s">
        <v>212</v>
      </c>
      <c r="C156">
        <v>0</v>
      </c>
      <c r="D156">
        <v>0</v>
      </c>
      <c r="E156">
        <v>0</v>
      </c>
      <c r="F156">
        <f t="shared" si="12"/>
        <v>1</v>
      </c>
      <c r="G156">
        <f t="shared" si="13"/>
        <v>1</v>
      </c>
      <c r="H156">
        <f t="shared" si="14"/>
        <v>1</v>
      </c>
      <c r="I156">
        <f t="shared" si="15"/>
        <v>3</v>
      </c>
      <c r="J156" s="64">
        <f t="shared" si="11"/>
        <v>0.83</v>
      </c>
      <c r="K156" s="64"/>
      <c r="L156">
        <v>3</v>
      </c>
    </row>
    <row r="157" spans="1:12">
      <c r="A157" t="s">
        <v>164</v>
      </c>
      <c r="B157" t="s">
        <v>213</v>
      </c>
      <c r="C157">
        <v>0.05</v>
      </c>
      <c r="D157">
        <v>0.02</v>
      </c>
      <c r="E157">
        <v>0.06</v>
      </c>
      <c r="F157">
        <f t="shared" si="12"/>
        <v>1</v>
      </c>
      <c r="G157">
        <f t="shared" si="13"/>
        <v>1</v>
      </c>
      <c r="H157">
        <f t="shared" si="14"/>
        <v>1</v>
      </c>
      <c r="I157">
        <f t="shared" si="15"/>
        <v>3</v>
      </c>
      <c r="J157" s="64">
        <f t="shared" si="11"/>
        <v>0.83</v>
      </c>
      <c r="K157" s="64"/>
      <c r="L157">
        <v>3</v>
      </c>
    </row>
    <row r="158" spans="1:12">
      <c r="A158" t="s">
        <v>164</v>
      </c>
      <c r="B158" t="s">
        <v>214</v>
      </c>
      <c r="C158">
        <v>0.06</v>
      </c>
      <c r="D158">
        <v>0.08</v>
      </c>
      <c r="E158">
        <v>0.22</v>
      </c>
      <c r="F158">
        <f t="shared" si="12"/>
        <v>1</v>
      </c>
      <c r="G158">
        <f t="shared" si="13"/>
        <v>1</v>
      </c>
      <c r="H158">
        <f t="shared" si="14"/>
        <v>1</v>
      </c>
      <c r="I158">
        <f t="shared" si="15"/>
        <v>3</v>
      </c>
      <c r="J158" s="64">
        <f t="shared" si="11"/>
        <v>0.83</v>
      </c>
      <c r="K158" s="64"/>
      <c r="L158">
        <v>3</v>
      </c>
    </row>
    <row r="159" spans="1:12">
      <c r="A159" t="s">
        <v>164</v>
      </c>
      <c r="B159" t="s">
        <v>215</v>
      </c>
      <c r="C159">
        <v>0.1</v>
      </c>
      <c r="D159">
        <v>0.09</v>
      </c>
      <c r="E159">
        <v>0.12</v>
      </c>
      <c r="F159">
        <f t="shared" si="12"/>
        <v>1</v>
      </c>
      <c r="G159">
        <f t="shared" si="13"/>
        <v>1</v>
      </c>
      <c r="H159">
        <f t="shared" si="14"/>
        <v>1</v>
      </c>
      <c r="I159">
        <f t="shared" si="15"/>
        <v>3</v>
      </c>
      <c r="J159" s="64">
        <f t="shared" si="11"/>
        <v>0.83</v>
      </c>
      <c r="K159" s="64"/>
      <c r="L159">
        <v>3</v>
      </c>
    </row>
    <row r="160" spans="1:12">
      <c r="A160" t="s">
        <v>164</v>
      </c>
      <c r="B160" t="s">
        <v>216</v>
      </c>
      <c r="C160">
        <v>0</v>
      </c>
      <c r="D160">
        <v>0</v>
      </c>
      <c r="E160">
        <v>0.28999999999999998</v>
      </c>
      <c r="F160">
        <f t="shared" si="12"/>
        <v>1</v>
      </c>
      <c r="G160">
        <f t="shared" si="13"/>
        <v>1</v>
      </c>
      <c r="H160">
        <f t="shared" si="14"/>
        <v>1</v>
      </c>
      <c r="I160">
        <f t="shared" si="15"/>
        <v>3</v>
      </c>
      <c r="J160" s="64">
        <f t="shared" si="11"/>
        <v>0.83</v>
      </c>
      <c r="K160" s="64"/>
      <c r="L160">
        <v>3</v>
      </c>
    </row>
    <row r="161" spans="1:12">
      <c r="A161" t="s">
        <v>164</v>
      </c>
      <c r="B161" t="s">
        <v>217</v>
      </c>
      <c r="C161">
        <v>2.35</v>
      </c>
      <c r="D161">
        <v>0</v>
      </c>
      <c r="E161">
        <v>0.03</v>
      </c>
      <c r="F161">
        <f t="shared" si="12"/>
        <v>3</v>
      </c>
      <c r="G161">
        <f t="shared" si="13"/>
        <v>1</v>
      </c>
      <c r="H161">
        <f t="shared" si="14"/>
        <v>1</v>
      </c>
      <c r="I161">
        <f t="shared" si="15"/>
        <v>5</v>
      </c>
      <c r="J161" s="64">
        <f t="shared" si="11"/>
        <v>1.39</v>
      </c>
      <c r="K161" s="64"/>
      <c r="L161">
        <v>5</v>
      </c>
    </row>
    <row r="162" spans="1:12">
      <c r="A162" t="s">
        <v>164</v>
      </c>
      <c r="B162" t="s">
        <v>218</v>
      </c>
      <c r="C162">
        <v>0.01</v>
      </c>
      <c r="D162">
        <v>0.11</v>
      </c>
      <c r="E162">
        <v>0.14000000000000001</v>
      </c>
      <c r="F162">
        <f t="shared" si="12"/>
        <v>1</v>
      </c>
      <c r="G162">
        <f t="shared" si="13"/>
        <v>1</v>
      </c>
      <c r="H162">
        <f t="shared" si="14"/>
        <v>1</v>
      </c>
      <c r="I162">
        <f t="shared" si="15"/>
        <v>3</v>
      </c>
      <c r="J162" s="64">
        <f t="shared" si="11"/>
        <v>0.83</v>
      </c>
      <c r="K162" s="64"/>
      <c r="L162">
        <v>3</v>
      </c>
    </row>
    <row r="163" spans="1:12">
      <c r="A163" t="s">
        <v>164</v>
      </c>
      <c r="B163" t="s">
        <v>219</v>
      </c>
      <c r="C163">
        <v>1.9</v>
      </c>
      <c r="D163">
        <v>0.5</v>
      </c>
      <c r="E163">
        <v>11.1</v>
      </c>
      <c r="F163">
        <f t="shared" si="12"/>
        <v>3</v>
      </c>
      <c r="G163">
        <f t="shared" si="13"/>
        <v>1</v>
      </c>
      <c r="H163">
        <f t="shared" si="14"/>
        <v>3</v>
      </c>
      <c r="I163">
        <f t="shared" si="15"/>
        <v>7</v>
      </c>
      <c r="J163" s="64">
        <f t="shared" si="11"/>
        <v>1.94</v>
      </c>
      <c r="K163" s="64"/>
      <c r="L163">
        <v>7</v>
      </c>
    </row>
    <row r="164" spans="1:12">
      <c r="A164" t="s">
        <v>164</v>
      </c>
      <c r="B164" t="s">
        <v>220</v>
      </c>
      <c r="C164">
        <v>0.08</v>
      </c>
      <c r="D164">
        <v>0.05</v>
      </c>
      <c r="E164">
        <v>0</v>
      </c>
      <c r="F164">
        <f t="shared" si="12"/>
        <v>1</v>
      </c>
      <c r="G164">
        <f t="shared" si="13"/>
        <v>1</v>
      </c>
      <c r="H164">
        <f t="shared" si="14"/>
        <v>1</v>
      </c>
      <c r="I164">
        <f t="shared" si="15"/>
        <v>3</v>
      </c>
      <c r="J164" s="64">
        <f t="shared" si="11"/>
        <v>0.83</v>
      </c>
      <c r="K164" s="64"/>
      <c r="L164">
        <v>3</v>
      </c>
    </row>
    <row r="165" spans="1:12">
      <c r="A165" t="s">
        <v>164</v>
      </c>
      <c r="B165" t="s">
        <v>221</v>
      </c>
      <c r="C165">
        <v>0</v>
      </c>
      <c r="D165">
        <v>2.23</v>
      </c>
      <c r="E165">
        <v>0.81</v>
      </c>
      <c r="F165">
        <f t="shared" si="12"/>
        <v>1</v>
      </c>
      <c r="G165">
        <f t="shared" si="13"/>
        <v>3</v>
      </c>
      <c r="H165">
        <f t="shared" si="14"/>
        <v>2</v>
      </c>
      <c r="I165">
        <f t="shared" si="15"/>
        <v>6</v>
      </c>
      <c r="J165" s="64">
        <f t="shared" si="11"/>
        <v>1.67</v>
      </c>
      <c r="K165" s="64"/>
      <c r="L165">
        <v>6</v>
      </c>
    </row>
    <row r="166" spans="1:12">
      <c r="A166" t="s">
        <v>164</v>
      </c>
      <c r="B166" t="s">
        <v>222</v>
      </c>
      <c r="C166">
        <v>0</v>
      </c>
      <c r="D166">
        <v>0</v>
      </c>
      <c r="E166">
        <v>0.18</v>
      </c>
      <c r="F166">
        <f t="shared" si="12"/>
        <v>1</v>
      </c>
      <c r="G166">
        <f t="shared" si="13"/>
        <v>1</v>
      </c>
      <c r="H166">
        <f t="shared" si="14"/>
        <v>1</v>
      </c>
      <c r="I166">
        <f t="shared" si="15"/>
        <v>3</v>
      </c>
      <c r="J166" s="64">
        <f t="shared" si="11"/>
        <v>0.83</v>
      </c>
      <c r="K166" s="64"/>
      <c r="L166">
        <v>3</v>
      </c>
    </row>
    <row r="167" spans="1:12">
      <c r="A167" t="s">
        <v>164</v>
      </c>
      <c r="B167" t="s">
        <v>223</v>
      </c>
      <c r="C167">
        <v>0.06</v>
      </c>
      <c r="D167">
        <v>0.05</v>
      </c>
      <c r="E167">
        <v>0.05</v>
      </c>
      <c r="F167">
        <f t="shared" si="12"/>
        <v>1</v>
      </c>
      <c r="G167">
        <f t="shared" si="13"/>
        <v>1</v>
      </c>
      <c r="H167">
        <f t="shared" si="14"/>
        <v>1</v>
      </c>
      <c r="I167">
        <f t="shared" si="15"/>
        <v>3</v>
      </c>
      <c r="J167" s="64">
        <f t="shared" si="11"/>
        <v>0.83</v>
      </c>
      <c r="K167" s="64"/>
      <c r="L167">
        <v>3</v>
      </c>
    </row>
    <row r="168" spans="1:12">
      <c r="A168" t="s">
        <v>164</v>
      </c>
      <c r="B168" t="s">
        <v>224</v>
      </c>
      <c r="C168">
        <v>0</v>
      </c>
      <c r="D168">
        <v>7.0000000000000007E-2</v>
      </c>
      <c r="E168">
        <v>0.1</v>
      </c>
      <c r="F168">
        <f t="shared" si="12"/>
        <v>1</v>
      </c>
      <c r="G168">
        <f t="shared" si="13"/>
        <v>1</v>
      </c>
      <c r="H168">
        <f t="shared" si="14"/>
        <v>1</v>
      </c>
      <c r="I168">
        <f t="shared" si="15"/>
        <v>3</v>
      </c>
      <c r="J168" s="64">
        <f t="shared" si="11"/>
        <v>0.83</v>
      </c>
      <c r="K168" s="64"/>
      <c r="L168">
        <v>3</v>
      </c>
    </row>
    <row r="169" spans="1:12">
      <c r="A169" t="s">
        <v>164</v>
      </c>
      <c r="B169" t="s">
        <v>225</v>
      </c>
      <c r="C169">
        <v>0</v>
      </c>
      <c r="D169">
        <v>0</v>
      </c>
      <c r="E169">
        <v>0.4</v>
      </c>
      <c r="F169">
        <f t="shared" si="12"/>
        <v>1</v>
      </c>
      <c r="G169">
        <f t="shared" si="13"/>
        <v>1</v>
      </c>
      <c r="H169">
        <f t="shared" si="14"/>
        <v>1</v>
      </c>
      <c r="I169">
        <f t="shared" si="15"/>
        <v>3</v>
      </c>
      <c r="J169" s="64">
        <f t="shared" si="11"/>
        <v>0.83</v>
      </c>
      <c r="K169" s="64"/>
      <c r="L169">
        <v>3</v>
      </c>
    </row>
    <row r="170" spans="1:12">
      <c r="A170" t="s">
        <v>164</v>
      </c>
      <c r="B170" t="s">
        <v>226</v>
      </c>
      <c r="C170">
        <v>0</v>
      </c>
      <c r="D170">
        <v>0</v>
      </c>
      <c r="E170">
        <v>0</v>
      </c>
      <c r="F170">
        <f t="shared" si="12"/>
        <v>1</v>
      </c>
      <c r="G170">
        <f t="shared" si="13"/>
        <v>1</v>
      </c>
      <c r="H170">
        <f t="shared" si="14"/>
        <v>1</v>
      </c>
      <c r="I170">
        <f t="shared" si="15"/>
        <v>3</v>
      </c>
      <c r="J170" s="64">
        <f t="shared" si="11"/>
        <v>0.83</v>
      </c>
      <c r="K170" s="64"/>
      <c r="L170">
        <v>3</v>
      </c>
    </row>
    <row r="171" spans="1:12">
      <c r="A171" t="s">
        <v>164</v>
      </c>
      <c r="B171" t="s">
        <v>227</v>
      </c>
      <c r="C171">
        <v>0</v>
      </c>
      <c r="D171">
        <v>0.02</v>
      </c>
      <c r="E171">
        <v>0.06</v>
      </c>
      <c r="F171">
        <f t="shared" si="12"/>
        <v>1</v>
      </c>
      <c r="G171">
        <f t="shared" si="13"/>
        <v>1</v>
      </c>
      <c r="H171">
        <f t="shared" si="14"/>
        <v>1</v>
      </c>
      <c r="I171">
        <f t="shared" si="15"/>
        <v>3</v>
      </c>
      <c r="J171" s="64">
        <f t="shared" si="11"/>
        <v>0.83</v>
      </c>
      <c r="K171" s="64"/>
      <c r="L171">
        <v>3</v>
      </c>
    </row>
    <row r="172" spans="1:12">
      <c r="A172" t="s">
        <v>164</v>
      </c>
      <c r="B172" t="s">
        <v>228</v>
      </c>
      <c r="C172">
        <v>0</v>
      </c>
      <c r="D172">
        <v>0</v>
      </c>
      <c r="E172">
        <v>0</v>
      </c>
      <c r="F172">
        <f t="shared" si="12"/>
        <v>1</v>
      </c>
      <c r="G172">
        <f t="shared" si="13"/>
        <v>1</v>
      </c>
      <c r="H172">
        <f t="shared" si="14"/>
        <v>1</v>
      </c>
      <c r="I172">
        <f t="shared" si="15"/>
        <v>3</v>
      </c>
      <c r="J172" s="64">
        <f t="shared" si="11"/>
        <v>0.83</v>
      </c>
      <c r="K172" s="64"/>
      <c r="L172">
        <v>3</v>
      </c>
    </row>
    <row r="173" spans="1:12">
      <c r="A173" t="s">
        <v>164</v>
      </c>
      <c r="B173" t="s">
        <v>229</v>
      </c>
      <c r="C173">
        <v>0.11</v>
      </c>
      <c r="D173">
        <v>0.31</v>
      </c>
      <c r="E173">
        <v>0.25</v>
      </c>
      <c r="F173">
        <f t="shared" si="12"/>
        <v>1</v>
      </c>
      <c r="G173">
        <f t="shared" si="13"/>
        <v>1</v>
      </c>
      <c r="H173">
        <f t="shared" si="14"/>
        <v>1</v>
      </c>
      <c r="I173">
        <f t="shared" si="15"/>
        <v>3</v>
      </c>
      <c r="J173" s="64">
        <f t="shared" si="11"/>
        <v>0.83</v>
      </c>
      <c r="K173" s="64"/>
      <c r="L173">
        <v>3</v>
      </c>
    </row>
    <row r="174" spans="1:12">
      <c r="A174" t="s">
        <v>164</v>
      </c>
      <c r="B174" t="s">
        <v>230</v>
      </c>
      <c r="C174">
        <v>1</v>
      </c>
      <c r="D174">
        <v>2</v>
      </c>
      <c r="E174">
        <v>2</v>
      </c>
      <c r="F174">
        <f t="shared" si="12"/>
        <v>2</v>
      </c>
      <c r="G174">
        <f t="shared" si="13"/>
        <v>3</v>
      </c>
      <c r="H174">
        <f t="shared" si="14"/>
        <v>3</v>
      </c>
      <c r="I174">
        <f t="shared" si="15"/>
        <v>8</v>
      </c>
      <c r="J174" s="64">
        <f t="shared" ref="J174:J237" si="16">ROUND((I174/9)*(10/100)*25,2)</f>
        <v>2.2200000000000002</v>
      </c>
      <c r="K174" s="64"/>
      <c r="L174">
        <v>8</v>
      </c>
    </row>
    <row r="175" spans="1:12">
      <c r="A175" t="s">
        <v>164</v>
      </c>
      <c r="B175" t="s">
        <v>231</v>
      </c>
      <c r="C175">
        <v>1.1599999999999999</v>
      </c>
      <c r="D175">
        <v>0.01</v>
      </c>
      <c r="F175">
        <f t="shared" si="12"/>
        <v>3</v>
      </c>
      <c r="G175">
        <f t="shared" si="13"/>
        <v>1</v>
      </c>
      <c r="H175">
        <f t="shared" si="14"/>
        <v>0</v>
      </c>
      <c r="I175">
        <f t="shared" si="15"/>
        <v>4</v>
      </c>
      <c r="J175" s="64">
        <f t="shared" si="16"/>
        <v>1.1100000000000001</v>
      </c>
      <c r="K175" s="64"/>
      <c r="L175">
        <v>4</v>
      </c>
    </row>
    <row r="176" spans="1:12">
      <c r="A176" t="s">
        <v>164</v>
      </c>
      <c r="B176" t="s">
        <v>232</v>
      </c>
      <c r="C176">
        <v>1.21</v>
      </c>
      <c r="D176">
        <v>0.47</v>
      </c>
      <c r="F176">
        <f t="shared" si="12"/>
        <v>3</v>
      </c>
      <c r="G176">
        <f t="shared" si="13"/>
        <v>1</v>
      </c>
      <c r="H176">
        <f t="shared" si="14"/>
        <v>0</v>
      </c>
      <c r="I176">
        <f t="shared" si="15"/>
        <v>4</v>
      </c>
      <c r="J176" s="64">
        <f t="shared" si="16"/>
        <v>1.1100000000000001</v>
      </c>
      <c r="K176" s="64"/>
      <c r="L176">
        <v>4</v>
      </c>
    </row>
    <row r="177" spans="1:12">
      <c r="A177" t="s">
        <v>164</v>
      </c>
      <c r="B177" t="s">
        <v>233</v>
      </c>
      <c r="C177">
        <v>0.52</v>
      </c>
      <c r="D177">
        <v>0.15</v>
      </c>
      <c r="E177">
        <v>0.17</v>
      </c>
      <c r="F177">
        <f t="shared" si="12"/>
        <v>2</v>
      </c>
      <c r="G177">
        <f t="shared" si="13"/>
        <v>1</v>
      </c>
      <c r="H177">
        <f t="shared" si="14"/>
        <v>1</v>
      </c>
      <c r="I177">
        <f t="shared" si="15"/>
        <v>4</v>
      </c>
      <c r="J177" s="64">
        <f t="shared" si="16"/>
        <v>1.1100000000000001</v>
      </c>
      <c r="K177" s="64"/>
      <c r="L177">
        <v>4</v>
      </c>
    </row>
    <row r="178" spans="1:12">
      <c r="A178" t="s">
        <v>164</v>
      </c>
      <c r="B178" t="s">
        <v>234</v>
      </c>
      <c r="C178">
        <v>0</v>
      </c>
      <c r="D178">
        <v>0</v>
      </c>
      <c r="E178">
        <v>0</v>
      </c>
      <c r="F178">
        <f t="shared" si="12"/>
        <v>1</v>
      </c>
      <c r="G178">
        <f t="shared" si="13"/>
        <v>1</v>
      </c>
      <c r="H178">
        <f t="shared" si="14"/>
        <v>1</v>
      </c>
      <c r="I178">
        <f t="shared" si="15"/>
        <v>3</v>
      </c>
      <c r="J178" s="64">
        <f t="shared" si="16"/>
        <v>0.83</v>
      </c>
      <c r="K178" s="64"/>
      <c r="L178">
        <v>3</v>
      </c>
    </row>
    <row r="179" spans="1:12">
      <c r="A179" t="s">
        <v>164</v>
      </c>
      <c r="B179" t="s">
        <v>235</v>
      </c>
      <c r="C179">
        <v>0</v>
      </c>
      <c r="D179">
        <v>0</v>
      </c>
      <c r="E179">
        <v>6.92</v>
      </c>
      <c r="F179">
        <f t="shared" si="12"/>
        <v>1</v>
      </c>
      <c r="G179">
        <f t="shared" si="13"/>
        <v>1</v>
      </c>
      <c r="H179">
        <f t="shared" si="14"/>
        <v>3</v>
      </c>
      <c r="I179">
        <f t="shared" si="15"/>
        <v>5</v>
      </c>
      <c r="J179" s="64">
        <f t="shared" si="16"/>
        <v>1.39</v>
      </c>
      <c r="K179" s="64"/>
      <c r="L179">
        <v>5</v>
      </c>
    </row>
    <row r="180" spans="1:12">
      <c r="A180" t="s">
        <v>164</v>
      </c>
      <c r="B180" t="s">
        <v>236</v>
      </c>
      <c r="C180">
        <v>0</v>
      </c>
      <c r="D180">
        <v>0</v>
      </c>
      <c r="E180">
        <v>0.1</v>
      </c>
      <c r="F180">
        <f t="shared" si="12"/>
        <v>1</v>
      </c>
      <c r="G180">
        <f t="shared" si="13"/>
        <v>1</v>
      </c>
      <c r="H180">
        <f t="shared" si="14"/>
        <v>1</v>
      </c>
      <c r="I180">
        <f t="shared" si="15"/>
        <v>3</v>
      </c>
      <c r="J180" s="64">
        <f t="shared" si="16"/>
        <v>0.83</v>
      </c>
      <c r="K180" s="64"/>
      <c r="L180">
        <v>3</v>
      </c>
    </row>
    <row r="181" spans="1:12">
      <c r="A181" t="s">
        <v>164</v>
      </c>
      <c r="B181" t="s">
        <v>237</v>
      </c>
      <c r="C181">
        <v>0</v>
      </c>
      <c r="D181">
        <v>0.18</v>
      </c>
      <c r="E181">
        <v>0</v>
      </c>
      <c r="F181">
        <f t="shared" si="12"/>
        <v>1</v>
      </c>
      <c r="G181">
        <f t="shared" si="13"/>
        <v>1</v>
      </c>
      <c r="H181">
        <f t="shared" si="14"/>
        <v>1</v>
      </c>
      <c r="I181">
        <f t="shared" si="15"/>
        <v>3</v>
      </c>
      <c r="J181" s="64">
        <f t="shared" si="16"/>
        <v>0.83</v>
      </c>
      <c r="K181" s="64"/>
      <c r="L181">
        <v>3</v>
      </c>
    </row>
    <row r="182" spans="1:12">
      <c r="A182" t="s">
        <v>164</v>
      </c>
      <c r="B182" t="s">
        <v>238</v>
      </c>
      <c r="C182">
        <v>1</v>
      </c>
      <c r="D182">
        <v>1</v>
      </c>
      <c r="E182">
        <v>1</v>
      </c>
      <c r="F182">
        <f t="shared" si="12"/>
        <v>2</v>
      </c>
      <c r="G182">
        <f t="shared" si="13"/>
        <v>2</v>
      </c>
      <c r="H182">
        <f t="shared" si="14"/>
        <v>2</v>
      </c>
      <c r="I182">
        <f t="shared" si="15"/>
        <v>6</v>
      </c>
      <c r="J182" s="64">
        <f t="shared" si="16"/>
        <v>1.67</v>
      </c>
      <c r="K182" s="64"/>
      <c r="L182">
        <v>6</v>
      </c>
    </row>
    <row r="183" spans="1:12">
      <c r="A183" t="s">
        <v>164</v>
      </c>
      <c r="B183" t="s">
        <v>239</v>
      </c>
      <c r="C183">
        <v>1</v>
      </c>
      <c r="D183">
        <v>1</v>
      </c>
      <c r="E183">
        <v>0</v>
      </c>
      <c r="F183">
        <f t="shared" si="12"/>
        <v>2</v>
      </c>
      <c r="G183">
        <f t="shared" si="13"/>
        <v>2</v>
      </c>
      <c r="H183">
        <f t="shared" si="14"/>
        <v>1</v>
      </c>
      <c r="I183">
        <f t="shared" si="15"/>
        <v>5</v>
      </c>
      <c r="J183" s="64">
        <f t="shared" si="16"/>
        <v>1.39</v>
      </c>
      <c r="K183" s="64"/>
      <c r="L183">
        <v>5</v>
      </c>
    </row>
    <row r="184" spans="1:12">
      <c r="A184" t="s">
        <v>164</v>
      </c>
      <c r="B184" t="s">
        <v>240</v>
      </c>
      <c r="C184">
        <v>0.13</v>
      </c>
      <c r="D184">
        <v>0.33</v>
      </c>
      <c r="F184">
        <f t="shared" si="12"/>
        <v>1</v>
      </c>
      <c r="G184">
        <f t="shared" si="13"/>
        <v>1</v>
      </c>
      <c r="H184">
        <f t="shared" si="14"/>
        <v>0</v>
      </c>
      <c r="I184">
        <f t="shared" si="15"/>
        <v>2</v>
      </c>
      <c r="J184" s="64">
        <f t="shared" si="16"/>
        <v>0.56000000000000005</v>
      </c>
      <c r="K184" s="64"/>
      <c r="L184">
        <v>2</v>
      </c>
    </row>
    <row r="185" spans="1:12">
      <c r="A185" t="s">
        <v>164</v>
      </c>
      <c r="B185" t="s">
        <v>241</v>
      </c>
      <c r="C185">
        <v>0</v>
      </c>
      <c r="D185">
        <v>0</v>
      </c>
      <c r="E185">
        <v>0</v>
      </c>
      <c r="F185">
        <f t="shared" si="12"/>
        <v>1</v>
      </c>
      <c r="G185">
        <f t="shared" si="13"/>
        <v>1</v>
      </c>
      <c r="H185">
        <f t="shared" si="14"/>
        <v>1</v>
      </c>
      <c r="I185">
        <f t="shared" si="15"/>
        <v>3</v>
      </c>
      <c r="J185" s="64">
        <f t="shared" si="16"/>
        <v>0.83</v>
      </c>
      <c r="K185" s="64"/>
      <c r="L185">
        <v>3</v>
      </c>
    </row>
    <row r="186" spans="1:12">
      <c r="A186" t="s">
        <v>164</v>
      </c>
      <c r="B186" t="s">
        <v>242</v>
      </c>
      <c r="C186">
        <v>0</v>
      </c>
      <c r="D186">
        <v>0.5</v>
      </c>
      <c r="E186">
        <v>0.75</v>
      </c>
      <c r="F186">
        <f t="shared" si="12"/>
        <v>1</v>
      </c>
      <c r="G186">
        <f t="shared" si="13"/>
        <v>1</v>
      </c>
      <c r="H186">
        <f t="shared" si="14"/>
        <v>2</v>
      </c>
      <c r="I186">
        <f t="shared" si="15"/>
        <v>4</v>
      </c>
      <c r="J186" s="64">
        <f t="shared" si="16"/>
        <v>1.1100000000000001</v>
      </c>
      <c r="K186" s="64"/>
      <c r="L186">
        <v>4</v>
      </c>
    </row>
    <row r="187" spans="1:12">
      <c r="A187" t="s">
        <v>164</v>
      </c>
      <c r="B187" t="s">
        <v>243</v>
      </c>
      <c r="C187">
        <v>7.0000000000000007E-2</v>
      </c>
      <c r="D187">
        <v>1.55</v>
      </c>
      <c r="E187">
        <v>0.02</v>
      </c>
      <c r="F187">
        <f t="shared" si="12"/>
        <v>1</v>
      </c>
      <c r="G187">
        <f t="shared" si="13"/>
        <v>3</v>
      </c>
      <c r="H187">
        <f t="shared" si="14"/>
        <v>1</v>
      </c>
      <c r="I187">
        <f t="shared" si="15"/>
        <v>5</v>
      </c>
      <c r="J187" s="64">
        <f t="shared" si="16"/>
        <v>1.39</v>
      </c>
      <c r="K187" s="64"/>
      <c r="L187">
        <v>5</v>
      </c>
    </row>
    <row r="188" spans="1:12">
      <c r="A188" t="s">
        <v>164</v>
      </c>
      <c r="B188" t="s">
        <v>244</v>
      </c>
      <c r="C188">
        <v>1.55</v>
      </c>
      <c r="D188">
        <v>0.36</v>
      </c>
      <c r="E188">
        <v>0.39</v>
      </c>
      <c r="F188">
        <f t="shared" si="12"/>
        <v>3</v>
      </c>
      <c r="G188">
        <f t="shared" si="13"/>
        <v>1</v>
      </c>
      <c r="H188">
        <f t="shared" si="14"/>
        <v>1</v>
      </c>
      <c r="I188">
        <f t="shared" si="15"/>
        <v>5</v>
      </c>
      <c r="J188" s="64">
        <f t="shared" si="16"/>
        <v>1.39</v>
      </c>
      <c r="K188" s="64"/>
      <c r="L188">
        <v>5</v>
      </c>
    </row>
    <row r="189" spans="1:12">
      <c r="A189" t="s">
        <v>164</v>
      </c>
      <c r="B189" t="s">
        <v>245</v>
      </c>
      <c r="C189">
        <v>1</v>
      </c>
      <c r="D189">
        <v>0</v>
      </c>
      <c r="E189">
        <v>2.2999999999999998</v>
      </c>
      <c r="F189">
        <f t="shared" si="12"/>
        <v>2</v>
      </c>
      <c r="G189">
        <f t="shared" si="13"/>
        <v>1</v>
      </c>
      <c r="H189">
        <f t="shared" si="14"/>
        <v>3</v>
      </c>
      <c r="I189">
        <f t="shared" si="15"/>
        <v>6</v>
      </c>
      <c r="J189" s="64">
        <f t="shared" si="16"/>
        <v>1.67</v>
      </c>
      <c r="K189" s="64"/>
      <c r="L189">
        <v>6</v>
      </c>
    </row>
    <row r="190" spans="1:12">
      <c r="A190" t="s">
        <v>164</v>
      </c>
      <c r="B190" t="s">
        <v>246</v>
      </c>
      <c r="C190">
        <v>0.27</v>
      </c>
      <c r="D190">
        <v>0.16</v>
      </c>
      <c r="E190">
        <v>7.0000000000000007E-2</v>
      </c>
      <c r="F190">
        <f t="shared" si="12"/>
        <v>1</v>
      </c>
      <c r="G190">
        <f t="shared" si="13"/>
        <v>1</v>
      </c>
      <c r="H190">
        <f t="shared" si="14"/>
        <v>1</v>
      </c>
      <c r="I190">
        <f t="shared" si="15"/>
        <v>3</v>
      </c>
      <c r="J190" s="64">
        <f t="shared" si="16"/>
        <v>0.83</v>
      </c>
      <c r="K190" s="64"/>
      <c r="L190">
        <v>3</v>
      </c>
    </row>
    <row r="191" spans="1:12">
      <c r="A191" t="s">
        <v>164</v>
      </c>
      <c r="B191" t="s">
        <v>247</v>
      </c>
      <c r="C191">
        <v>0.05</v>
      </c>
      <c r="D191">
        <v>0.78</v>
      </c>
      <c r="E191">
        <v>0.1</v>
      </c>
      <c r="F191">
        <f t="shared" si="12"/>
        <v>1</v>
      </c>
      <c r="G191">
        <f t="shared" si="13"/>
        <v>2</v>
      </c>
      <c r="H191">
        <f t="shared" si="14"/>
        <v>1</v>
      </c>
      <c r="I191">
        <f t="shared" si="15"/>
        <v>4</v>
      </c>
      <c r="J191" s="64">
        <f t="shared" si="16"/>
        <v>1.1100000000000001</v>
      </c>
      <c r="K191" s="64"/>
      <c r="L191">
        <v>4</v>
      </c>
    </row>
    <row r="192" spans="1:12">
      <c r="A192" t="s">
        <v>164</v>
      </c>
      <c r="B192" t="s">
        <v>248</v>
      </c>
      <c r="C192">
        <v>6.6</v>
      </c>
      <c r="D192">
        <v>5.73</v>
      </c>
      <c r="E192">
        <v>6.47</v>
      </c>
      <c r="F192">
        <f t="shared" si="12"/>
        <v>3</v>
      </c>
      <c r="G192">
        <f t="shared" si="13"/>
        <v>3</v>
      </c>
      <c r="H192">
        <f t="shared" si="14"/>
        <v>3</v>
      </c>
      <c r="I192">
        <f t="shared" si="15"/>
        <v>9</v>
      </c>
      <c r="J192" s="64">
        <f t="shared" si="16"/>
        <v>2.5</v>
      </c>
      <c r="K192" s="64"/>
      <c r="L192">
        <v>9</v>
      </c>
    </row>
    <row r="193" spans="1:12">
      <c r="A193" t="s">
        <v>164</v>
      </c>
      <c r="B193" t="s">
        <v>249</v>
      </c>
      <c r="C193">
        <v>0</v>
      </c>
      <c r="D193">
        <v>0</v>
      </c>
      <c r="E193">
        <v>0</v>
      </c>
      <c r="F193">
        <f t="shared" si="12"/>
        <v>1</v>
      </c>
      <c r="G193">
        <f t="shared" si="13"/>
        <v>1</v>
      </c>
      <c r="H193">
        <f t="shared" si="14"/>
        <v>1</v>
      </c>
      <c r="I193">
        <f t="shared" si="15"/>
        <v>3</v>
      </c>
      <c r="J193" s="64">
        <f t="shared" si="16"/>
        <v>0.83</v>
      </c>
      <c r="K193" s="64"/>
      <c r="L193">
        <v>3</v>
      </c>
    </row>
    <row r="194" spans="1:12">
      <c r="A194" t="s">
        <v>164</v>
      </c>
      <c r="B194" t="s">
        <v>250</v>
      </c>
      <c r="C194">
        <v>0</v>
      </c>
      <c r="D194">
        <v>16</v>
      </c>
      <c r="E194">
        <v>16</v>
      </c>
      <c r="F194">
        <f t="shared" si="12"/>
        <v>1</v>
      </c>
      <c r="G194">
        <f t="shared" si="13"/>
        <v>3</v>
      </c>
      <c r="H194">
        <f t="shared" si="14"/>
        <v>3</v>
      </c>
      <c r="I194">
        <f t="shared" si="15"/>
        <v>7</v>
      </c>
      <c r="J194" s="64">
        <f t="shared" si="16"/>
        <v>1.94</v>
      </c>
      <c r="K194" s="64"/>
      <c r="L194">
        <v>7</v>
      </c>
    </row>
    <row r="195" spans="1:12">
      <c r="A195" t="s">
        <v>164</v>
      </c>
      <c r="B195" t="s">
        <v>251</v>
      </c>
      <c r="C195">
        <v>0</v>
      </c>
      <c r="D195">
        <v>0</v>
      </c>
      <c r="E195">
        <v>0</v>
      </c>
      <c r="F195">
        <f t="shared" si="12"/>
        <v>1</v>
      </c>
      <c r="G195">
        <f t="shared" si="13"/>
        <v>1</v>
      </c>
      <c r="H195">
        <f t="shared" si="14"/>
        <v>1</v>
      </c>
      <c r="I195">
        <f t="shared" si="15"/>
        <v>3</v>
      </c>
      <c r="J195" s="64">
        <f t="shared" si="16"/>
        <v>0.83</v>
      </c>
      <c r="K195" s="64"/>
      <c r="L195">
        <v>3</v>
      </c>
    </row>
    <row r="196" spans="1:12">
      <c r="A196" t="s">
        <v>164</v>
      </c>
      <c r="B196" t="s">
        <v>252</v>
      </c>
      <c r="C196">
        <v>0.15</v>
      </c>
      <c r="D196">
        <v>0.15</v>
      </c>
      <c r="E196">
        <v>0.15</v>
      </c>
      <c r="F196">
        <f t="shared" ref="F196:F259" si="17">IF(C196="",0,LOOKUP(C196,$N$3:$O$5,$P$3:$P$5))</f>
        <v>1</v>
      </c>
      <c r="G196">
        <f t="shared" ref="G196:G259" si="18">IF(D196="",0,LOOKUP(D196,$N$3:$O$5,$P$3:$P$5))</f>
        <v>1</v>
      </c>
      <c r="H196">
        <f t="shared" ref="H196:H259" si="19">IF(E196="",0,LOOKUP(E196,$N$3:$O$5,$P$3:$P$5))</f>
        <v>1</v>
      </c>
      <c r="I196">
        <f t="shared" ref="I196:I259" si="20">SUM(F196:H196)</f>
        <v>3</v>
      </c>
      <c r="J196" s="64">
        <f t="shared" si="16"/>
        <v>0.83</v>
      </c>
      <c r="K196" s="64"/>
      <c r="L196">
        <v>3</v>
      </c>
    </row>
    <row r="197" spans="1:12">
      <c r="A197" t="s">
        <v>164</v>
      </c>
      <c r="B197" t="s">
        <v>253</v>
      </c>
      <c r="C197">
        <v>23</v>
      </c>
      <c r="D197">
        <v>22</v>
      </c>
      <c r="E197">
        <v>47</v>
      </c>
      <c r="F197">
        <f t="shared" si="17"/>
        <v>3</v>
      </c>
      <c r="G197">
        <f t="shared" si="18"/>
        <v>3</v>
      </c>
      <c r="H197">
        <f t="shared" si="19"/>
        <v>3</v>
      </c>
      <c r="I197">
        <f t="shared" si="20"/>
        <v>9</v>
      </c>
      <c r="J197" s="64">
        <f t="shared" si="16"/>
        <v>2.5</v>
      </c>
      <c r="K197" s="64"/>
      <c r="L197">
        <v>9</v>
      </c>
    </row>
    <row r="198" spans="1:12">
      <c r="A198" t="s">
        <v>164</v>
      </c>
      <c r="B198" t="s">
        <v>255</v>
      </c>
      <c r="C198">
        <v>0.1</v>
      </c>
      <c r="D198">
        <v>0.1</v>
      </c>
      <c r="E198">
        <v>0.09</v>
      </c>
      <c r="F198">
        <f t="shared" si="17"/>
        <v>1</v>
      </c>
      <c r="G198">
        <f t="shared" si="18"/>
        <v>1</v>
      </c>
      <c r="H198">
        <f t="shared" si="19"/>
        <v>1</v>
      </c>
      <c r="I198">
        <f t="shared" si="20"/>
        <v>3</v>
      </c>
      <c r="J198" s="64">
        <f t="shared" si="16"/>
        <v>0.83</v>
      </c>
      <c r="K198" s="64"/>
      <c r="L198">
        <v>3</v>
      </c>
    </row>
    <row r="199" spans="1:12">
      <c r="A199" t="s">
        <v>164</v>
      </c>
      <c r="B199" t="s">
        <v>256</v>
      </c>
      <c r="C199">
        <v>0</v>
      </c>
      <c r="D199">
        <v>0</v>
      </c>
      <c r="E199">
        <v>0</v>
      </c>
      <c r="F199">
        <f t="shared" si="17"/>
        <v>1</v>
      </c>
      <c r="G199">
        <f t="shared" si="18"/>
        <v>1</v>
      </c>
      <c r="H199">
        <f t="shared" si="19"/>
        <v>1</v>
      </c>
      <c r="I199">
        <f t="shared" si="20"/>
        <v>3</v>
      </c>
      <c r="J199" s="64">
        <f t="shared" si="16"/>
        <v>0.83</v>
      </c>
      <c r="K199" s="64"/>
      <c r="L199">
        <v>3</v>
      </c>
    </row>
    <row r="200" spans="1:12">
      <c r="A200" t="s">
        <v>164</v>
      </c>
      <c r="B200" t="s">
        <v>257</v>
      </c>
      <c r="C200">
        <v>1.8</v>
      </c>
      <c r="D200">
        <v>1.6</v>
      </c>
      <c r="E200">
        <v>2.5</v>
      </c>
      <c r="F200">
        <f t="shared" si="17"/>
        <v>3</v>
      </c>
      <c r="G200">
        <f t="shared" si="18"/>
        <v>3</v>
      </c>
      <c r="H200">
        <f t="shared" si="19"/>
        <v>3</v>
      </c>
      <c r="I200">
        <f t="shared" si="20"/>
        <v>9</v>
      </c>
      <c r="J200" s="64">
        <f t="shared" si="16"/>
        <v>2.5</v>
      </c>
      <c r="K200" s="64"/>
      <c r="L200">
        <v>9</v>
      </c>
    </row>
    <row r="201" spans="1:12">
      <c r="A201" t="s">
        <v>164</v>
      </c>
      <c r="B201" t="s">
        <v>258</v>
      </c>
      <c r="C201">
        <v>0</v>
      </c>
      <c r="D201">
        <v>10</v>
      </c>
      <c r="E201">
        <v>1</v>
      </c>
      <c r="F201">
        <f t="shared" si="17"/>
        <v>1</v>
      </c>
      <c r="G201">
        <f t="shared" si="18"/>
        <v>3</v>
      </c>
      <c r="H201">
        <f t="shared" si="19"/>
        <v>2</v>
      </c>
      <c r="I201">
        <f t="shared" si="20"/>
        <v>6</v>
      </c>
      <c r="J201" s="64">
        <f t="shared" si="16"/>
        <v>1.67</v>
      </c>
      <c r="K201" s="64"/>
      <c r="L201">
        <v>6</v>
      </c>
    </row>
    <row r="202" spans="1:12">
      <c r="A202" t="s">
        <v>164</v>
      </c>
      <c r="B202" t="s">
        <v>259</v>
      </c>
      <c r="C202">
        <v>1</v>
      </c>
      <c r="D202">
        <v>1</v>
      </c>
      <c r="E202">
        <v>1</v>
      </c>
      <c r="F202">
        <f t="shared" si="17"/>
        <v>2</v>
      </c>
      <c r="G202">
        <f t="shared" si="18"/>
        <v>2</v>
      </c>
      <c r="H202">
        <f t="shared" si="19"/>
        <v>2</v>
      </c>
      <c r="I202">
        <f t="shared" si="20"/>
        <v>6</v>
      </c>
      <c r="J202" s="64">
        <f t="shared" si="16"/>
        <v>1.67</v>
      </c>
      <c r="K202" s="64"/>
      <c r="L202">
        <v>6</v>
      </c>
    </row>
    <row r="203" spans="1:12">
      <c r="A203" t="s">
        <v>164</v>
      </c>
      <c r="B203" t="s">
        <v>260</v>
      </c>
      <c r="F203">
        <f t="shared" si="17"/>
        <v>0</v>
      </c>
      <c r="G203">
        <f t="shared" si="18"/>
        <v>0</v>
      </c>
      <c r="H203">
        <f t="shared" si="19"/>
        <v>0</v>
      </c>
      <c r="I203">
        <f t="shared" si="20"/>
        <v>0</v>
      </c>
      <c r="J203" s="64">
        <f t="shared" si="16"/>
        <v>0</v>
      </c>
      <c r="K203" s="64"/>
      <c r="L203">
        <v>0</v>
      </c>
    </row>
    <row r="204" spans="1:12">
      <c r="A204" t="s">
        <v>164</v>
      </c>
      <c r="B204" t="s">
        <v>261</v>
      </c>
      <c r="C204">
        <v>48</v>
      </c>
      <c r="D204">
        <v>48</v>
      </c>
      <c r="E204">
        <v>48</v>
      </c>
      <c r="F204">
        <f t="shared" si="17"/>
        <v>3</v>
      </c>
      <c r="G204">
        <f t="shared" si="18"/>
        <v>3</v>
      </c>
      <c r="H204">
        <f t="shared" si="19"/>
        <v>3</v>
      </c>
      <c r="I204">
        <f t="shared" si="20"/>
        <v>9</v>
      </c>
      <c r="J204" s="64">
        <f t="shared" si="16"/>
        <v>2.5</v>
      </c>
      <c r="K204" s="64"/>
      <c r="L204">
        <v>9</v>
      </c>
    </row>
    <row r="205" spans="1:12">
      <c r="A205" t="s">
        <v>164</v>
      </c>
      <c r="B205" t="s">
        <v>262</v>
      </c>
      <c r="F205">
        <f t="shared" si="17"/>
        <v>0</v>
      </c>
      <c r="G205">
        <f t="shared" si="18"/>
        <v>0</v>
      </c>
      <c r="H205">
        <f t="shared" si="19"/>
        <v>0</v>
      </c>
      <c r="I205">
        <f t="shared" si="20"/>
        <v>0</v>
      </c>
      <c r="J205" s="64">
        <f t="shared" si="16"/>
        <v>0</v>
      </c>
      <c r="K205" s="64"/>
      <c r="L205">
        <v>5</v>
      </c>
    </row>
    <row r="206" spans="1:12">
      <c r="A206" t="s">
        <v>164</v>
      </c>
      <c r="B206" t="s">
        <v>263</v>
      </c>
      <c r="C206">
        <v>0</v>
      </c>
      <c r="D206">
        <v>0</v>
      </c>
      <c r="E206">
        <v>0</v>
      </c>
      <c r="F206">
        <f t="shared" si="17"/>
        <v>1</v>
      </c>
      <c r="G206">
        <f t="shared" si="18"/>
        <v>1</v>
      </c>
      <c r="H206">
        <f t="shared" si="19"/>
        <v>1</v>
      </c>
      <c r="I206">
        <f t="shared" si="20"/>
        <v>3</v>
      </c>
      <c r="J206" s="64">
        <f t="shared" si="16"/>
        <v>0.83</v>
      </c>
      <c r="K206" s="64"/>
      <c r="L206">
        <v>3</v>
      </c>
    </row>
    <row r="207" spans="1:12">
      <c r="A207" t="s">
        <v>164</v>
      </c>
      <c r="B207" t="s">
        <v>264</v>
      </c>
      <c r="F207">
        <f t="shared" si="17"/>
        <v>0</v>
      </c>
      <c r="G207">
        <f t="shared" si="18"/>
        <v>0</v>
      </c>
      <c r="H207">
        <f t="shared" si="19"/>
        <v>0</v>
      </c>
      <c r="I207">
        <f t="shared" si="20"/>
        <v>0</v>
      </c>
      <c r="J207" s="64">
        <f t="shared" si="16"/>
        <v>0</v>
      </c>
      <c r="K207" s="64"/>
      <c r="L207">
        <v>0</v>
      </c>
    </row>
    <row r="208" spans="1:12">
      <c r="A208" t="s">
        <v>164</v>
      </c>
      <c r="B208" t="s">
        <v>265</v>
      </c>
      <c r="C208">
        <v>1</v>
      </c>
      <c r="D208">
        <v>0.28000000000000003</v>
      </c>
      <c r="E208">
        <v>0.26</v>
      </c>
      <c r="F208">
        <f t="shared" si="17"/>
        <v>2</v>
      </c>
      <c r="G208">
        <f t="shared" si="18"/>
        <v>1</v>
      </c>
      <c r="H208">
        <f t="shared" si="19"/>
        <v>1</v>
      </c>
      <c r="I208">
        <f t="shared" si="20"/>
        <v>4</v>
      </c>
      <c r="J208" s="64">
        <f t="shared" si="16"/>
        <v>1.1100000000000001</v>
      </c>
      <c r="K208" s="64"/>
      <c r="L208">
        <v>4</v>
      </c>
    </row>
    <row r="209" spans="1:12">
      <c r="A209" t="s">
        <v>164</v>
      </c>
      <c r="B209" t="s">
        <v>266</v>
      </c>
      <c r="C209">
        <v>1</v>
      </c>
      <c r="E209">
        <v>1</v>
      </c>
      <c r="F209">
        <f t="shared" si="17"/>
        <v>2</v>
      </c>
      <c r="G209">
        <f t="shared" si="18"/>
        <v>0</v>
      </c>
      <c r="H209">
        <f t="shared" si="19"/>
        <v>2</v>
      </c>
      <c r="I209">
        <f t="shared" si="20"/>
        <v>4</v>
      </c>
      <c r="J209" s="64">
        <f t="shared" si="16"/>
        <v>1.1100000000000001</v>
      </c>
      <c r="K209" s="64"/>
      <c r="L209">
        <v>4</v>
      </c>
    </row>
    <row r="210" spans="1:12">
      <c r="A210" t="s">
        <v>164</v>
      </c>
      <c r="B210" t="s">
        <v>267</v>
      </c>
      <c r="C210">
        <v>3.8</v>
      </c>
      <c r="D210">
        <v>5.2</v>
      </c>
      <c r="E210">
        <v>0</v>
      </c>
      <c r="F210">
        <f t="shared" si="17"/>
        <v>3</v>
      </c>
      <c r="G210">
        <f t="shared" si="18"/>
        <v>3</v>
      </c>
      <c r="H210">
        <f t="shared" si="19"/>
        <v>1</v>
      </c>
      <c r="I210">
        <f t="shared" si="20"/>
        <v>7</v>
      </c>
      <c r="J210" s="64">
        <f t="shared" si="16"/>
        <v>1.94</v>
      </c>
      <c r="K210" s="64"/>
      <c r="L210">
        <v>7</v>
      </c>
    </row>
    <row r="211" spans="1:12">
      <c r="A211" t="s">
        <v>164</v>
      </c>
      <c r="B211" t="s">
        <v>268</v>
      </c>
      <c r="F211">
        <f t="shared" si="17"/>
        <v>0</v>
      </c>
      <c r="G211">
        <f t="shared" si="18"/>
        <v>0</v>
      </c>
      <c r="H211">
        <f t="shared" si="19"/>
        <v>0</v>
      </c>
      <c r="I211">
        <f t="shared" si="20"/>
        <v>0</v>
      </c>
      <c r="J211" s="64">
        <f t="shared" si="16"/>
        <v>0</v>
      </c>
      <c r="K211" s="64"/>
      <c r="L211">
        <v>0</v>
      </c>
    </row>
    <row r="212" spans="1:12">
      <c r="A212" t="s">
        <v>164</v>
      </c>
      <c r="B212" t="s">
        <v>269</v>
      </c>
      <c r="E212">
        <v>0.3</v>
      </c>
      <c r="F212">
        <f t="shared" si="17"/>
        <v>0</v>
      </c>
      <c r="G212">
        <f t="shared" si="18"/>
        <v>0</v>
      </c>
      <c r="H212">
        <f t="shared" si="19"/>
        <v>1</v>
      </c>
      <c r="I212">
        <f t="shared" si="20"/>
        <v>1</v>
      </c>
      <c r="J212" s="64">
        <f t="shared" si="16"/>
        <v>0.28000000000000003</v>
      </c>
      <c r="K212" s="64"/>
      <c r="L212">
        <v>1</v>
      </c>
    </row>
    <row r="213" spans="1:12">
      <c r="A213" t="s">
        <v>164</v>
      </c>
      <c r="B213" t="s">
        <v>270</v>
      </c>
      <c r="C213">
        <v>10</v>
      </c>
      <c r="D213">
        <v>12</v>
      </c>
      <c r="E213">
        <v>20</v>
      </c>
      <c r="F213">
        <f t="shared" si="17"/>
        <v>3</v>
      </c>
      <c r="G213">
        <f t="shared" si="18"/>
        <v>3</v>
      </c>
      <c r="H213">
        <f t="shared" si="19"/>
        <v>3</v>
      </c>
      <c r="I213">
        <f t="shared" si="20"/>
        <v>9</v>
      </c>
      <c r="J213" s="64">
        <f t="shared" si="16"/>
        <v>2.5</v>
      </c>
      <c r="K213" s="64"/>
      <c r="L213">
        <v>9</v>
      </c>
    </row>
    <row r="214" spans="1:12">
      <c r="A214" t="s">
        <v>164</v>
      </c>
      <c r="B214" t="s">
        <v>271</v>
      </c>
      <c r="C214">
        <v>40</v>
      </c>
      <c r="D214">
        <v>25</v>
      </c>
      <c r="E214">
        <v>15</v>
      </c>
      <c r="F214">
        <f t="shared" si="17"/>
        <v>3</v>
      </c>
      <c r="G214">
        <f t="shared" si="18"/>
        <v>3</v>
      </c>
      <c r="H214">
        <f t="shared" si="19"/>
        <v>3</v>
      </c>
      <c r="I214">
        <f t="shared" si="20"/>
        <v>9</v>
      </c>
      <c r="J214" s="64">
        <f t="shared" si="16"/>
        <v>2.5</v>
      </c>
      <c r="K214" s="64"/>
      <c r="L214">
        <v>9</v>
      </c>
    </row>
    <row r="215" spans="1:12">
      <c r="A215" t="s">
        <v>164</v>
      </c>
      <c r="B215" t="s">
        <v>272</v>
      </c>
      <c r="C215">
        <v>1.1100000000000001</v>
      </c>
      <c r="D215">
        <v>0.19</v>
      </c>
      <c r="E215">
        <v>0.63</v>
      </c>
      <c r="F215">
        <f t="shared" si="17"/>
        <v>3</v>
      </c>
      <c r="G215">
        <f t="shared" si="18"/>
        <v>1</v>
      </c>
      <c r="H215">
        <f t="shared" si="19"/>
        <v>2</v>
      </c>
      <c r="I215">
        <f t="shared" si="20"/>
        <v>6</v>
      </c>
      <c r="J215" s="64">
        <f t="shared" si="16"/>
        <v>1.67</v>
      </c>
      <c r="K215" s="64"/>
      <c r="L215">
        <v>6</v>
      </c>
    </row>
    <row r="216" spans="1:12">
      <c r="A216" t="s">
        <v>164</v>
      </c>
      <c r="B216" t="s">
        <v>273</v>
      </c>
      <c r="C216">
        <v>0</v>
      </c>
      <c r="D216">
        <v>0</v>
      </c>
      <c r="E216">
        <v>0.1</v>
      </c>
      <c r="F216">
        <f t="shared" si="17"/>
        <v>1</v>
      </c>
      <c r="G216">
        <f t="shared" si="18"/>
        <v>1</v>
      </c>
      <c r="H216">
        <f t="shared" si="19"/>
        <v>1</v>
      </c>
      <c r="I216">
        <f t="shared" si="20"/>
        <v>3</v>
      </c>
      <c r="J216" s="64">
        <f t="shared" si="16"/>
        <v>0.83</v>
      </c>
      <c r="K216" s="64"/>
      <c r="L216">
        <v>3</v>
      </c>
    </row>
    <row r="217" spans="1:12">
      <c r="A217" t="s">
        <v>164</v>
      </c>
      <c r="B217" t="s">
        <v>274</v>
      </c>
      <c r="C217">
        <v>100</v>
      </c>
      <c r="D217">
        <v>100</v>
      </c>
      <c r="E217">
        <v>0.46</v>
      </c>
      <c r="F217">
        <f t="shared" si="17"/>
        <v>3</v>
      </c>
      <c r="G217">
        <f t="shared" si="18"/>
        <v>3</v>
      </c>
      <c r="H217">
        <f t="shared" si="19"/>
        <v>1</v>
      </c>
      <c r="I217">
        <f t="shared" si="20"/>
        <v>7</v>
      </c>
      <c r="J217" s="64">
        <f t="shared" si="16"/>
        <v>1.94</v>
      </c>
      <c r="K217" s="64"/>
      <c r="L217">
        <v>7</v>
      </c>
    </row>
    <row r="218" spans="1:12">
      <c r="A218" t="s">
        <v>164</v>
      </c>
      <c r="B218" t="s">
        <v>275</v>
      </c>
      <c r="C218">
        <v>0</v>
      </c>
      <c r="D218">
        <v>0</v>
      </c>
      <c r="E218">
        <v>0</v>
      </c>
      <c r="F218">
        <f t="shared" si="17"/>
        <v>1</v>
      </c>
      <c r="G218">
        <f t="shared" si="18"/>
        <v>1</v>
      </c>
      <c r="H218">
        <f t="shared" si="19"/>
        <v>1</v>
      </c>
      <c r="I218">
        <f t="shared" si="20"/>
        <v>3</v>
      </c>
      <c r="J218" s="64">
        <f t="shared" si="16"/>
        <v>0.83</v>
      </c>
      <c r="K218" s="64"/>
      <c r="L218">
        <v>3</v>
      </c>
    </row>
    <row r="219" spans="1:12">
      <c r="A219" t="s">
        <v>164</v>
      </c>
      <c r="B219" t="s">
        <v>276</v>
      </c>
      <c r="F219">
        <f t="shared" si="17"/>
        <v>0</v>
      </c>
      <c r="G219">
        <f t="shared" si="18"/>
        <v>0</v>
      </c>
      <c r="H219">
        <f t="shared" si="19"/>
        <v>0</v>
      </c>
      <c r="I219">
        <f t="shared" si="20"/>
        <v>0</v>
      </c>
      <c r="J219" s="64">
        <f t="shared" si="16"/>
        <v>0</v>
      </c>
      <c r="K219" s="64"/>
      <c r="L219">
        <v>0</v>
      </c>
    </row>
    <row r="220" spans="1:12">
      <c r="A220" t="s">
        <v>164</v>
      </c>
      <c r="B220" t="s">
        <v>277</v>
      </c>
      <c r="F220">
        <f t="shared" si="17"/>
        <v>0</v>
      </c>
      <c r="G220">
        <f t="shared" si="18"/>
        <v>0</v>
      </c>
      <c r="H220">
        <f t="shared" si="19"/>
        <v>0</v>
      </c>
      <c r="I220">
        <f t="shared" si="20"/>
        <v>0</v>
      </c>
      <c r="J220" s="64">
        <f t="shared" si="16"/>
        <v>0</v>
      </c>
      <c r="K220" s="64"/>
      <c r="L220">
        <v>0</v>
      </c>
    </row>
    <row r="221" spans="1:12">
      <c r="A221" t="s">
        <v>164</v>
      </c>
      <c r="B221" t="s">
        <v>278</v>
      </c>
      <c r="F221">
        <f t="shared" si="17"/>
        <v>0</v>
      </c>
      <c r="G221">
        <f t="shared" si="18"/>
        <v>0</v>
      </c>
      <c r="H221">
        <f t="shared" si="19"/>
        <v>0</v>
      </c>
      <c r="I221">
        <f t="shared" si="20"/>
        <v>0</v>
      </c>
      <c r="J221" s="64">
        <f t="shared" si="16"/>
        <v>0</v>
      </c>
      <c r="K221" s="64"/>
      <c r="L221">
        <v>0</v>
      </c>
    </row>
    <row r="222" spans="1:12">
      <c r="A222" t="s">
        <v>164</v>
      </c>
      <c r="B222" t="s">
        <v>279</v>
      </c>
      <c r="C222">
        <v>0</v>
      </c>
      <c r="D222">
        <v>0.37</v>
      </c>
      <c r="E222">
        <v>0.27</v>
      </c>
      <c r="F222">
        <f t="shared" si="17"/>
        <v>1</v>
      </c>
      <c r="G222">
        <f t="shared" si="18"/>
        <v>1</v>
      </c>
      <c r="H222">
        <f t="shared" si="19"/>
        <v>1</v>
      </c>
      <c r="I222">
        <f t="shared" si="20"/>
        <v>3</v>
      </c>
      <c r="J222" s="64">
        <f t="shared" si="16"/>
        <v>0.83</v>
      </c>
      <c r="K222" s="64"/>
      <c r="L222">
        <v>3</v>
      </c>
    </row>
    <row r="223" spans="1:12">
      <c r="A223" t="s">
        <v>164</v>
      </c>
      <c r="B223" t="s">
        <v>280</v>
      </c>
      <c r="C223">
        <v>0</v>
      </c>
      <c r="D223">
        <v>0</v>
      </c>
      <c r="E223">
        <v>0</v>
      </c>
      <c r="F223">
        <f t="shared" si="17"/>
        <v>1</v>
      </c>
      <c r="G223">
        <f t="shared" si="18"/>
        <v>1</v>
      </c>
      <c r="H223">
        <f t="shared" si="19"/>
        <v>1</v>
      </c>
      <c r="I223">
        <f t="shared" si="20"/>
        <v>3</v>
      </c>
      <c r="J223" s="64">
        <f t="shared" si="16"/>
        <v>0.83</v>
      </c>
      <c r="K223" s="64"/>
      <c r="L223">
        <v>3</v>
      </c>
    </row>
    <row r="224" spans="1:12">
      <c r="A224" t="s">
        <v>164</v>
      </c>
      <c r="B224" t="s">
        <v>281</v>
      </c>
      <c r="C224">
        <v>0</v>
      </c>
      <c r="D224">
        <v>0</v>
      </c>
      <c r="E224">
        <v>0</v>
      </c>
      <c r="F224">
        <f t="shared" si="17"/>
        <v>1</v>
      </c>
      <c r="G224">
        <f t="shared" si="18"/>
        <v>1</v>
      </c>
      <c r="H224">
        <f t="shared" si="19"/>
        <v>1</v>
      </c>
      <c r="I224">
        <f t="shared" si="20"/>
        <v>3</v>
      </c>
      <c r="J224" s="64">
        <f t="shared" si="16"/>
        <v>0.83</v>
      </c>
      <c r="K224" s="64"/>
      <c r="L224">
        <v>3</v>
      </c>
    </row>
    <row r="225" spans="1:12">
      <c r="A225" t="s">
        <v>164</v>
      </c>
      <c r="B225" t="s">
        <v>282</v>
      </c>
      <c r="F225">
        <f t="shared" si="17"/>
        <v>0</v>
      </c>
      <c r="G225">
        <f t="shared" si="18"/>
        <v>0</v>
      </c>
      <c r="H225">
        <f t="shared" si="19"/>
        <v>0</v>
      </c>
      <c r="I225">
        <f t="shared" si="20"/>
        <v>0</v>
      </c>
      <c r="J225" s="64">
        <f t="shared" si="16"/>
        <v>0</v>
      </c>
      <c r="K225" s="64"/>
      <c r="L225">
        <v>0</v>
      </c>
    </row>
    <row r="226" spans="1:12">
      <c r="A226" t="s">
        <v>164</v>
      </c>
      <c r="B226" t="s">
        <v>283</v>
      </c>
      <c r="C226">
        <v>0.1</v>
      </c>
      <c r="D226">
        <v>0.1</v>
      </c>
      <c r="E226">
        <v>0.1</v>
      </c>
      <c r="F226">
        <f t="shared" si="17"/>
        <v>1</v>
      </c>
      <c r="G226">
        <f t="shared" si="18"/>
        <v>1</v>
      </c>
      <c r="H226">
        <f t="shared" si="19"/>
        <v>1</v>
      </c>
      <c r="I226">
        <f t="shared" si="20"/>
        <v>3</v>
      </c>
      <c r="J226" s="64">
        <f t="shared" si="16"/>
        <v>0.83</v>
      </c>
      <c r="K226" s="64"/>
      <c r="L226">
        <v>3</v>
      </c>
    </row>
    <row r="227" spans="1:12">
      <c r="A227" t="s">
        <v>164</v>
      </c>
      <c r="B227" t="s">
        <v>284</v>
      </c>
      <c r="C227">
        <v>0.95</v>
      </c>
      <c r="D227">
        <v>1</v>
      </c>
      <c r="E227">
        <v>0</v>
      </c>
      <c r="F227">
        <f t="shared" si="17"/>
        <v>2</v>
      </c>
      <c r="G227">
        <f t="shared" si="18"/>
        <v>2</v>
      </c>
      <c r="H227">
        <f t="shared" si="19"/>
        <v>1</v>
      </c>
      <c r="I227">
        <f t="shared" si="20"/>
        <v>5</v>
      </c>
      <c r="J227" s="64">
        <f t="shared" si="16"/>
        <v>1.39</v>
      </c>
      <c r="K227" s="64"/>
      <c r="L227">
        <v>5</v>
      </c>
    </row>
    <row r="228" spans="1:12">
      <c r="A228" t="s">
        <v>164</v>
      </c>
      <c r="B228" t="s">
        <v>285</v>
      </c>
      <c r="C228">
        <v>9.5</v>
      </c>
      <c r="D228">
        <v>0.06</v>
      </c>
      <c r="E228">
        <v>0</v>
      </c>
      <c r="F228">
        <f t="shared" si="17"/>
        <v>3</v>
      </c>
      <c r="G228">
        <f t="shared" si="18"/>
        <v>1</v>
      </c>
      <c r="H228">
        <f t="shared" si="19"/>
        <v>1</v>
      </c>
      <c r="I228">
        <f t="shared" si="20"/>
        <v>5</v>
      </c>
      <c r="J228" s="64">
        <f t="shared" si="16"/>
        <v>1.39</v>
      </c>
      <c r="K228" s="64"/>
      <c r="L228">
        <v>5</v>
      </c>
    </row>
    <row r="229" spans="1:12">
      <c r="A229" t="s">
        <v>164</v>
      </c>
      <c r="B229" t="s">
        <v>286</v>
      </c>
      <c r="C229">
        <v>0</v>
      </c>
      <c r="D229">
        <v>0</v>
      </c>
      <c r="E229">
        <v>0</v>
      </c>
      <c r="F229">
        <f t="shared" si="17"/>
        <v>1</v>
      </c>
      <c r="G229">
        <f t="shared" si="18"/>
        <v>1</v>
      </c>
      <c r="H229">
        <f t="shared" si="19"/>
        <v>1</v>
      </c>
      <c r="I229">
        <f t="shared" si="20"/>
        <v>3</v>
      </c>
      <c r="J229" s="64">
        <f t="shared" si="16"/>
        <v>0.83</v>
      </c>
      <c r="K229" s="64"/>
      <c r="L229">
        <v>3</v>
      </c>
    </row>
    <row r="230" spans="1:12">
      <c r="A230" t="s">
        <v>164</v>
      </c>
      <c r="B230" t="s">
        <v>287</v>
      </c>
      <c r="F230">
        <f t="shared" si="17"/>
        <v>0</v>
      </c>
      <c r="G230">
        <f t="shared" si="18"/>
        <v>0</v>
      </c>
      <c r="H230">
        <f t="shared" si="19"/>
        <v>0</v>
      </c>
      <c r="I230">
        <f t="shared" si="20"/>
        <v>0</v>
      </c>
      <c r="J230" s="64">
        <f t="shared" si="16"/>
        <v>0</v>
      </c>
      <c r="K230" s="64"/>
      <c r="L230">
        <v>0</v>
      </c>
    </row>
    <row r="231" spans="1:12">
      <c r="A231" t="s">
        <v>164</v>
      </c>
      <c r="B231" t="s">
        <v>288</v>
      </c>
      <c r="C231">
        <v>0</v>
      </c>
      <c r="D231">
        <v>0</v>
      </c>
      <c r="E231">
        <v>0</v>
      </c>
      <c r="F231">
        <f t="shared" si="17"/>
        <v>1</v>
      </c>
      <c r="G231">
        <f t="shared" si="18"/>
        <v>1</v>
      </c>
      <c r="H231">
        <f t="shared" si="19"/>
        <v>1</v>
      </c>
      <c r="I231">
        <f t="shared" si="20"/>
        <v>3</v>
      </c>
      <c r="J231" s="64">
        <f t="shared" si="16"/>
        <v>0.83</v>
      </c>
      <c r="K231" s="64"/>
      <c r="L231">
        <v>3</v>
      </c>
    </row>
    <row r="232" spans="1:12">
      <c r="A232" t="s">
        <v>164</v>
      </c>
      <c r="B232" t="s">
        <v>289</v>
      </c>
      <c r="C232">
        <v>1</v>
      </c>
      <c r="E232">
        <v>1</v>
      </c>
      <c r="F232">
        <f t="shared" si="17"/>
        <v>2</v>
      </c>
      <c r="G232">
        <f t="shared" si="18"/>
        <v>0</v>
      </c>
      <c r="H232">
        <f t="shared" si="19"/>
        <v>2</v>
      </c>
      <c r="I232">
        <f t="shared" si="20"/>
        <v>4</v>
      </c>
      <c r="J232" s="64">
        <f t="shared" si="16"/>
        <v>1.1100000000000001</v>
      </c>
      <c r="K232" s="64"/>
      <c r="L232">
        <v>4</v>
      </c>
    </row>
    <row r="233" spans="1:12">
      <c r="A233" t="s">
        <v>164</v>
      </c>
      <c r="B233" t="s">
        <v>290</v>
      </c>
      <c r="C233">
        <v>0.14000000000000001</v>
      </c>
      <c r="D233">
        <v>0.19</v>
      </c>
      <c r="E233">
        <v>0.11</v>
      </c>
      <c r="F233">
        <f t="shared" si="17"/>
        <v>1</v>
      </c>
      <c r="G233">
        <f t="shared" si="18"/>
        <v>1</v>
      </c>
      <c r="H233">
        <f t="shared" si="19"/>
        <v>1</v>
      </c>
      <c r="I233">
        <f t="shared" si="20"/>
        <v>3</v>
      </c>
      <c r="J233" s="64">
        <f t="shared" si="16"/>
        <v>0.83</v>
      </c>
      <c r="K233" s="64"/>
      <c r="L233">
        <v>3</v>
      </c>
    </row>
    <row r="234" spans="1:12">
      <c r="A234" t="s">
        <v>164</v>
      </c>
      <c r="B234" t="s">
        <v>291</v>
      </c>
      <c r="C234">
        <v>0</v>
      </c>
      <c r="D234">
        <v>0</v>
      </c>
      <c r="E234">
        <v>0</v>
      </c>
      <c r="F234">
        <f t="shared" si="17"/>
        <v>1</v>
      </c>
      <c r="G234">
        <f t="shared" si="18"/>
        <v>1</v>
      </c>
      <c r="H234">
        <f t="shared" si="19"/>
        <v>1</v>
      </c>
      <c r="I234">
        <f t="shared" si="20"/>
        <v>3</v>
      </c>
      <c r="J234" s="64">
        <f t="shared" si="16"/>
        <v>0.83</v>
      </c>
      <c r="K234" s="64"/>
      <c r="L234">
        <v>3</v>
      </c>
    </row>
    <row r="235" spans="1:12">
      <c r="A235" t="s">
        <v>164</v>
      </c>
      <c r="B235" t="s">
        <v>292</v>
      </c>
      <c r="C235">
        <v>1.1000000000000001</v>
      </c>
      <c r="D235">
        <v>1.3</v>
      </c>
      <c r="E235">
        <v>1.4</v>
      </c>
      <c r="F235">
        <f t="shared" si="17"/>
        <v>3</v>
      </c>
      <c r="G235">
        <f t="shared" si="18"/>
        <v>3</v>
      </c>
      <c r="H235">
        <f t="shared" si="19"/>
        <v>3</v>
      </c>
      <c r="I235">
        <f t="shared" si="20"/>
        <v>9</v>
      </c>
      <c r="J235" s="64">
        <f t="shared" si="16"/>
        <v>2.5</v>
      </c>
      <c r="K235" s="64"/>
      <c r="L235">
        <v>9</v>
      </c>
    </row>
    <row r="236" spans="1:12">
      <c r="A236" t="s">
        <v>164</v>
      </c>
      <c r="B236" t="s">
        <v>293</v>
      </c>
      <c r="F236">
        <f t="shared" si="17"/>
        <v>0</v>
      </c>
      <c r="G236">
        <f t="shared" si="18"/>
        <v>0</v>
      </c>
      <c r="H236">
        <f t="shared" si="19"/>
        <v>0</v>
      </c>
      <c r="I236">
        <f t="shared" si="20"/>
        <v>0</v>
      </c>
      <c r="J236" s="64">
        <f t="shared" si="16"/>
        <v>0</v>
      </c>
      <c r="K236" s="64"/>
      <c r="L236">
        <v>0</v>
      </c>
    </row>
    <row r="237" spans="1:12">
      <c r="A237" t="s">
        <v>164</v>
      </c>
      <c r="B237" t="s">
        <v>294</v>
      </c>
      <c r="C237">
        <v>0.1</v>
      </c>
      <c r="D237">
        <v>0</v>
      </c>
      <c r="E237">
        <v>0.1</v>
      </c>
      <c r="F237">
        <f t="shared" si="17"/>
        <v>1</v>
      </c>
      <c r="G237">
        <f t="shared" si="18"/>
        <v>1</v>
      </c>
      <c r="H237">
        <f t="shared" si="19"/>
        <v>1</v>
      </c>
      <c r="I237">
        <f t="shared" si="20"/>
        <v>3</v>
      </c>
      <c r="J237" s="64">
        <f t="shared" si="16"/>
        <v>0.83</v>
      </c>
      <c r="K237" s="64"/>
      <c r="L237">
        <v>3</v>
      </c>
    </row>
    <row r="238" spans="1:12">
      <c r="A238" t="s">
        <v>164</v>
      </c>
      <c r="B238" t="s">
        <v>295</v>
      </c>
      <c r="E238">
        <v>25</v>
      </c>
      <c r="F238">
        <f t="shared" si="17"/>
        <v>0</v>
      </c>
      <c r="G238">
        <f t="shared" si="18"/>
        <v>0</v>
      </c>
      <c r="H238">
        <f t="shared" si="19"/>
        <v>3</v>
      </c>
      <c r="I238">
        <f t="shared" si="20"/>
        <v>3</v>
      </c>
      <c r="J238" s="64">
        <f t="shared" ref="J238" si="21">ROUND((I238/9)*(10/100)*25,2)</f>
        <v>0.83</v>
      </c>
      <c r="K238" s="64"/>
      <c r="L238">
        <v>3</v>
      </c>
    </row>
    <row r="239" spans="1:12">
      <c r="A239" t="s">
        <v>296</v>
      </c>
      <c r="B239" t="s">
        <v>297</v>
      </c>
      <c r="C239">
        <v>0</v>
      </c>
      <c r="D239">
        <v>0</v>
      </c>
      <c r="E239">
        <v>0</v>
      </c>
      <c r="F239">
        <f t="shared" si="17"/>
        <v>1</v>
      </c>
      <c r="G239">
        <f t="shared" si="18"/>
        <v>1</v>
      </c>
      <c r="H239">
        <f t="shared" si="19"/>
        <v>1</v>
      </c>
      <c r="I239">
        <f t="shared" si="20"/>
        <v>3</v>
      </c>
      <c r="J239" s="64">
        <f t="shared" ref="J239:J302" si="22">ROUND((I239/9)*(10/100)*20,2)</f>
        <v>0.67</v>
      </c>
      <c r="K239" s="64"/>
      <c r="L239">
        <v>3</v>
      </c>
    </row>
    <row r="240" spans="1:12">
      <c r="A240" t="s">
        <v>296</v>
      </c>
      <c r="B240" t="s">
        <v>298</v>
      </c>
      <c r="C240">
        <v>0</v>
      </c>
      <c r="D240">
        <v>0</v>
      </c>
      <c r="E240">
        <v>0</v>
      </c>
      <c r="F240">
        <f t="shared" si="17"/>
        <v>1</v>
      </c>
      <c r="G240">
        <f t="shared" si="18"/>
        <v>1</v>
      </c>
      <c r="H240">
        <f t="shared" si="19"/>
        <v>1</v>
      </c>
      <c r="I240">
        <f t="shared" si="20"/>
        <v>3</v>
      </c>
      <c r="J240" s="64">
        <f t="shared" si="22"/>
        <v>0.67</v>
      </c>
      <c r="K240" s="64"/>
      <c r="L240">
        <v>3</v>
      </c>
    </row>
    <row r="241" spans="1:12">
      <c r="A241" t="s">
        <v>296</v>
      </c>
      <c r="B241" t="s">
        <v>299</v>
      </c>
      <c r="C241">
        <v>0</v>
      </c>
      <c r="D241">
        <v>0</v>
      </c>
      <c r="E241">
        <v>0</v>
      </c>
      <c r="F241">
        <f t="shared" si="17"/>
        <v>1</v>
      </c>
      <c r="G241">
        <f t="shared" si="18"/>
        <v>1</v>
      </c>
      <c r="H241">
        <f t="shared" si="19"/>
        <v>1</v>
      </c>
      <c r="I241">
        <f t="shared" si="20"/>
        <v>3</v>
      </c>
      <c r="J241" s="64">
        <f t="shared" si="22"/>
        <v>0.67</v>
      </c>
      <c r="K241" s="64"/>
      <c r="L241">
        <v>3</v>
      </c>
    </row>
    <row r="242" spans="1:12">
      <c r="A242" t="s">
        <v>296</v>
      </c>
      <c r="B242" t="s">
        <v>300</v>
      </c>
      <c r="C242">
        <v>100</v>
      </c>
      <c r="D242">
        <v>100</v>
      </c>
      <c r="E242">
        <v>100</v>
      </c>
      <c r="F242">
        <f t="shared" si="17"/>
        <v>3</v>
      </c>
      <c r="G242">
        <f t="shared" si="18"/>
        <v>3</v>
      </c>
      <c r="H242">
        <f t="shared" si="19"/>
        <v>3</v>
      </c>
      <c r="I242">
        <f t="shared" si="20"/>
        <v>9</v>
      </c>
      <c r="J242" s="64">
        <f t="shared" si="22"/>
        <v>2</v>
      </c>
      <c r="K242" s="64"/>
      <c r="L242">
        <v>9</v>
      </c>
    </row>
    <row r="243" spans="1:12">
      <c r="A243" t="s">
        <v>296</v>
      </c>
      <c r="B243" t="s">
        <v>301</v>
      </c>
      <c r="C243">
        <v>100</v>
      </c>
      <c r="D243">
        <v>100</v>
      </c>
      <c r="E243">
        <v>18</v>
      </c>
      <c r="F243">
        <f t="shared" si="17"/>
        <v>3</v>
      </c>
      <c r="G243">
        <f t="shared" si="18"/>
        <v>3</v>
      </c>
      <c r="H243">
        <f t="shared" si="19"/>
        <v>3</v>
      </c>
      <c r="I243">
        <f t="shared" si="20"/>
        <v>9</v>
      </c>
      <c r="J243" s="64">
        <f t="shared" si="22"/>
        <v>2</v>
      </c>
      <c r="K243" s="64"/>
      <c r="L243">
        <v>9</v>
      </c>
    </row>
    <row r="244" spans="1:12">
      <c r="A244" t="s">
        <v>296</v>
      </c>
      <c r="B244" t="s">
        <v>302</v>
      </c>
      <c r="C244">
        <v>100</v>
      </c>
      <c r="D244">
        <v>100</v>
      </c>
      <c r="E244">
        <v>16</v>
      </c>
      <c r="F244">
        <f t="shared" si="17"/>
        <v>3</v>
      </c>
      <c r="G244">
        <f t="shared" si="18"/>
        <v>3</v>
      </c>
      <c r="H244">
        <f t="shared" si="19"/>
        <v>3</v>
      </c>
      <c r="I244">
        <f t="shared" si="20"/>
        <v>9</v>
      </c>
      <c r="J244" s="64">
        <f t="shared" si="22"/>
        <v>2</v>
      </c>
      <c r="K244" s="64"/>
      <c r="L244">
        <v>9</v>
      </c>
    </row>
    <row r="245" spans="1:12">
      <c r="A245" t="s">
        <v>296</v>
      </c>
      <c r="B245" t="s">
        <v>303</v>
      </c>
      <c r="C245">
        <v>100</v>
      </c>
      <c r="D245">
        <v>100</v>
      </c>
      <c r="E245">
        <v>20</v>
      </c>
      <c r="F245">
        <f t="shared" si="17"/>
        <v>3</v>
      </c>
      <c r="G245">
        <f t="shared" si="18"/>
        <v>3</v>
      </c>
      <c r="H245">
        <f t="shared" si="19"/>
        <v>3</v>
      </c>
      <c r="I245">
        <f t="shared" si="20"/>
        <v>9</v>
      </c>
      <c r="J245" s="64">
        <f t="shared" si="22"/>
        <v>2</v>
      </c>
      <c r="K245" s="64"/>
      <c r="L245">
        <v>9</v>
      </c>
    </row>
    <row r="246" spans="1:12">
      <c r="A246" t="s">
        <v>296</v>
      </c>
      <c r="B246" t="s">
        <v>304</v>
      </c>
      <c r="C246">
        <v>100</v>
      </c>
      <c r="D246">
        <v>100</v>
      </c>
      <c r="E246">
        <v>100</v>
      </c>
      <c r="F246">
        <f t="shared" si="17"/>
        <v>3</v>
      </c>
      <c r="G246">
        <f t="shared" si="18"/>
        <v>3</v>
      </c>
      <c r="H246">
        <f t="shared" si="19"/>
        <v>3</v>
      </c>
      <c r="I246">
        <f t="shared" si="20"/>
        <v>9</v>
      </c>
      <c r="J246" s="64">
        <f t="shared" si="22"/>
        <v>2</v>
      </c>
      <c r="K246" s="64"/>
      <c r="L246">
        <v>9</v>
      </c>
    </row>
    <row r="247" spans="1:12">
      <c r="A247" t="s">
        <v>296</v>
      </c>
      <c r="B247" t="s">
        <v>305</v>
      </c>
      <c r="C247">
        <v>100</v>
      </c>
      <c r="D247">
        <v>100</v>
      </c>
      <c r="E247">
        <v>100</v>
      </c>
      <c r="F247">
        <f t="shared" si="17"/>
        <v>3</v>
      </c>
      <c r="G247">
        <f t="shared" si="18"/>
        <v>3</v>
      </c>
      <c r="H247">
        <f t="shared" si="19"/>
        <v>3</v>
      </c>
      <c r="I247">
        <f t="shared" si="20"/>
        <v>9</v>
      </c>
      <c r="J247" s="64">
        <f t="shared" si="22"/>
        <v>2</v>
      </c>
      <c r="K247" s="64"/>
      <c r="L247">
        <v>9</v>
      </c>
    </row>
    <row r="248" spans="1:12">
      <c r="A248" t="s">
        <v>296</v>
      </c>
      <c r="B248" t="s">
        <v>306</v>
      </c>
      <c r="C248">
        <v>100</v>
      </c>
      <c r="D248">
        <v>100</v>
      </c>
      <c r="E248">
        <v>21</v>
      </c>
      <c r="F248">
        <f t="shared" si="17"/>
        <v>3</v>
      </c>
      <c r="G248">
        <f t="shared" si="18"/>
        <v>3</v>
      </c>
      <c r="H248">
        <f t="shared" si="19"/>
        <v>3</v>
      </c>
      <c r="I248">
        <f t="shared" si="20"/>
        <v>9</v>
      </c>
      <c r="J248" s="64">
        <f t="shared" si="22"/>
        <v>2</v>
      </c>
      <c r="K248" s="64"/>
      <c r="L248">
        <v>9</v>
      </c>
    </row>
    <row r="249" spans="1:12">
      <c r="A249" t="s">
        <v>296</v>
      </c>
      <c r="B249" t="s">
        <v>307</v>
      </c>
      <c r="C249">
        <v>0</v>
      </c>
      <c r="D249">
        <v>0</v>
      </c>
      <c r="E249">
        <v>0</v>
      </c>
      <c r="F249">
        <f t="shared" si="17"/>
        <v>1</v>
      </c>
      <c r="G249">
        <f t="shared" si="18"/>
        <v>1</v>
      </c>
      <c r="H249">
        <f t="shared" si="19"/>
        <v>1</v>
      </c>
      <c r="I249">
        <f t="shared" si="20"/>
        <v>3</v>
      </c>
      <c r="J249" s="64">
        <f t="shared" si="22"/>
        <v>0.67</v>
      </c>
      <c r="K249" s="64"/>
      <c r="L249">
        <v>3</v>
      </c>
    </row>
    <row r="250" spans="1:12">
      <c r="A250" t="s">
        <v>296</v>
      </c>
      <c r="B250" t="s">
        <v>308</v>
      </c>
      <c r="C250">
        <v>2.29</v>
      </c>
      <c r="D250">
        <v>2.4300000000000002</v>
      </c>
      <c r="E250">
        <v>4.54</v>
      </c>
      <c r="F250">
        <f t="shared" si="17"/>
        <v>3</v>
      </c>
      <c r="G250">
        <f t="shared" si="18"/>
        <v>3</v>
      </c>
      <c r="H250">
        <f t="shared" si="19"/>
        <v>3</v>
      </c>
      <c r="I250">
        <f t="shared" si="20"/>
        <v>9</v>
      </c>
      <c r="J250" s="64">
        <f t="shared" si="22"/>
        <v>2</v>
      </c>
      <c r="K250" s="64"/>
      <c r="L250">
        <v>9</v>
      </c>
    </row>
    <row r="251" spans="1:12">
      <c r="A251" t="s">
        <v>296</v>
      </c>
      <c r="B251" t="s">
        <v>309</v>
      </c>
      <c r="C251">
        <v>0</v>
      </c>
      <c r="D251">
        <v>0.6</v>
      </c>
      <c r="E251">
        <v>0.8</v>
      </c>
      <c r="F251">
        <f t="shared" si="17"/>
        <v>1</v>
      </c>
      <c r="G251">
        <f t="shared" si="18"/>
        <v>2</v>
      </c>
      <c r="H251">
        <f t="shared" si="19"/>
        <v>2</v>
      </c>
      <c r="I251">
        <f t="shared" si="20"/>
        <v>5</v>
      </c>
      <c r="J251" s="64">
        <f t="shared" si="22"/>
        <v>1.1100000000000001</v>
      </c>
      <c r="K251" s="64"/>
      <c r="L251">
        <v>5</v>
      </c>
    </row>
    <row r="252" spans="1:12">
      <c r="A252" t="s">
        <v>296</v>
      </c>
      <c r="B252" t="s">
        <v>310</v>
      </c>
      <c r="C252">
        <v>0</v>
      </c>
      <c r="D252">
        <v>0</v>
      </c>
      <c r="E252">
        <v>10</v>
      </c>
      <c r="F252">
        <f t="shared" si="17"/>
        <v>1</v>
      </c>
      <c r="G252">
        <f t="shared" si="18"/>
        <v>1</v>
      </c>
      <c r="H252">
        <f t="shared" si="19"/>
        <v>3</v>
      </c>
      <c r="I252">
        <f t="shared" si="20"/>
        <v>5</v>
      </c>
      <c r="J252" s="64">
        <f t="shared" si="22"/>
        <v>1.1100000000000001</v>
      </c>
      <c r="K252" s="64"/>
      <c r="L252">
        <v>5</v>
      </c>
    </row>
    <row r="253" spans="1:12">
      <c r="A253" t="s">
        <v>296</v>
      </c>
      <c r="B253" t="s">
        <v>311</v>
      </c>
      <c r="C253">
        <v>0</v>
      </c>
      <c r="D253">
        <v>3.8</v>
      </c>
      <c r="E253">
        <v>0.3</v>
      </c>
      <c r="F253">
        <f t="shared" si="17"/>
        <v>1</v>
      </c>
      <c r="G253">
        <f t="shared" si="18"/>
        <v>3</v>
      </c>
      <c r="H253">
        <f t="shared" si="19"/>
        <v>1</v>
      </c>
      <c r="I253">
        <f t="shared" si="20"/>
        <v>5</v>
      </c>
      <c r="J253" s="64">
        <f t="shared" si="22"/>
        <v>1.1100000000000001</v>
      </c>
      <c r="K253" s="64"/>
      <c r="L253">
        <v>5</v>
      </c>
    </row>
    <row r="254" spans="1:12">
      <c r="A254" t="s">
        <v>296</v>
      </c>
      <c r="B254" t="s">
        <v>312</v>
      </c>
      <c r="C254">
        <v>0</v>
      </c>
      <c r="D254">
        <v>0</v>
      </c>
      <c r="E254">
        <v>0</v>
      </c>
      <c r="F254">
        <f t="shared" si="17"/>
        <v>1</v>
      </c>
      <c r="G254">
        <f t="shared" si="18"/>
        <v>1</v>
      </c>
      <c r="H254">
        <f t="shared" si="19"/>
        <v>1</v>
      </c>
      <c r="I254">
        <f t="shared" si="20"/>
        <v>3</v>
      </c>
      <c r="J254" s="64">
        <f t="shared" si="22"/>
        <v>0.67</v>
      </c>
      <c r="K254" s="64"/>
      <c r="L254">
        <v>3</v>
      </c>
    </row>
    <row r="255" spans="1:12">
      <c r="A255" t="s">
        <v>296</v>
      </c>
      <c r="B255" t="s">
        <v>313</v>
      </c>
      <c r="F255">
        <f t="shared" si="17"/>
        <v>0</v>
      </c>
      <c r="G255">
        <f t="shared" si="18"/>
        <v>0</v>
      </c>
      <c r="H255">
        <f t="shared" si="19"/>
        <v>0</v>
      </c>
      <c r="I255">
        <f t="shared" si="20"/>
        <v>0</v>
      </c>
      <c r="J255" s="64">
        <f t="shared" si="22"/>
        <v>0</v>
      </c>
      <c r="K255" s="64"/>
      <c r="L255">
        <v>0</v>
      </c>
    </row>
    <row r="256" spans="1:12">
      <c r="A256" t="s">
        <v>296</v>
      </c>
      <c r="B256" t="s">
        <v>314</v>
      </c>
      <c r="C256">
        <v>0</v>
      </c>
      <c r="D256">
        <v>0</v>
      </c>
      <c r="E256">
        <v>2.2000000000000002</v>
      </c>
      <c r="F256">
        <f t="shared" si="17"/>
        <v>1</v>
      </c>
      <c r="G256">
        <f t="shared" si="18"/>
        <v>1</v>
      </c>
      <c r="H256">
        <f t="shared" si="19"/>
        <v>3</v>
      </c>
      <c r="I256">
        <f t="shared" si="20"/>
        <v>5</v>
      </c>
      <c r="J256" s="64">
        <f t="shared" si="22"/>
        <v>1.1100000000000001</v>
      </c>
      <c r="K256" s="64"/>
      <c r="L256">
        <v>5</v>
      </c>
    </row>
    <row r="257" spans="1:12">
      <c r="A257" t="s">
        <v>296</v>
      </c>
      <c r="B257" t="s">
        <v>315</v>
      </c>
      <c r="F257">
        <f t="shared" si="17"/>
        <v>0</v>
      </c>
      <c r="G257">
        <f t="shared" si="18"/>
        <v>0</v>
      </c>
      <c r="H257">
        <f t="shared" si="19"/>
        <v>0</v>
      </c>
      <c r="I257">
        <f t="shared" si="20"/>
        <v>0</v>
      </c>
      <c r="J257" s="64">
        <f t="shared" si="22"/>
        <v>0</v>
      </c>
      <c r="K257" s="64"/>
      <c r="L257">
        <v>0</v>
      </c>
    </row>
    <row r="258" spans="1:12">
      <c r="A258" t="s">
        <v>296</v>
      </c>
      <c r="B258" t="s">
        <v>316</v>
      </c>
      <c r="C258">
        <v>0.01</v>
      </c>
      <c r="D258">
        <v>0.01</v>
      </c>
      <c r="E258">
        <v>0.01</v>
      </c>
      <c r="F258">
        <f t="shared" si="17"/>
        <v>1</v>
      </c>
      <c r="G258">
        <f t="shared" si="18"/>
        <v>1</v>
      </c>
      <c r="H258">
        <f t="shared" si="19"/>
        <v>1</v>
      </c>
      <c r="I258">
        <f t="shared" si="20"/>
        <v>3</v>
      </c>
      <c r="J258" s="64">
        <f t="shared" si="22"/>
        <v>0.67</v>
      </c>
      <c r="K258" s="64"/>
      <c r="L258">
        <v>3</v>
      </c>
    </row>
    <row r="259" spans="1:12">
      <c r="A259" t="s">
        <v>296</v>
      </c>
      <c r="B259" t="s">
        <v>317</v>
      </c>
      <c r="E259">
        <v>0</v>
      </c>
      <c r="F259">
        <f t="shared" si="17"/>
        <v>0</v>
      </c>
      <c r="G259">
        <f t="shared" si="18"/>
        <v>0</v>
      </c>
      <c r="H259">
        <f t="shared" si="19"/>
        <v>1</v>
      </c>
      <c r="I259">
        <f t="shared" si="20"/>
        <v>1</v>
      </c>
      <c r="J259" s="64">
        <f t="shared" si="22"/>
        <v>0.22</v>
      </c>
      <c r="K259" s="64"/>
      <c r="L259">
        <v>1</v>
      </c>
    </row>
    <row r="260" spans="1:12">
      <c r="A260" t="s">
        <v>296</v>
      </c>
      <c r="B260" t="s">
        <v>318</v>
      </c>
      <c r="F260">
        <f t="shared" ref="F260:F323" si="23">IF(C260="",0,LOOKUP(C260,$N$3:$O$5,$P$3:$P$5))</f>
        <v>0</v>
      </c>
      <c r="G260">
        <f t="shared" ref="G260:G323" si="24">IF(D260="",0,LOOKUP(D260,$N$3:$O$5,$P$3:$P$5))</f>
        <v>0</v>
      </c>
      <c r="H260">
        <f t="shared" ref="H260:H323" si="25">IF(E260="",0,LOOKUP(E260,$N$3:$O$5,$P$3:$P$5))</f>
        <v>0</v>
      </c>
      <c r="I260">
        <f t="shared" ref="I260:I323" si="26">SUM(F260:H260)</f>
        <v>0</v>
      </c>
      <c r="J260" s="64">
        <f t="shared" si="22"/>
        <v>0</v>
      </c>
      <c r="K260" s="64"/>
      <c r="L260">
        <v>0</v>
      </c>
    </row>
    <row r="261" spans="1:12">
      <c r="A261" t="s">
        <v>296</v>
      </c>
      <c r="B261" t="s">
        <v>319</v>
      </c>
      <c r="F261">
        <f t="shared" si="23"/>
        <v>0</v>
      </c>
      <c r="G261">
        <f t="shared" si="24"/>
        <v>0</v>
      </c>
      <c r="H261">
        <f t="shared" si="25"/>
        <v>0</v>
      </c>
      <c r="I261">
        <f t="shared" si="26"/>
        <v>0</v>
      </c>
      <c r="J261" s="64">
        <f t="shared" si="22"/>
        <v>0</v>
      </c>
      <c r="K261" s="64"/>
      <c r="L261">
        <v>0</v>
      </c>
    </row>
    <row r="262" spans="1:12">
      <c r="A262" t="s">
        <v>296</v>
      </c>
      <c r="B262" t="s">
        <v>320</v>
      </c>
      <c r="C262">
        <v>0</v>
      </c>
      <c r="D262">
        <v>0</v>
      </c>
      <c r="E262">
        <v>0</v>
      </c>
      <c r="F262">
        <f t="shared" si="23"/>
        <v>1</v>
      </c>
      <c r="G262">
        <f t="shared" si="24"/>
        <v>1</v>
      </c>
      <c r="H262">
        <f t="shared" si="25"/>
        <v>1</v>
      </c>
      <c r="I262">
        <f t="shared" si="26"/>
        <v>3</v>
      </c>
      <c r="J262" s="64">
        <f t="shared" si="22"/>
        <v>0.67</v>
      </c>
      <c r="K262" s="64"/>
      <c r="L262">
        <v>3</v>
      </c>
    </row>
    <row r="263" spans="1:12">
      <c r="A263" t="s">
        <v>296</v>
      </c>
      <c r="B263" t="s">
        <v>321</v>
      </c>
      <c r="F263">
        <f t="shared" si="23"/>
        <v>0</v>
      </c>
      <c r="G263">
        <f t="shared" si="24"/>
        <v>0</v>
      </c>
      <c r="H263">
        <f t="shared" si="25"/>
        <v>0</v>
      </c>
      <c r="I263">
        <f t="shared" si="26"/>
        <v>0</v>
      </c>
      <c r="J263" s="64">
        <f t="shared" si="22"/>
        <v>0</v>
      </c>
      <c r="K263" s="64"/>
      <c r="L263">
        <v>0</v>
      </c>
    </row>
    <row r="264" spans="1:12">
      <c r="A264" t="s">
        <v>296</v>
      </c>
      <c r="B264" t="s">
        <v>322</v>
      </c>
      <c r="C264">
        <v>0</v>
      </c>
      <c r="D264">
        <v>0</v>
      </c>
      <c r="E264">
        <v>0</v>
      </c>
      <c r="F264">
        <f t="shared" si="23"/>
        <v>1</v>
      </c>
      <c r="G264">
        <f t="shared" si="24"/>
        <v>1</v>
      </c>
      <c r="H264">
        <f t="shared" si="25"/>
        <v>1</v>
      </c>
      <c r="I264">
        <f t="shared" si="26"/>
        <v>3</v>
      </c>
      <c r="J264" s="64">
        <f t="shared" si="22"/>
        <v>0.67</v>
      </c>
      <c r="K264" s="64"/>
      <c r="L264">
        <v>3</v>
      </c>
    </row>
    <row r="265" spans="1:12">
      <c r="A265" t="s">
        <v>296</v>
      </c>
      <c r="B265" t="s">
        <v>323</v>
      </c>
      <c r="C265">
        <v>0.4</v>
      </c>
      <c r="D265">
        <v>0.1</v>
      </c>
      <c r="E265">
        <v>0.21</v>
      </c>
      <c r="F265">
        <f t="shared" si="23"/>
        <v>1</v>
      </c>
      <c r="G265">
        <f t="shared" si="24"/>
        <v>1</v>
      </c>
      <c r="H265">
        <f t="shared" si="25"/>
        <v>1</v>
      </c>
      <c r="I265">
        <f t="shared" si="26"/>
        <v>3</v>
      </c>
      <c r="J265" s="64">
        <f t="shared" si="22"/>
        <v>0.67</v>
      </c>
      <c r="K265" s="64"/>
      <c r="L265">
        <v>3</v>
      </c>
    </row>
    <row r="266" spans="1:12">
      <c r="A266" t="s">
        <v>296</v>
      </c>
      <c r="B266" t="s">
        <v>324</v>
      </c>
      <c r="C266">
        <v>0</v>
      </c>
      <c r="D266">
        <v>0</v>
      </c>
      <c r="E266">
        <v>0</v>
      </c>
      <c r="F266">
        <f t="shared" si="23"/>
        <v>1</v>
      </c>
      <c r="G266">
        <f t="shared" si="24"/>
        <v>1</v>
      </c>
      <c r="H266">
        <f t="shared" si="25"/>
        <v>1</v>
      </c>
      <c r="I266">
        <f t="shared" si="26"/>
        <v>3</v>
      </c>
      <c r="J266" s="64">
        <f t="shared" si="22"/>
        <v>0.67</v>
      </c>
      <c r="K266" s="64"/>
      <c r="L266">
        <v>3</v>
      </c>
    </row>
    <row r="267" spans="1:12">
      <c r="A267" t="s">
        <v>296</v>
      </c>
      <c r="B267" t="s">
        <v>325</v>
      </c>
      <c r="C267">
        <v>0</v>
      </c>
      <c r="D267">
        <v>0</v>
      </c>
      <c r="E267">
        <v>0</v>
      </c>
      <c r="F267">
        <f t="shared" si="23"/>
        <v>1</v>
      </c>
      <c r="G267">
        <f t="shared" si="24"/>
        <v>1</v>
      </c>
      <c r="H267">
        <f t="shared" si="25"/>
        <v>1</v>
      </c>
      <c r="I267">
        <f t="shared" si="26"/>
        <v>3</v>
      </c>
      <c r="J267" s="64">
        <f t="shared" si="22"/>
        <v>0.67</v>
      </c>
      <c r="K267" s="64"/>
      <c r="L267">
        <v>3</v>
      </c>
    </row>
    <row r="268" spans="1:12">
      <c r="A268" t="s">
        <v>296</v>
      </c>
      <c r="B268" t="s">
        <v>326</v>
      </c>
      <c r="C268">
        <v>1.7</v>
      </c>
      <c r="D268">
        <v>0.5</v>
      </c>
      <c r="E268">
        <v>0.33</v>
      </c>
      <c r="F268">
        <f t="shared" si="23"/>
        <v>3</v>
      </c>
      <c r="G268">
        <f t="shared" si="24"/>
        <v>1</v>
      </c>
      <c r="H268">
        <f t="shared" si="25"/>
        <v>1</v>
      </c>
      <c r="I268">
        <f t="shared" si="26"/>
        <v>5</v>
      </c>
      <c r="J268" s="64">
        <f t="shared" si="22"/>
        <v>1.1100000000000001</v>
      </c>
      <c r="K268" s="64"/>
      <c r="L268">
        <v>5</v>
      </c>
    </row>
    <row r="269" spans="1:12">
      <c r="A269" t="s">
        <v>296</v>
      </c>
      <c r="B269" t="s">
        <v>327</v>
      </c>
      <c r="C269">
        <v>0</v>
      </c>
      <c r="D269">
        <v>0</v>
      </c>
      <c r="E269">
        <v>0</v>
      </c>
      <c r="F269">
        <f t="shared" si="23"/>
        <v>1</v>
      </c>
      <c r="G269">
        <f t="shared" si="24"/>
        <v>1</v>
      </c>
      <c r="H269">
        <f t="shared" si="25"/>
        <v>1</v>
      </c>
      <c r="I269">
        <f t="shared" si="26"/>
        <v>3</v>
      </c>
      <c r="J269" s="64">
        <f t="shared" si="22"/>
        <v>0.67</v>
      </c>
      <c r="K269" s="64"/>
      <c r="L269">
        <v>3</v>
      </c>
    </row>
    <row r="270" spans="1:12">
      <c r="A270" t="s">
        <v>296</v>
      </c>
      <c r="B270" t="s">
        <v>328</v>
      </c>
      <c r="C270">
        <v>0</v>
      </c>
      <c r="D270">
        <v>0</v>
      </c>
      <c r="E270">
        <v>0</v>
      </c>
      <c r="F270">
        <f t="shared" si="23"/>
        <v>1</v>
      </c>
      <c r="G270">
        <f t="shared" si="24"/>
        <v>1</v>
      </c>
      <c r="H270">
        <f t="shared" si="25"/>
        <v>1</v>
      </c>
      <c r="I270">
        <f t="shared" si="26"/>
        <v>3</v>
      </c>
      <c r="J270" s="64">
        <f t="shared" si="22"/>
        <v>0.67</v>
      </c>
      <c r="K270" s="64"/>
      <c r="L270">
        <v>3</v>
      </c>
    </row>
    <row r="271" spans="1:12">
      <c r="A271" t="s">
        <v>296</v>
      </c>
      <c r="B271" t="s">
        <v>329</v>
      </c>
      <c r="C271">
        <v>0</v>
      </c>
      <c r="D271">
        <v>0</v>
      </c>
      <c r="E271">
        <v>0</v>
      </c>
      <c r="F271">
        <f t="shared" si="23"/>
        <v>1</v>
      </c>
      <c r="G271">
        <f t="shared" si="24"/>
        <v>1</v>
      </c>
      <c r="H271">
        <f t="shared" si="25"/>
        <v>1</v>
      </c>
      <c r="I271">
        <f t="shared" si="26"/>
        <v>3</v>
      </c>
      <c r="J271" s="64">
        <f t="shared" si="22"/>
        <v>0.67</v>
      </c>
      <c r="K271" s="64"/>
      <c r="L271">
        <v>3</v>
      </c>
    </row>
    <row r="272" spans="1:12">
      <c r="A272" t="s">
        <v>296</v>
      </c>
      <c r="B272" t="s">
        <v>330</v>
      </c>
      <c r="F272">
        <f t="shared" si="23"/>
        <v>0</v>
      </c>
      <c r="G272">
        <f t="shared" si="24"/>
        <v>0</v>
      </c>
      <c r="H272">
        <f t="shared" si="25"/>
        <v>0</v>
      </c>
      <c r="I272">
        <f t="shared" si="26"/>
        <v>0</v>
      </c>
      <c r="J272" s="64">
        <f t="shared" si="22"/>
        <v>0</v>
      </c>
      <c r="K272" s="64"/>
      <c r="L272">
        <v>0</v>
      </c>
    </row>
    <row r="273" spans="1:12">
      <c r="A273" t="s">
        <v>296</v>
      </c>
      <c r="B273" t="s">
        <v>331</v>
      </c>
      <c r="C273">
        <v>2</v>
      </c>
      <c r="D273">
        <v>2</v>
      </c>
      <c r="E273">
        <v>2</v>
      </c>
      <c r="F273">
        <f t="shared" si="23"/>
        <v>3</v>
      </c>
      <c r="G273">
        <f t="shared" si="24"/>
        <v>3</v>
      </c>
      <c r="H273">
        <f t="shared" si="25"/>
        <v>3</v>
      </c>
      <c r="I273" s="65">
        <f t="shared" si="26"/>
        <v>9</v>
      </c>
      <c r="J273" s="64">
        <f t="shared" si="22"/>
        <v>2</v>
      </c>
      <c r="K273" s="67" t="s">
        <v>603</v>
      </c>
      <c r="L273">
        <v>0</v>
      </c>
    </row>
    <row r="274" spans="1:12">
      <c r="A274" t="s">
        <v>296</v>
      </c>
      <c r="B274" t="s">
        <v>332</v>
      </c>
      <c r="C274">
        <v>1</v>
      </c>
      <c r="D274">
        <v>1</v>
      </c>
      <c r="E274">
        <v>1</v>
      </c>
      <c r="F274">
        <f t="shared" si="23"/>
        <v>2</v>
      </c>
      <c r="G274">
        <f t="shared" si="24"/>
        <v>2</v>
      </c>
      <c r="H274">
        <f t="shared" si="25"/>
        <v>2</v>
      </c>
      <c r="I274">
        <f t="shared" si="26"/>
        <v>6</v>
      </c>
      <c r="J274" s="64">
        <f t="shared" si="22"/>
        <v>1.33</v>
      </c>
      <c r="K274" s="64"/>
      <c r="L274">
        <v>6</v>
      </c>
    </row>
    <row r="275" spans="1:12">
      <c r="A275" t="s">
        <v>296</v>
      </c>
      <c r="B275" t="s">
        <v>333</v>
      </c>
      <c r="C275">
        <v>0.7</v>
      </c>
      <c r="D275">
        <v>0.8</v>
      </c>
      <c r="E275">
        <v>0.8</v>
      </c>
      <c r="F275">
        <f t="shared" si="23"/>
        <v>2</v>
      </c>
      <c r="G275">
        <f t="shared" si="24"/>
        <v>2</v>
      </c>
      <c r="H275">
        <f t="shared" si="25"/>
        <v>2</v>
      </c>
      <c r="I275">
        <f t="shared" si="26"/>
        <v>6</v>
      </c>
      <c r="J275" s="64">
        <f t="shared" si="22"/>
        <v>1.33</v>
      </c>
      <c r="K275" s="64"/>
      <c r="L275">
        <v>6</v>
      </c>
    </row>
    <row r="276" spans="1:12">
      <c r="A276" t="s">
        <v>296</v>
      </c>
      <c r="B276" t="s">
        <v>334</v>
      </c>
      <c r="C276">
        <v>0</v>
      </c>
      <c r="D276">
        <v>1.0900000000000001</v>
      </c>
      <c r="E276">
        <v>0</v>
      </c>
      <c r="F276">
        <f t="shared" si="23"/>
        <v>1</v>
      </c>
      <c r="G276">
        <f t="shared" si="24"/>
        <v>3</v>
      </c>
      <c r="H276">
        <f t="shared" si="25"/>
        <v>1</v>
      </c>
      <c r="I276">
        <f t="shared" si="26"/>
        <v>5</v>
      </c>
      <c r="J276" s="64">
        <f t="shared" si="22"/>
        <v>1.1100000000000001</v>
      </c>
      <c r="K276" s="64"/>
      <c r="L276">
        <v>5</v>
      </c>
    </row>
    <row r="277" spans="1:12">
      <c r="A277" t="s">
        <v>296</v>
      </c>
      <c r="B277" t="s">
        <v>335</v>
      </c>
      <c r="C277">
        <v>0</v>
      </c>
      <c r="D277">
        <v>0</v>
      </c>
      <c r="E277">
        <v>0</v>
      </c>
      <c r="F277">
        <f t="shared" si="23"/>
        <v>1</v>
      </c>
      <c r="G277">
        <f t="shared" si="24"/>
        <v>1</v>
      </c>
      <c r="H277">
        <f t="shared" si="25"/>
        <v>1</v>
      </c>
      <c r="I277">
        <f t="shared" si="26"/>
        <v>3</v>
      </c>
      <c r="J277" s="64">
        <f t="shared" si="22"/>
        <v>0.67</v>
      </c>
      <c r="K277" s="64"/>
      <c r="L277">
        <v>3</v>
      </c>
    </row>
    <row r="278" spans="1:12">
      <c r="A278" t="s">
        <v>296</v>
      </c>
      <c r="B278" t="s">
        <v>336</v>
      </c>
      <c r="C278">
        <v>0</v>
      </c>
      <c r="D278">
        <v>0</v>
      </c>
      <c r="E278">
        <v>1</v>
      </c>
      <c r="F278">
        <f t="shared" si="23"/>
        <v>1</v>
      </c>
      <c r="G278">
        <f t="shared" si="24"/>
        <v>1</v>
      </c>
      <c r="H278">
        <f t="shared" si="25"/>
        <v>2</v>
      </c>
      <c r="I278">
        <f t="shared" si="26"/>
        <v>4</v>
      </c>
      <c r="J278" s="64">
        <f t="shared" si="22"/>
        <v>0.89</v>
      </c>
      <c r="K278" s="64"/>
      <c r="L278">
        <v>4</v>
      </c>
    </row>
    <row r="279" spans="1:12">
      <c r="A279" t="s">
        <v>296</v>
      </c>
      <c r="B279" t="s">
        <v>337</v>
      </c>
      <c r="C279">
        <v>0</v>
      </c>
      <c r="D279">
        <v>0</v>
      </c>
      <c r="E279">
        <v>0</v>
      </c>
      <c r="F279">
        <f t="shared" si="23"/>
        <v>1</v>
      </c>
      <c r="G279">
        <f t="shared" si="24"/>
        <v>1</v>
      </c>
      <c r="H279">
        <f t="shared" si="25"/>
        <v>1</v>
      </c>
      <c r="I279">
        <f t="shared" si="26"/>
        <v>3</v>
      </c>
      <c r="J279" s="64">
        <f t="shared" si="22"/>
        <v>0.67</v>
      </c>
      <c r="K279" s="64"/>
      <c r="L279">
        <v>3</v>
      </c>
    </row>
    <row r="280" spans="1:12">
      <c r="A280" t="s">
        <v>296</v>
      </c>
      <c r="B280" t="s">
        <v>338</v>
      </c>
      <c r="C280">
        <v>0</v>
      </c>
      <c r="D280">
        <v>0</v>
      </c>
      <c r="E280">
        <v>0</v>
      </c>
      <c r="F280">
        <f t="shared" si="23"/>
        <v>1</v>
      </c>
      <c r="G280">
        <f t="shared" si="24"/>
        <v>1</v>
      </c>
      <c r="H280">
        <f t="shared" si="25"/>
        <v>1</v>
      </c>
      <c r="I280">
        <f t="shared" si="26"/>
        <v>3</v>
      </c>
      <c r="J280" s="64">
        <f t="shared" si="22"/>
        <v>0.67</v>
      </c>
      <c r="K280" s="64"/>
      <c r="L280">
        <v>3</v>
      </c>
    </row>
    <row r="281" spans="1:12">
      <c r="A281" t="s">
        <v>296</v>
      </c>
      <c r="B281" t="s">
        <v>339</v>
      </c>
      <c r="F281">
        <f t="shared" si="23"/>
        <v>0</v>
      </c>
      <c r="G281">
        <f t="shared" si="24"/>
        <v>0</v>
      </c>
      <c r="H281">
        <f t="shared" si="25"/>
        <v>0</v>
      </c>
      <c r="I281">
        <f t="shared" si="26"/>
        <v>0</v>
      </c>
      <c r="J281" s="64">
        <f t="shared" si="22"/>
        <v>0</v>
      </c>
      <c r="K281" s="64"/>
      <c r="L281">
        <v>0</v>
      </c>
    </row>
    <row r="282" spans="1:12">
      <c r="A282" t="s">
        <v>296</v>
      </c>
      <c r="B282" t="s">
        <v>340</v>
      </c>
      <c r="F282">
        <f t="shared" si="23"/>
        <v>0</v>
      </c>
      <c r="G282">
        <f t="shared" si="24"/>
        <v>0</v>
      </c>
      <c r="H282">
        <f t="shared" si="25"/>
        <v>0</v>
      </c>
      <c r="I282">
        <f t="shared" si="26"/>
        <v>0</v>
      </c>
      <c r="J282" s="64">
        <f t="shared" si="22"/>
        <v>0</v>
      </c>
      <c r="K282" s="64"/>
      <c r="L282">
        <v>0</v>
      </c>
    </row>
    <row r="283" spans="1:12">
      <c r="A283" t="s">
        <v>296</v>
      </c>
      <c r="B283" t="s">
        <v>341</v>
      </c>
      <c r="F283">
        <f t="shared" si="23"/>
        <v>0</v>
      </c>
      <c r="G283">
        <f t="shared" si="24"/>
        <v>0</v>
      </c>
      <c r="H283">
        <f t="shared" si="25"/>
        <v>0</v>
      </c>
      <c r="I283">
        <f t="shared" si="26"/>
        <v>0</v>
      </c>
      <c r="J283" s="64">
        <f t="shared" si="22"/>
        <v>0</v>
      </c>
      <c r="K283" s="64"/>
      <c r="L283">
        <v>0</v>
      </c>
    </row>
    <row r="284" spans="1:12">
      <c r="A284" t="s">
        <v>296</v>
      </c>
      <c r="B284" t="s">
        <v>342</v>
      </c>
      <c r="D284">
        <v>100</v>
      </c>
      <c r="E284">
        <v>100</v>
      </c>
      <c r="F284">
        <f t="shared" si="23"/>
        <v>0</v>
      </c>
      <c r="G284">
        <f t="shared" si="24"/>
        <v>3</v>
      </c>
      <c r="H284">
        <f t="shared" si="25"/>
        <v>3</v>
      </c>
      <c r="I284">
        <f t="shared" si="26"/>
        <v>6</v>
      </c>
      <c r="J284" s="64">
        <f t="shared" si="22"/>
        <v>1.33</v>
      </c>
      <c r="K284" s="64"/>
      <c r="L284">
        <v>6</v>
      </c>
    </row>
    <row r="285" spans="1:12">
      <c r="A285" t="s">
        <v>296</v>
      </c>
      <c r="B285" t="s">
        <v>343</v>
      </c>
      <c r="C285">
        <v>0.01</v>
      </c>
      <c r="D285">
        <v>0.01</v>
      </c>
      <c r="E285">
        <v>0.34</v>
      </c>
      <c r="F285">
        <f t="shared" si="23"/>
        <v>1</v>
      </c>
      <c r="G285">
        <f t="shared" si="24"/>
        <v>1</v>
      </c>
      <c r="H285">
        <f t="shared" si="25"/>
        <v>1</v>
      </c>
      <c r="I285">
        <f t="shared" si="26"/>
        <v>3</v>
      </c>
      <c r="J285" s="64">
        <f t="shared" si="22"/>
        <v>0.67</v>
      </c>
      <c r="K285" s="64"/>
      <c r="L285">
        <v>3</v>
      </c>
    </row>
    <row r="286" spans="1:12">
      <c r="A286" t="s">
        <v>296</v>
      </c>
      <c r="B286" t="s">
        <v>344</v>
      </c>
      <c r="C286">
        <v>0.76</v>
      </c>
      <c r="D286">
        <v>0.43</v>
      </c>
      <c r="F286">
        <f t="shared" si="23"/>
        <v>2</v>
      </c>
      <c r="G286">
        <f t="shared" si="24"/>
        <v>1</v>
      </c>
      <c r="H286">
        <f t="shared" si="25"/>
        <v>0</v>
      </c>
      <c r="I286">
        <f t="shared" si="26"/>
        <v>3</v>
      </c>
      <c r="J286" s="64">
        <f t="shared" si="22"/>
        <v>0.67</v>
      </c>
      <c r="K286" s="64"/>
      <c r="L286">
        <v>3</v>
      </c>
    </row>
    <row r="287" spans="1:12">
      <c r="A287" t="s">
        <v>296</v>
      </c>
      <c r="B287" t="s">
        <v>345</v>
      </c>
      <c r="C287">
        <v>0</v>
      </c>
      <c r="D287">
        <v>0</v>
      </c>
      <c r="E287">
        <v>0</v>
      </c>
      <c r="F287">
        <f t="shared" si="23"/>
        <v>1</v>
      </c>
      <c r="G287">
        <f t="shared" si="24"/>
        <v>1</v>
      </c>
      <c r="H287">
        <f t="shared" si="25"/>
        <v>1</v>
      </c>
      <c r="I287">
        <f t="shared" si="26"/>
        <v>3</v>
      </c>
      <c r="J287" s="64">
        <f t="shared" si="22"/>
        <v>0.67</v>
      </c>
      <c r="K287" s="64"/>
      <c r="L287">
        <v>3</v>
      </c>
    </row>
    <row r="288" spans="1:12">
      <c r="A288" t="s">
        <v>296</v>
      </c>
      <c r="B288" t="s">
        <v>346</v>
      </c>
      <c r="C288">
        <v>0.69</v>
      </c>
      <c r="D288">
        <v>0.39</v>
      </c>
      <c r="E288">
        <v>0.35</v>
      </c>
      <c r="F288">
        <f t="shared" si="23"/>
        <v>2</v>
      </c>
      <c r="G288">
        <f t="shared" si="24"/>
        <v>1</v>
      </c>
      <c r="H288">
        <f t="shared" si="25"/>
        <v>1</v>
      </c>
      <c r="I288">
        <f t="shared" si="26"/>
        <v>4</v>
      </c>
      <c r="J288" s="64">
        <f t="shared" si="22"/>
        <v>0.89</v>
      </c>
      <c r="K288" s="64"/>
      <c r="L288">
        <v>4</v>
      </c>
    </row>
    <row r="289" spans="1:12">
      <c r="A289" t="s">
        <v>296</v>
      </c>
      <c r="B289" t="s">
        <v>347</v>
      </c>
      <c r="C289">
        <v>0</v>
      </c>
      <c r="D289">
        <v>0.36</v>
      </c>
      <c r="E289">
        <v>0.17</v>
      </c>
      <c r="F289">
        <f t="shared" si="23"/>
        <v>1</v>
      </c>
      <c r="G289">
        <f t="shared" si="24"/>
        <v>1</v>
      </c>
      <c r="H289">
        <f t="shared" si="25"/>
        <v>1</v>
      </c>
      <c r="I289">
        <f t="shared" si="26"/>
        <v>3</v>
      </c>
      <c r="J289" s="64">
        <f t="shared" si="22"/>
        <v>0.67</v>
      </c>
      <c r="K289" s="64"/>
      <c r="L289">
        <v>3</v>
      </c>
    </row>
    <row r="290" spans="1:12">
      <c r="A290" t="s">
        <v>296</v>
      </c>
      <c r="B290" t="s">
        <v>348</v>
      </c>
      <c r="C290">
        <v>0</v>
      </c>
      <c r="D290">
        <v>0</v>
      </c>
      <c r="E290">
        <v>0</v>
      </c>
      <c r="F290">
        <f t="shared" si="23"/>
        <v>1</v>
      </c>
      <c r="G290">
        <f t="shared" si="24"/>
        <v>1</v>
      </c>
      <c r="H290">
        <f t="shared" si="25"/>
        <v>1</v>
      </c>
      <c r="I290">
        <f t="shared" si="26"/>
        <v>3</v>
      </c>
      <c r="J290" s="64">
        <f t="shared" si="22"/>
        <v>0.67</v>
      </c>
      <c r="K290" s="64"/>
      <c r="L290">
        <v>3</v>
      </c>
    </row>
    <row r="291" spans="1:12">
      <c r="A291" t="s">
        <v>296</v>
      </c>
      <c r="B291" t="s">
        <v>349</v>
      </c>
      <c r="C291">
        <v>0</v>
      </c>
      <c r="D291">
        <v>0.05</v>
      </c>
      <c r="E291">
        <v>0.05</v>
      </c>
      <c r="F291">
        <f t="shared" si="23"/>
        <v>1</v>
      </c>
      <c r="G291">
        <f t="shared" si="24"/>
        <v>1</v>
      </c>
      <c r="H291">
        <f t="shared" si="25"/>
        <v>1</v>
      </c>
      <c r="I291">
        <f t="shared" si="26"/>
        <v>3</v>
      </c>
      <c r="J291" s="64">
        <f t="shared" si="22"/>
        <v>0.67</v>
      </c>
      <c r="K291" s="64"/>
      <c r="L291">
        <v>3</v>
      </c>
    </row>
    <row r="292" spans="1:12">
      <c r="A292" t="s">
        <v>296</v>
      </c>
      <c r="B292" t="s">
        <v>350</v>
      </c>
      <c r="C292">
        <v>0</v>
      </c>
      <c r="D292">
        <v>0</v>
      </c>
      <c r="E292">
        <v>2.4</v>
      </c>
      <c r="F292">
        <f t="shared" si="23"/>
        <v>1</v>
      </c>
      <c r="G292">
        <f t="shared" si="24"/>
        <v>1</v>
      </c>
      <c r="H292">
        <f t="shared" si="25"/>
        <v>3</v>
      </c>
      <c r="I292">
        <f t="shared" si="26"/>
        <v>5</v>
      </c>
      <c r="J292" s="64">
        <f t="shared" si="22"/>
        <v>1.1100000000000001</v>
      </c>
      <c r="K292" s="64"/>
      <c r="L292">
        <v>5</v>
      </c>
    </row>
    <row r="293" spans="1:12">
      <c r="A293" t="s">
        <v>296</v>
      </c>
      <c r="B293" t="s">
        <v>351</v>
      </c>
      <c r="C293">
        <v>0</v>
      </c>
      <c r="D293">
        <v>0.09</v>
      </c>
      <c r="E293">
        <v>0</v>
      </c>
      <c r="F293">
        <f t="shared" si="23"/>
        <v>1</v>
      </c>
      <c r="G293">
        <f t="shared" si="24"/>
        <v>1</v>
      </c>
      <c r="H293">
        <f t="shared" si="25"/>
        <v>1</v>
      </c>
      <c r="I293">
        <f t="shared" si="26"/>
        <v>3</v>
      </c>
      <c r="J293" s="64">
        <f t="shared" si="22"/>
        <v>0.67</v>
      </c>
      <c r="K293" s="64"/>
      <c r="L293">
        <v>3</v>
      </c>
    </row>
    <row r="294" spans="1:12">
      <c r="A294" t="s">
        <v>296</v>
      </c>
      <c r="B294" t="s">
        <v>352</v>
      </c>
      <c r="C294">
        <v>100</v>
      </c>
      <c r="D294">
        <v>0</v>
      </c>
      <c r="E294">
        <v>100</v>
      </c>
      <c r="F294">
        <f t="shared" si="23"/>
        <v>3</v>
      </c>
      <c r="G294">
        <f t="shared" si="24"/>
        <v>1</v>
      </c>
      <c r="H294">
        <f t="shared" si="25"/>
        <v>3</v>
      </c>
      <c r="I294">
        <f t="shared" si="26"/>
        <v>7</v>
      </c>
      <c r="J294" s="64">
        <f t="shared" si="22"/>
        <v>1.56</v>
      </c>
      <c r="K294" s="64"/>
      <c r="L294">
        <v>7</v>
      </c>
    </row>
    <row r="295" spans="1:12">
      <c r="A295" t="s">
        <v>296</v>
      </c>
      <c r="B295" t="s">
        <v>353</v>
      </c>
      <c r="C295">
        <v>100</v>
      </c>
      <c r="D295">
        <v>0</v>
      </c>
      <c r="E295">
        <v>100</v>
      </c>
      <c r="F295">
        <f t="shared" si="23"/>
        <v>3</v>
      </c>
      <c r="G295">
        <f t="shared" si="24"/>
        <v>1</v>
      </c>
      <c r="H295">
        <f t="shared" si="25"/>
        <v>3</v>
      </c>
      <c r="I295">
        <f t="shared" si="26"/>
        <v>7</v>
      </c>
      <c r="J295" s="64">
        <f t="shared" si="22"/>
        <v>1.56</v>
      </c>
      <c r="K295" s="64"/>
      <c r="L295">
        <v>7</v>
      </c>
    </row>
    <row r="296" spans="1:12">
      <c r="A296" t="s">
        <v>296</v>
      </c>
      <c r="B296" t="s">
        <v>354</v>
      </c>
      <c r="C296">
        <v>0</v>
      </c>
      <c r="D296">
        <v>0</v>
      </c>
      <c r="E296">
        <v>0</v>
      </c>
      <c r="F296">
        <f t="shared" si="23"/>
        <v>1</v>
      </c>
      <c r="G296">
        <f t="shared" si="24"/>
        <v>1</v>
      </c>
      <c r="H296">
        <f t="shared" si="25"/>
        <v>1</v>
      </c>
      <c r="I296">
        <f t="shared" si="26"/>
        <v>3</v>
      </c>
      <c r="J296" s="64">
        <f t="shared" si="22"/>
        <v>0.67</v>
      </c>
      <c r="K296" s="64"/>
      <c r="L296">
        <v>3</v>
      </c>
    </row>
    <row r="297" spans="1:12">
      <c r="A297" t="s">
        <v>296</v>
      </c>
      <c r="B297" t="s">
        <v>355</v>
      </c>
      <c r="C297">
        <v>100</v>
      </c>
      <c r="D297">
        <v>0</v>
      </c>
      <c r="E297">
        <v>100</v>
      </c>
      <c r="F297">
        <f t="shared" si="23"/>
        <v>3</v>
      </c>
      <c r="G297">
        <f t="shared" si="24"/>
        <v>1</v>
      </c>
      <c r="H297">
        <f t="shared" si="25"/>
        <v>3</v>
      </c>
      <c r="I297">
        <f t="shared" si="26"/>
        <v>7</v>
      </c>
      <c r="J297" s="64">
        <f t="shared" si="22"/>
        <v>1.56</v>
      </c>
      <c r="K297" s="64"/>
      <c r="L297">
        <v>7</v>
      </c>
    </row>
    <row r="298" spans="1:12">
      <c r="A298" t="s">
        <v>296</v>
      </c>
      <c r="B298" t="s">
        <v>356</v>
      </c>
      <c r="C298">
        <v>0</v>
      </c>
      <c r="D298">
        <v>0.04</v>
      </c>
      <c r="E298">
        <v>0.25</v>
      </c>
      <c r="F298">
        <f t="shared" si="23"/>
        <v>1</v>
      </c>
      <c r="G298">
        <f t="shared" si="24"/>
        <v>1</v>
      </c>
      <c r="H298">
        <f t="shared" si="25"/>
        <v>1</v>
      </c>
      <c r="I298">
        <f t="shared" si="26"/>
        <v>3</v>
      </c>
      <c r="J298" s="64">
        <f t="shared" si="22"/>
        <v>0.67</v>
      </c>
      <c r="K298" s="64"/>
      <c r="L298">
        <v>3</v>
      </c>
    </row>
    <row r="299" spans="1:12">
      <c r="A299" t="s">
        <v>296</v>
      </c>
      <c r="B299" t="s">
        <v>357</v>
      </c>
      <c r="F299">
        <f t="shared" si="23"/>
        <v>0</v>
      </c>
      <c r="G299">
        <f t="shared" si="24"/>
        <v>0</v>
      </c>
      <c r="H299">
        <f t="shared" si="25"/>
        <v>0</v>
      </c>
      <c r="I299">
        <f t="shared" si="26"/>
        <v>0</v>
      </c>
      <c r="J299" s="64">
        <f t="shared" si="22"/>
        <v>0</v>
      </c>
      <c r="K299" s="64"/>
      <c r="L299">
        <v>0</v>
      </c>
    </row>
    <row r="300" spans="1:12">
      <c r="A300" t="s">
        <v>296</v>
      </c>
      <c r="B300" t="s">
        <v>358</v>
      </c>
      <c r="C300">
        <v>0</v>
      </c>
      <c r="D300">
        <v>0</v>
      </c>
      <c r="E300">
        <v>2.5</v>
      </c>
      <c r="F300">
        <f t="shared" si="23"/>
        <v>1</v>
      </c>
      <c r="G300">
        <f t="shared" si="24"/>
        <v>1</v>
      </c>
      <c r="H300">
        <f t="shared" si="25"/>
        <v>3</v>
      </c>
      <c r="I300">
        <f t="shared" si="26"/>
        <v>5</v>
      </c>
      <c r="J300" s="64">
        <f t="shared" si="22"/>
        <v>1.1100000000000001</v>
      </c>
      <c r="K300" s="64"/>
      <c r="L300">
        <v>5</v>
      </c>
    </row>
    <row r="301" spans="1:12">
      <c r="A301" t="s">
        <v>296</v>
      </c>
      <c r="B301" t="s">
        <v>359</v>
      </c>
      <c r="C301">
        <v>0</v>
      </c>
      <c r="D301">
        <v>0.44</v>
      </c>
      <c r="E301">
        <v>0</v>
      </c>
      <c r="F301">
        <f t="shared" si="23"/>
        <v>1</v>
      </c>
      <c r="G301">
        <f t="shared" si="24"/>
        <v>1</v>
      </c>
      <c r="H301">
        <f t="shared" si="25"/>
        <v>1</v>
      </c>
      <c r="I301">
        <f t="shared" si="26"/>
        <v>3</v>
      </c>
      <c r="J301" s="64">
        <f t="shared" si="22"/>
        <v>0.67</v>
      </c>
      <c r="K301" s="64"/>
      <c r="L301">
        <v>3</v>
      </c>
    </row>
    <row r="302" spans="1:12">
      <c r="A302" t="s">
        <v>296</v>
      </c>
      <c r="B302" t="s">
        <v>360</v>
      </c>
      <c r="C302">
        <v>0</v>
      </c>
      <c r="D302">
        <v>0</v>
      </c>
      <c r="E302">
        <v>80</v>
      </c>
      <c r="F302">
        <f t="shared" si="23"/>
        <v>1</v>
      </c>
      <c r="G302">
        <f t="shared" si="24"/>
        <v>1</v>
      </c>
      <c r="H302">
        <f t="shared" si="25"/>
        <v>3</v>
      </c>
      <c r="I302">
        <f t="shared" si="26"/>
        <v>5</v>
      </c>
      <c r="J302" s="64">
        <f t="shared" si="22"/>
        <v>1.1100000000000001</v>
      </c>
      <c r="K302" s="64"/>
      <c r="L302">
        <v>5</v>
      </c>
    </row>
    <row r="303" spans="1:12">
      <c r="A303" t="s">
        <v>296</v>
      </c>
      <c r="B303" t="s">
        <v>361</v>
      </c>
      <c r="C303">
        <v>0</v>
      </c>
      <c r="D303">
        <v>0</v>
      </c>
      <c r="E303">
        <v>100</v>
      </c>
      <c r="F303">
        <f t="shared" si="23"/>
        <v>1</v>
      </c>
      <c r="G303">
        <f t="shared" si="24"/>
        <v>1</v>
      </c>
      <c r="H303">
        <f t="shared" si="25"/>
        <v>3</v>
      </c>
      <c r="I303">
        <f t="shared" si="26"/>
        <v>5</v>
      </c>
      <c r="J303" s="64">
        <f t="shared" ref="J303:J366" si="27">ROUND((I303/9)*(10/100)*20,2)</f>
        <v>1.1100000000000001</v>
      </c>
      <c r="K303" s="64"/>
      <c r="L303">
        <v>5</v>
      </c>
    </row>
    <row r="304" spans="1:12">
      <c r="A304" t="s">
        <v>296</v>
      </c>
      <c r="B304" t="s">
        <v>362</v>
      </c>
      <c r="C304">
        <v>0</v>
      </c>
      <c r="D304">
        <v>0</v>
      </c>
      <c r="E304">
        <v>50</v>
      </c>
      <c r="F304">
        <f t="shared" si="23"/>
        <v>1</v>
      </c>
      <c r="G304">
        <f t="shared" si="24"/>
        <v>1</v>
      </c>
      <c r="H304">
        <f t="shared" si="25"/>
        <v>3</v>
      </c>
      <c r="I304">
        <f t="shared" si="26"/>
        <v>5</v>
      </c>
      <c r="J304" s="64">
        <f t="shared" si="27"/>
        <v>1.1100000000000001</v>
      </c>
      <c r="K304" s="64"/>
      <c r="L304">
        <v>5</v>
      </c>
    </row>
    <row r="305" spans="1:12">
      <c r="A305" t="s">
        <v>296</v>
      </c>
      <c r="B305" t="s">
        <v>363</v>
      </c>
      <c r="C305">
        <v>0</v>
      </c>
      <c r="D305">
        <v>0</v>
      </c>
      <c r="E305">
        <v>1</v>
      </c>
      <c r="F305">
        <f t="shared" si="23"/>
        <v>1</v>
      </c>
      <c r="G305">
        <f t="shared" si="24"/>
        <v>1</v>
      </c>
      <c r="H305">
        <f t="shared" si="25"/>
        <v>2</v>
      </c>
      <c r="I305">
        <f t="shared" si="26"/>
        <v>4</v>
      </c>
      <c r="J305" s="64">
        <f t="shared" si="27"/>
        <v>0.89</v>
      </c>
      <c r="K305" s="64"/>
      <c r="L305">
        <v>4</v>
      </c>
    </row>
    <row r="306" spans="1:12">
      <c r="A306" t="s">
        <v>296</v>
      </c>
      <c r="B306" t="s">
        <v>364</v>
      </c>
      <c r="C306">
        <v>0</v>
      </c>
      <c r="D306">
        <v>0</v>
      </c>
      <c r="E306">
        <v>0</v>
      </c>
      <c r="F306">
        <f t="shared" si="23"/>
        <v>1</v>
      </c>
      <c r="G306">
        <f t="shared" si="24"/>
        <v>1</v>
      </c>
      <c r="H306">
        <f t="shared" si="25"/>
        <v>1</v>
      </c>
      <c r="I306">
        <f t="shared" si="26"/>
        <v>3</v>
      </c>
      <c r="J306" s="64">
        <f t="shared" si="27"/>
        <v>0.67</v>
      </c>
      <c r="K306" s="64"/>
      <c r="L306">
        <v>3</v>
      </c>
    </row>
    <row r="307" spans="1:12">
      <c r="A307" t="s">
        <v>296</v>
      </c>
      <c r="B307" t="s">
        <v>365</v>
      </c>
      <c r="C307">
        <v>0</v>
      </c>
      <c r="D307">
        <v>0</v>
      </c>
      <c r="E307">
        <v>0</v>
      </c>
      <c r="F307">
        <f t="shared" si="23"/>
        <v>1</v>
      </c>
      <c r="G307">
        <f t="shared" si="24"/>
        <v>1</v>
      </c>
      <c r="H307">
        <f t="shared" si="25"/>
        <v>1</v>
      </c>
      <c r="I307">
        <f t="shared" si="26"/>
        <v>3</v>
      </c>
      <c r="J307" s="64">
        <f t="shared" si="27"/>
        <v>0.67</v>
      </c>
      <c r="K307" s="64"/>
      <c r="L307">
        <v>3</v>
      </c>
    </row>
    <row r="308" spans="1:12">
      <c r="A308" t="s">
        <v>296</v>
      </c>
      <c r="B308" t="s">
        <v>366</v>
      </c>
      <c r="C308">
        <v>0.01</v>
      </c>
      <c r="D308">
        <v>0.14000000000000001</v>
      </c>
      <c r="E308">
        <v>0.11</v>
      </c>
      <c r="F308">
        <f t="shared" si="23"/>
        <v>1</v>
      </c>
      <c r="G308">
        <f t="shared" si="24"/>
        <v>1</v>
      </c>
      <c r="H308">
        <f t="shared" si="25"/>
        <v>1</v>
      </c>
      <c r="I308">
        <f t="shared" si="26"/>
        <v>3</v>
      </c>
      <c r="J308" s="64">
        <f t="shared" si="27"/>
        <v>0.67</v>
      </c>
      <c r="K308" s="64"/>
      <c r="L308">
        <v>3</v>
      </c>
    </row>
    <row r="309" spans="1:12">
      <c r="A309" t="s">
        <v>296</v>
      </c>
      <c r="B309" t="s">
        <v>367</v>
      </c>
      <c r="C309">
        <v>0</v>
      </c>
      <c r="D309">
        <v>0</v>
      </c>
      <c r="E309">
        <v>20</v>
      </c>
      <c r="F309">
        <f t="shared" si="23"/>
        <v>1</v>
      </c>
      <c r="G309">
        <f t="shared" si="24"/>
        <v>1</v>
      </c>
      <c r="H309">
        <f t="shared" si="25"/>
        <v>3</v>
      </c>
      <c r="I309">
        <f t="shared" si="26"/>
        <v>5</v>
      </c>
      <c r="J309" s="64">
        <f t="shared" si="27"/>
        <v>1.1100000000000001</v>
      </c>
      <c r="K309" s="64"/>
      <c r="L309">
        <v>5</v>
      </c>
    </row>
    <row r="310" spans="1:12">
      <c r="A310" t="s">
        <v>296</v>
      </c>
      <c r="B310" t="s">
        <v>368</v>
      </c>
      <c r="C310">
        <v>0</v>
      </c>
      <c r="D310">
        <v>0</v>
      </c>
      <c r="E310">
        <v>0</v>
      </c>
      <c r="F310">
        <f t="shared" si="23"/>
        <v>1</v>
      </c>
      <c r="G310">
        <f t="shared" si="24"/>
        <v>1</v>
      </c>
      <c r="H310">
        <f t="shared" si="25"/>
        <v>1</v>
      </c>
      <c r="I310">
        <f t="shared" si="26"/>
        <v>3</v>
      </c>
      <c r="J310" s="64">
        <f t="shared" si="27"/>
        <v>0.67</v>
      </c>
      <c r="K310" s="64"/>
      <c r="L310">
        <v>3</v>
      </c>
    </row>
    <row r="311" spans="1:12">
      <c r="A311" t="s">
        <v>296</v>
      </c>
      <c r="B311" t="s">
        <v>369</v>
      </c>
      <c r="C311">
        <v>0.17</v>
      </c>
      <c r="D311">
        <v>0.39</v>
      </c>
      <c r="E311">
        <v>0.65</v>
      </c>
      <c r="F311">
        <f t="shared" si="23"/>
        <v>1</v>
      </c>
      <c r="G311">
        <f t="shared" si="24"/>
        <v>1</v>
      </c>
      <c r="H311">
        <f t="shared" si="25"/>
        <v>2</v>
      </c>
      <c r="I311">
        <f t="shared" si="26"/>
        <v>4</v>
      </c>
      <c r="J311" s="64">
        <f t="shared" si="27"/>
        <v>0.89</v>
      </c>
      <c r="K311" s="64"/>
      <c r="L311">
        <v>4</v>
      </c>
    </row>
    <row r="312" spans="1:12">
      <c r="A312" t="s">
        <v>296</v>
      </c>
      <c r="B312" t="s">
        <v>370</v>
      </c>
      <c r="C312">
        <v>0</v>
      </c>
      <c r="D312">
        <v>0</v>
      </c>
      <c r="E312">
        <v>0</v>
      </c>
      <c r="F312">
        <f t="shared" si="23"/>
        <v>1</v>
      </c>
      <c r="G312">
        <f t="shared" si="24"/>
        <v>1</v>
      </c>
      <c r="H312">
        <f t="shared" si="25"/>
        <v>1</v>
      </c>
      <c r="I312">
        <f t="shared" si="26"/>
        <v>3</v>
      </c>
      <c r="J312" s="64">
        <f t="shared" si="27"/>
        <v>0.67</v>
      </c>
      <c r="K312" s="64"/>
      <c r="L312">
        <v>3</v>
      </c>
    </row>
    <row r="313" spans="1:12">
      <c r="A313" t="s">
        <v>296</v>
      </c>
      <c r="B313" t="s">
        <v>371</v>
      </c>
      <c r="C313">
        <v>0</v>
      </c>
      <c r="D313">
        <v>0</v>
      </c>
      <c r="E313">
        <v>1</v>
      </c>
      <c r="F313">
        <f t="shared" si="23"/>
        <v>1</v>
      </c>
      <c r="G313">
        <f t="shared" si="24"/>
        <v>1</v>
      </c>
      <c r="H313">
        <f t="shared" si="25"/>
        <v>2</v>
      </c>
      <c r="I313">
        <f t="shared" si="26"/>
        <v>4</v>
      </c>
      <c r="J313" s="64">
        <f t="shared" si="27"/>
        <v>0.89</v>
      </c>
      <c r="K313" s="64"/>
      <c r="L313">
        <v>4</v>
      </c>
    </row>
    <row r="314" spans="1:12">
      <c r="A314" t="s">
        <v>296</v>
      </c>
      <c r="B314" t="s">
        <v>372</v>
      </c>
      <c r="D314">
        <v>100</v>
      </c>
      <c r="E314">
        <v>100</v>
      </c>
      <c r="F314">
        <f t="shared" si="23"/>
        <v>0</v>
      </c>
      <c r="G314">
        <f t="shared" si="24"/>
        <v>3</v>
      </c>
      <c r="H314">
        <f t="shared" si="25"/>
        <v>3</v>
      </c>
      <c r="I314">
        <f t="shared" si="26"/>
        <v>6</v>
      </c>
      <c r="J314" s="64">
        <f t="shared" si="27"/>
        <v>1.33</v>
      </c>
      <c r="K314" s="64"/>
      <c r="L314">
        <v>6</v>
      </c>
    </row>
    <row r="315" spans="1:12">
      <c r="A315" t="s">
        <v>296</v>
      </c>
      <c r="B315" t="s">
        <v>373</v>
      </c>
      <c r="C315">
        <v>0.15</v>
      </c>
      <c r="D315">
        <v>0.43</v>
      </c>
      <c r="E315">
        <v>0</v>
      </c>
      <c r="F315">
        <f t="shared" si="23"/>
        <v>1</v>
      </c>
      <c r="G315">
        <f t="shared" si="24"/>
        <v>1</v>
      </c>
      <c r="H315">
        <f t="shared" si="25"/>
        <v>1</v>
      </c>
      <c r="I315">
        <f t="shared" si="26"/>
        <v>3</v>
      </c>
      <c r="J315" s="64">
        <f t="shared" si="27"/>
        <v>0.67</v>
      </c>
      <c r="K315" s="64"/>
      <c r="L315">
        <v>3</v>
      </c>
    </row>
    <row r="316" spans="1:12">
      <c r="A316" t="s">
        <v>296</v>
      </c>
      <c r="B316" t="s">
        <v>374</v>
      </c>
      <c r="C316">
        <v>0</v>
      </c>
      <c r="D316">
        <v>0</v>
      </c>
      <c r="E316">
        <v>0</v>
      </c>
      <c r="F316">
        <f t="shared" si="23"/>
        <v>1</v>
      </c>
      <c r="G316">
        <f t="shared" si="24"/>
        <v>1</v>
      </c>
      <c r="H316">
        <f t="shared" si="25"/>
        <v>1</v>
      </c>
      <c r="I316">
        <f t="shared" si="26"/>
        <v>3</v>
      </c>
      <c r="J316" s="64">
        <f t="shared" si="27"/>
        <v>0.67</v>
      </c>
      <c r="K316" s="64"/>
      <c r="L316">
        <v>3</v>
      </c>
    </row>
    <row r="317" spans="1:12">
      <c r="A317" t="s">
        <v>296</v>
      </c>
      <c r="B317" t="s">
        <v>375</v>
      </c>
      <c r="F317">
        <f t="shared" si="23"/>
        <v>0</v>
      </c>
      <c r="G317">
        <f t="shared" si="24"/>
        <v>0</v>
      </c>
      <c r="H317">
        <f t="shared" si="25"/>
        <v>0</v>
      </c>
      <c r="I317">
        <f t="shared" si="26"/>
        <v>0</v>
      </c>
      <c r="J317" s="64">
        <f t="shared" si="27"/>
        <v>0</v>
      </c>
      <c r="K317" s="64"/>
      <c r="L317">
        <v>0</v>
      </c>
    </row>
    <row r="318" spans="1:12">
      <c r="A318" t="s">
        <v>296</v>
      </c>
      <c r="B318" t="s">
        <v>376</v>
      </c>
      <c r="C318">
        <v>0</v>
      </c>
      <c r="D318">
        <v>0</v>
      </c>
      <c r="E318">
        <v>0</v>
      </c>
      <c r="F318">
        <f t="shared" si="23"/>
        <v>1</v>
      </c>
      <c r="G318">
        <f t="shared" si="24"/>
        <v>1</v>
      </c>
      <c r="H318">
        <f t="shared" si="25"/>
        <v>1</v>
      </c>
      <c r="I318">
        <f t="shared" si="26"/>
        <v>3</v>
      </c>
      <c r="J318" s="64">
        <f t="shared" si="27"/>
        <v>0.67</v>
      </c>
      <c r="K318" s="64"/>
      <c r="L318">
        <v>3</v>
      </c>
    </row>
    <row r="319" spans="1:12">
      <c r="A319" t="s">
        <v>296</v>
      </c>
      <c r="B319" t="s">
        <v>377</v>
      </c>
      <c r="C319">
        <v>0</v>
      </c>
      <c r="D319">
        <v>0</v>
      </c>
      <c r="E319">
        <v>6.68</v>
      </c>
      <c r="F319">
        <f t="shared" si="23"/>
        <v>1</v>
      </c>
      <c r="G319">
        <f t="shared" si="24"/>
        <v>1</v>
      </c>
      <c r="H319">
        <f t="shared" si="25"/>
        <v>3</v>
      </c>
      <c r="I319">
        <f t="shared" si="26"/>
        <v>5</v>
      </c>
      <c r="J319" s="64">
        <f t="shared" si="27"/>
        <v>1.1100000000000001</v>
      </c>
      <c r="K319" s="64"/>
      <c r="L319">
        <v>5</v>
      </c>
    </row>
    <row r="320" spans="1:12">
      <c r="A320" t="s">
        <v>296</v>
      </c>
      <c r="B320" t="s">
        <v>378</v>
      </c>
      <c r="C320">
        <v>0.4</v>
      </c>
      <c r="D320">
        <v>0.02</v>
      </c>
      <c r="E320">
        <v>0.18</v>
      </c>
      <c r="F320">
        <f t="shared" si="23"/>
        <v>1</v>
      </c>
      <c r="G320">
        <f t="shared" si="24"/>
        <v>1</v>
      </c>
      <c r="H320">
        <f t="shared" si="25"/>
        <v>1</v>
      </c>
      <c r="I320">
        <f t="shared" si="26"/>
        <v>3</v>
      </c>
      <c r="J320" s="64">
        <f t="shared" si="27"/>
        <v>0.67</v>
      </c>
      <c r="K320" s="64"/>
      <c r="L320">
        <v>3</v>
      </c>
    </row>
    <row r="321" spans="1:12">
      <c r="A321" t="s">
        <v>296</v>
      </c>
      <c r="B321" t="s">
        <v>379</v>
      </c>
      <c r="C321">
        <v>2</v>
      </c>
      <c r="D321">
        <v>3</v>
      </c>
      <c r="E321">
        <v>3</v>
      </c>
      <c r="F321">
        <f t="shared" si="23"/>
        <v>3</v>
      </c>
      <c r="G321">
        <f t="shared" si="24"/>
        <v>3</v>
      </c>
      <c r="H321">
        <f t="shared" si="25"/>
        <v>3</v>
      </c>
      <c r="I321">
        <f t="shared" si="26"/>
        <v>9</v>
      </c>
      <c r="J321" s="64">
        <f t="shared" si="27"/>
        <v>2</v>
      </c>
      <c r="K321" s="64"/>
      <c r="L321">
        <v>9</v>
      </c>
    </row>
    <row r="322" spans="1:12">
      <c r="A322" t="s">
        <v>296</v>
      </c>
      <c r="B322" t="s">
        <v>380</v>
      </c>
      <c r="F322">
        <f t="shared" si="23"/>
        <v>0</v>
      </c>
      <c r="G322">
        <f t="shared" si="24"/>
        <v>0</v>
      </c>
      <c r="H322">
        <f t="shared" si="25"/>
        <v>0</v>
      </c>
      <c r="I322">
        <f t="shared" si="26"/>
        <v>0</v>
      </c>
      <c r="J322" s="64">
        <f t="shared" si="27"/>
        <v>0</v>
      </c>
      <c r="K322" s="64"/>
      <c r="L322">
        <v>0</v>
      </c>
    </row>
    <row r="323" spans="1:12">
      <c r="A323" t="s">
        <v>296</v>
      </c>
      <c r="B323" t="s">
        <v>381</v>
      </c>
      <c r="C323">
        <v>2</v>
      </c>
      <c r="D323">
        <v>2</v>
      </c>
      <c r="E323">
        <v>2</v>
      </c>
      <c r="F323">
        <f t="shared" si="23"/>
        <v>3</v>
      </c>
      <c r="G323">
        <f t="shared" si="24"/>
        <v>3</v>
      </c>
      <c r="H323">
        <f t="shared" si="25"/>
        <v>3</v>
      </c>
      <c r="I323" s="65">
        <f t="shared" si="26"/>
        <v>9</v>
      </c>
      <c r="J323" s="64">
        <f t="shared" si="27"/>
        <v>2</v>
      </c>
      <c r="K323" s="67" t="s">
        <v>603</v>
      </c>
      <c r="L323">
        <v>0</v>
      </c>
    </row>
    <row r="324" spans="1:12">
      <c r="A324" t="s">
        <v>296</v>
      </c>
      <c r="B324" t="s">
        <v>382</v>
      </c>
      <c r="E324">
        <v>0</v>
      </c>
      <c r="F324">
        <f t="shared" ref="F324:F387" si="28">IF(C324="",0,LOOKUP(C324,$N$3:$O$5,$P$3:$P$5))</f>
        <v>0</v>
      </c>
      <c r="G324">
        <f t="shared" ref="G324:G387" si="29">IF(D324="",0,LOOKUP(D324,$N$3:$O$5,$P$3:$P$5))</f>
        <v>0</v>
      </c>
      <c r="H324">
        <f t="shared" ref="H324:H387" si="30">IF(E324="",0,LOOKUP(E324,$N$3:$O$5,$P$3:$P$5))</f>
        <v>1</v>
      </c>
      <c r="I324">
        <f t="shared" ref="I324:I387" si="31">SUM(F324:H324)</f>
        <v>1</v>
      </c>
      <c r="J324" s="64">
        <f t="shared" si="27"/>
        <v>0.22</v>
      </c>
      <c r="K324" s="64"/>
      <c r="L324">
        <v>1</v>
      </c>
    </row>
    <row r="325" spans="1:12">
      <c r="A325" t="s">
        <v>296</v>
      </c>
      <c r="B325" t="s">
        <v>383</v>
      </c>
      <c r="C325">
        <v>0</v>
      </c>
      <c r="D325">
        <v>0</v>
      </c>
      <c r="E325">
        <v>0</v>
      </c>
      <c r="F325">
        <f t="shared" si="28"/>
        <v>1</v>
      </c>
      <c r="G325">
        <f t="shared" si="29"/>
        <v>1</v>
      </c>
      <c r="H325">
        <f t="shared" si="30"/>
        <v>1</v>
      </c>
      <c r="I325">
        <f t="shared" si="31"/>
        <v>3</v>
      </c>
      <c r="J325" s="64">
        <f t="shared" si="27"/>
        <v>0.67</v>
      </c>
      <c r="K325" s="64"/>
      <c r="L325">
        <v>3</v>
      </c>
    </row>
    <row r="326" spans="1:12">
      <c r="A326" t="s">
        <v>296</v>
      </c>
      <c r="B326" t="s">
        <v>384</v>
      </c>
      <c r="C326">
        <v>0</v>
      </c>
      <c r="E326">
        <v>0</v>
      </c>
      <c r="F326">
        <f t="shared" si="28"/>
        <v>1</v>
      </c>
      <c r="G326">
        <f t="shared" si="29"/>
        <v>0</v>
      </c>
      <c r="H326">
        <f t="shared" si="30"/>
        <v>1</v>
      </c>
      <c r="I326">
        <f t="shared" si="31"/>
        <v>2</v>
      </c>
      <c r="J326" s="64">
        <f t="shared" si="27"/>
        <v>0.44</v>
      </c>
      <c r="K326" s="64"/>
      <c r="L326">
        <v>2</v>
      </c>
    </row>
    <row r="327" spans="1:12">
      <c r="A327" t="s">
        <v>296</v>
      </c>
      <c r="B327" t="s">
        <v>385</v>
      </c>
      <c r="C327">
        <v>45</v>
      </c>
      <c r="D327">
        <v>13</v>
      </c>
      <c r="E327">
        <v>11</v>
      </c>
      <c r="F327">
        <f t="shared" si="28"/>
        <v>3</v>
      </c>
      <c r="G327">
        <f t="shared" si="29"/>
        <v>3</v>
      </c>
      <c r="H327">
        <f t="shared" si="30"/>
        <v>3</v>
      </c>
      <c r="I327">
        <f t="shared" si="31"/>
        <v>9</v>
      </c>
      <c r="J327" s="64">
        <f t="shared" si="27"/>
        <v>2</v>
      </c>
      <c r="K327" s="64"/>
      <c r="L327">
        <v>9</v>
      </c>
    </row>
    <row r="328" spans="1:12">
      <c r="A328" t="s">
        <v>296</v>
      </c>
      <c r="B328" t="s">
        <v>386</v>
      </c>
      <c r="C328">
        <v>7</v>
      </c>
      <c r="D328">
        <v>33</v>
      </c>
      <c r="E328">
        <v>10</v>
      </c>
      <c r="F328">
        <f t="shared" si="28"/>
        <v>3</v>
      </c>
      <c r="G328">
        <f t="shared" si="29"/>
        <v>3</v>
      </c>
      <c r="H328">
        <f t="shared" si="30"/>
        <v>3</v>
      </c>
      <c r="I328">
        <f t="shared" si="31"/>
        <v>9</v>
      </c>
      <c r="J328" s="64">
        <f t="shared" si="27"/>
        <v>2</v>
      </c>
      <c r="K328" s="64"/>
      <c r="L328">
        <v>9</v>
      </c>
    </row>
    <row r="329" spans="1:12">
      <c r="A329" t="s">
        <v>296</v>
      </c>
      <c r="B329" t="s">
        <v>387</v>
      </c>
      <c r="C329">
        <v>30</v>
      </c>
      <c r="D329">
        <v>9</v>
      </c>
      <c r="E329">
        <v>42</v>
      </c>
      <c r="F329">
        <f t="shared" si="28"/>
        <v>3</v>
      </c>
      <c r="G329">
        <f t="shared" si="29"/>
        <v>3</v>
      </c>
      <c r="H329">
        <f t="shared" si="30"/>
        <v>3</v>
      </c>
      <c r="I329">
        <f t="shared" si="31"/>
        <v>9</v>
      </c>
      <c r="J329" s="64">
        <f t="shared" si="27"/>
        <v>2</v>
      </c>
      <c r="K329" s="64"/>
      <c r="L329">
        <v>9</v>
      </c>
    </row>
    <row r="330" spans="1:12">
      <c r="A330" t="s">
        <v>296</v>
      </c>
      <c r="B330" t="s">
        <v>388</v>
      </c>
      <c r="C330">
        <v>29</v>
      </c>
      <c r="D330">
        <v>13</v>
      </c>
      <c r="E330">
        <v>41</v>
      </c>
      <c r="F330">
        <f t="shared" si="28"/>
        <v>3</v>
      </c>
      <c r="G330">
        <f t="shared" si="29"/>
        <v>3</v>
      </c>
      <c r="H330">
        <f t="shared" si="30"/>
        <v>3</v>
      </c>
      <c r="I330">
        <f t="shared" si="31"/>
        <v>9</v>
      </c>
      <c r="J330" s="64">
        <f t="shared" si="27"/>
        <v>2</v>
      </c>
      <c r="K330" s="64"/>
      <c r="L330">
        <v>9</v>
      </c>
    </row>
    <row r="331" spans="1:12">
      <c r="A331" t="s">
        <v>296</v>
      </c>
      <c r="B331" t="s">
        <v>389</v>
      </c>
      <c r="F331">
        <f t="shared" si="28"/>
        <v>0</v>
      </c>
      <c r="G331">
        <f t="shared" si="29"/>
        <v>0</v>
      </c>
      <c r="H331">
        <f t="shared" si="30"/>
        <v>0</v>
      </c>
      <c r="I331">
        <f t="shared" si="31"/>
        <v>0</v>
      </c>
      <c r="J331" s="64">
        <f t="shared" si="27"/>
        <v>0</v>
      </c>
      <c r="K331" s="64"/>
      <c r="L331">
        <v>0</v>
      </c>
    </row>
    <row r="332" spans="1:12">
      <c r="A332" t="s">
        <v>296</v>
      </c>
      <c r="B332" t="s">
        <v>390</v>
      </c>
      <c r="C332">
        <v>0</v>
      </c>
      <c r="D332">
        <v>0</v>
      </c>
      <c r="E332">
        <v>0</v>
      </c>
      <c r="F332">
        <f t="shared" si="28"/>
        <v>1</v>
      </c>
      <c r="G332">
        <f t="shared" si="29"/>
        <v>1</v>
      </c>
      <c r="H332">
        <f t="shared" si="30"/>
        <v>1</v>
      </c>
      <c r="I332">
        <f t="shared" si="31"/>
        <v>3</v>
      </c>
      <c r="J332" s="64">
        <f t="shared" si="27"/>
        <v>0.67</v>
      </c>
      <c r="K332" s="64"/>
      <c r="L332">
        <v>3</v>
      </c>
    </row>
    <row r="333" spans="1:12">
      <c r="A333" t="s">
        <v>296</v>
      </c>
      <c r="B333" t="s">
        <v>391</v>
      </c>
      <c r="F333">
        <f t="shared" si="28"/>
        <v>0</v>
      </c>
      <c r="G333">
        <f t="shared" si="29"/>
        <v>0</v>
      </c>
      <c r="H333">
        <f t="shared" si="30"/>
        <v>0</v>
      </c>
      <c r="I333">
        <f t="shared" si="31"/>
        <v>0</v>
      </c>
      <c r="J333" s="64">
        <f t="shared" si="27"/>
        <v>0</v>
      </c>
      <c r="K333" s="64"/>
      <c r="L333">
        <v>0</v>
      </c>
    </row>
    <row r="334" spans="1:12">
      <c r="A334" t="s">
        <v>296</v>
      </c>
      <c r="B334" t="s">
        <v>392</v>
      </c>
      <c r="C334">
        <v>0.12</v>
      </c>
      <c r="D334">
        <v>0.21</v>
      </c>
      <c r="E334">
        <v>0.28000000000000003</v>
      </c>
      <c r="F334">
        <f t="shared" si="28"/>
        <v>1</v>
      </c>
      <c r="G334">
        <f t="shared" si="29"/>
        <v>1</v>
      </c>
      <c r="H334">
        <f t="shared" si="30"/>
        <v>1</v>
      </c>
      <c r="I334">
        <f t="shared" si="31"/>
        <v>3</v>
      </c>
      <c r="J334" s="64">
        <f t="shared" si="27"/>
        <v>0.67</v>
      </c>
      <c r="K334" s="64"/>
      <c r="L334">
        <v>3</v>
      </c>
    </row>
    <row r="335" spans="1:12">
      <c r="A335" t="s">
        <v>296</v>
      </c>
      <c r="B335" t="s">
        <v>393</v>
      </c>
      <c r="E335">
        <v>100</v>
      </c>
      <c r="F335">
        <f t="shared" si="28"/>
        <v>0</v>
      </c>
      <c r="G335">
        <f t="shared" si="29"/>
        <v>0</v>
      </c>
      <c r="H335">
        <f t="shared" si="30"/>
        <v>3</v>
      </c>
      <c r="I335">
        <f t="shared" si="31"/>
        <v>3</v>
      </c>
      <c r="J335" s="64">
        <f t="shared" si="27"/>
        <v>0.67</v>
      </c>
      <c r="K335" s="64"/>
      <c r="L335">
        <v>3</v>
      </c>
    </row>
    <row r="336" spans="1:12">
      <c r="A336" t="s">
        <v>296</v>
      </c>
      <c r="B336" t="s">
        <v>394</v>
      </c>
      <c r="C336">
        <v>0.02</v>
      </c>
      <c r="D336">
        <v>0.01</v>
      </c>
      <c r="E336">
        <v>0.01</v>
      </c>
      <c r="F336">
        <f t="shared" si="28"/>
        <v>1</v>
      </c>
      <c r="G336">
        <f t="shared" si="29"/>
        <v>1</v>
      </c>
      <c r="H336">
        <f t="shared" si="30"/>
        <v>1</v>
      </c>
      <c r="I336">
        <f t="shared" si="31"/>
        <v>3</v>
      </c>
      <c r="J336" s="64">
        <f t="shared" si="27"/>
        <v>0.67</v>
      </c>
      <c r="K336" s="64"/>
      <c r="L336">
        <v>3</v>
      </c>
    </row>
    <row r="337" spans="1:12">
      <c r="A337" t="s">
        <v>296</v>
      </c>
      <c r="B337" t="s">
        <v>395</v>
      </c>
      <c r="F337">
        <f t="shared" si="28"/>
        <v>0</v>
      </c>
      <c r="G337">
        <f t="shared" si="29"/>
        <v>0</v>
      </c>
      <c r="H337">
        <f t="shared" si="30"/>
        <v>0</v>
      </c>
      <c r="I337">
        <f t="shared" si="31"/>
        <v>0</v>
      </c>
      <c r="J337" s="64">
        <f t="shared" si="27"/>
        <v>0</v>
      </c>
      <c r="K337" s="64"/>
      <c r="L337">
        <v>0</v>
      </c>
    </row>
    <row r="338" spans="1:12">
      <c r="A338" t="s">
        <v>296</v>
      </c>
      <c r="B338" t="s">
        <v>396</v>
      </c>
      <c r="C338">
        <v>0</v>
      </c>
      <c r="D338">
        <v>0</v>
      </c>
      <c r="E338">
        <v>0</v>
      </c>
      <c r="F338">
        <f t="shared" si="28"/>
        <v>1</v>
      </c>
      <c r="G338">
        <f t="shared" si="29"/>
        <v>1</v>
      </c>
      <c r="H338">
        <f t="shared" si="30"/>
        <v>1</v>
      </c>
      <c r="I338">
        <f t="shared" si="31"/>
        <v>3</v>
      </c>
      <c r="J338" s="64">
        <f t="shared" si="27"/>
        <v>0.67</v>
      </c>
      <c r="K338" s="64"/>
      <c r="L338">
        <v>3</v>
      </c>
    </row>
    <row r="339" spans="1:12">
      <c r="A339" t="s">
        <v>296</v>
      </c>
      <c r="B339" t="s">
        <v>397</v>
      </c>
      <c r="C339">
        <v>0</v>
      </c>
      <c r="D339">
        <v>0</v>
      </c>
      <c r="E339">
        <v>0.03</v>
      </c>
      <c r="F339">
        <f t="shared" si="28"/>
        <v>1</v>
      </c>
      <c r="G339">
        <f t="shared" si="29"/>
        <v>1</v>
      </c>
      <c r="H339">
        <f t="shared" si="30"/>
        <v>1</v>
      </c>
      <c r="I339">
        <f t="shared" si="31"/>
        <v>3</v>
      </c>
      <c r="J339" s="64">
        <f t="shared" si="27"/>
        <v>0.67</v>
      </c>
      <c r="K339" s="64"/>
      <c r="L339">
        <v>3</v>
      </c>
    </row>
    <row r="340" spans="1:12">
      <c r="A340" t="s">
        <v>296</v>
      </c>
      <c r="B340" t="s">
        <v>398</v>
      </c>
      <c r="F340">
        <f t="shared" si="28"/>
        <v>0</v>
      </c>
      <c r="G340">
        <f t="shared" si="29"/>
        <v>0</v>
      </c>
      <c r="H340">
        <f t="shared" si="30"/>
        <v>0</v>
      </c>
      <c r="I340">
        <f t="shared" si="31"/>
        <v>0</v>
      </c>
      <c r="J340" s="64">
        <f t="shared" si="27"/>
        <v>0</v>
      </c>
      <c r="K340" s="64"/>
      <c r="L340">
        <v>0</v>
      </c>
    </row>
    <row r="341" spans="1:12">
      <c r="A341" t="s">
        <v>296</v>
      </c>
      <c r="B341" t="s">
        <v>399</v>
      </c>
      <c r="C341">
        <v>0</v>
      </c>
      <c r="D341">
        <v>0</v>
      </c>
      <c r="E341">
        <v>0</v>
      </c>
      <c r="F341">
        <f t="shared" si="28"/>
        <v>1</v>
      </c>
      <c r="G341">
        <f t="shared" si="29"/>
        <v>1</v>
      </c>
      <c r="H341">
        <f t="shared" si="30"/>
        <v>1</v>
      </c>
      <c r="I341">
        <f t="shared" si="31"/>
        <v>3</v>
      </c>
      <c r="J341" s="64">
        <f t="shared" si="27"/>
        <v>0.67</v>
      </c>
      <c r="K341" s="64"/>
      <c r="L341">
        <v>3</v>
      </c>
    </row>
    <row r="342" spans="1:12">
      <c r="A342" t="s">
        <v>296</v>
      </c>
      <c r="B342" t="s">
        <v>400</v>
      </c>
      <c r="E342">
        <v>28</v>
      </c>
      <c r="F342">
        <f t="shared" si="28"/>
        <v>0</v>
      </c>
      <c r="G342">
        <f t="shared" si="29"/>
        <v>0</v>
      </c>
      <c r="H342">
        <f t="shared" si="30"/>
        <v>3</v>
      </c>
      <c r="I342">
        <f t="shared" si="31"/>
        <v>3</v>
      </c>
      <c r="J342" s="64">
        <f t="shared" si="27"/>
        <v>0.67</v>
      </c>
      <c r="K342" s="64"/>
      <c r="L342">
        <v>3</v>
      </c>
    </row>
    <row r="343" spans="1:12">
      <c r="A343" t="s">
        <v>296</v>
      </c>
      <c r="B343" t="s">
        <v>401</v>
      </c>
      <c r="C343">
        <v>9.27</v>
      </c>
      <c r="D343">
        <v>9.99</v>
      </c>
      <c r="E343">
        <v>23.77</v>
      </c>
      <c r="F343">
        <f t="shared" si="28"/>
        <v>3</v>
      </c>
      <c r="G343">
        <f t="shared" si="29"/>
        <v>3</v>
      </c>
      <c r="H343">
        <f t="shared" si="30"/>
        <v>3</v>
      </c>
      <c r="I343">
        <f t="shared" si="31"/>
        <v>9</v>
      </c>
      <c r="J343" s="64">
        <f t="shared" si="27"/>
        <v>2</v>
      </c>
      <c r="K343" s="64"/>
      <c r="L343">
        <v>9</v>
      </c>
    </row>
    <row r="344" spans="1:12">
      <c r="A344" t="s">
        <v>296</v>
      </c>
      <c r="B344" t="s">
        <v>402</v>
      </c>
      <c r="F344">
        <f t="shared" si="28"/>
        <v>0</v>
      </c>
      <c r="G344">
        <f t="shared" si="29"/>
        <v>0</v>
      </c>
      <c r="H344">
        <f t="shared" si="30"/>
        <v>0</v>
      </c>
      <c r="I344">
        <f t="shared" si="31"/>
        <v>0</v>
      </c>
      <c r="J344" s="64">
        <f t="shared" si="27"/>
        <v>0</v>
      </c>
      <c r="K344" s="64"/>
      <c r="L344">
        <v>0</v>
      </c>
    </row>
    <row r="345" spans="1:12">
      <c r="A345" t="s">
        <v>296</v>
      </c>
      <c r="B345" t="s">
        <v>403</v>
      </c>
      <c r="F345">
        <f t="shared" si="28"/>
        <v>0</v>
      </c>
      <c r="G345">
        <f t="shared" si="29"/>
        <v>0</v>
      </c>
      <c r="H345">
        <f t="shared" si="30"/>
        <v>0</v>
      </c>
      <c r="I345">
        <f t="shared" si="31"/>
        <v>0</v>
      </c>
      <c r="J345" s="64">
        <f t="shared" si="27"/>
        <v>0</v>
      </c>
      <c r="K345" s="64"/>
      <c r="L345">
        <v>0</v>
      </c>
    </row>
    <row r="346" spans="1:12">
      <c r="A346" t="s">
        <v>296</v>
      </c>
      <c r="B346" t="s">
        <v>404</v>
      </c>
      <c r="F346">
        <f t="shared" si="28"/>
        <v>0</v>
      </c>
      <c r="G346">
        <f t="shared" si="29"/>
        <v>0</v>
      </c>
      <c r="H346">
        <f t="shared" si="30"/>
        <v>0</v>
      </c>
      <c r="I346">
        <f t="shared" si="31"/>
        <v>0</v>
      </c>
      <c r="J346" s="64">
        <f t="shared" si="27"/>
        <v>0</v>
      </c>
      <c r="K346" s="64"/>
      <c r="L346">
        <v>0</v>
      </c>
    </row>
    <row r="347" spans="1:12">
      <c r="A347" t="s">
        <v>296</v>
      </c>
      <c r="B347" t="s">
        <v>405</v>
      </c>
      <c r="F347">
        <f t="shared" si="28"/>
        <v>0</v>
      </c>
      <c r="G347">
        <f t="shared" si="29"/>
        <v>0</v>
      </c>
      <c r="H347">
        <f t="shared" si="30"/>
        <v>0</v>
      </c>
      <c r="I347">
        <f t="shared" si="31"/>
        <v>0</v>
      </c>
      <c r="J347" s="64">
        <f t="shared" si="27"/>
        <v>0</v>
      </c>
      <c r="K347" s="64"/>
      <c r="L347">
        <v>0</v>
      </c>
    </row>
    <row r="348" spans="1:12">
      <c r="A348" t="s">
        <v>296</v>
      </c>
      <c r="B348" t="s">
        <v>406</v>
      </c>
      <c r="F348">
        <f t="shared" si="28"/>
        <v>0</v>
      </c>
      <c r="G348">
        <f t="shared" si="29"/>
        <v>0</v>
      </c>
      <c r="H348">
        <f t="shared" si="30"/>
        <v>0</v>
      </c>
      <c r="I348">
        <f t="shared" si="31"/>
        <v>0</v>
      </c>
      <c r="J348" s="64">
        <f t="shared" si="27"/>
        <v>0</v>
      </c>
      <c r="K348" s="64"/>
      <c r="L348">
        <v>0</v>
      </c>
    </row>
    <row r="349" spans="1:12">
      <c r="A349" t="s">
        <v>296</v>
      </c>
      <c r="B349" t="s">
        <v>407</v>
      </c>
      <c r="F349">
        <f t="shared" si="28"/>
        <v>0</v>
      </c>
      <c r="G349">
        <f t="shared" si="29"/>
        <v>0</v>
      </c>
      <c r="H349">
        <f t="shared" si="30"/>
        <v>0</v>
      </c>
      <c r="I349">
        <f t="shared" si="31"/>
        <v>0</v>
      </c>
      <c r="J349" s="64">
        <f t="shared" si="27"/>
        <v>0</v>
      </c>
      <c r="K349" s="64"/>
      <c r="L349">
        <v>0</v>
      </c>
    </row>
    <row r="350" spans="1:12">
      <c r="A350" t="s">
        <v>296</v>
      </c>
      <c r="B350" t="s">
        <v>408</v>
      </c>
      <c r="F350">
        <f t="shared" si="28"/>
        <v>0</v>
      </c>
      <c r="G350">
        <f t="shared" si="29"/>
        <v>0</v>
      </c>
      <c r="H350">
        <f t="shared" si="30"/>
        <v>0</v>
      </c>
      <c r="I350">
        <f t="shared" si="31"/>
        <v>0</v>
      </c>
      <c r="J350" s="64">
        <f t="shared" si="27"/>
        <v>0</v>
      </c>
      <c r="K350" s="64"/>
      <c r="L350">
        <v>0</v>
      </c>
    </row>
    <row r="351" spans="1:12">
      <c r="A351" t="s">
        <v>296</v>
      </c>
      <c r="B351" t="s">
        <v>409</v>
      </c>
      <c r="F351">
        <f t="shared" si="28"/>
        <v>0</v>
      </c>
      <c r="G351">
        <f t="shared" si="29"/>
        <v>0</v>
      </c>
      <c r="H351">
        <f t="shared" si="30"/>
        <v>0</v>
      </c>
      <c r="I351">
        <f t="shared" si="31"/>
        <v>0</v>
      </c>
      <c r="J351" s="64">
        <f t="shared" si="27"/>
        <v>0</v>
      </c>
      <c r="K351" s="64"/>
      <c r="L351">
        <v>0</v>
      </c>
    </row>
    <row r="352" spans="1:12">
      <c r="A352" t="s">
        <v>296</v>
      </c>
      <c r="B352" t="s">
        <v>410</v>
      </c>
      <c r="F352">
        <f t="shared" si="28"/>
        <v>0</v>
      </c>
      <c r="G352">
        <f t="shared" si="29"/>
        <v>0</v>
      </c>
      <c r="H352">
        <f t="shared" si="30"/>
        <v>0</v>
      </c>
      <c r="I352">
        <f t="shared" si="31"/>
        <v>0</v>
      </c>
      <c r="J352" s="64">
        <f t="shared" si="27"/>
        <v>0</v>
      </c>
      <c r="K352" s="64"/>
      <c r="L352">
        <v>0</v>
      </c>
    </row>
    <row r="353" spans="1:12">
      <c r="A353" t="s">
        <v>296</v>
      </c>
      <c r="B353" t="s">
        <v>411</v>
      </c>
      <c r="F353">
        <f t="shared" si="28"/>
        <v>0</v>
      </c>
      <c r="G353">
        <f t="shared" si="29"/>
        <v>0</v>
      </c>
      <c r="H353">
        <f t="shared" si="30"/>
        <v>0</v>
      </c>
      <c r="I353">
        <f t="shared" si="31"/>
        <v>0</v>
      </c>
      <c r="J353" s="64">
        <f t="shared" si="27"/>
        <v>0</v>
      </c>
      <c r="K353" s="64"/>
      <c r="L353">
        <v>0</v>
      </c>
    </row>
    <row r="354" spans="1:12">
      <c r="A354" t="s">
        <v>296</v>
      </c>
      <c r="B354" t="s">
        <v>412</v>
      </c>
      <c r="F354">
        <f t="shared" si="28"/>
        <v>0</v>
      </c>
      <c r="G354">
        <f t="shared" si="29"/>
        <v>0</v>
      </c>
      <c r="H354">
        <f t="shared" si="30"/>
        <v>0</v>
      </c>
      <c r="I354">
        <f t="shared" si="31"/>
        <v>0</v>
      </c>
      <c r="J354" s="64">
        <f t="shared" si="27"/>
        <v>0</v>
      </c>
      <c r="K354" s="64"/>
      <c r="L354">
        <v>0</v>
      </c>
    </row>
    <row r="355" spans="1:12">
      <c r="A355" t="s">
        <v>296</v>
      </c>
      <c r="B355" t="s">
        <v>413</v>
      </c>
      <c r="F355">
        <f t="shared" si="28"/>
        <v>0</v>
      </c>
      <c r="G355">
        <f t="shared" si="29"/>
        <v>0</v>
      </c>
      <c r="H355">
        <f t="shared" si="30"/>
        <v>0</v>
      </c>
      <c r="I355">
        <f t="shared" si="31"/>
        <v>0</v>
      </c>
      <c r="J355" s="64">
        <f t="shared" si="27"/>
        <v>0</v>
      </c>
      <c r="K355" s="64"/>
      <c r="L355">
        <v>0</v>
      </c>
    </row>
    <row r="356" spans="1:12">
      <c r="A356" t="s">
        <v>296</v>
      </c>
      <c r="B356" t="s">
        <v>414</v>
      </c>
      <c r="C356">
        <v>0</v>
      </c>
      <c r="D356">
        <v>0</v>
      </c>
      <c r="E356">
        <v>0</v>
      </c>
      <c r="F356">
        <f t="shared" si="28"/>
        <v>1</v>
      </c>
      <c r="G356">
        <f t="shared" si="29"/>
        <v>1</v>
      </c>
      <c r="H356">
        <f t="shared" si="30"/>
        <v>1</v>
      </c>
      <c r="I356">
        <f t="shared" si="31"/>
        <v>3</v>
      </c>
      <c r="J356" s="64">
        <f t="shared" si="27"/>
        <v>0.67</v>
      </c>
      <c r="K356" s="64"/>
      <c r="L356">
        <v>3</v>
      </c>
    </row>
    <row r="357" spans="1:12">
      <c r="A357" t="s">
        <v>296</v>
      </c>
      <c r="B357" t="s">
        <v>415</v>
      </c>
      <c r="F357">
        <f t="shared" si="28"/>
        <v>0</v>
      </c>
      <c r="G357">
        <f t="shared" si="29"/>
        <v>0</v>
      </c>
      <c r="H357">
        <f t="shared" si="30"/>
        <v>0</v>
      </c>
      <c r="I357">
        <f t="shared" si="31"/>
        <v>0</v>
      </c>
      <c r="J357" s="64">
        <f t="shared" si="27"/>
        <v>0</v>
      </c>
      <c r="K357" s="64"/>
      <c r="L357">
        <v>0</v>
      </c>
    </row>
    <row r="358" spans="1:12">
      <c r="A358" t="s">
        <v>296</v>
      </c>
      <c r="B358" t="s">
        <v>416</v>
      </c>
      <c r="F358">
        <f t="shared" si="28"/>
        <v>0</v>
      </c>
      <c r="G358">
        <f t="shared" si="29"/>
        <v>0</v>
      </c>
      <c r="H358">
        <f t="shared" si="30"/>
        <v>0</v>
      </c>
      <c r="I358">
        <f t="shared" si="31"/>
        <v>0</v>
      </c>
      <c r="J358" s="64">
        <f t="shared" si="27"/>
        <v>0</v>
      </c>
      <c r="K358" s="64"/>
      <c r="L358">
        <v>0</v>
      </c>
    </row>
    <row r="359" spans="1:12">
      <c r="A359" t="s">
        <v>296</v>
      </c>
      <c r="B359" t="s">
        <v>417</v>
      </c>
      <c r="F359">
        <f t="shared" si="28"/>
        <v>0</v>
      </c>
      <c r="G359">
        <f t="shared" si="29"/>
        <v>0</v>
      </c>
      <c r="H359">
        <f t="shared" si="30"/>
        <v>0</v>
      </c>
      <c r="I359">
        <f t="shared" si="31"/>
        <v>0</v>
      </c>
      <c r="J359" s="64">
        <f t="shared" si="27"/>
        <v>0</v>
      </c>
      <c r="K359" s="64"/>
      <c r="L359">
        <v>0</v>
      </c>
    </row>
    <row r="360" spans="1:12">
      <c r="A360" t="s">
        <v>296</v>
      </c>
      <c r="B360" t="s">
        <v>418</v>
      </c>
      <c r="C360">
        <v>0</v>
      </c>
      <c r="D360">
        <v>0</v>
      </c>
      <c r="E360">
        <v>0</v>
      </c>
      <c r="F360">
        <f t="shared" si="28"/>
        <v>1</v>
      </c>
      <c r="G360">
        <f t="shared" si="29"/>
        <v>1</v>
      </c>
      <c r="H360">
        <f t="shared" si="30"/>
        <v>1</v>
      </c>
      <c r="I360">
        <f t="shared" si="31"/>
        <v>3</v>
      </c>
      <c r="J360" s="64">
        <f t="shared" si="27"/>
        <v>0.67</v>
      </c>
      <c r="K360" s="64"/>
      <c r="L360">
        <v>3</v>
      </c>
    </row>
    <row r="361" spans="1:12">
      <c r="A361" t="s">
        <v>296</v>
      </c>
      <c r="B361" t="s">
        <v>419</v>
      </c>
      <c r="C361">
        <v>0</v>
      </c>
      <c r="D361">
        <v>0</v>
      </c>
      <c r="E361">
        <v>0</v>
      </c>
      <c r="F361">
        <f t="shared" si="28"/>
        <v>1</v>
      </c>
      <c r="G361">
        <f t="shared" si="29"/>
        <v>1</v>
      </c>
      <c r="H361">
        <f t="shared" si="30"/>
        <v>1</v>
      </c>
      <c r="I361">
        <f t="shared" si="31"/>
        <v>3</v>
      </c>
      <c r="J361" s="64">
        <f t="shared" si="27"/>
        <v>0.67</v>
      </c>
      <c r="K361" s="64"/>
      <c r="L361">
        <v>3</v>
      </c>
    </row>
    <row r="362" spans="1:12">
      <c r="A362" t="s">
        <v>296</v>
      </c>
      <c r="B362" t="s">
        <v>420</v>
      </c>
      <c r="F362">
        <f t="shared" si="28"/>
        <v>0</v>
      </c>
      <c r="G362">
        <f t="shared" si="29"/>
        <v>0</v>
      </c>
      <c r="H362">
        <f t="shared" si="30"/>
        <v>0</v>
      </c>
      <c r="I362">
        <f t="shared" si="31"/>
        <v>0</v>
      </c>
      <c r="J362" s="64">
        <f t="shared" si="27"/>
        <v>0</v>
      </c>
      <c r="K362" s="64"/>
      <c r="L362">
        <v>0</v>
      </c>
    </row>
    <row r="363" spans="1:12">
      <c r="A363" t="s">
        <v>296</v>
      </c>
      <c r="B363" t="s">
        <v>421</v>
      </c>
      <c r="C363">
        <v>0</v>
      </c>
      <c r="D363">
        <v>0</v>
      </c>
      <c r="E363">
        <v>0</v>
      </c>
      <c r="F363">
        <f t="shared" si="28"/>
        <v>1</v>
      </c>
      <c r="G363">
        <f t="shared" si="29"/>
        <v>1</v>
      </c>
      <c r="H363">
        <f t="shared" si="30"/>
        <v>1</v>
      </c>
      <c r="I363">
        <f t="shared" si="31"/>
        <v>3</v>
      </c>
      <c r="J363" s="64">
        <f t="shared" si="27"/>
        <v>0.67</v>
      </c>
      <c r="K363" s="64"/>
      <c r="L363">
        <v>3</v>
      </c>
    </row>
    <row r="364" spans="1:12">
      <c r="A364" t="s">
        <v>296</v>
      </c>
      <c r="B364" t="s">
        <v>422</v>
      </c>
      <c r="F364">
        <f t="shared" si="28"/>
        <v>0</v>
      </c>
      <c r="G364">
        <f t="shared" si="29"/>
        <v>0</v>
      </c>
      <c r="H364">
        <f t="shared" si="30"/>
        <v>0</v>
      </c>
      <c r="I364">
        <f t="shared" si="31"/>
        <v>0</v>
      </c>
      <c r="J364" s="64">
        <f t="shared" si="27"/>
        <v>0</v>
      </c>
      <c r="K364" s="64"/>
      <c r="L364">
        <v>0</v>
      </c>
    </row>
    <row r="365" spans="1:12">
      <c r="A365" t="s">
        <v>296</v>
      </c>
      <c r="B365" t="s">
        <v>423</v>
      </c>
      <c r="F365">
        <f t="shared" si="28"/>
        <v>0</v>
      </c>
      <c r="G365">
        <f t="shared" si="29"/>
        <v>0</v>
      </c>
      <c r="H365">
        <f t="shared" si="30"/>
        <v>0</v>
      </c>
      <c r="I365">
        <f t="shared" si="31"/>
        <v>0</v>
      </c>
      <c r="J365" s="64">
        <f t="shared" si="27"/>
        <v>0</v>
      </c>
      <c r="K365" s="64"/>
      <c r="L365">
        <v>0</v>
      </c>
    </row>
    <row r="366" spans="1:12">
      <c r="A366" t="s">
        <v>296</v>
      </c>
      <c r="B366" t="s">
        <v>424</v>
      </c>
      <c r="C366">
        <v>0.31</v>
      </c>
      <c r="D366">
        <v>0.33</v>
      </c>
      <c r="E366">
        <v>1.03</v>
      </c>
      <c r="F366">
        <f t="shared" si="28"/>
        <v>1</v>
      </c>
      <c r="G366">
        <f t="shared" si="29"/>
        <v>1</v>
      </c>
      <c r="H366">
        <f t="shared" si="30"/>
        <v>3</v>
      </c>
      <c r="I366">
        <f t="shared" si="31"/>
        <v>5</v>
      </c>
      <c r="J366" s="64">
        <f t="shared" si="27"/>
        <v>1.1100000000000001</v>
      </c>
      <c r="K366" s="64"/>
      <c r="L366">
        <v>5</v>
      </c>
    </row>
    <row r="367" spans="1:12">
      <c r="A367" t="s">
        <v>296</v>
      </c>
      <c r="B367" t="s">
        <v>425</v>
      </c>
      <c r="F367">
        <f t="shared" si="28"/>
        <v>0</v>
      </c>
      <c r="G367">
        <f t="shared" si="29"/>
        <v>0</v>
      </c>
      <c r="H367">
        <f t="shared" si="30"/>
        <v>0</v>
      </c>
      <c r="I367">
        <f t="shared" si="31"/>
        <v>0</v>
      </c>
      <c r="J367" s="64">
        <f t="shared" ref="J367:J430" si="32">ROUND((I367/9)*(10/100)*20,2)</f>
        <v>0</v>
      </c>
      <c r="K367" s="64"/>
      <c r="L367">
        <v>0</v>
      </c>
    </row>
    <row r="368" spans="1:12">
      <c r="A368" t="s">
        <v>296</v>
      </c>
      <c r="B368" t="s">
        <v>426</v>
      </c>
      <c r="E368">
        <v>100</v>
      </c>
      <c r="F368">
        <f t="shared" si="28"/>
        <v>0</v>
      </c>
      <c r="G368">
        <f t="shared" si="29"/>
        <v>0</v>
      </c>
      <c r="H368">
        <f t="shared" si="30"/>
        <v>3</v>
      </c>
      <c r="I368">
        <f t="shared" si="31"/>
        <v>3</v>
      </c>
      <c r="J368" s="64">
        <f t="shared" si="32"/>
        <v>0.67</v>
      </c>
      <c r="K368" s="64"/>
      <c r="L368">
        <v>3</v>
      </c>
    </row>
    <row r="369" spans="1:12">
      <c r="A369" t="s">
        <v>296</v>
      </c>
      <c r="B369" t="s">
        <v>427</v>
      </c>
      <c r="F369">
        <f t="shared" si="28"/>
        <v>0</v>
      </c>
      <c r="G369">
        <f t="shared" si="29"/>
        <v>0</v>
      </c>
      <c r="H369">
        <f t="shared" si="30"/>
        <v>0</v>
      </c>
      <c r="I369">
        <f t="shared" si="31"/>
        <v>0</v>
      </c>
      <c r="J369" s="64">
        <f t="shared" si="32"/>
        <v>0</v>
      </c>
      <c r="K369" s="64"/>
      <c r="L369">
        <v>0</v>
      </c>
    </row>
    <row r="370" spans="1:12">
      <c r="A370" t="s">
        <v>296</v>
      </c>
      <c r="B370" t="s">
        <v>428</v>
      </c>
      <c r="C370">
        <v>0</v>
      </c>
      <c r="D370">
        <v>0</v>
      </c>
      <c r="E370">
        <v>0</v>
      </c>
      <c r="F370">
        <f t="shared" si="28"/>
        <v>1</v>
      </c>
      <c r="G370">
        <f t="shared" si="29"/>
        <v>1</v>
      </c>
      <c r="H370">
        <f t="shared" si="30"/>
        <v>1</v>
      </c>
      <c r="I370">
        <f t="shared" si="31"/>
        <v>3</v>
      </c>
      <c r="J370" s="64">
        <f t="shared" si="32"/>
        <v>0.67</v>
      </c>
      <c r="K370" s="64"/>
      <c r="L370">
        <v>3</v>
      </c>
    </row>
    <row r="371" spans="1:12">
      <c r="A371" t="s">
        <v>296</v>
      </c>
      <c r="B371" t="s">
        <v>429</v>
      </c>
      <c r="F371">
        <f t="shared" si="28"/>
        <v>0</v>
      </c>
      <c r="G371">
        <f t="shared" si="29"/>
        <v>0</v>
      </c>
      <c r="H371">
        <f t="shared" si="30"/>
        <v>0</v>
      </c>
      <c r="I371">
        <f t="shared" si="31"/>
        <v>0</v>
      </c>
      <c r="J371" s="64">
        <f t="shared" si="32"/>
        <v>0</v>
      </c>
      <c r="K371" s="64"/>
      <c r="L371">
        <v>0</v>
      </c>
    </row>
    <row r="372" spans="1:12">
      <c r="A372" t="s">
        <v>296</v>
      </c>
      <c r="B372" t="s">
        <v>430</v>
      </c>
      <c r="F372">
        <f t="shared" si="28"/>
        <v>0</v>
      </c>
      <c r="G372">
        <f t="shared" si="29"/>
        <v>0</v>
      </c>
      <c r="H372">
        <f t="shared" si="30"/>
        <v>0</v>
      </c>
      <c r="I372">
        <f t="shared" si="31"/>
        <v>0</v>
      </c>
      <c r="J372" s="64">
        <f t="shared" si="32"/>
        <v>0</v>
      </c>
      <c r="K372" s="64"/>
      <c r="L372">
        <v>0</v>
      </c>
    </row>
    <row r="373" spans="1:12">
      <c r="A373" t="s">
        <v>296</v>
      </c>
      <c r="B373" t="s">
        <v>431</v>
      </c>
      <c r="C373">
        <v>5</v>
      </c>
      <c r="D373">
        <v>5</v>
      </c>
      <c r="E373">
        <v>5</v>
      </c>
      <c r="F373">
        <f t="shared" si="28"/>
        <v>3</v>
      </c>
      <c r="G373">
        <f t="shared" si="29"/>
        <v>3</v>
      </c>
      <c r="H373">
        <f t="shared" si="30"/>
        <v>3</v>
      </c>
      <c r="I373">
        <f t="shared" si="31"/>
        <v>9</v>
      </c>
      <c r="J373" s="64">
        <f t="shared" si="32"/>
        <v>2</v>
      </c>
      <c r="K373" s="64"/>
      <c r="L373">
        <v>9</v>
      </c>
    </row>
    <row r="374" spans="1:12">
      <c r="A374" t="s">
        <v>296</v>
      </c>
      <c r="B374" t="s">
        <v>432</v>
      </c>
      <c r="C374">
        <v>0</v>
      </c>
      <c r="D374">
        <v>0</v>
      </c>
      <c r="E374">
        <v>0</v>
      </c>
      <c r="F374">
        <f t="shared" si="28"/>
        <v>1</v>
      </c>
      <c r="G374">
        <f t="shared" si="29"/>
        <v>1</v>
      </c>
      <c r="H374">
        <f t="shared" si="30"/>
        <v>1</v>
      </c>
      <c r="I374">
        <f t="shared" si="31"/>
        <v>3</v>
      </c>
      <c r="J374" s="64">
        <f t="shared" si="32"/>
        <v>0.67</v>
      </c>
      <c r="K374" s="64"/>
      <c r="L374">
        <v>3</v>
      </c>
    </row>
    <row r="375" spans="1:12">
      <c r="A375" t="s">
        <v>296</v>
      </c>
      <c r="B375" t="s">
        <v>433</v>
      </c>
      <c r="F375">
        <f t="shared" si="28"/>
        <v>0</v>
      </c>
      <c r="G375">
        <f t="shared" si="29"/>
        <v>0</v>
      </c>
      <c r="H375">
        <f t="shared" si="30"/>
        <v>0</v>
      </c>
      <c r="I375">
        <f t="shared" si="31"/>
        <v>0</v>
      </c>
      <c r="J375" s="64">
        <f t="shared" si="32"/>
        <v>0</v>
      </c>
      <c r="K375" s="64"/>
      <c r="L375">
        <v>0</v>
      </c>
    </row>
    <row r="376" spans="1:12">
      <c r="A376" t="s">
        <v>296</v>
      </c>
      <c r="B376" t="s">
        <v>434</v>
      </c>
      <c r="F376">
        <f t="shared" si="28"/>
        <v>0</v>
      </c>
      <c r="G376">
        <f t="shared" si="29"/>
        <v>0</v>
      </c>
      <c r="H376">
        <f t="shared" si="30"/>
        <v>0</v>
      </c>
      <c r="I376">
        <f t="shared" si="31"/>
        <v>0</v>
      </c>
      <c r="J376" s="64">
        <f t="shared" si="32"/>
        <v>0</v>
      </c>
      <c r="K376" s="64"/>
      <c r="L376">
        <v>0</v>
      </c>
    </row>
    <row r="377" spans="1:12">
      <c r="A377" t="s">
        <v>296</v>
      </c>
      <c r="B377" t="s">
        <v>435</v>
      </c>
      <c r="C377">
        <v>0</v>
      </c>
      <c r="D377">
        <v>0</v>
      </c>
      <c r="E377">
        <v>0</v>
      </c>
      <c r="F377">
        <f t="shared" si="28"/>
        <v>1</v>
      </c>
      <c r="G377">
        <f t="shared" si="29"/>
        <v>1</v>
      </c>
      <c r="H377">
        <f t="shared" si="30"/>
        <v>1</v>
      </c>
      <c r="I377">
        <f t="shared" si="31"/>
        <v>3</v>
      </c>
      <c r="J377" s="64">
        <f t="shared" si="32"/>
        <v>0.67</v>
      </c>
      <c r="K377" s="64"/>
      <c r="L377">
        <v>3</v>
      </c>
    </row>
    <row r="378" spans="1:12">
      <c r="A378" t="s">
        <v>296</v>
      </c>
      <c r="B378" t="s">
        <v>436</v>
      </c>
      <c r="C378">
        <v>0</v>
      </c>
      <c r="D378">
        <v>0</v>
      </c>
      <c r="E378">
        <v>0</v>
      </c>
      <c r="F378">
        <f t="shared" si="28"/>
        <v>1</v>
      </c>
      <c r="G378">
        <f t="shared" si="29"/>
        <v>1</v>
      </c>
      <c r="H378">
        <f t="shared" si="30"/>
        <v>1</v>
      </c>
      <c r="I378">
        <f t="shared" si="31"/>
        <v>3</v>
      </c>
      <c r="J378" s="64">
        <f t="shared" si="32"/>
        <v>0.67</v>
      </c>
      <c r="K378" s="64"/>
      <c r="L378">
        <v>3</v>
      </c>
    </row>
    <row r="379" spans="1:12">
      <c r="A379" t="s">
        <v>296</v>
      </c>
      <c r="B379" t="s">
        <v>437</v>
      </c>
      <c r="C379">
        <v>0</v>
      </c>
      <c r="D379">
        <v>0</v>
      </c>
      <c r="E379">
        <v>0</v>
      </c>
      <c r="F379">
        <f t="shared" si="28"/>
        <v>1</v>
      </c>
      <c r="G379">
        <f t="shared" si="29"/>
        <v>1</v>
      </c>
      <c r="H379">
        <f t="shared" si="30"/>
        <v>1</v>
      </c>
      <c r="I379">
        <f t="shared" si="31"/>
        <v>3</v>
      </c>
      <c r="J379" s="64">
        <f t="shared" si="32"/>
        <v>0.67</v>
      </c>
      <c r="K379" s="64"/>
      <c r="L379">
        <v>3</v>
      </c>
    </row>
    <row r="380" spans="1:12">
      <c r="A380" t="s">
        <v>296</v>
      </c>
      <c r="B380" t="s">
        <v>438</v>
      </c>
      <c r="C380">
        <v>0</v>
      </c>
      <c r="D380">
        <v>0</v>
      </c>
      <c r="E380">
        <v>0</v>
      </c>
      <c r="F380">
        <f t="shared" si="28"/>
        <v>1</v>
      </c>
      <c r="G380">
        <f t="shared" si="29"/>
        <v>1</v>
      </c>
      <c r="H380">
        <f t="shared" si="30"/>
        <v>1</v>
      </c>
      <c r="I380">
        <f t="shared" si="31"/>
        <v>3</v>
      </c>
      <c r="J380" s="64">
        <f t="shared" si="32"/>
        <v>0.67</v>
      </c>
      <c r="K380" s="64"/>
      <c r="L380">
        <v>3</v>
      </c>
    </row>
    <row r="381" spans="1:12">
      <c r="A381" t="s">
        <v>296</v>
      </c>
      <c r="B381" t="s">
        <v>439</v>
      </c>
      <c r="F381">
        <f t="shared" si="28"/>
        <v>0</v>
      </c>
      <c r="G381">
        <f t="shared" si="29"/>
        <v>0</v>
      </c>
      <c r="H381">
        <f t="shared" si="30"/>
        <v>0</v>
      </c>
      <c r="I381">
        <f t="shared" si="31"/>
        <v>0</v>
      </c>
      <c r="J381" s="64">
        <f t="shared" si="32"/>
        <v>0</v>
      </c>
      <c r="K381" s="64"/>
      <c r="L381">
        <v>0</v>
      </c>
    </row>
    <row r="382" spans="1:12">
      <c r="A382" t="s">
        <v>296</v>
      </c>
      <c r="B382" t="s">
        <v>440</v>
      </c>
      <c r="C382">
        <v>0</v>
      </c>
      <c r="D382">
        <v>0</v>
      </c>
      <c r="E382">
        <v>0</v>
      </c>
      <c r="F382">
        <f t="shared" si="28"/>
        <v>1</v>
      </c>
      <c r="G382">
        <f t="shared" si="29"/>
        <v>1</v>
      </c>
      <c r="H382">
        <f t="shared" si="30"/>
        <v>1</v>
      </c>
      <c r="I382">
        <f t="shared" si="31"/>
        <v>3</v>
      </c>
      <c r="J382" s="64">
        <f t="shared" si="32"/>
        <v>0.67</v>
      </c>
      <c r="K382" s="64"/>
      <c r="L382">
        <v>3</v>
      </c>
    </row>
    <row r="383" spans="1:12">
      <c r="A383" t="s">
        <v>296</v>
      </c>
      <c r="B383" t="s">
        <v>441</v>
      </c>
      <c r="F383">
        <f t="shared" si="28"/>
        <v>0</v>
      </c>
      <c r="G383">
        <f t="shared" si="29"/>
        <v>0</v>
      </c>
      <c r="H383">
        <f t="shared" si="30"/>
        <v>0</v>
      </c>
      <c r="I383">
        <f t="shared" si="31"/>
        <v>0</v>
      </c>
      <c r="J383" s="64">
        <f t="shared" si="32"/>
        <v>0</v>
      </c>
      <c r="K383" s="64"/>
      <c r="L383">
        <v>3</v>
      </c>
    </row>
    <row r="384" spans="1:12">
      <c r="A384" t="s">
        <v>296</v>
      </c>
      <c r="B384" t="s">
        <v>442</v>
      </c>
      <c r="C384">
        <v>0</v>
      </c>
      <c r="D384">
        <v>0</v>
      </c>
      <c r="E384">
        <v>0</v>
      </c>
      <c r="F384">
        <f t="shared" si="28"/>
        <v>1</v>
      </c>
      <c r="G384">
        <f t="shared" si="29"/>
        <v>1</v>
      </c>
      <c r="H384">
        <f t="shared" si="30"/>
        <v>1</v>
      </c>
      <c r="I384">
        <f t="shared" si="31"/>
        <v>3</v>
      </c>
      <c r="J384" s="64">
        <f t="shared" si="32"/>
        <v>0.67</v>
      </c>
      <c r="K384" s="64"/>
      <c r="L384">
        <v>3</v>
      </c>
    </row>
    <row r="385" spans="1:12">
      <c r="A385" t="s">
        <v>296</v>
      </c>
      <c r="B385" t="s">
        <v>443</v>
      </c>
      <c r="F385">
        <f t="shared" si="28"/>
        <v>0</v>
      </c>
      <c r="G385">
        <f t="shared" si="29"/>
        <v>0</v>
      </c>
      <c r="H385">
        <f t="shared" si="30"/>
        <v>0</v>
      </c>
      <c r="I385">
        <f t="shared" si="31"/>
        <v>0</v>
      </c>
      <c r="J385" s="64">
        <f t="shared" si="32"/>
        <v>0</v>
      </c>
      <c r="K385" s="64"/>
      <c r="L385">
        <v>0</v>
      </c>
    </row>
    <row r="386" spans="1:12">
      <c r="A386" t="s">
        <v>296</v>
      </c>
      <c r="B386" t="s">
        <v>444</v>
      </c>
      <c r="F386">
        <f t="shared" si="28"/>
        <v>0</v>
      </c>
      <c r="G386">
        <f t="shared" si="29"/>
        <v>0</v>
      </c>
      <c r="H386">
        <f t="shared" si="30"/>
        <v>0</v>
      </c>
      <c r="I386">
        <f t="shared" si="31"/>
        <v>0</v>
      </c>
      <c r="J386" s="64">
        <f t="shared" si="32"/>
        <v>0</v>
      </c>
      <c r="K386" s="64"/>
      <c r="L386">
        <v>0</v>
      </c>
    </row>
    <row r="387" spans="1:12">
      <c r="A387" t="s">
        <v>296</v>
      </c>
      <c r="B387" t="s">
        <v>445</v>
      </c>
      <c r="F387">
        <f t="shared" si="28"/>
        <v>0</v>
      </c>
      <c r="G387">
        <f t="shared" si="29"/>
        <v>0</v>
      </c>
      <c r="H387">
        <f t="shared" si="30"/>
        <v>0</v>
      </c>
      <c r="I387">
        <f t="shared" si="31"/>
        <v>0</v>
      </c>
      <c r="J387" s="64">
        <f t="shared" si="32"/>
        <v>0</v>
      </c>
      <c r="K387" s="64"/>
      <c r="L387">
        <v>0</v>
      </c>
    </row>
    <row r="388" spans="1:12">
      <c r="A388" t="s">
        <v>296</v>
      </c>
      <c r="B388" t="s">
        <v>446</v>
      </c>
      <c r="F388">
        <f t="shared" ref="F388:F448" si="33">IF(C388="",0,LOOKUP(C388,$N$3:$O$5,$P$3:$P$5))</f>
        <v>0</v>
      </c>
      <c r="G388">
        <f t="shared" ref="G388:G448" si="34">IF(D388="",0,LOOKUP(D388,$N$3:$O$5,$P$3:$P$5))</f>
        <v>0</v>
      </c>
      <c r="H388">
        <f t="shared" ref="H388:H448" si="35">IF(E388="",0,LOOKUP(E388,$N$3:$O$5,$P$3:$P$5))</f>
        <v>0</v>
      </c>
      <c r="I388">
        <f t="shared" ref="I388:I448" si="36">SUM(F388:H388)</f>
        <v>0</v>
      </c>
      <c r="J388" s="64">
        <f t="shared" si="32"/>
        <v>0</v>
      </c>
      <c r="K388" s="64"/>
      <c r="L388">
        <v>0</v>
      </c>
    </row>
    <row r="389" spans="1:12">
      <c r="A389" t="s">
        <v>296</v>
      </c>
      <c r="B389" t="s">
        <v>447</v>
      </c>
      <c r="F389">
        <f t="shared" si="33"/>
        <v>0</v>
      </c>
      <c r="G389">
        <f t="shared" si="34"/>
        <v>0</v>
      </c>
      <c r="H389">
        <f t="shared" si="35"/>
        <v>0</v>
      </c>
      <c r="I389">
        <f t="shared" si="36"/>
        <v>0</v>
      </c>
      <c r="J389" s="64">
        <f t="shared" si="32"/>
        <v>0</v>
      </c>
      <c r="K389" s="64"/>
      <c r="L389">
        <v>0</v>
      </c>
    </row>
    <row r="390" spans="1:12">
      <c r="A390" t="s">
        <v>296</v>
      </c>
      <c r="B390" t="s">
        <v>448</v>
      </c>
      <c r="F390">
        <f t="shared" si="33"/>
        <v>0</v>
      </c>
      <c r="G390">
        <f t="shared" si="34"/>
        <v>0</v>
      </c>
      <c r="H390">
        <f t="shared" si="35"/>
        <v>0</v>
      </c>
      <c r="I390">
        <f t="shared" si="36"/>
        <v>0</v>
      </c>
      <c r="J390" s="64">
        <f t="shared" si="32"/>
        <v>0</v>
      </c>
      <c r="K390" s="64"/>
      <c r="L390">
        <v>0</v>
      </c>
    </row>
    <row r="391" spans="1:12">
      <c r="A391" t="s">
        <v>296</v>
      </c>
      <c r="B391" t="s">
        <v>449</v>
      </c>
      <c r="F391">
        <f t="shared" si="33"/>
        <v>0</v>
      </c>
      <c r="G391">
        <f t="shared" si="34"/>
        <v>0</v>
      </c>
      <c r="H391">
        <f t="shared" si="35"/>
        <v>0</v>
      </c>
      <c r="I391">
        <f t="shared" si="36"/>
        <v>0</v>
      </c>
      <c r="J391" s="64">
        <f t="shared" si="32"/>
        <v>0</v>
      </c>
      <c r="K391" s="64"/>
      <c r="L391">
        <v>0</v>
      </c>
    </row>
    <row r="392" spans="1:12">
      <c r="A392" t="s">
        <v>296</v>
      </c>
      <c r="B392" t="s">
        <v>450</v>
      </c>
      <c r="C392">
        <v>0</v>
      </c>
      <c r="D392">
        <v>0</v>
      </c>
      <c r="E392">
        <v>0</v>
      </c>
      <c r="F392">
        <f t="shared" si="33"/>
        <v>1</v>
      </c>
      <c r="G392">
        <f t="shared" si="34"/>
        <v>1</v>
      </c>
      <c r="H392">
        <f t="shared" si="35"/>
        <v>1</v>
      </c>
      <c r="I392">
        <f t="shared" si="36"/>
        <v>3</v>
      </c>
      <c r="J392" s="64">
        <f t="shared" si="32"/>
        <v>0.67</v>
      </c>
      <c r="K392" s="64"/>
      <c r="L392">
        <v>3</v>
      </c>
    </row>
    <row r="393" spans="1:12">
      <c r="A393" t="s">
        <v>296</v>
      </c>
      <c r="B393" t="s">
        <v>451</v>
      </c>
      <c r="C393">
        <v>0</v>
      </c>
      <c r="D393">
        <v>0</v>
      </c>
      <c r="E393">
        <v>0</v>
      </c>
      <c r="F393">
        <f t="shared" si="33"/>
        <v>1</v>
      </c>
      <c r="G393">
        <f t="shared" si="34"/>
        <v>1</v>
      </c>
      <c r="H393">
        <f t="shared" si="35"/>
        <v>1</v>
      </c>
      <c r="I393">
        <f t="shared" si="36"/>
        <v>3</v>
      </c>
      <c r="J393" s="64">
        <f t="shared" si="32"/>
        <v>0.67</v>
      </c>
      <c r="K393" s="64"/>
      <c r="L393">
        <v>3</v>
      </c>
    </row>
    <row r="394" spans="1:12">
      <c r="A394" t="s">
        <v>296</v>
      </c>
      <c r="B394" t="s">
        <v>452</v>
      </c>
      <c r="F394">
        <f t="shared" si="33"/>
        <v>0</v>
      </c>
      <c r="G394">
        <f t="shared" si="34"/>
        <v>0</v>
      </c>
      <c r="H394">
        <f t="shared" si="35"/>
        <v>0</v>
      </c>
      <c r="I394">
        <f t="shared" si="36"/>
        <v>0</v>
      </c>
      <c r="J394" s="64">
        <f t="shared" si="32"/>
        <v>0</v>
      </c>
      <c r="K394" s="64"/>
      <c r="L394">
        <v>0</v>
      </c>
    </row>
    <row r="395" spans="1:12">
      <c r="A395" t="s">
        <v>296</v>
      </c>
      <c r="B395" t="s">
        <v>453</v>
      </c>
      <c r="F395">
        <f t="shared" si="33"/>
        <v>0</v>
      </c>
      <c r="G395">
        <f t="shared" si="34"/>
        <v>0</v>
      </c>
      <c r="H395">
        <f t="shared" si="35"/>
        <v>0</v>
      </c>
      <c r="I395">
        <f t="shared" si="36"/>
        <v>0</v>
      </c>
      <c r="J395" s="64">
        <f t="shared" si="32"/>
        <v>0</v>
      </c>
      <c r="K395" s="64"/>
      <c r="L395">
        <v>0</v>
      </c>
    </row>
    <row r="396" spans="1:12">
      <c r="A396" t="s">
        <v>296</v>
      </c>
      <c r="B396" t="s">
        <v>454</v>
      </c>
      <c r="F396">
        <f t="shared" si="33"/>
        <v>0</v>
      </c>
      <c r="G396">
        <f t="shared" si="34"/>
        <v>0</v>
      </c>
      <c r="H396">
        <f t="shared" si="35"/>
        <v>0</v>
      </c>
      <c r="I396">
        <f t="shared" si="36"/>
        <v>0</v>
      </c>
      <c r="J396" s="64">
        <f t="shared" si="32"/>
        <v>0</v>
      </c>
      <c r="K396" s="64"/>
      <c r="L396">
        <v>0</v>
      </c>
    </row>
    <row r="397" spans="1:12">
      <c r="A397" t="s">
        <v>296</v>
      </c>
      <c r="B397" t="s">
        <v>455</v>
      </c>
      <c r="F397">
        <f t="shared" si="33"/>
        <v>0</v>
      </c>
      <c r="G397">
        <f t="shared" si="34"/>
        <v>0</v>
      </c>
      <c r="H397">
        <f t="shared" si="35"/>
        <v>0</v>
      </c>
      <c r="I397">
        <f t="shared" si="36"/>
        <v>0</v>
      </c>
      <c r="J397" s="64">
        <f t="shared" si="32"/>
        <v>0</v>
      </c>
      <c r="K397" s="64"/>
      <c r="L397">
        <v>0</v>
      </c>
    </row>
    <row r="398" spans="1:12">
      <c r="A398" t="s">
        <v>296</v>
      </c>
      <c r="B398" t="s">
        <v>456</v>
      </c>
      <c r="C398">
        <v>0</v>
      </c>
      <c r="D398">
        <v>0</v>
      </c>
      <c r="E398">
        <v>0</v>
      </c>
      <c r="F398">
        <f t="shared" si="33"/>
        <v>1</v>
      </c>
      <c r="G398">
        <f t="shared" si="34"/>
        <v>1</v>
      </c>
      <c r="H398">
        <f t="shared" si="35"/>
        <v>1</v>
      </c>
      <c r="I398">
        <f t="shared" si="36"/>
        <v>3</v>
      </c>
      <c r="J398" s="64">
        <f t="shared" si="32"/>
        <v>0.67</v>
      </c>
      <c r="K398" s="64"/>
      <c r="L398">
        <v>3</v>
      </c>
    </row>
    <row r="399" spans="1:12">
      <c r="A399" t="s">
        <v>296</v>
      </c>
      <c r="B399" t="s">
        <v>457</v>
      </c>
      <c r="C399">
        <v>0</v>
      </c>
      <c r="D399">
        <v>0</v>
      </c>
      <c r="E399">
        <v>0</v>
      </c>
      <c r="F399">
        <f t="shared" si="33"/>
        <v>1</v>
      </c>
      <c r="G399">
        <f t="shared" si="34"/>
        <v>1</v>
      </c>
      <c r="H399">
        <f t="shared" si="35"/>
        <v>1</v>
      </c>
      <c r="I399">
        <f t="shared" si="36"/>
        <v>3</v>
      </c>
      <c r="J399" s="64">
        <f t="shared" si="32"/>
        <v>0.67</v>
      </c>
      <c r="K399" s="64"/>
      <c r="L399">
        <v>3</v>
      </c>
    </row>
    <row r="400" spans="1:12">
      <c r="A400" t="s">
        <v>296</v>
      </c>
      <c r="B400" t="s">
        <v>458</v>
      </c>
      <c r="F400">
        <f t="shared" si="33"/>
        <v>0</v>
      </c>
      <c r="G400">
        <f t="shared" si="34"/>
        <v>0</v>
      </c>
      <c r="H400">
        <f t="shared" si="35"/>
        <v>0</v>
      </c>
      <c r="I400">
        <f t="shared" si="36"/>
        <v>0</v>
      </c>
      <c r="J400" s="64">
        <f t="shared" si="32"/>
        <v>0</v>
      </c>
      <c r="K400" s="64"/>
      <c r="L400">
        <v>0</v>
      </c>
    </row>
    <row r="401" spans="1:12">
      <c r="A401" t="s">
        <v>296</v>
      </c>
      <c r="B401" t="s">
        <v>459</v>
      </c>
      <c r="F401">
        <f t="shared" si="33"/>
        <v>0</v>
      </c>
      <c r="G401">
        <f t="shared" si="34"/>
        <v>0</v>
      </c>
      <c r="H401">
        <f t="shared" si="35"/>
        <v>0</v>
      </c>
      <c r="I401">
        <f t="shared" si="36"/>
        <v>0</v>
      </c>
      <c r="J401" s="64">
        <f t="shared" si="32"/>
        <v>0</v>
      </c>
      <c r="K401" s="64"/>
      <c r="L401">
        <v>0</v>
      </c>
    </row>
    <row r="402" spans="1:12">
      <c r="A402" t="s">
        <v>296</v>
      </c>
      <c r="B402" t="s">
        <v>460</v>
      </c>
      <c r="F402">
        <f t="shared" si="33"/>
        <v>0</v>
      </c>
      <c r="G402">
        <f t="shared" si="34"/>
        <v>0</v>
      </c>
      <c r="H402">
        <f t="shared" si="35"/>
        <v>0</v>
      </c>
      <c r="I402">
        <f t="shared" si="36"/>
        <v>0</v>
      </c>
      <c r="J402" s="64">
        <f t="shared" si="32"/>
        <v>0</v>
      </c>
      <c r="K402" s="64"/>
      <c r="L402">
        <v>0</v>
      </c>
    </row>
    <row r="403" spans="1:12">
      <c r="A403" t="s">
        <v>296</v>
      </c>
      <c r="B403" t="s">
        <v>461</v>
      </c>
      <c r="C403">
        <v>0</v>
      </c>
      <c r="D403">
        <v>0</v>
      </c>
      <c r="E403">
        <v>0</v>
      </c>
      <c r="F403">
        <f t="shared" si="33"/>
        <v>1</v>
      </c>
      <c r="G403">
        <f t="shared" si="34"/>
        <v>1</v>
      </c>
      <c r="H403">
        <f t="shared" si="35"/>
        <v>1</v>
      </c>
      <c r="I403">
        <f t="shared" si="36"/>
        <v>3</v>
      </c>
      <c r="J403" s="64">
        <f t="shared" si="32"/>
        <v>0.67</v>
      </c>
      <c r="K403" s="64"/>
      <c r="L403">
        <v>3</v>
      </c>
    </row>
    <row r="404" spans="1:12">
      <c r="A404" t="s">
        <v>296</v>
      </c>
      <c r="B404" t="s">
        <v>462</v>
      </c>
      <c r="F404">
        <f t="shared" si="33"/>
        <v>0</v>
      </c>
      <c r="G404">
        <f t="shared" si="34"/>
        <v>0</v>
      </c>
      <c r="H404">
        <f t="shared" si="35"/>
        <v>0</v>
      </c>
      <c r="I404">
        <f t="shared" si="36"/>
        <v>0</v>
      </c>
      <c r="J404" s="64">
        <f t="shared" si="32"/>
        <v>0</v>
      </c>
      <c r="K404" s="64"/>
      <c r="L404">
        <v>0</v>
      </c>
    </row>
    <row r="405" spans="1:12">
      <c r="A405" t="s">
        <v>296</v>
      </c>
      <c r="B405" t="s">
        <v>463</v>
      </c>
      <c r="F405">
        <f t="shared" si="33"/>
        <v>0</v>
      </c>
      <c r="G405">
        <f t="shared" si="34"/>
        <v>0</v>
      </c>
      <c r="H405">
        <f t="shared" si="35"/>
        <v>0</v>
      </c>
      <c r="I405">
        <f t="shared" si="36"/>
        <v>0</v>
      </c>
      <c r="J405" s="64">
        <f t="shared" si="32"/>
        <v>0</v>
      </c>
      <c r="K405" s="64"/>
      <c r="L405">
        <v>0</v>
      </c>
    </row>
    <row r="406" spans="1:12">
      <c r="A406" t="s">
        <v>296</v>
      </c>
      <c r="B406" t="s">
        <v>464</v>
      </c>
      <c r="F406">
        <f t="shared" si="33"/>
        <v>0</v>
      </c>
      <c r="G406">
        <f t="shared" si="34"/>
        <v>0</v>
      </c>
      <c r="H406">
        <f t="shared" si="35"/>
        <v>0</v>
      </c>
      <c r="I406">
        <f t="shared" si="36"/>
        <v>0</v>
      </c>
      <c r="J406" s="64">
        <f t="shared" si="32"/>
        <v>0</v>
      </c>
      <c r="K406" s="64"/>
      <c r="L406">
        <v>0</v>
      </c>
    </row>
    <row r="407" spans="1:12">
      <c r="A407" t="s">
        <v>296</v>
      </c>
      <c r="B407" t="s">
        <v>465</v>
      </c>
      <c r="C407">
        <v>0</v>
      </c>
      <c r="D407">
        <v>0</v>
      </c>
      <c r="E407">
        <v>0</v>
      </c>
      <c r="F407">
        <f t="shared" si="33"/>
        <v>1</v>
      </c>
      <c r="G407">
        <f t="shared" si="34"/>
        <v>1</v>
      </c>
      <c r="H407">
        <f t="shared" si="35"/>
        <v>1</v>
      </c>
      <c r="I407">
        <f t="shared" si="36"/>
        <v>3</v>
      </c>
      <c r="J407" s="64">
        <f t="shared" si="32"/>
        <v>0.67</v>
      </c>
      <c r="K407" s="64"/>
      <c r="L407">
        <v>3</v>
      </c>
    </row>
    <row r="408" spans="1:12">
      <c r="A408" t="s">
        <v>296</v>
      </c>
      <c r="B408" t="s">
        <v>466</v>
      </c>
      <c r="F408">
        <f t="shared" si="33"/>
        <v>0</v>
      </c>
      <c r="G408">
        <f t="shared" si="34"/>
        <v>0</v>
      </c>
      <c r="H408">
        <f t="shared" si="35"/>
        <v>0</v>
      </c>
      <c r="I408">
        <f t="shared" si="36"/>
        <v>0</v>
      </c>
      <c r="J408" s="64">
        <f t="shared" si="32"/>
        <v>0</v>
      </c>
      <c r="K408" s="64"/>
      <c r="L408">
        <v>0</v>
      </c>
    </row>
    <row r="409" spans="1:12">
      <c r="A409" t="s">
        <v>296</v>
      </c>
      <c r="B409" t="s">
        <v>467</v>
      </c>
      <c r="C409">
        <v>0</v>
      </c>
      <c r="D409">
        <v>0</v>
      </c>
      <c r="E409">
        <v>0</v>
      </c>
      <c r="F409">
        <f t="shared" si="33"/>
        <v>1</v>
      </c>
      <c r="G409">
        <f t="shared" si="34"/>
        <v>1</v>
      </c>
      <c r="H409">
        <f t="shared" si="35"/>
        <v>1</v>
      </c>
      <c r="I409">
        <f t="shared" si="36"/>
        <v>3</v>
      </c>
      <c r="J409" s="64">
        <f t="shared" si="32"/>
        <v>0.67</v>
      </c>
      <c r="K409" s="64"/>
      <c r="L409">
        <v>3</v>
      </c>
    </row>
    <row r="410" spans="1:12">
      <c r="A410" t="s">
        <v>296</v>
      </c>
      <c r="B410" t="s">
        <v>468</v>
      </c>
      <c r="F410">
        <f t="shared" si="33"/>
        <v>0</v>
      </c>
      <c r="G410">
        <f t="shared" si="34"/>
        <v>0</v>
      </c>
      <c r="H410">
        <f t="shared" si="35"/>
        <v>0</v>
      </c>
      <c r="I410">
        <f t="shared" si="36"/>
        <v>0</v>
      </c>
      <c r="J410" s="64">
        <f t="shared" si="32"/>
        <v>0</v>
      </c>
      <c r="K410" s="64"/>
      <c r="L410">
        <v>0</v>
      </c>
    </row>
    <row r="411" spans="1:12">
      <c r="A411" t="s">
        <v>296</v>
      </c>
      <c r="B411" t="s">
        <v>469</v>
      </c>
      <c r="F411">
        <f t="shared" si="33"/>
        <v>0</v>
      </c>
      <c r="G411">
        <f t="shared" si="34"/>
        <v>0</v>
      </c>
      <c r="H411">
        <f t="shared" si="35"/>
        <v>0</v>
      </c>
      <c r="I411">
        <f t="shared" si="36"/>
        <v>0</v>
      </c>
      <c r="J411" s="64">
        <f t="shared" si="32"/>
        <v>0</v>
      </c>
      <c r="K411" s="64"/>
      <c r="L411">
        <v>0</v>
      </c>
    </row>
    <row r="412" spans="1:12">
      <c r="A412" t="s">
        <v>296</v>
      </c>
      <c r="B412" t="s">
        <v>470</v>
      </c>
      <c r="F412">
        <f t="shared" si="33"/>
        <v>0</v>
      </c>
      <c r="G412">
        <f t="shared" si="34"/>
        <v>0</v>
      </c>
      <c r="H412">
        <f t="shared" si="35"/>
        <v>0</v>
      </c>
      <c r="I412">
        <f t="shared" si="36"/>
        <v>0</v>
      </c>
      <c r="J412" s="64">
        <f t="shared" si="32"/>
        <v>0</v>
      </c>
      <c r="K412" s="64"/>
      <c r="L412">
        <v>0</v>
      </c>
    </row>
    <row r="413" spans="1:12">
      <c r="A413" t="s">
        <v>296</v>
      </c>
      <c r="B413" t="s">
        <v>471</v>
      </c>
      <c r="F413">
        <f t="shared" si="33"/>
        <v>0</v>
      </c>
      <c r="G413">
        <f t="shared" si="34"/>
        <v>0</v>
      </c>
      <c r="H413">
        <f t="shared" si="35"/>
        <v>0</v>
      </c>
      <c r="I413">
        <f t="shared" si="36"/>
        <v>0</v>
      </c>
      <c r="J413" s="64">
        <f t="shared" si="32"/>
        <v>0</v>
      </c>
      <c r="K413" s="64"/>
      <c r="L413">
        <v>0</v>
      </c>
    </row>
    <row r="414" spans="1:12">
      <c r="A414" t="s">
        <v>296</v>
      </c>
      <c r="B414" t="s">
        <v>472</v>
      </c>
      <c r="C414">
        <v>0</v>
      </c>
      <c r="D414">
        <v>0</v>
      </c>
      <c r="E414">
        <v>0</v>
      </c>
      <c r="F414">
        <f t="shared" si="33"/>
        <v>1</v>
      </c>
      <c r="G414">
        <f t="shared" si="34"/>
        <v>1</v>
      </c>
      <c r="H414">
        <f t="shared" si="35"/>
        <v>1</v>
      </c>
      <c r="I414">
        <f t="shared" si="36"/>
        <v>3</v>
      </c>
      <c r="J414" s="64">
        <f t="shared" si="32"/>
        <v>0.67</v>
      </c>
      <c r="K414" s="64"/>
      <c r="L414">
        <v>3</v>
      </c>
    </row>
    <row r="415" spans="1:12">
      <c r="A415" t="s">
        <v>296</v>
      </c>
      <c r="B415" t="s">
        <v>473</v>
      </c>
      <c r="E415">
        <v>0</v>
      </c>
      <c r="F415">
        <f t="shared" si="33"/>
        <v>0</v>
      </c>
      <c r="G415">
        <f t="shared" si="34"/>
        <v>0</v>
      </c>
      <c r="H415">
        <f t="shared" si="35"/>
        <v>1</v>
      </c>
      <c r="I415">
        <f t="shared" si="36"/>
        <v>1</v>
      </c>
      <c r="J415" s="64">
        <f t="shared" si="32"/>
        <v>0.22</v>
      </c>
      <c r="K415" s="64"/>
      <c r="L415">
        <v>1</v>
      </c>
    </row>
    <row r="416" spans="1:12">
      <c r="A416" t="s">
        <v>296</v>
      </c>
      <c r="B416" t="s">
        <v>474</v>
      </c>
      <c r="F416">
        <f t="shared" si="33"/>
        <v>0</v>
      </c>
      <c r="G416">
        <f t="shared" si="34"/>
        <v>0</v>
      </c>
      <c r="H416">
        <f t="shared" si="35"/>
        <v>0</v>
      </c>
      <c r="I416">
        <f t="shared" si="36"/>
        <v>0</v>
      </c>
      <c r="J416" s="64">
        <f t="shared" si="32"/>
        <v>0</v>
      </c>
      <c r="K416" s="64"/>
      <c r="L416">
        <v>0</v>
      </c>
    </row>
    <row r="417" spans="1:12">
      <c r="A417" t="s">
        <v>296</v>
      </c>
      <c r="B417" t="s">
        <v>475</v>
      </c>
      <c r="F417">
        <f t="shared" si="33"/>
        <v>0</v>
      </c>
      <c r="G417">
        <f t="shared" si="34"/>
        <v>0</v>
      </c>
      <c r="H417">
        <f t="shared" si="35"/>
        <v>0</v>
      </c>
      <c r="I417">
        <f t="shared" si="36"/>
        <v>0</v>
      </c>
      <c r="J417" s="64">
        <f t="shared" si="32"/>
        <v>0</v>
      </c>
      <c r="K417" s="64"/>
      <c r="L417">
        <v>0</v>
      </c>
    </row>
    <row r="418" spans="1:12">
      <c r="A418" t="s">
        <v>296</v>
      </c>
      <c r="B418" t="s">
        <v>476</v>
      </c>
      <c r="F418">
        <f t="shared" si="33"/>
        <v>0</v>
      </c>
      <c r="G418">
        <f t="shared" si="34"/>
        <v>0</v>
      </c>
      <c r="H418">
        <f t="shared" si="35"/>
        <v>0</v>
      </c>
      <c r="I418">
        <f t="shared" si="36"/>
        <v>0</v>
      </c>
      <c r="J418" s="64">
        <f t="shared" si="32"/>
        <v>0</v>
      </c>
      <c r="K418" s="64"/>
      <c r="L418">
        <v>0</v>
      </c>
    </row>
    <row r="419" spans="1:12">
      <c r="A419" t="s">
        <v>296</v>
      </c>
      <c r="B419" t="s">
        <v>477</v>
      </c>
      <c r="F419">
        <f t="shared" si="33"/>
        <v>0</v>
      </c>
      <c r="G419">
        <f t="shared" si="34"/>
        <v>0</v>
      </c>
      <c r="H419">
        <f t="shared" si="35"/>
        <v>0</v>
      </c>
      <c r="I419">
        <f t="shared" si="36"/>
        <v>0</v>
      </c>
      <c r="J419" s="64">
        <f t="shared" si="32"/>
        <v>0</v>
      </c>
      <c r="K419" s="64"/>
      <c r="L419">
        <v>0</v>
      </c>
    </row>
    <row r="420" spans="1:12">
      <c r="A420" t="s">
        <v>296</v>
      </c>
      <c r="B420" t="s">
        <v>478</v>
      </c>
      <c r="F420">
        <f t="shared" si="33"/>
        <v>0</v>
      </c>
      <c r="G420">
        <f t="shared" si="34"/>
        <v>0</v>
      </c>
      <c r="H420">
        <f t="shared" si="35"/>
        <v>0</v>
      </c>
      <c r="I420">
        <f t="shared" si="36"/>
        <v>0</v>
      </c>
      <c r="J420" s="64">
        <f t="shared" si="32"/>
        <v>0</v>
      </c>
      <c r="K420" s="64"/>
      <c r="L420">
        <v>0</v>
      </c>
    </row>
    <row r="421" spans="1:12">
      <c r="A421" t="s">
        <v>296</v>
      </c>
      <c r="B421" t="s">
        <v>479</v>
      </c>
      <c r="C421">
        <v>2</v>
      </c>
      <c r="D421">
        <v>4.3</v>
      </c>
      <c r="E421">
        <v>2</v>
      </c>
      <c r="F421">
        <f t="shared" si="33"/>
        <v>3</v>
      </c>
      <c r="G421">
        <f t="shared" si="34"/>
        <v>3</v>
      </c>
      <c r="H421">
        <f t="shared" si="35"/>
        <v>3</v>
      </c>
      <c r="I421">
        <f t="shared" si="36"/>
        <v>9</v>
      </c>
      <c r="J421" s="64">
        <f t="shared" si="32"/>
        <v>2</v>
      </c>
      <c r="K421" s="64"/>
      <c r="L421">
        <v>9</v>
      </c>
    </row>
    <row r="422" spans="1:12">
      <c r="A422" t="s">
        <v>296</v>
      </c>
      <c r="B422" t="s">
        <v>480</v>
      </c>
      <c r="F422">
        <f t="shared" si="33"/>
        <v>0</v>
      </c>
      <c r="G422">
        <f t="shared" si="34"/>
        <v>0</v>
      </c>
      <c r="H422">
        <f t="shared" si="35"/>
        <v>0</v>
      </c>
      <c r="I422" s="65">
        <f t="shared" si="36"/>
        <v>0</v>
      </c>
      <c r="J422" s="64">
        <f t="shared" si="32"/>
        <v>0</v>
      </c>
      <c r="K422" s="67" t="s">
        <v>55</v>
      </c>
      <c r="L422">
        <v>3</v>
      </c>
    </row>
    <row r="423" spans="1:12">
      <c r="A423" t="s">
        <v>296</v>
      </c>
      <c r="B423" t="s">
        <v>481</v>
      </c>
      <c r="C423">
        <v>0</v>
      </c>
      <c r="D423">
        <v>0</v>
      </c>
      <c r="E423">
        <v>0</v>
      </c>
      <c r="F423">
        <f t="shared" si="33"/>
        <v>1</v>
      </c>
      <c r="G423">
        <f t="shared" si="34"/>
        <v>1</v>
      </c>
      <c r="H423">
        <f t="shared" si="35"/>
        <v>1</v>
      </c>
      <c r="I423">
        <f t="shared" si="36"/>
        <v>3</v>
      </c>
      <c r="J423" s="64">
        <f t="shared" si="32"/>
        <v>0.67</v>
      </c>
      <c r="K423" s="64"/>
      <c r="L423">
        <v>3</v>
      </c>
    </row>
    <row r="424" spans="1:12">
      <c r="A424" t="s">
        <v>296</v>
      </c>
      <c r="B424" t="s">
        <v>482</v>
      </c>
      <c r="F424">
        <f t="shared" si="33"/>
        <v>0</v>
      </c>
      <c r="G424">
        <f t="shared" si="34"/>
        <v>0</v>
      </c>
      <c r="H424">
        <f t="shared" si="35"/>
        <v>0</v>
      </c>
      <c r="I424">
        <f t="shared" si="36"/>
        <v>0</v>
      </c>
      <c r="J424" s="64">
        <f t="shared" si="32"/>
        <v>0</v>
      </c>
      <c r="K424" s="64"/>
      <c r="L424">
        <v>0</v>
      </c>
    </row>
    <row r="425" spans="1:12">
      <c r="A425" t="s">
        <v>296</v>
      </c>
      <c r="B425" t="s">
        <v>483</v>
      </c>
      <c r="F425">
        <f t="shared" si="33"/>
        <v>0</v>
      </c>
      <c r="G425">
        <f t="shared" si="34"/>
        <v>0</v>
      </c>
      <c r="H425">
        <f t="shared" si="35"/>
        <v>0</v>
      </c>
      <c r="I425">
        <f t="shared" si="36"/>
        <v>0</v>
      </c>
      <c r="J425" s="64">
        <f t="shared" si="32"/>
        <v>0</v>
      </c>
      <c r="K425" s="64"/>
      <c r="L425">
        <v>0</v>
      </c>
    </row>
    <row r="426" spans="1:12">
      <c r="A426" t="s">
        <v>296</v>
      </c>
      <c r="B426" t="s">
        <v>484</v>
      </c>
      <c r="F426">
        <f t="shared" si="33"/>
        <v>0</v>
      </c>
      <c r="G426">
        <f t="shared" si="34"/>
        <v>0</v>
      </c>
      <c r="H426">
        <f t="shared" si="35"/>
        <v>0</v>
      </c>
      <c r="I426">
        <f t="shared" si="36"/>
        <v>0</v>
      </c>
      <c r="J426" s="64">
        <f t="shared" si="32"/>
        <v>0</v>
      </c>
      <c r="K426" s="64"/>
      <c r="L426">
        <v>0</v>
      </c>
    </row>
    <row r="427" spans="1:12">
      <c r="A427" t="s">
        <v>296</v>
      </c>
      <c r="B427" t="s">
        <v>485</v>
      </c>
      <c r="F427">
        <f t="shared" si="33"/>
        <v>0</v>
      </c>
      <c r="G427">
        <f t="shared" si="34"/>
        <v>0</v>
      </c>
      <c r="H427">
        <f t="shared" si="35"/>
        <v>0</v>
      </c>
      <c r="I427">
        <f t="shared" si="36"/>
        <v>0</v>
      </c>
      <c r="J427" s="64">
        <f t="shared" si="32"/>
        <v>0</v>
      </c>
      <c r="K427" s="64"/>
      <c r="L427">
        <v>0</v>
      </c>
    </row>
    <row r="428" spans="1:12">
      <c r="A428" t="s">
        <v>296</v>
      </c>
      <c r="B428" t="s">
        <v>486</v>
      </c>
      <c r="C428">
        <v>0</v>
      </c>
      <c r="D428">
        <v>0</v>
      </c>
      <c r="E428">
        <v>0.5</v>
      </c>
      <c r="F428">
        <f t="shared" si="33"/>
        <v>1</v>
      </c>
      <c r="G428">
        <f t="shared" si="34"/>
        <v>1</v>
      </c>
      <c r="H428">
        <f t="shared" si="35"/>
        <v>1</v>
      </c>
      <c r="I428">
        <f t="shared" si="36"/>
        <v>3</v>
      </c>
      <c r="J428" s="64">
        <f t="shared" si="32"/>
        <v>0.67</v>
      </c>
      <c r="K428" s="64"/>
      <c r="L428">
        <v>3</v>
      </c>
    </row>
    <row r="429" spans="1:12">
      <c r="A429" t="s">
        <v>296</v>
      </c>
      <c r="B429" t="s">
        <v>487</v>
      </c>
      <c r="F429">
        <f t="shared" si="33"/>
        <v>0</v>
      </c>
      <c r="G429">
        <f t="shared" si="34"/>
        <v>0</v>
      </c>
      <c r="H429">
        <f t="shared" si="35"/>
        <v>0</v>
      </c>
      <c r="I429">
        <f t="shared" si="36"/>
        <v>0</v>
      </c>
      <c r="J429" s="64">
        <f t="shared" si="32"/>
        <v>0</v>
      </c>
      <c r="K429" s="64"/>
      <c r="L429">
        <v>0</v>
      </c>
    </row>
    <row r="430" spans="1:12">
      <c r="A430" t="s">
        <v>296</v>
      </c>
      <c r="B430" t="s">
        <v>488</v>
      </c>
      <c r="C430">
        <v>0</v>
      </c>
      <c r="D430">
        <v>0</v>
      </c>
      <c r="E430">
        <v>0.04</v>
      </c>
      <c r="F430">
        <f t="shared" si="33"/>
        <v>1</v>
      </c>
      <c r="G430">
        <f t="shared" si="34"/>
        <v>1</v>
      </c>
      <c r="H430">
        <f t="shared" si="35"/>
        <v>1</v>
      </c>
      <c r="I430">
        <f t="shared" si="36"/>
        <v>3</v>
      </c>
      <c r="J430" s="64">
        <f t="shared" si="32"/>
        <v>0.67</v>
      </c>
      <c r="K430" s="64"/>
      <c r="L430">
        <v>3</v>
      </c>
    </row>
    <row r="431" spans="1:12">
      <c r="A431" t="s">
        <v>296</v>
      </c>
      <c r="B431" t="s">
        <v>489</v>
      </c>
      <c r="F431">
        <f t="shared" si="33"/>
        <v>0</v>
      </c>
      <c r="G431">
        <f t="shared" si="34"/>
        <v>0</v>
      </c>
      <c r="H431">
        <f t="shared" si="35"/>
        <v>0</v>
      </c>
      <c r="I431">
        <f t="shared" si="36"/>
        <v>0</v>
      </c>
      <c r="J431" s="64">
        <f t="shared" ref="J431:J448" si="37">ROUND((I431/9)*(10/100)*20,2)</f>
        <v>0</v>
      </c>
      <c r="K431" s="64"/>
      <c r="L431">
        <v>0</v>
      </c>
    </row>
    <row r="432" spans="1:12">
      <c r="A432" t="s">
        <v>296</v>
      </c>
      <c r="B432" t="s">
        <v>490</v>
      </c>
      <c r="C432">
        <v>0</v>
      </c>
      <c r="D432">
        <v>0</v>
      </c>
      <c r="E432">
        <v>0</v>
      </c>
      <c r="F432">
        <f t="shared" si="33"/>
        <v>1</v>
      </c>
      <c r="G432">
        <f t="shared" si="34"/>
        <v>1</v>
      </c>
      <c r="H432">
        <f t="shared" si="35"/>
        <v>1</v>
      </c>
      <c r="I432">
        <f t="shared" si="36"/>
        <v>3</v>
      </c>
      <c r="J432" s="64">
        <f t="shared" si="37"/>
        <v>0.67</v>
      </c>
      <c r="K432" s="64"/>
      <c r="L432">
        <v>3</v>
      </c>
    </row>
    <row r="433" spans="1:12">
      <c r="A433" t="s">
        <v>296</v>
      </c>
      <c r="B433" t="s">
        <v>491</v>
      </c>
      <c r="F433">
        <f t="shared" si="33"/>
        <v>0</v>
      </c>
      <c r="G433">
        <f t="shared" si="34"/>
        <v>0</v>
      </c>
      <c r="H433">
        <f t="shared" si="35"/>
        <v>0</v>
      </c>
      <c r="I433">
        <f t="shared" si="36"/>
        <v>0</v>
      </c>
      <c r="J433" s="64">
        <f t="shared" si="37"/>
        <v>0</v>
      </c>
      <c r="K433" s="64"/>
      <c r="L433">
        <v>0</v>
      </c>
    </row>
    <row r="434" spans="1:12">
      <c r="A434" t="s">
        <v>296</v>
      </c>
      <c r="B434" t="s">
        <v>492</v>
      </c>
      <c r="F434">
        <f t="shared" si="33"/>
        <v>0</v>
      </c>
      <c r="G434">
        <f t="shared" si="34"/>
        <v>0</v>
      </c>
      <c r="H434">
        <f t="shared" si="35"/>
        <v>0</v>
      </c>
      <c r="I434">
        <f t="shared" si="36"/>
        <v>0</v>
      </c>
      <c r="J434" s="64">
        <f t="shared" si="37"/>
        <v>0</v>
      </c>
      <c r="K434" s="64"/>
      <c r="L434">
        <v>0</v>
      </c>
    </row>
    <row r="435" spans="1:12">
      <c r="A435" t="s">
        <v>296</v>
      </c>
      <c r="B435" t="s">
        <v>493</v>
      </c>
      <c r="F435">
        <f t="shared" si="33"/>
        <v>0</v>
      </c>
      <c r="G435">
        <f t="shared" si="34"/>
        <v>0</v>
      </c>
      <c r="H435">
        <f t="shared" si="35"/>
        <v>0</v>
      </c>
      <c r="I435">
        <f t="shared" si="36"/>
        <v>0</v>
      </c>
      <c r="J435" s="64">
        <f t="shared" si="37"/>
        <v>0</v>
      </c>
      <c r="K435" s="64"/>
      <c r="L435">
        <v>0</v>
      </c>
    </row>
    <row r="436" spans="1:12">
      <c r="A436" t="s">
        <v>296</v>
      </c>
      <c r="B436" t="s">
        <v>494</v>
      </c>
      <c r="F436">
        <f t="shared" si="33"/>
        <v>0</v>
      </c>
      <c r="G436">
        <f t="shared" si="34"/>
        <v>0</v>
      </c>
      <c r="H436">
        <f t="shared" si="35"/>
        <v>0</v>
      </c>
      <c r="I436">
        <f t="shared" si="36"/>
        <v>0</v>
      </c>
      <c r="J436" s="64">
        <f t="shared" si="37"/>
        <v>0</v>
      </c>
      <c r="K436" s="64"/>
      <c r="L436">
        <v>0</v>
      </c>
    </row>
    <row r="437" spans="1:12">
      <c r="A437" t="s">
        <v>296</v>
      </c>
      <c r="B437" t="s">
        <v>495</v>
      </c>
      <c r="F437">
        <f t="shared" si="33"/>
        <v>0</v>
      </c>
      <c r="G437">
        <f t="shared" si="34"/>
        <v>0</v>
      </c>
      <c r="H437">
        <f t="shared" si="35"/>
        <v>0</v>
      </c>
      <c r="I437">
        <f t="shared" si="36"/>
        <v>0</v>
      </c>
      <c r="J437" s="64">
        <f t="shared" si="37"/>
        <v>0</v>
      </c>
      <c r="K437" s="64"/>
      <c r="L437">
        <v>0</v>
      </c>
    </row>
    <row r="438" spans="1:12">
      <c r="A438" t="s">
        <v>296</v>
      </c>
      <c r="B438" t="s">
        <v>496</v>
      </c>
      <c r="C438">
        <v>0</v>
      </c>
      <c r="D438">
        <v>0</v>
      </c>
      <c r="E438">
        <v>0</v>
      </c>
      <c r="F438">
        <f t="shared" si="33"/>
        <v>1</v>
      </c>
      <c r="G438">
        <f t="shared" si="34"/>
        <v>1</v>
      </c>
      <c r="H438">
        <f t="shared" si="35"/>
        <v>1</v>
      </c>
      <c r="I438">
        <f t="shared" si="36"/>
        <v>3</v>
      </c>
      <c r="J438" s="64">
        <f t="shared" si="37"/>
        <v>0.67</v>
      </c>
      <c r="K438" s="64"/>
      <c r="L438">
        <v>3</v>
      </c>
    </row>
    <row r="439" spans="1:12">
      <c r="A439" t="s">
        <v>296</v>
      </c>
      <c r="B439" t="s">
        <v>497</v>
      </c>
      <c r="F439">
        <f t="shared" si="33"/>
        <v>0</v>
      </c>
      <c r="G439">
        <f t="shared" si="34"/>
        <v>0</v>
      </c>
      <c r="H439">
        <f t="shared" si="35"/>
        <v>0</v>
      </c>
      <c r="I439">
        <f t="shared" si="36"/>
        <v>0</v>
      </c>
      <c r="J439" s="64">
        <f t="shared" si="37"/>
        <v>0</v>
      </c>
      <c r="K439" s="64"/>
      <c r="L439">
        <v>0</v>
      </c>
    </row>
    <row r="440" spans="1:12">
      <c r="A440" t="s">
        <v>296</v>
      </c>
      <c r="B440" t="s">
        <v>498</v>
      </c>
      <c r="F440">
        <f t="shared" si="33"/>
        <v>0</v>
      </c>
      <c r="G440">
        <f t="shared" si="34"/>
        <v>0</v>
      </c>
      <c r="H440">
        <f t="shared" si="35"/>
        <v>0</v>
      </c>
      <c r="I440">
        <f t="shared" si="36"/>
        <v>0</v>
      </c>
      <c r="J440" s="64">
        <f t="shared" si="37"/>
        <v>0</v>
      </c>
      <c r="K440" s="64"/>
      <c r="L440">
        <v>0</v>
      </c>
    </row>
    <row r="441" spans="1:12">
      <c r="A441" t="s">
        <v>296</v>
      </c>
      <c r="B441" t="s">
        <v>499</v>
      </c>
      <c r="F441">
        <f t="shared" si="33"/>
        <v>0</v>
      </c>
      <c r="G441">
        <f t="shared" si="34"/>
        <v>0</v>
      </c>
      <c r="H441">
        <f t="shared" si="35"/>
        <v>0</v>
      </c>
      <c r="I441">
        <f t="shared" si="36"/>
        <v>0</v>
      </c>
      <c r="J441" s="64">
        <f t="shared" si="37"/>
        <v>0</v>
      </c>
      <c r="K441" s="64"/>
      <c r="L441">
        <v>0</v>
      </c>
    </row>
    <row r="442" spans="1:12">
      <c r="A442" t="s">
        <v>296</v>
      </c>
      <c r="B442" t="s">
        <v>500</v>
      </c>
      <c r="F442">
        <f t="shared" si="33"/>
        <v>0</v>
      </c>
      <c r="G442">
        <f t="shared" si="34"/>
        <v>0</v>
      </c>
      <c r="H442">
        <f t="shared" si="35"/>
        <v>0</v>
      </c>
      <c r="I442">
        <f t="shared" si="36"/>
        <v>0</v>
      </c>
      <c r="J442" s="64">
        <f t="shared" si="37"/>
        <v>0</v>
      </c>
      <c r="K442" s="64"/>
      <c r="L442">
        <v>0</v>
      </c>
    </row>
    <row r="443" spans="1:12">
      <c r="A443" t="s">
        <v>296</v>
      </c>
      <c r="B443" t="s">
        <v>501</v>
      </c>
      <c r="E443">
        <v>7.7</v>
      </c>
      <c r="F443">
        <f t="shared" si="33"/>
        <v>0</v>
      </c>
      <c r="G443">
        <f t="shared" si="34"/>
        <v>0</v>
      </c>
      <c r="H443">
        <f t="shared" si="35"/>
        <v>3</v>
      </c>
      <c r="I443">
        <f t="shared" si="36"/>
        <v>3</v>
      </c>
      <c r="J443" s="64">
        <f t="shared" si="37"/>
        <v>0.67</v>
      </c>
      <c r="K443" s="64"/>
      <c r="L443">
        <v>3</v>
      </c>
    </row>
    <row r="444" spans="1:12">
      <c r="A444" t="s">
        <v>296</v>
      </c>
      <c r="B444" t="s">
        <v>502</v>
      </c>
      <c r="F444">
        <f t="shared" si="33"/>
        <v>0</v>
      </c>
      <c r="G444">
        <f t="shared" si="34"/>
        <v>0</v>
      </c>
      <c r="H444">
        <f t="shared" si="35"/>
        <v>0</v>
      </c>
      <c r="I444">
        <f t="shared" si="36"/>
        <v>0</v>
      </c>
      <c r="J444" s="64">
        <f t="shared" si="37"/>
        <v>0</v>
      </c>
      <c r="K444" s="64"/>
      <c r="L444">
        <v>3</v>
      </c>
    </row>
    <row r="445" spans="1:12">
      <c r="A445" t="s">
        <v>296</v>
      </c>
      <c r="B445" t="s">
        <v>503</v>
      </c>
      <c r="F445">
        <f t="shared" si="33"/>
        <v>0</v>
      </c>
      <c r="G445">
        <f t="shared" si="34"/>
        <v>0</v>
      </c>
      <c r="H445">
        <f t="shared" si="35"/>
        <v>0</v>
      </c>
      <c r="I445">
        <f t="shared" si="36"/>
        <v>0</v>
      </c>
      <c r="J445" s="64">
        <f t="shared" si="37"/>
        <v>0</v>
      </c>
      <c r="K445" s="64"/>
      <c r="L445">
        <v>0</v>
      </c>
    </row>
    <row r="446" spans="1:12">
      <c r="A446" t="s">
        <v>296</v>
      </c>
      <c r="B446" t="s">
        <v>504</v>
      </c>
      <c r="F446">
        <f t="shared" si="33"/>
        <v>0</v>
      </c>
      <c r="G446">
        <f t="shared" si="34"/>
        <v>0</v>
      </c>
      <c r="H446">
        <f t="shared" si="35"/>
        <v>0</v>
      </c>
      <c r="I446">
        <f t="shared" si="36"/>
        <v>0</v>
      </c>
      <c r="J446" s="64">
        <f t="shared" si="37"/>
        <v>0</v>
      </c>
      <c r="K446" s="64"/>
      <c r="L446">
        <v>0</v>
      </c>
    </row>
    <row r="447" spans="1:12">
      <c r="A447" t="s">
        <v>296</v>
      </c>
      <c r="B447" t="s">
        <v>505</v>
      </c>
      <c r="F447">
        <f t="shared" si="33"/>
        <v>0</v>
      </c>
      <c r="G447">
        <f t="shared" si="34"/>
        <v>0</v>
      </c>
      <c r="H447">
        <f t="shared" si="35"/>
        <v>0</v>
      </c>
      <c r="I447">
        <f t="shared" si="36"/>
        <v>0</v>
      </c>
      <c r="J447" s="64">
        <f t="shared" si="37"/>
        <v>0</v>
      </c>
      <c r="K447" s="64"/>
      <c r="L447">
        <v>0</v>
      </c>
    </row>
    <row r="448" spans="1:12">
      <c r="A448" t="s">
        <v>296</v>
      </c>
      <c r="B448" t="s">
        <v>506</v>
      </c>
      <c r="F448">
        <f t="shared" si="33"/>
        <v>0</v>
      </c>
      <c r="G448">
        <f t="shared" si="34"/>
        <v>0</v>
      </c>
      <c r="H448">
        <f t="shared" si="35"/>
        <v>0</v>
      </c>
      <c r="I448">
        <f t="shared" si="36"/>
        <v>0</v>
      </c>
      <c r="J448" s="64">
        <f t="shared" si="37"/>
        <v>0</v>
      </c>
      <c r="K448" s="64"/>
      <c r="L448">
        <v>0</v>
      </c>
    </row>
  </sheetData>
  <autoFilter ref="A2:L448" xr:uid="{93F6137E-C6D2-4DB9-998F-FB415B3CE695}">
    <sortState xmlns:xlrd2="http://schemas.microsoft.com/office/spreadsheetml/2017/richdata2" ref="A3:L448">
      <sortCondition ref="A3:A448"/>
      <sortCondition ref="B3:B448"/>
    </sortState>
  </autoFilter>
  <phoneticPr fontId="4" type="noConversion"/>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43E96-56F0-4F6B-B280-881179EED57B}">
  <dimension ref="A1:Q110"/>
  <sheetViews>
    <sheetView zoomScaleNormal="100" workbookViewId="0">
      <pane xSplit="2" ySplit="2" topLeftCell="C3" activePane="bottomRight" state="frozen"/>
      <selection pane="bottomRight" activeCell="C3" sqref="C3"/>
      <selection pane="bottomLeft" activeCell="A3" sqref="A3"/>
      <selection pane="topRight" activeCell="D1" sqref="D1"/>
    </sheetView>
  </sheetViews>
  <sheetFormatPr defaultRowHeight="15"/>
  <cols>
    <col min="1" max="1" width="8.85546875" bestFit="1" customWidth="1"/>
    <col min="2" max="2" width="16.85546875" bestFit="1" customWidth="1"/>
    <col min="3" max="3" width="22.140625" bestFit="1" customWidth="1"/>
    <col min="4" max="4" width="29" bestFit="1" customWidth="1"/>
    <col min="5" max="5" width="31.5703125" bestFit="1" customWidth="1"/>
    <col min="6" max="6" width="5" bestFit="1" customWidth="1"/>
    <col min="7" max="7" width="9.85546875" style="11" bestFit="1" customWidth="1"/>
    <col min="8" max="8" width="22.42578125" bestFit="1" customWidth="1"/>
    <col min="9" max="9" width="29" bestFit="1" customWidth="1"/>
    <col min="10" max="10" width="11.140625" bestFit="1" customWidth="1"/>
    <col min="11" max="11" width="22.42578125" bestFit="1" customWidth="1"/>
    <col min="12" max="12" width="9.140625" hidden="1" customWidth="1"/>
    <col min="13" max="13" width="10.140625" bestFit="1" customWidth="1"/>
    <col min="14" max="14" width="10.140625" customWidth="1"/>
    <col min="15" max="15" width="4.42578125" bestFit="1" customWidth="1"/>
    <col min="16" max="16" width="6.42578125" bestFit="1" customWidth="1"/>
    <col min="17" max="17" width="5.42578125" bestFit="1" customWidth="1"/>
  </cols>
  <sheetData>
    <row r="1" spans="1:17">
      <c r="C1" s="78" t="s">
        <v>611</v>
      </c>
      <c r="D1" s="78"/>
      <c r="E1" s="4" t="s">
        <v>612</v>
      </c>
      <c r="F1" s="80" t="s">
        <v>613</v>
      </c>
      <c r="G1" s="80"/>
      <c r="H1" s="4" t="s">
        <v>614</v>
      </c>
      <c r="I1" s="4" t="s">
        <v>615</v>
      </c>
      <c r="J1" s="4" t="s">
        <v>133</v>
      </c>
      <c r="K1" s="4"/>
    </row>
    <row r="2" spans="1:17">
      <c r="A2" s="1" t="s">
        <v>6</v>
      </c>
      <c r="B2" s="1" t="s">
        <v>7</v>
      </c>
      <c r="C2" s="1" t="s">
        <v>616</v>
      </c>
      <c r="D2" s="1" t="s">
        <v>617</v>
      </c>
      <c r="E2" s="1" t="s">
        <v>618</v>
      </c>
      <c r="F2" s="1" t="s">
        <v>145</v>
      </c>
      <c r="G2" s="16" t="s">
        <v>10</v>
      </c>
      <c r="H2" s="1" t="s">
        <v>619</v>
      </c>
      <c r="I2" s="1" t="s">
        <v>620</v>
      </c>
      <c r="J2" s="1" t="s">
        <v>621</v>
      </c>
      <c r="K2" s="14" t="s">
        <v>13</v>
      </c>
      <c r="M2" s="1" t="s">
        <v>622</v>
      </c>
      <c r="N2" s="1"/>
      <c r="O2" s="23" t="s">
        <v>15</v>
      </c>
      <c r="P2" s="23" t="s">
        <v>16</v>
      </c>
      <c r="Q2" s="23" t="s">
        <v>17</v>
      </c>
    </row>
    <row r="3" spans="1:17">
      <c r="A3" t="s">
        <v>18</v>
      </c>
      <c r="B3" t="s">
        <v>19</v>
      </c>
      <c r="C3">
        <v>125</v>
      </c>
      <c r="D3">
        <v>8</v>
      </c>
      <c r="E3">
        <f>C3*(D3/100)</f>
        <v>10</v>
      </c>
      <c r="F3">
        <v>2020</v>
      </c>
      <c r="G3" s="11">
        <v>85155</v>
      </c>
      <c r="H3" s="12">
        <f>IF(G3&gt;0,E3/(G3/1000),0)</f>
        <v>0.11743291644647995</v>
      </c>
      <c r="I3" s="13">
        <f t="shared" ref="I3:I9" si="0">H3/$H$109*100</f>
        <v>4.0664309218830876</v>
      </c>
      <c r="J3">
        <f>LOOKUP(I3,$O$3:$P$12,$Q$3:$Q$12)</f>
        <v>3</v>
      </c>
      <c r="K3" s="64">
        <f>ROUND((J3/10)*(35/100)*25,2)</f>
        <v>2.63</v>
      </c>
      <c r="L3" s="2"/>
      <c r="M3">
        <v>5</v>
      </c>
      <c r="O3" s="25">
        <v>0</v>
      </c>
      <c r="P3" s="25">
        <v>1</v>
      </c>
      <c r="Q3" s="10">
        <v>1</v>
      </c>
    </row>
    <row r="4" spans="1:17">
      <c r="A4" t="s">
        <v>18</v>
      </c>
      <c r="B4" t="s">
        <v>20</v>
      </c>
      <c r="C4">
        <v>69</v>
      </c>
      <c r="D4">
        <v>13</v>
      </c>
      <c r="E4">
        <f t="shared" ref="E4:E8" si="1">C4*(D4/100)</f>
        <v>8.9700000000000006</v>
      </c>
      <c r="F4">
        <v>2020</v>
      </c>
      <c r="G4" s="11">
        <v>110919</v>
      </c>
      <c r="H4" s="12">
        <f t="shared" ref="H4:H8" si="2">IF(G4&gt;0,E4/(G4/1000),0)</f>
        <v>8.0869823925567311E-2</v>
      </c>
      <c r="I4" s="13">
        <f t="shared" si="0"/>
        <v>2.800335396660627</v>
      </c>
      <c r="J4">
        <f t="shared" ref="J4:J8" si="3">LOOKUP(I4,$O$3:$P$12,$Q$3:$Q$12)</f>
        <v>2</v>
      </c>
      <c r="K4" s="64">
        <f t="shared" ref="K4:K67" si="4">ROUND((J4/10)*(35/100)*25,2)</f>
        <v>1.75</v>
      </c>
      <c r="L4" s="2"/>
      <c r="M4">
        <v>4</v>
      </c>
      <c r="O4" s="25">
        <v>1</v>
      </c>
      <c r="P4" s="25">
        <v>3</v>
      </c>
      <c r="Q4" s="10">
        <v>2</v>
      </c>
    </row>
    <row r="5" spans="1:17">
      <c r="A5" t="s">
        <v>18</v>
      </c>
      <c r="B5" t="s">
        <v>21</v>
      </c>
      <c r="C5">
        <v>95</v>
      </c>
      <c r="D5">
        <v>95</v>
      </c>
      <c r="E5">
        <f t="shared" si="1"/>
        <v>90.25</v>
      </c>
      <c r="F5">
        <v>2020</v>
      </c>
      <c r="G5" s="11">
        <v>86506</v>
      </c>
      <c r="H5" s="12">
        <f t="shared" si="2"/>
        <v>1.0432802348970014</v>
      </c>
      <c r="I5" s="13">
        <f t="shared" si="0"/>
        <v>36.126387181298561</v>
      </c>
      <c r="J5">
        <f t="shared" si="3"/>
        <v>7</v>
      </c>
      <c r="K5" s="64">
        <f t="shared" si="4"/>
        <v>6.13</v>
      </c>
      <c r="L5" s="2"/>
      <c r="M5">
        <v>5</v>
      </c>
      <c r="O5" s="25">
        <v>3</v>
      </c>
      <c r="P5" s="25">
        <v>6</v>
      </c>
      <c r="Q5" s="10">
        <v>3</v>
      </c>
    </row>
    <row r="6" spans="1:17">
      <c r="A6" t="s">
        <v>18</v>
      </c>
      <c r="B6" t="s">
        <v>22</v>
      </c>
      <c r="C6">
        <v>4</v>
      </c>
      <c r="D6">
        <v>22.22</v>
      </c>
      <c r="E6">
        <f t="shared" si="1"/>
        <v>0.88879999999999992</v>
      </c>
      <c r="F6">
        <v>2020</v>
      </c>
      <c r="G6" s="11">
        <v>45958</v>
      </c>
      <c r="H6" s="12">
        <f t="shared" si="2"/>
        <v>1.9339396840593586E-2</v>
      </c>
      <c r="I6" s="13">
        <f t="shared" si="0"/>
        <v>0.66967868722735069</v>
      </c>
      <c r="J6">
        <f t="shared" si="3"/>
        <v>1</v>
      </c>
      <c r="K6" s="64">
        <f t="shared" si="4"/>
        <v>0.88</v>
      </c>
      <c r="L6" s="2"/>
      <c r="M6">
        <v>1</v>
      </c>
      <c r="O6" s="25">
        <v>6</v>
      </c>
      <c r="P6" s="25">
        <v>10</v>
      </c>
      <c r="Q6" s="10">
        <v>4</v>
      </c>
    </row>
    <row r="7" spans="1:17">
      <c r="A7" t="s">
        <v>18</v>
      </c>
      <c r="B7" t="s">
        <v>23</v>
      </c>
      <c r="C7">
        <v>24</v>
      </c>
      <c r="D7">
        <v>100</v>
      </c>
      <c r="E7">
        <f t="shared" si="1"/>
        <v>24</v>
      </c>
      <c r="F7">
        <v>2020</v>
      </c>
      <c r="G7" s="11">
        <v>84685</v>
      </c>
      <c r="H7" s="12">
        <f t="shared" si="2"/>
        <v>0.28340320009446773</v>
      </c>
      <c r="I7" s="13">
        <f t="shared" si="0"/>
        <v>9.8135988707219752</v>
      </c>
      <c r="J7">
        <f t="shared" si="3"/>
        <v>4</v>
      </c>
      <c r="K7" s="64">
        <f t="shared" si="4"/>
        <v>3.5</v>
      </c>
      <c r="L7" s="2"/>
      <c r="M7">
        <v>3</v>
      </c>
      <c r="O7" s="25">
        <v>10</v>
      </c>
      <c r="P7" s="25">
        <v>20</v>
      </c>
      <c r="Q7" s="10">
        <v>5</v>
      </c>
    </row>
    <row r="8" spans="1:17">
      <c r="A8" t="s">
        <v>18</v>
      </c>
      <c r="B8" t="s">
        <v>24</v>
      </c>
      <c r="C8">
        <v>2</v>
      </c>
      <c r="D8">
        <v>100</v>
      </c>
      <c r="E8">
        <f t="shared" si="1"/>
        <v>2</v>
      </c>
      <c r="F8">
        <v>2020</v>
      </c>
      <c r="G8" s="11">
        <v>49691</v>
      </c>
      <c r="H8" s="12">
        <f t="shared" si="2"/>
        <v>4.0248737195870479E-2</v>
      </c>
      <c r="I8" s="13">
        <f t="shared" si="0"/>
        <v>1.3937208957475371</v>
      </c>
      <c r="J8">
        <f t="shared" si="3"/>
        <v>2</v>
      </c>
      <c r="K8" s="64">
        <f t="shared" si="4"/>
        <v>1.75</v>
      </c>
      <c r="L8" s="2"/>
      <c r="M8">
        <v>1</v>
      </c>
      <c r="O8" s="25">
        <v>20</v>
      </c>
      <c r="P8" s="25">
        <v>30</v>
      </c>
      <c r="Q8" s="10">
        <v>6</v>
      </c>
    </row>
    <row r="9" spans="1:17">
      <c r="A9" t="s">
        <v>18</v>
      </c>
      <c r="B9" t="s">
        <v>25</v>
      </c>
      <c r="C9">
        <v>19</v>
      </c>
      <c r="D9">
        <v>100</v>
      </c>
      <c r="E9">
        <f>C9*(D9/100)</f>
        <v>19</v>
      </c>
      <c r="F9">
        <v>2020</v>
      </c>
      <c r="G9" s="11">
        <v>66171</v>
      </c>
      <c r="H9" s="12">
        <f>IF(G9&gt;0,E9/(G9/1000),0)</f>
        <v>0.28713484759184532</v>
      </c>
      <c r="I9" s="13">
        <f t="shared" si="0"/>
        <v>9.942817212836637</v>
      </c>
      <c r="J9">
        <f>LOOKUP(I9,$O$3:$P$12,$Q$3:$Q$12)</f>
        <v>4</v>
      </c>
      <c r="K9" s="64">
        <f t="shared" si="4"/>
        <v>3.5</v>
      </c>
      <c r="L9" s="2"/>
      <c r="M9">
        <v>3</v>
      </c>
      <c r="O9" s="25">
        <v>30</v>
      </c>
      <c r="P9" s="25">
        <v>40</v>
      </c>
      <c r="Q9" s="10">
        <v>7</v>
      </c>
    </row>
    <row r="10" spans="1:17">
      <c r="A10" t="s">
        <v>18</v>
      </c>
      <c r="B10" t="s">
        <v>26</v>
      </c>
      <c r="C10">
        <v>4</v>
      </c>
      <c r="D10">
        <v>100</v>
      </c>
      <c r="E10">
        <f t="shared" ref="E10:E11" si="5">C10*(D10/100)</f>
        <v>4</v>
      </c>
      <c r="F10">
        <v>2020</v>
      </c>
      <c r="G10" s="11">
        <v>37420</v>
      </c>
      <c r="H10" s="12">
        <f t="shared" ref="H10:H12" si="6">IF(G10&gt;0,E10/(G10/1000),0)</f>
        <v>0.10689470871191875</v>
      </c>
      <c r="I10" s="13">
        <f t="shared" ref="I10:I12" si="7">H10/$H$109*100</f>
        <v>3.7015171047883948</v>
      </c>
      <c r="J10" s="65">
        <f t="shared" ref="J10:J12" si="8">LOOKUP(I10,$O$3:$P$12,$Q$3:$Q$12)</f>
        <v>3</v>
      </c>
      <c r="K10" s="64">
        <f t="shared" si="4"/>
        <v>2.63</v>
      </c>
      <c r="L10" s="65" t="s">
        <v>520</v>
      </c>
      <c r="M10">
        <v>2</v>
      </c>
      <c r="O10" s="25">
        <v>40</v>
      </c>
      <c r="P10" s="25">
        <v>60</v>
      </c>
      <c r="Q10" s="10">
        <v>8</v>
      </c>
    </row>
    <row r="11" spans="1:17">
      <c r="A11" t="s">
        <v>18</v>
      </c>
      <c r="B11" t="s">
        <v>28</v>
      </c>
      <c r="C11">
        <v>25</v>
      </c>
      <c r="D11">
        <v>100</v>
      </c>
      <c r="E11">
        <f t="shared" si="5"/>
        <v>25</v>
      </c>
      <c r="F11">
        <v>2020</v>
      </c>
      <c r="G11" s="11">
        <v>37420</v>
      </c>
      <c r="H11" s="12">
        <f t="shared" si="6"/>
        <v>0.66809192944949225</v>
      </c>
      <c r="I11" s="13">
        <f t="shared" si="7"/>
        <v>23.134481904927469</v>
      </c>
      <c r="J11">
        <f t="shared" si="8"/>
        <v>6</v>
      </c>
      <c r="K11" s="64">
        <f t="shared" si="4"/>
        <v>5.25</v>
      </c>
      <c r="L11" s="2"/>
      <c r="M11">
        <v>4</v>
      </c>
      <c r="O11" s="25">
        <v>60</v>
      </c>
      <c r="P11" s="25">
        <v>80</v>
      </c>
      <c r="Q11" s="10">
        <v>9</v>
      </c>
    </row>
    <row r="12" spans="1:17">
      <c r="A12" t="s">
        <v>18</v>
      </c>
      <c r="B12" t="s">
        <v>29</v>
      </c>
      <c r="C12">
        <v>24</v>
      </c>
      <c r="D12">
        <v>100</v>
      </c>
      <c r="E12">
        <f t="shared" ref="E12:E43" si="9">C12*(D12/100)</f>
        <v>24</v>
      </c>
      <c r="F12">
        <v>2020</v>
      </c>
      <c r="G12" s="11">
        <v>49691</v>
      </c>
      <c r="H12" s="12">
        <f t="shared" si="6"/>
        <v>0.48298484635044575</v>
      </c>
      <c r="I12" s="13">
        <f t="shared" si="7"/>
        <v>16.724650748970447</v>
      </c>
      <c r="J12">
        <f t="shared" si="8"/>
        <v>5</v>
      </c>
      <c r="K12" s="64">
        <f t="shared" si="4"/>
        <v>4.38</v>
      </c>
      <c r="L12" s="2"/>
      <c r="M12">
        <v>3</v>
      </c>
      <c r="O12" s="25">
        <v>80</v>
      </c>
      <c r="P12" s="25">
        <v>100</v>
      </c>
      <c r="Q12" s="10">
        <v>10</v>
      </c>
    </row>
    <row r="13" spans="1:17">
      <c r="A13" t="s">
        <v>18</v>
      </c>
      <c r="B13" t="s">
        <v>32</v>
      </c>
      <c r="C13">
        <v>444</v>
      </c>
      <c r="D13">
        <v>1.8</v>
      </c>
      <c r="E13">
        <f t="shared" si="9"/>
        <v>7.9920000000000009</v>
      </c>
      <c r="F13">
        <v>2020</v>
      </c>
      <c r="G13" s="11">
        <v>48346</v>
      </c>
      <c r="H13" s="12">
        <f t="shared" ref="H13:H44" si="10">IF(G13&gt;0,E13/(G13/1000),0)</f>
        <v>0.16530840193604437</v>
      </c>
      <c r="I13" s="13">
        <f t="shared" ref="I13:I44" si="11">H13/$H$109*100</f>
        <v>5.7242485124362128</v>
      </c>
      <c r="J13">
        <f t="shared" ref="J13:J44" si="12">LOOKUP(I13,$O$3:$P$12,$Q$3:$Q$12)</f>
        <v>3</v>
      </c>
      <c r="K13" s="64">
        <f t="shared" si="4"/>
        <v>2.63</v>
      </c>
      <c r="L13" s="2"/>
      <c r="M13">
        <v>10</v>
      </c>
    </row>
    <row r="14" spans="1:17">
      <c r="A14" t="s">
        <v>18</v>
      </c>
      <c r="B14" t="s">
        <v>33</v>
      </c>
      <c r="C14">
        <v>11</v>
      </c>
      <c r="D14">
        <v>100</v>
      </c>
      <c r="E14">
        <f t="shared" si="9"/>
        <v>11</v>
      </c>
      <c r="F14">
        <v>2020</v>
      </c>
      <c r="G14" s="11">
        <v>72696</v>
      </c>
      <c r="H14" s="12">
        <f t="shared" si="10"/>
        <v>0.15131506547815562</v>
      </c>
      <c r="I14" s="13">
        <f t="shared" si="11"/>
        <v>5.2396915603093683</v>
      </c>
      <c r="J14">
        <f t="shared" si="12"/>
        <v>3</v>
      </c>
      <c r="K14" s="64">
        <f t="shared" si="4"/>
        <v>2.63</v>
      </c>
      <c r="L14" s="2"/>
      <c r="M14">
        <v>2</v>
      </c>
    </row>
    <row r="15" spans="1:17">
      <c r="A15" t="s">
        <v>18</v>
      </c>
      <c r="B15" t="s">
        <v>34</v>
      </c>
      <c r="C15">
        <v>5</v>
      </c>
      <c r="D15">
        <v>100</v>
      </c>
      <c r="E15">
        <f t="shared" si="9"/>
        <v>5</v>
      </c>
      <c r="F15">
        <v>2020</v>
      </c>
      <c r="G15" s="11">
        <v>171317</v>
      </c>
      <c r="H15" s="12">
        <f t="shared" si="10"/>
        <v>2.9185661668135677E-2</v>
      </c>
      <c r="I15" s="13">
        <f t="shared" si="11"/>
        <v>1.0106321180996465</v>
      </c>
      <c r="J15">
        <f t="shared" si="12"/>
        <v>2</v>
      </c>
      <c r="K15" s="64">
        <f t="shared" si="4"/>
        <v>1.75</v>
      </c>
      <c r="L15" s="2"/>
      <c r="M15">
        <v>1</v>
      </c>
    </row>
    <row r="16" spans="1:17">
      <c r="A16" t="s">
        <v>18</v>
      </c>
      <c r="B16" t="s">
        <v>35</v>
      </c>
      <c r="C16">
        <v>30</v>
      </c>
      <c r="D16">
        <v>7</v>
      </c>
      <c r="E16">
        <f t="shared" si="9"/>
        <v>2.1</v>
      </c>
      <c r="F16">
        <v>2020</v>
      </c>
      <c r="G16" s="11">
        <v>77152</v>
      </c>
      <c r="H16" s="12">
        <f t="shared" si="10"/>
        <v>2.7218996267109084E-2</v>
      </c>
      <c r="I16" s="13">
        <f t="shared" si="11"/>
        <v>0.9425310333124276</v>
      </c>
      <c r="J16">
        <f t="shared" si="12"/>
        <v>1</v>
      </c>
      <c r="K16" s="64">
        <f t="shared" si="4"/>
        <v>0.88</v>
      </c>
      <c r="L16" s="2"/>
      <c r="M16">
        <v>3</v>
      </c>
    </row>
    <row r="17" spans="1:13">
      <c r="A17" t="s">
        <v>18</v>
      </c>
      <c r="B17" t="s">
        <v>36</v>
      </c>
      <c r="C17">
        <v>24</v>
      </c>
      <c r="D17">
        <v>100</v>
      </c>
      <c r="E17">
        <f t="shared" si="9"/>
        <v>24</v>
      </c>
      <c r="F17">
        <v>2020</v>
      </c>
      <c r="G17" s="11">
        <v>98062</v>
      </c>
      <c r="H17" s="12">
        <f t="shared" si="10"/>
        <v>0.24474312169851728</v>
      </c>
      <c r="I17" s="13">
        <f t="shared" si="11"/>
        <v>8.4748895634097856</v>
      </c>
      <c r="J17">
        <f t="shared" si="12"/>
        <v>4</v>
      </c>
      <c r="K17" s="64">
        <f t="shared" si="4"/>
        <v>3.5</v>
      </c>
      <c r="L17" s="2"/>
      <c r="M17">
        <v>2</v>
      </c>
    </row>
    <row r="18" spans="1:13">
      <c r="A18" t="s">
        <v>18</v>
      </c>
      <c r="B18" t="s">
        <v>37</v>
      </c>
      <c r="C18">
        <v>19</v>
      </c>
      <c r="D18">
        <v>100</v>
      </c>
      <c r="E18">
        <f t="shared" si="9"/>
        <v>19</v>
      </c>
      <c r="F18">
        <v>2020</v>
      </c>
      <c r="G18" s="11">
        <v>41502</v>
      </c>
      <c r="H18" s="12">
        <f t="shared" si="10"/>
        <v>0.45780926220423107</v>
      </c>
      <c r="I18" s="13">
        <f t="shared" si="11"/>
        <v>15.852878362262377</v>
      </c>
      <c r="J18">
        <f t="shared" si="12"/>
        <v>5</v>
      </c>
      <c r="K18" s="64">
        <f t="shared" si="4"/>
        <v>4.38</v>
      </c>
      <c r="L18" s="2"/>
      <c r="M18">
        <v>3</v>
      </c>
    </row>
    <row r="19" spans="1:13">
      <c r="A19" t="s">
        <v>18</v>
      </c>
      <c r="B19" t="s">
        <v>38</v>
      </c>
      <c r="C19">
        <v>99</v>
      </c>
      <c r="D19">
        <v>34.340000000000003</v>
      </c>
      <c r="E19">
        <f t="shared" si="9"/>
        <v>33.996600000000001</v>
      </c>
      <c r="F19">
        <v>2020</v>
      </c>
      <c r="G19" s="11">
        <v>81042</v>
      </c>
      <c r="H19" s="12">
        <f t="shared" si="10"/>
        <v>0.41949359591323016</v>
      </c>
      <c r="I19" s="13">
        <f t="shared" si="11"/>
        <v>14.526095251418928</v>
      </c>
      <c r="J19">
        <f t="shared" si="12"/>
        <v>5</v>
      </c>
      <c r="K19" s="64">
        <f t="shared" si="4"/>
        <v>4.38</v>
      </c>
      <c r="L19" s="2"/>
      <c r="M19">
        <v>5</v>
      </c>
    </row>
    <row r="20" spans="1:13">
      <c r="A20" t="s">
        <v>18</v>
      </c>
      <c r="B20" t="s">
        <v>39</v>
      </c>
      <c r="C20">
        <v>24</v>
      </c>
      <c r="D20">
        <v>100</v>
      </c>
      <c r="E20">
        <f t="shared" si="9"/>
        <v>24</v>
      </c>
      <c r="F20">
        <v>2020</v>
      </c>
      <c r="G20" s="11">
        <v>77898</v>
      </c>
      <c r="H20" s="12">
        <f t="shared" si="10"/>
        <v>0.30809520141723795</v>
      </c>
      <c r="I20" s="13">
        <f t="shared" si="11"/>
        <v>10.668625900114129</v>
      </c>
      <c r="J20">
        <f t="shared" si="12"/>
        <v>5</v>
      </c>
      <c r="K20" s="64">
        <f t="shared" si="4"/>
        <v>4.38</v>
      </c>
      <c r="L20" s="2"/>
      <c r="M20">
        <v>3</v>
      </c>
    </row>
    <row r="21" spans="1:13">
      <c r="A21" t="s">
        <v>18</v>
      </c>
      <c r="B21" t="s">
        <v>40</v>
      </c>
      <c r="C21">
        <v>3</v>
      </c>
      <c r="D21">
        <v>100</v>
      </c>
      <c r="E21">
        <f t="shared" si="9"/>
        <v>3</v>
      </c>
      <c r="F21">
        <v>2020</v>
      </c>
      <c r="G21" s="11">
        <v>57481</v>
      </c>
      <c r="H21" s="12">
        <f t="shared" si="10"/>
        <v>5.219115881769628E-2</v>
      </c>
      <c r="I21" s="13">
        <f t="shared" si="11"/>
        <v>1.8072593995561368</v>
      </c>
      <c r="J21">
        <f t="shared" si="12"/>
        <v>2</v>
      </c>
      <c r="K21" s="64">
        <f t="shared" si="4"/>
        <v>1.75</v>
      </c>
      <c r="L21" s="2"/>
      <c r="M21">
        <v>1</v>
      </c>
    </row>
    <row r="22" spans="1:13">
      <c r="A22" t="s">
        <v>18</v>
      </c>
      <c r="B22" t="s">
        <v>41</v>
      </c>
      <c r="C22">
        <v>8</v>
      </c>
      <c r="D22">
        <v>100</v>
      </c>
      <c r="E22">
        <f t="shared" si="9"/>
        <v>8</v>
      </c>
      <c r="F22">
        <v>2020</v>
      </c>
      <c r="G22" s="11">
        <v>70049</v>
      </c>
      <c r="H22" s="12">
        <f t="shared" si="10"/>
        <v>0.1142057702465417</v>
      </c>
      <c r="I22" s="13">
        <f t="shared" si="11"/>
        <v>3.9546822955697216</v>
      </c>
      <c r="J22">
        <f t="shared" si="12"/>
        <v>3</v>
      </c>
      <c r="K22" s="64">
        <f t="shared" si="4"/>
        <v>2.63</v>
      </c>
      <c r="L22" s="2"/>
      <c r="M22">
        <v>2</v>
      </c>
    </row>
    <row r="23" spans="1:13">
      <c r="A23" t="s">
        <v>18</v>
      </c>
      <c r="B23" t="s">
        <v>42</v>
      </c>
      <c r="C23">
        <v>17</v>
      </c>
      <c r="D23">
        <v>100</v>
      </c>
      <c r="E23">
        <f t="shared" si="9"/>
        <v>17</v>
      </c>
      <c r="F23">
        <v>2020</v>
      </c>
      <c r="G23" s="11">
        <v>59327</v>
      </c>
      <c r="H23" s="12">
        <f t="shared" si="10"/>
        <v>0.28654744045712743</v>
      </c>
      <c r="I23" s="13">
        <f t="shared" si="11"/>
        <v>9.9224766591943361</v>
      </c>
      <c r="J23">
        <f t="shared" si="12"/>
        <v>4</v>
      </c>
      <c r="K23" s="64">
        <f t="shared" si="4"/>
        <v>3.5</v>
      </c>
      <c r="L23" s="2"/>
      <c r="M23">
        <v>3</v>
      </c>
    </row>
    <row r="24" spans="1:13">
      <c r="A24" t="s">
        <v>18</v>
      </c>
      <c r="B24" t="s">
        <v>43</v>
      </c>
      <c r="E24">
        <f t="shared" si="9"/>
        <v>0</v>
      </c>
      <c r="F24">
        <v>2020</v>
      </c>
      <c r="G24" s="11">
        <v>37420</v>
      </c>
      <c r="H24" s="12">
        <f t="shared" si="10"/>
        <v>0</v>
      </c>
      <c r="I24" s="13">
        <f t="shared" si="11"/>
        <v>0</v>
      </c>
      <c r="J24">
        <f t="shared" si="12"/>
        <v>1</v>
      </c>
      <c r="K24" s="64">
        <f t="shared" si="4"/>
        <v>0.88</v>
      </c>
      <c r="L24" s="2"/>
      <c r="M24">
        <v>1</v>
      </c>
    </row>
    <row r="25" spans="1:13">
      <c r="A25" t="s">
        <v>18</v>
      </c>
      <c r="B25" t="s">
        <v>44</v>
      </c>
      <c r="C25">
        <v>26</v>
      </c>
      <c r="D25">
        <v>50</v>
      </c>
      <c r="E25">
        <f t="shared" si="9"/>
        <v>13</v>
      </c>
      <c r="F25">
        <v>2020</v>
      </c>
      <c r="G25" s="11">
        <v>113026</v>
      </c>
      <c r="H25" s="12">
        <f t="shared" si="10"/>
        <v>0.11501778351883638</v>
      </c>
      <c r="I25" s="13">
        <f t="shared" si="11"/>
        <v>3.9828004414810811</v>
      </c>
      <c r="J25">
        <f t="shared" si="12"/>
        <v>3</v>
      </c>
      <c r="K25" s="64">
        <f t="shared" si="4"/>
        <v>2.63</v>
      </c>
      <c r="L25" s="2"/>
      <c r="M25">
        <v>2</v>
      </c>
    </row>
    <row r="26" spans="1:13">
      <c r="A26" t="s">
        <v>18</v>
      </c>
      <c r="B26" t="s">
        <v>45</v>
      </c>
      <c r="C26">
        <v>6</v>
      </c>
      <c r="D26">
        <v>100</v>
      </c>
      <c r="E26">
        <f t="shared" si="9"/>
        <v>6</v>
      </c>
      <c r="F26">
        <v>2020</v>
      </c>
      <c r="G26" s="11">
        <v>50415</v>
      </c>
      <c r="H26" s="12">
        <f t="shared" si="10"/>
        <v>0.11901219875037192</v>
      </c>
      <c r="I26" s="13">
        <f t="shared" si="11"/>
        <v>4.121117823897106</v>
      </c>
      <c r="J26">
        <f t="shared" si="12"/>
        <v>3</v>
      </c>
      <c r="K26" s="64">
        <f t="shared" si="4"/>
        <v>2.63</v>
      </c>
      <c r="L26" s="2"/>
      <c r="M26">
        <v>2</v>
      </c>
    </row>
    <row r="27" spans="1:13">
      <c r="A27" t="s">
        <v>18</v>
      </c>
      <c r="B27" t="s">
        <v>46</v>
      </c>
      <c r="C27">
        <v>11</v>
      </c>
      <c r="D27">
        <v>0</v>
      </c>
      <c r="E27">
        <f t="shared" si="9"/>
        <v>0</v>
      </c>
      <c r="F27">
        <v>2020</v>
      </c>
      <c r="G27" s="11">
        <v>122184</v>
      </c>
      <c r="H27" s="12">
        <f t="shared" si="10"/>
        <v>0</v>
      </c>
      <c r="I27" s="13">
        <f t="shared" si="11"/>
        <v>0</v>
      </c>
      <c r="J27">
        <f t="shared" si="12"/>
        <v>1</v>
      </c>
      <c r="K27" s="64">
        <f t="shared" si="4"/>
        <v>0.88</v>
      </c>
      <c r="L27" s="2"/>
      <c r="M27">
        <v>1</v>
      </c>
    </row>
    <row r="28" spans="1:13">
      <c r="A28" t="s">
        <v>18</v>
      </c>
      <c r="B28" t="s">
        <v>47</v>
      </c>
      <c r="C28">
        <v>6</v>
      </c>
      <c r="D28">
        <v>100</v>
      </c>
      <c r="E28">
        <f t="shared" si="9"/>
        <v>6</v>
      </c>
      <c r="F28">
        <v>2020</v>
      </c>
      <c r="G28" s="11">
        <v>49691</v>
      </c>
      <c r="H28" s="12">
        <f t="shared" si="10"/>
        <v>0.12074621158761144</v>
      </c>
      <c r="I28" s="13">
        <f t="shared" si="11"/>
        <v>4.1811626872426118</v>
      </c>
      <c r="J28">
        <f t="shared" si="12"/>
        <v>3</v>
      </c>
      <c r="K28" s="64">
        <f t="shared" si="4"/>
        <v>2.63</v>
      </c>
      <c r="L28" s="2"/>
      <c r="M28">
        <v>2</v>
      </c>
    </row>
    <row r="29" spans="1:13">
      <c r="A29" t="s">
        <v>18</v>
      </c>
      <c r="B29" t="s">
        <v>48</v>
      </c>
      <c r="C29">
        <v>1</v>
      </c>
      <c r="D29">
        <v>100</v>
      </c>
      <c r="E29">
        <f t="shared" si="9"/>
        <v>1</v>
      </c>
      <c r="F29">
        <v>2020</v>
      </c>
      <c r="G29" s="11">
        <v>79850</v>
      </c>
      <c r="H29" s="12">
        <f t="shared" si="10"/>
        <v>1.2523481527864748E-2</v>
      </c>
      <c r="I29" s="13">
        <f t="shared" si="11"/>
        <v>0.43365926756788276</v>
      </c>
      <c r="J29">
        <f t="shared" si="12"/>
        <v>1</v>
      </c>
      <c r="K29" s="64">
        <f t="shared" si="4"/>
        <v>0.88</v>
      </c>
      <c r="L29" s="2"/>
      <c r="M29">
        <v>1</v>
      </c>
    </row>
    <row r="30" spans="1:13">
      <c r="A30" t="s">
        <v>18</v>
      </c>
      <c r="B30" t="s">
        <v>49</v>
      </c>
      <c r="C30">
        <v>3</v>
      </c>
      <c r="D30">
        <v>100</v>
      </c>
      <c r="E30">
        <f t="shared" si="9"/>
        <v>3</v>
      </c>
      <c r="F30">
        <v>2020</v>
      </c>
      <c r="G30" s="11">
        <v>74699</v>
      </c>
      <c r="H30" s="12">
        <f t="shared" si="10"/>
        <v>4.0161180203215574E-2</v>
      </c>
      <c r="I30" s="13">
        <f t="shared" si="11"/>
        <v>1.3906889991283191</v>
      </c>
      <c r="J30">
        <f t="shared" si="12"/>
        <v>2</v>
      </c>
      <c r="K30" s="64">
        <f t="shared" si="4"/>
        <v>1.75</v>
      </c>
      <c r="L30" s="2"/>
      <c r="M30">
        <v>1</v>
      </c>
    </row>
    <row r="31" spans="1:13">
      <c r="A31" t="s">
        <v>18</v>
      </c>
      <c r="B31" t="s">
        <v>50</v>
      </c>
      <c r="C31">
        <v>1</v>
      </c>
      <c r="D31">
        <v>100</v>
      </c>
      <c r="E31">
        <f t="shared" si="9"/>
        <v>1</v>
      </c>
      <c r="F31">
        <v>2020</v>
      </c>
      <c r="G31" s="11">
        <v>79220</v>
      </c>
      <c r="H31" s="12">
        <f t="shared" si="10"/>
        <v>1.2623074981065388E-2</v>
      </c>
      <c r="I31" s="13">
        <f t="shared" si="11"/>
        <v>0.43710795904185101</v>
      </c>
      <c r="J31">
        <f t="shared" si="12"/>
        <v>1</v>
      </c>
      <c r="K31" s="64">
        <f t="shared" si="4"/>
        <v>0.88</v>
      </c>
      <c r="L31" s="2"/>
      <c r="M31">
        <v>1</v>
      </c>
    </row>
    <row r="32" spans="1:13">
      <c r="A32" t="s">
        <v>18</v>
      </c>
      <c r="B32" t="s">
        <v>51</v>
      </c>
      <c r="C32">
        <v>37</v>
      </c>
      <c r="D32">
        <v>50</v>
      </c>
      <c r="E32">
        <f t="shared" si="9"/>
        <v>18.5</v>
      </c>
      <c r="F32">
        <v>2020</v>
      </c>
      <c r="G32" s="11">
        <v>50415</v>
      </c>
      <c r="H32" s="12">
        <f t="shared" si="10"/>
        <v>0.36695427948031339</v>
      </c>
      <c r="I32" s="13">
        <f t="shared" si="11"/>
        <v>12.706779957016076</v>
      </c>
      <c r="J32">
        <f t="shared" si="12"/>
        <v>5</v>
      </c>
      <c r="K32" s="64">
        <f t="shared" si="4"/>
        <v>4.38</v>
      </c>
      <c r="L32" s="2"/>
      <c r="M32">
        <v>4</v>
      </c>
    </row>
    <row r="33" spans="1:13">
      <c r="A33" t="s">
        <v>18</v>
      </c>
      <c r="B33" t="s">
        <v>52</v>
      </c>
      <c r="C33">
        <v>44</v>
      </c>
      <c r="D33">
        <v>50</v>
      </c>
      <c r="E33">
        <f t="shared" si="9"/>
        <v>22</v>
      </c>
      <c r="F33">
        <v>2020</v>
      </c>
      <c r="G33" s="11">
        <v>65545</v>
      </c>
      <c r="H33" s="12">
        <f t="shared" si="10"/>
        <v>0.335647265237623</v>
      </c>
      <c r="I33" s="13">
        <f t="shared" si="11"/>
        <v>11.622690294248219</v>
      </c>
      <c r="J33">
        <f t="shared" si="12"/>
        <v>5</v>
      </c>
      <c r="K33" s="64">
        <f t="shared" si="4"/>
        <v>4.38</v>
      </c>
      <c r="L33" s="2"/>
      <c r="M33">
        <v>4</v>
      </c>
    </row>
    <row r="34" spans="1:13">
      <c r="A34" t="s">
        <v>18</v>
      </c>
      <c r="B34" t="s">
        <v>53</v>
      </c>
      <c r="C34">
        <v>172</v>
      </c>
      <c r="D34">
        <v>96.51</v>
      </c>
      <c r="E34">
        <f t="shared" si="9"/>
        <v>165.99720000000002</v>
      </c>
      <c r="F34">
        <v>2020</v>
      </c>
      <c r="G34" s="11">
        <v>57481</v>
      </c>
      <c r="H34" s="12">
        <f t="shared" si="10"/>
        <v>2.8878620761642981</v>
      </c>
      <c r="I34" s="13">
        <f t="shared" si="11"/>
        <v>100</v>
      </c>
      <c r="J34">
        <f t="shared" si="12"/>
        <v>10</v>
      </c>
      <c r="K34" s="64">
        <f t="shared" si="4"/>
        <v>8.75</v>
      </c>
      <c r="L34" s="2"/>
      <c r="M34">
        <v>7</v>
      </c>
    </row>
    <row r="35" spans="1:13">
      <c r="A35" t="s">
        <v>18</v>
      </c>
      <c r="B35" t="s">
        <v>54</v>
      </c>
      <c r="C35">
        <v>68</v>
      </c>
      <c r="D35">
        <v>50</v>
      </c>
      <c r="E35">
        <f t="shared" si="9"/>
        <v>34</v>
      </c>
      <c r="F35">
        <v>2020</v>
      </c>
      <c r="G35" s="11">
        <v>489712</v>
      </c>
      <c r="H35" s="12">
        <f t="shared" si="10"/>
        <v>6.9428562093638707E-2</v>
      </c>
      <c r="I35" s="13">
        <f t="shared" si="11"/>
        <v>2.4041508999576173</v>
      </c>
      <c r="J35">
        <f t="shared" si="12"/>
        <v>2</v>
      </c>
      <c r="K35" s="64">
        <f t="shared" si="4"/>
        <v>1.75</v>
      </c>
      <c r="L35" s="2"/>
      <c r="M35">
        <v>2</v>
      </c>
    </row>
    <row r="36" spans="1:13">
      <c r="A36" t="s">
        <v>18</v>
      </c>
      <c r="B36" t="s">
        <v>56</v>
      </c>
      <c r="C36">
        <v>12</v>
      </c>
      <c r="D36">
        <v>100</v>
      </c>
      <c r="E36">
        <f t="shared" si="9"/>
        <v>12</v>
      </c>
      <c r="F36">
        <v>2020</v>
      </c>
      <c r="G36" s="11">
        <v>45958</v>
      </c>
      <c r="H36" s="12">
        <f t="shared" si="10"/>
        <v>0.2611079681448279</v>
      </c>
      <c r="I36" s="13">
        <f t="shared" si="11"/>
        <v>9.0415664342126547</v>
      </c>
      <c r="J36">
        <f t="shared" si="12"/>
        <v>4</v>
      </c>
      <c r="K36" s="64">
        <f t="shared" si="4"/>
        <v>3.5</v>
      </c>
      <c r="L36" s="2"/>
      <c r="M36">
        <v>2</v>
      </c>
    </row>
    <row r="37" spans="1:13">
      <c r="A37" t="s">
        <v>18</v>
      </c>
      <c r="B37" t="s">
        <v>57</v>
      </c>
      <c r="C37">
        <v>2</v>
      </c>
      <c r="D37">
        <v>100</v>
      </c>
      <c r="E37">
        <f t="shared" si="9"/>
        <v>2</v>
      </c>
      <c r="F37">
        <v>2020</v>
      </c>
      <c r="G37" s="11">
        <v>47716</v>
      </c>
      <c r="H37" s="12">
        <f t="shared" si="10"/>
        <v>4.1914661748679687E-2</v>
      </c>
      <c r="I37" s="13">
        <f t="shared" si="11"/>
        <v>1.4514080189158955</v>
      </c>
      <c r="J37">
        <f t="shared" si="12"/>
        <v>2</v>
      </c>
      <c r="K37" s="64">
        <f t="shared" si="4"/>
        <v>1.75</v>
      </c>
      <c r="L37" s="2"/>
      <c r="M37">
        <v>1</v>
      </c>
    </row>
    <row r="38" spans="1:13">
      <c r="A38" t="s">
        <v>18</v>
      </c>
      <c r="B38" t="s">
        <v>58</v>
      </c>
      <c r="C38">
        <v>7</v>
      </c>
      <c r="D38">
        <v>100</v>
      </c>
      <c r="E38">
        <f t="shared" si="9"/>
        <v>7</v>
      </c>
      <c r="F38">
        <v>2020</v>
      </c>
      <c r="G38" s="11">
        <v>68154</v>
      </c>
      <c r="H38" s="12">
        <f t="shared" si="10"/>
        <v>0.10270857176394636</v>
      </c>
      <c r="I38" s="13">
        <f t="shared" si="11"/>
        <v>3.5565608417270895</v>
      </c>
      <c r="J38">
        <f t="shared" si="12"/>
        <v>3</v>
      </c>
      <c r="K38" s="64">
        <f t="shared" si="4"/>
        <v>2.63</v>
      </c>
      <c r="L38" s="2"/>
      <c r="M38">
        <v>2</v>
      </c>
    </row>
    <row r="39" spans="1:13">
      <c r="A39" t="s">
        <v>18</v>
      </c>
      <c r="B39" t="s">
        <v>59</v>
      </c>
      <c r="C39">
        <v>3</v>
      </c>
      <c r="D39">
        <v>100</v>
      </c>
      <c r="E39">
        <f t="shared" si="9"/>
        <v>3</v>
      </c>
      <c r="F39">
        <v>2020</v>
      </c>
      <c r="G39" s="11">
        <v>57481</v>
      </c>
      <c r="H39" s="12">
        <f t="shared" si="10"/>
        <v>5.219115881769628E-2</v>
      </c>
      <c r="I39" s="13">
        <f t="shared" si="11"/>
        <v>1.8072593995561368</v>
      </c>
      <c r="J39">
        <f t="shared" si="12"/>
        <v>2</v>
      </c>
      <c r="K39" s="64">
        <f t="shared" si="4"/>
        <v>1.75</v>
      </c>
      <c r="L39" s="2"/>
      <c r="M39">
        <v>1</v>
      </c>
    </row>
    <row r="40" spans="1:13">
      <c r="A40" t="s">
        <v>18</v>
      </c>
      <c r="B40" t="s">
        <v>60</v>
      </c>
      <c r="C40">
        <v>49</v>
      </c>
      <c r="D40">
        <v>16</v>
      </c>
      <c r="E40">
        <f t="shared" si="9"/>
        <v>7.84</v>
      </c>
      <c r="F40">
        <v>2020</v>
      </c>
      <c r="G40" s="11">
        <v>52868</v>
      </c>
      <c r="H40" s="12">
        <f t="shared" si="10"/>
        <v>0.14829386396307784</v>
      </c>
      <c r="I40" s="13">
        <f t="shared" si="11"/>
        <v>5.1350743232185092</v>
      </c>
      <c r="J40" s="65">
        <f t="shared" si="12"/>
        <v>3</v>
      </c>
      <c r="K40" s="64">
        <f t="shared" si="4"/>
        <v>2.63</v>
      </c>
      <c r="L40" s="76" t="s">
        <v>55</v>
      </c>
      <c r="M40">
        <v>5</v>
      </c>
    </row>
    <row r="41" spans="1:13">
      <c r="A41" t="s">
        <v>18</v>
      </c>
      <c r="B41" t="s">
        <v>61</v>
      </c>
      <c r="C41">
        <v>10</v>
      </c>
      <c r="D41">
        <v>100</v>
      </c>
      <c r="E41">
        <f t="shared" si="9"/>
        <v>10</v>
      </c>
      <c r="F41">
        <v>2020</v>
      </c>
      <c r="G41" s="11">
        <v>47716</v>
      </c>
      <c r="H41" s="12">
        <f t="shared" si="10"/>
        <v>0.20957330874339844</v>
      </c>
      <c r="I41" s="13">
        <f t="shared" si="11"/>
        <v>7.2570400945794766</v>
      </c>
      <c r="J41">
        <f t="shared" si="12"/>
        <v>4</v>
      </c>
      <c r="K41" s="64">
        <f t="shared" si="4"/>
        <v>3.5</v>
      </c>
      <c r="L41" s="2"/>
      <c r="M41">
        <v>2</v>
      </c>
    </row>
    <row r="42" spans="1:13">
      <c r="A42" t="s">
        <v>18</v>
      </c>
      <c r="B42" t="s">
        <v>62</v>
      </c>
      <c r="C42">
        <v>9</v>
      </c>
      <c r="D42">
        <v>30</v>
      </c>
      <c r="E42">
        <f t="shared" si="9"/>
        <v>2.6999999999999997</v>
      </c>
      <c r="F42">
        <v>2020</v>
      </c>
      <c r="G42" s="11">
        <v>37799</v>
      </c>
      <c r="H42" s="12">
        <f t="shared" si="10"/>
        <v>7.1430461123310141E-2</v>
      </c>
      <c r="I42" s="13">
        <f t="shared" si="11"/>
        <v>2.4734720440037479</v>
      </c>
      <c r="J42">
        <f t="shared" si="12"/>
        <v>2</v>
      </c>
      <c r="K42" s="64">
        <f t="shared" si="4"/>
        <v>1.75</v>
      </c>
      <c r="L42" s="2"/>
      <c r="M42">
        <v>2</v>
      </c>
    </row>
    <row r="43" spans="1:13">
      <c r="A43" t="s">
        <v>18</v>
      </c>
      <c r="B43" t="s">
        <v>63</v>
      </c>
      <c r="C43">
        <v>27</v>
      </c>
      <c r="D43">
        <v>100</v>
      </c>
      <c r="E43">
        <f t="shared" si="9"/>
        <v>27</v>
      </c>
      <c r="F43">
        <v>2020</v>
      </c>
      <c r="G43" s="11">
        <v>68239</v>
      </c>
      <c r="H43" s="12">
        <f t="shared" si="10"/>
        <v>0.39566816629786483</v>
      </c>
      <c r="I43" s="13">
        <f t="shared" si="11"/>
        <v>13.701075600653242</v>
      </c>
      <c r="J43">
        <f t="shared" si="12"/>
        <v>5</v>
      </c>
      <c r="K43" s="64">
        <f t="shared" si="4"/>
        <v>4.38</v>
      </c>
      <c r="L43" s="2"/>
      <c r="M43">
        <v>3</v>
      </c>
    </row>
    <row r="44" spans="1:13">
      <c r="A44" t="s">
        <v>18</v>
      </c>
      <c r="B44" t="s">
        <v>64</v>
      </c>
      <c r="C44">
        <v>23</v>
      </c>
      <c r="D44">
        <v>100</v>
      </c>
      <c r="E44">
        <f t="shared" ref="E44:E75" si="13">C44*(D44/100)</f>
        <v>23</v>
      </c>
      <c r="F44">
        <v>2020</v>
      </c>
      <c r="G44" s="11">
        <v>56340</v>
      </c>
      <c r="H44" s="12">
        <f t="shared" si="10"/>
        <v>0.40823571175008871</v>
      </c>
      <c r="I44" s="13">
        <f t="shared" si="11"/>
        <v>14.136260700244851</v>
      </c>
      <c r="J44">
        <f t="shared" si="12"/>
        <v>5</v>
      </c>
      <c r="K44" s="64">
        <f t="shared" si="4"/>
        <v>4.38</v>
      </c>
      <c r="L44" s="2"/>
      <c r="M44">
        <v>3</v>
      </c>
    </row>
    <row r="45" spans="1:13">
      <c r="A45" t="s">
        <v>18</v>
      </c>
      <c r="B45" t="s">
        <v>65</v>
      </c>
      <c r="C45">
        <v>22</v>
      </c>
      <c r="D45">
        <v>100</v>
      </c>
      <c r="E45">
        <f t="shared" si="13"/>
        <v>22</v>
      </c>
      <c r="F45">
        <v>2020</v>
      </c>
      <c r="G45" s="11">
        <v>71114</v>
      </c>
      <c r="H45" s="12">
        <f t="shared" ref="H45:H76" si="14">IF(G45&gt;0,E45/(G45/1000),0)</f>
        <v>0.30936243215119386</v>
      </c>
      <c r="I45" s="13">
        <f t="shared" ref="I45:I76" si="15">H45/$H$109*100</f>
        <v>10.712507176315487</v>
      </c>
      <c r="J45">
        <f t="shared" ref="J45:J76" si="16">LOOKUP(I45,$O$3:$P$12,$Q$3:$Q$12)</f>
        <v>5</v>
      </c>
      <c r="K45" s="64">
        <f t="shared" si="4"/>
        <v>4.38</v>
      </c>
      <c r="L45" s="2"/>
      <c r="M45">
        <v>3</v>
      </c>
    </row>
    <row r="46" spans="1:13">
      <c r="A46" t="s">
        <v>18</v>
      </c>
      <c r="B46" t="s">
        <v>66</v>
      </c>
      <c r="C46">
        <v>6</v>
      </c>
      <c r="D46">
        <v>100</v>
      </c>
      <c r="E46">
        <f t="shared" si="13"/>
        <v>6</v>
      </c>
      <c r="F46">
        <v>2020</v>
      </c>
      <c r="G46" s="11">
        <v>61019</v>
      </c>
      <c r="H46" s="12">
        <f t="shared" si="14"/>
        <v>9.8330028351824847E-2</v>
      </c>
      <c r="I46" s="13">
        <f t="shared" si="15"/>
        <v>3.4049419867872728</v>
      </c>
      <c r="J46">
        <f t="shared" si="16"/>
        <v>3</v>
      </c>
      <c r="K46" s="64">
        <f t="shared" si="4"/>
        <v>2.63</v>
      </c>
      <c r="L46" s="2"/>
      <c r="M46">
        <v>2</v>
      </c>
    </row>
    <row r="47" spans="1:13">
      <c r="A47" t="s">
        <v>18</v>
      </c>
      <c r="B47" t="s">
        <v>67</v>
      </c>
      <c r="C47">
        <v>13</v>
      </c>
      <c r="D47">
        <v>100</v>
      </c>
      <c r="E47">
        <f t="shared" si="13"/>
        <v>13</v>
      </c>
      <c r="F47">
        <v>2020</v>
      </c>
      <c r="G47" s="11">
        <v>76719</v>
      </c>
      <c r="H47" s="12">
        <f t="shared" si="14"/>
        <v>0.16944954965523534</v>
      </c>
      <c r="I47" s="13">
        <f t="shared" si="15"/>
        <v>5.8676469023167748</v>
      </c>
      <c r="J47">
        <f t="shared" si="16"/>
        <v>3</v>
      </c>
      <c r="K47" s="64">
        <f t="shared" si="4"/>
        <v>2.63</v>
      </c>
      <c r="L47" s="2"/>
      <c r="M47">
        <v>2</v>
      </c>
    </row>
    <row r="48" spans="1:13">
      <c r="A48" t="s">
        <v>18</v>
      </c>
      <c r="B48" t="s">
        <v>68</v>
      </c>
      <c r="C48">
        <v>10</v>
      </c>
      <c r="D48">
        <v>60</v>
      </c>
      <c r="E48">
        <f t="shared" si="13"/>
        <v>6</v>
      </c>
      <c r="F48">
        <v>2020</v>
      </c>
      <c r="G48" s="11">
        <v>52868</v>
      </c>
      <c r="H48" s="12">
        <f t="shared" si="14"/>
        <v>0.11349020201255958</v>
      </c>
      <c r="I48" s="13">
        <f t="shared" si="15"/>
        <v>3.9299038187896764</v>
      </c>
      <c r="J48">
        <f t="shared" si="16"/>
        <v>3</v>
      </c>
      <c r="K48" s="64">
        <f t="shared" si="4"/>
        <v>2.63</v>
      </c>
      <c r="L48" s="2"/>
      <c r="M48">
        <v>2</v>
      </c>
    </row>
    <row r="49" spans="1:13">
      <c r="A49" t="s">
        <v>18</v>
      </c>
      <c r="B49" t="s">
        <v>69</v>
      </c>
      <c r="C49">
        <v>18</v>
      </c>
      <c r="D49">
        <v>16.7</v>
      </c>
      <c r="E49">
        <f t="shared" si="13"/>
        <v>3.0059999999999998</v>
      </c>
      <c r="F49">
        <v>2020</v>
      </c>
      <c r="G49" s="11">
        <v>49691</v>
      </c>
      <c r="H49" s="12">
        <f t="shared" si="14"/>
        <v>6.0493852005393325E-2</v>
      </c>
      <c r="I49" s="13">
        <f t="shared" si="15"/>
        <v>2.0947625063085482</v>
      </c>
      <c r="J49">
        <f t="shared" si="16"/>
        <v>2</v>
      </c>
      <c r="K49" s="64">
        <f t="shared" si="4"/>
        <v>1.75</v>
      </c>
      <c r="L49" s="2"/>
      <c r="M49">
        <v>3</v>
      </c>
    </row>
    <row r="50" spans="1:13">
      <c r="A50" t="s">
        <v>18</v>
      </c>
      <c r="B50" t="s">
        <v>70</v>
      </c>
      <c r="C50">
        <v>20</v>
      </c>
      <c r="D50">
        <v>80</v>
      </c>
      <c r="E50">
        <f t="shared" si="13"/>
        <v>16</v>
      </c>
      <c r="F50">
        <v>2020</v>
      </c>
      <c r="G50" s="11">
        <v>43362</v>
      </c>
      <c r="H50" s="12">
        <f t="shared" si="14"/>
        <v>0.36898667035653337</v>
      </c>
      <c r="I50" s="13">
        <f t="shared" si="15"/>
        <v>12.777156963348716</v>
      </c>
      <c r="J50">
        <f t="shared" si="16"/>
        <v>5</v>
      </c>
      <c r="K50" s="64">
        <f t="shared" si="4"/>
        <v>4.38</v>
      </c>
      <c r="L50" s="2"/>
      <c r="M50">
        <v>3</v>
      </c>
    </row>
    <row r="51" spans="1:13">
      <c r="A51" t="s">
        <v>18</v>
      </c>
      <c r="B51" t="s">
        <v>71</v>
      </c>
      <c r="C51">
        <v>16</v>
      </c>
      <c r="D51">
        <v>100</v>
      </c>
      <c r="E51">
        <f t="shared" si="13"/>
        <v>16</v>
      </c>
      <c r="F51">
        <v>2020</v>
      </c>
      <c r="G51" s="11">
        <v>56065</v>
      </c>
      <c r="H51" s="12">
        <f t="shared" si="14"/>
        <v>0.28538303754570588</v>
      </c>
      <c r="I51" s="13">
        <f t="shared" si="15"/>
        <v>9.8821560732137161</v>
      </c>
      <c r="J51">
        <f t="shared" si="16"/>
        <v>4</v>
      </c>
      <c r="K51" s="64">
        <f t="shared" si="4"/>
        <v>3.5</v>
      </c>
      <c r="L51" s="2"/>
      <c r="M51">
        <v>3</v>
      </c>
    </row>
    <row r="52" spans="1:13">
      <c r="A52" t="s">
        <v>18</v>
      </c>
      <c r="B52" t="s">
        <v>72</v>
      </c>
      <c r="C52">
        <v>8</v>
      </c>
      <c r="D52">
        <v>100</v>
      </c>
      <c r="E52">
        <f t="shared" si="13"/>
        <v>8</v>
      </c>
      <c r="F52">
        <v>2020</v>
      </c>
      <c r="G52" s="11">
        <v>71502</v>
      </c>
      <c r="H52" s="12">
        <f t="shared" si="14"/>
        <v>0.11188498223825907</v>
      </c>
      <c r="I52" s="13">
        <f t="shared" si="15"/>
        <v>3.8743187620257262</v>
      </c>
      <c r="J52">
        <f t="shared" si="16"/>
        <v>3</v>
      </c>
      <c r="K52" s="64">
        <f t="shared" si="4"/>
        <v>2.63</v>
      </c>
      <c r="L52" s="2"/>
      <c r="M52">
        <v>2</v>
      </c>
    </row>
    <row r="53" spans="1:13">
      <c r="A53" t="s">
        <v>18</v>
      </c>
      <c r="B53" t="s">
        <v>73</v>
      </c>
      <c r="C53">
        <v>83</v>
      </c>
      <c r="D53">
        <v>74.69</v>
      </c>
      <c r="E53">
        <f t="shared" si="13"/>
        <v>61.992699999999999</v>
      </c>
      <c r="F53">
        <v>2020</v>
      </c>
      <c r="G53" s="11">
        <v>114691</v>
      </c>
      <c r="H53" s="12">
        <f t="shared" si="14"/>
        <v>0.54051930840257734</v>
      </c>
      <c r="I53" s="13">
        <f t="shared" si="15"/>
        <v>18.716936409944594</v>
      </c>
      <c r="J53">
        <f t="shared" si="16"/>
        <v>5</v>
      </c>
      <c r="K53" s="64">
        <f t="shared" si="4"/>
        <v>4.38</v>
      </c>
      <c r="L53" s="2"/>
      <c r="M53">
        <v>4</v>
      </c>
    </row>
    <row r="54" spans="1:13">
      <c r="A54" t="s">
        <v>18</v>
      </c>
      <c r="B54" t="s">
        <v>74</v>
      </c>
      <c r="C54">
        <v>4</v>
      </c>
      <c r="D54">
        <v>100</v>
      </c>
      <c r="E54">
        <f t="shared" si="13"/>
        <v>4</v>
      </c>
      <c r="F54">
        <v>2020</v>
      </c>
      <c r="G54" s="11">
        <v>43362</v>
      </c>
      <c r="H54" s="12">
        <f t="shared" si="14"/>
        <v>9.2246667589133344E-2</v>
      </c>
      <c r="I54" s="13">
        <f t="shared" si="15"/>
        <v>3.194289240837179</v>
      </c>
      <c r="J54">
        <f t="shared" si="16"/>
        <v>3</v>
      </c>
      <c r="K54" s="64">
        <f t="shared" si="4"/>
        <v>2.63</v>
      </c>
      <c r="L54" s="2"/>
      <c r="M54">
        <v>2</v>
      </c>
    </row>
    <row r="55" spans="1:13">
      <c r="A55" t="s">
        <v>18</v>
      </c>
      <c r="B55" t="s">
        <v>75</v>
      </c>
      <c r="C55">
        <v>5</v>
      </c>
      <c r="D55">
        <v>100</v>
      </c>
      <c r="E55">
        <f t="shared" si="13"/>
        <v>5</v>
      </c>
      <c r="F55">
        <v>2020</v>
      </c>
      <c r="G55" s="11">
        <v>53819</v>
      </c>
      <c r="H55" s="12">
        <f t="shared" si="14"/>
        <v>9.2903993013619721E-2</v>
      </c>
      <c r="I55" s="13">
        <f t="shared" si="15"/>
        <v>3.2170509035187789</v>
      </c>
      <c r="J55">
        <f t="shared" si="16"/>
        <v>3</v>
      </c>
      <c r="K55" s="64">
        <f t="shared" si="4"/>
        <v>2.63</v>
      </c>
      <c r="L55" s="2"/>
      <c r="M55">
        <v>2</v>
      </c>
    </row>
    <row r="56" spans="1:13">
      <c r="A56" t="s">
        <v>18</v>
      </c>
      <c r="B56" t="s">
        <v>76</v>
      </c>
      <c r="C56">
        <v>24</v>
      </c>
      <c r="D56">
        <v>100</v>
      </c>
      <c r="E56">
        <f t="shared" si="13"/>
        <v>24</v>
      </c>
      <c r="F56">
        <v>2020</v>
      </c>
      <c r="G56" s="11">
        <v>80682</v>
      </c>
      <c r="H56" s="12">
        <f t="shared" si="14"/>
        <v>0.29746411839071912</v>
      </c>
      <c r="I56" s="13">
        <f t="shared" si="15"/>
        <v>10.300496025967259</v>
      </c>
      <c r="J56">
        <f t="shared" si="16"/>
        <v>5</v>
      </c>
      <c r="K56" s="64">
        <f t="shared" si="4"/>
        <v>4.38</v>
      </c>
      <c r="L56" s="2"/>
      <c r="M56">
        <v>3</v>
      </c>
    </row>
    <row r="57" spans="1:13">
      <c r="A57" t="s">
        <v>18</v>
      </c>
      <c r="B57" t="s">
        <v>77</v>
      </c>
      <c r="C57">
        <v>26</v>
      </c>
      <c r="D57">
        <v>100</v>
      </c>
      <c r="E57">
        <f t="shared" si="13"/>
        <v>26</v>
      </c>
      <c r="F57">
        <v>2020</v>
      </c>
      <c r="G57" s="11">
        <v>63783</v>
      </c>
      <c r="H57" s="12">
        <f t="shared" si="14"/>
        <v>0.40763212768292489</v>
      </c>
      <c r="I57" s="13">
        <f t="shared" si="15"/>
        <v>14.115359976759972</v>
      </c>
      <c r="J57">
        <f t="shared" si="16"/>
        <v>5</v>
      </c>
      <c r="K57" s="64">
        <f t="shared" si="4"/>
        <v>4.38</v>
      </c>
      <c r="L57" s="2"/>
      <c r="M57">
        <v>3</v>
      </c>
    </row>
    <row r="58" spans="1:13">
      <c r="A58" t="s">
        <v>18</v>
      </c>
      <c r="B58" t="s">
        <v>78</v>
      </c>
      <c r="C58">
        <v>7</v>
      </c>
      <c r="D58">
        <v>100</v>
      </c>
      <c r="E58">
        <f t="shared" si="13"/>
        <v>7</v>
      </c>
      <c r="F58">
        <v>2020</v>
      </c>
      <c r="G58" s="11">
        <v>47716</v>
      </c>
      <c r="H58" s="12">
        <f t="shared" si="14"/>
        <v>0.1467013161203789</v>
      </c>
      <c r="I58" s="13">
        <f t="shared" si="15"/>
        <v>5.0799280662056336</v>
      </c>
      <c r="J58">
        <f t="shared" si="16"/>
        <v>3</v>
      </c>
      <c r="K58" s="64">
        <f t="shared" si="4"/>
        <v>2.63</v>
      </c>
      <c r="L58" s="2"/>
      <c r="M58">
        <v>2</v>
      </c>
    </row>
    <row r="59" spans="1:13">
      <c r="A59" t="s">
        <v>18</v>
      </c>
      <c r="B59" t="s">
        <v>79</v>
      </c>
      <c r="C59">
        <v>2</v>
      </c>
      <c r="D59">
        <v>100</v>
      </c>
      <c r="E59">
        <f t="shared" si="13"/>
        <v>2</v>
      </c>
      <c r="G59" s="11">
        <v>45410</v>
      </c>
      <c r="H59" s="12">
        <f t="shared" si="14"/>
        <v>4.4043162299053078E-2</v>
      </c>
      <c r="I59" s="13">
        <f t="shared" si="15"/>
        <v>1.5251130814928622</v>
      </c>
      <c r="J59">
        <f t="shared" si="16"/>
        <v>2</v>
      </c>
      <c r="K59" s="64">
        <f t="shared" si="4"/>
        <v>1.75</v>
      </c>
      <c r="L59" s="2"/>
      <c r="M59">
        <v>1</v>
      </c>
    </row>
    <row r="60" spans="1:13">
      <c r="A60" t="s">
        <v>18</v>
      </c>
      <c r="B60" t="s">
        <v>80</v>
      </c>
      <c r="C60">
        <v>6</v>
      </c>
      <c r="D60">
        <v>54</v>
      </c>
      <c r="E60">
        <f t="shared" si="13"/>
        <v>3.24</v>
      </c>
      <c r="F60">
        <v>2020</v>
      </c>
      <c r="G60" s="11">
        <v>11138</v>
      </c>
      <c r="H60" s="12">
        <f t="shared" si="14"/>
        <v>0.29089603160351951</v>
      </c>
      <c r="I60" s="13">
        <f t="shared" si="15"/>
        <v>10.073058336286337</v>
      </c>
      <c r="J60">
        <f t="shared" si="16"/>
        <v>5</v>
      </c>
      <c r="K60" s="64">
        <f t="shared" si="4"/>
        <v>4.38</v>
      </c>
      <c r="L60" s="2"/>
      <c r="M60">
        <v>3</v>
      </c>
    </row>
    <row r="61" spans="1:13">
      <c r="A61" t="s">
        <v>18</v>
      </c>
      <c r="B61" t="s">
        <v>81</v>
      </c>
      <c r="C61">
        <v>7</v>
      </c>
      <c r="D61">
        <v>100</v>
      </c>
      <c r="E61">
        <f t="shared" si="13"/>
        <v>7</v>
      </c>
      <c r="F61">
        <v>2020</v>
      </c>
      <c r="G61" s="11">
        <v>55675</v>
      </c>
      <c r="H61" s="12">
        <f t="shared" si="14"/>
        <v>0.12572968118545128</v>
      </c>
      <c r="I61" s="13">
        <f t="shared" si="15"/>
        <v>4.3537287401359324</v>
      </c>
      <c r="J61">
        <f t="shared" si="16"/>
        <v>3</v>
      </c>
      <c r="K61" s="64">
        <f t="shared" si="4"/>
        <v>2.63</v>
      </c>
      <c r="L61" s="2"/>
      <c r="M61">
        <v>2</v>
      </c>
    </row>
    <row r="62" spans="1:13">
      <c r="A62" t="s">
        <v>18</v>
      </c>
      <c r="B62" t="s">
        <v>82</v>
      </c>
      <c r="C62">
        <v>8</v>
      </c>
      <c r="D62">
        <v>100</v>
      </c>
      <c r="E62">
        <f t="shared" si="13"/>
        <v>8</v>
      </c>
      <c r="F62">
        <v>2020</v>
      </c>
      <c r="G62" s="11">
        <v>39786</v>
      </c>
      <c r="H62" s="12">
        <f t="shared" si="14"/>
        <v>0.20107575529080579</v>
      </c>
      <c r="I62" s="13">
        <f t="shared" si="15"/>
        <v>6.9627894264908115</v>
      </c>
      <c r="J62">
        <f t="shared" si="16"/>
        <v>4</v>
      </c>
      <c r="K62" s="64">
        <f t="shared" si="4"/>
        <v>3.5</v>
      </c>
      <c r="L62" s="2"/>
      <c r="M62">
        <v>2</v>
      </c>
    </row>
    <row r="63" spans="1:13">
      <c r="A63" t="s">
        <v>18</v>
      </c>
      <c r="B63" t="s">
        <v>83</v>
      </c>
      <c r="C63">
        <v>8</v>
      </c>
      <c r="D63">
        <v>100</v>
      </c>
      <c r="E63">
        <f t="shared" si="13"/>
        <v>8</v>
      </c>
      <c r="F63">
        <v>2020</v>
      </c>
      <c r="G63" s="11">
        <v>95774</v>
      </c>
      <c r="H63" s="12">
        <f t="shared" si="14"/>
        <v>8.3529976820431437E-2</v>
      </c>
      <c r="I63" s="13">
        <f t="shared" si="15"/>
        <v>2.8924503531476549</v>
      </c>
      <c r="J63">
        <f t="shared" si="16"/>
        <v>2</v>
      </c>
      <c r="K63" s="64">
        <f t="shared" si="4"/>
        <v>1.75</v>
      </c>
      <c r="L63" s="2"/>
      <c r="M63">
        <v>1</v>
      </c>
    </row>
    <row r="64" spans="1:13">
      <c r="A64" t="s">
        <v>18</v>
      </c>
      <c r="B64" t="s">
        <v>84</v>
      </c>
      <c r="C64">
        <v>15</v>
      </c>
      <c r="D64">
        <v>27</v>
      </c>
      <c r="E64">
        <f t="shared" si="13"/>
        <v>4.0500000000000007</v>
      </c>
      <c r="F64">
        <v>2020</v>
      </c>
      <c r="G64" s="11">
        <v>66171</v>
      </c>
      <c r="H64" s="12">
        <f t="shared" si="14"/>
        <v>6.1205059618261781E-2</v>
      </c>
      <c r="I64" s="13">
        <f t="shared" si="15"/>
        <v>2.1193899848414945</v>
      </c>
      <c r="J64">
        <f t="shared" si="16"/>
        <v>2</v>
      </c>
      <c r="K64" s="64">
        <f t="shared" si="4"/>
        <v>1.75</v>
      </c>
      <c r="L64" s="2"/>
      <c r="M64">
        <v>2</v>
      </c>
    </row>
    <row r="65" spans="1:13">
      <c r="A65" t="s">
        <v>18</v>
      </c>
      <c r="B65" t="s">
        <v>85</v>
      </c>
      <c r="C65">
        <v>30</v>
      </c>
      <c r="D65">
        <v>100</v>
      </c>
      <c r="E65">
        <f t="shared" si="13"/>
        <v>30</v>
      </c>
      <c r="F65">
        <v>2020</v>
      </c>
      <c r="G65" s="11">
        <v>112346</v>
      </c>
      <c r="H65" s="12">
        <f t="shared" si="14"/>
        <v>0.26703220408381251</v>
      </c>
      <c r="I65" s="13">
        <f t="shared" si="15"/>
        <v>9.2467090546958772</v>
      </c>
      <c r="J65">
        <f t="shared" si="16"/>
        <v>4</v>
      </c>
      <c r="K65" s="64">
        <f t="shared" si="4"/>
        <v>3.5</v>
      </c>
      <c r="L65" s="2"/>
      <c r="M65">
        <v>2</v>
      </c>
    </row>
    <row r="66" spans="1:13">
      <c r="A66" t="s">
        <v>18</v>
      </c>
      <c r="B66" t="s">
        <v>86</v>
      </c>
      <c r="C66">
        <v>11</v>
      </c>
      <c r="D66">
        <v>100</v>
      </c>
      <c r="E66">
        <f t="shared" si="13"/>
        <v>11</v>
      </c>
      <c r="F66">
        <v>2020</v>
      </c>
      <c r="G66" s="11">
        <v>40203</v>
      </c>
      <c r="H66" s="12">
        <f t="shared" si="14"/>
        <v>0.27361142203318156</v>
      </c>
      <c r="I66" s="13">
        <f t="shared" si="15"/>
        <v>9.4745321908377402</v>
      </c>
      <c r="J66">
        <f t="shared" si="16"/>
        <v>4</v>
      </c>
      <c r="K66" s="64">
        <f t="shared" si="4"/>
        <v>3.5</v>
      </c>
      <c r="L66" s="2"/>
      <c r="M66">
        <v>2</v>
      </c>
    </row>
    <row r="67" spans="1:13">
      <c r="A67" t="s">
        <v>18</v>
      </c>
      <c r="B67" t="s">
        <v>87</v>
      </c>
      <c r="C67">
        <v>16</v>
      </c>
      <c r="D67">
        <v>100</v>
      </c>
      <c r="E67">
        <f t="shared" si="13"/>
        <v>16</v>
      </c>
      <c r="F67">
        <v>2020</v>
      </c>
      <c r="G67" s="11">
        <v>102602</v>
      </c>
      <c r="H67" s="12">
        <f t="shared" si="14"/>
        <v>0.15594237929085203</v>
      </c>
      <c r="I67" s="13">
        <f t="shared" si="15"/>
        <v>5.399924760187198</v>
      </c>
      <c r="J67">
        <f t="shared" si="16"/>
        <v>3</v>
      </c>
      <c r="K67" s="64">
        <f t="shared" si="4"/>
        <v>2.63</v>
      </c>
      <c r="L67" s="2"/>
      <c r="M67">
        <v>2</v>
      </c>
    </row>
    <row r="68" spans="1:13">
      <c r="A68" t="s">
        <v>18</v>
      </c>
      <c r="B68" t="s">
        <v>88</v>
      </c>
      <c r="C68">
        <v>9</v>
      </c>
      <c r="D68">
        <v>77.77</v>
      </c>
      <c r="E68">
        <f t="shared" si="13"/>
        <v>6.9992999999999999</v>
      </c>
      <c r="F68">
        <v>2020</v>
      </c>
      <c r="G68" s="11">
        <v>37799</v>
      </c>
      <c r="H68" s="12">
        <f t="shared" si="14"/>
        <v>0.18517156538532764</v>
      </c>
      <c r="I68" s="13">
        <f t="shared" si="15"/>
        <v>6.4120640287390493</v>
      </c>
      <c r="J68">
        <f t="shared" si="16"/>
        <v>4</v>
      </c>
      <c r="K68" s="64">
        <f t="shared" ref="K68:K108" si="17">ROUND((J68/10)*(35/100)*25,2)</f>
        <v>3.5</v>
      </c>
      <c r="L68" s="2"/>
      <c r="M68">
        <v>2</v>
      </c>
    </row>
    <row r="69" spans="1:13">
      <c r="A69" t="s">
        <v>18</v>
      </c>
      <c r="B69" t="s">
        <v>89</v>
      </c>
      <c r="C69">
        <v>47</v>
      </c>
      <c r="D69">
        <v>100</v>
      </c>
      <c r="E69">
        <f t="shared" si="13"/>
        <v>47</v>
      </c>
      <c r="F69">
        <v>2020</v>
      </c>
      <c r="G69" s="11">
        <v>83207</v>
      </c>
      <c r="H69" s="12">
        <f t="shared" si="14"/>
        <v>0.5648563221844316</v>
      </c>
      <c r="I69" s="13">
        <f t="shared" si="15"/>
        <v>19.559671039923149</v>
      </c>
      <c r="J69">
        <f t="shared" si="16"/>
        <v>5</v>
      </c>
      <c r="K69" s="64">
        <f t="shared" si="17"/>
        <v>4.38</v>
      </c>
      <c r="L69" s="2"/>
      <c r="M69">
        <v>4</v>
      </c>
    </row>
    <row r="70" spans="1:13">
      <c r="A70" t="s">
        <v>18</v>
      </c>
      <c r="B70" t="s">
        <v>90</v>
      </c>
      <c r="C70">
        <v>12</v>
      </c>
      <c r="D70">
        <v>100</v>
      </c>
      <c r="E70">
        <f t="shared" si="13"/>
        <v>12</v>
      </c>
      <c r="F70">
        <v>2020</v>
      </c>
      <c r="G70" s="11">
        <v>101298</v>
      </c>
      <c r="H70" s="12">
        <f t="shared" si="14"/>
        <v>0.11846235858555944</v>
      </c>
      <c r="I70" s="13">
        <f t="shared" si="15"/>
        <v>4.1020781277374203</v>
      </c>
      <c r="J70">
        <f t="shared" si="16"/>
        <v>3</v>
      </c>
      <c r="K70" s="64">
        <f t="shared" si="17"/>
        <v>2.63</v>
      </c>
      <c r="L70" s="2"/>
      <c r="M70">
        <v>2</v>
      </c>
    </row>
    <row r="71" spans="1:13">
      <c r="A71" t="s">
        <v>18</v>
      </c>
      <c r="B71" t="s">
        <v>91</v>
      </c>
      <c r="C71">
        <v>0</v>
      </c>
      <c r="D71">
        <v>0</v>
      </c>
      <c r="E71">
        <f t="shared" si="13"/>
        <v>0</v>
      </c>
      <c r="F71">
        <v>2020</v>
      </c>
      <c r="G71" s="11">
        <v>46524</v>
      </c>
      <c r="H71" s="12">
        <f t="shared" si="14"/>
        <v>0</v>
      </c>
      <c r="I71" s="13">
        <f t="shared" si="15"/>
        <v>0</v>
      </c>
      <c r="J71">
        <f t="shared" si="16"/>
        <v>1</v>
      </c>
      <c r="K71" s="64">
        <f t="shared" si="17"/>
        <v>0.88</v>
      </c>
      <c r="L71" s="2"/>
      <c r="M71">
        <v>1</v>
      </c>
    </row>
    <row r="72" spans="1:13">
      <c r="A72" t="s">
        <v>18</v>
      </c>
      <c r="B72" t="s">
        <v>92</v>
      </c>
      <c r="C72">
        <v>22</v>
      </c>
      <c r="D72">
        <v>100</v>
      </c>
      <c r="E72">
        <f t="shared" si="13"/>
        <v>22</v>
      </c>
      <c r="F72">
        <v>2020</v>
      </c>
      <c r="G72" s="11">
        <v>643358</v>
      </c>
      <c r="H72" s="12">
        <f t="shared" si="14"/>
        <v>3.4195580065842036E-2</v>
      </c>
      <c r="I72" s="13">
        <f t="shared" si="15"/>
        <v>1.1841140319021441</v>
      </c>
      <c r="J72">
        <f t="shared" si="16"/>
        <v>2</v>
      </c>
      <c r="K72" s="64">
        <f t="shared" si="17"/>
        <v>1.75</v>
      </c>
      <c r="L72" s="2"/>
      <c r="M72">
        <v>1</v>
      </c>
    </row>
    <row r="73" spans="1:13">
      <c r="A73" t="s">
        <v>18</v>
      </c>
      <c r="B73" t="s">
        <v>93</v>
      </c>
      <c r="C73">
        <v>45</v>
      </c>
      <c r="D73">
        <v>100</v>
      </c>
      <c r="E73">
        <f t="shared" si="13"/>
        <v>45</v>
      </c>
      <c r="F73">
        <v>2020</v>
      </c>
      <c r="G73" s="11">
        <v>79850</v>
      </c>
      <c r="H73" s="12">
        <f t="shared" si="14"/>
        <v>0.56355666875391364</v>
      </c>
      <c r="I73" s="13">
        <f t="shared" si="15"/>
        <v>19.514667040554723</v>
      </c>
      <c r="J73">
        <f t="shared" si="16"/>
        <v>5</v>
      </c>
      <c r="K73" s="64">
        <f t="shared" si="17"/>
        <v>4.38</v>
      </c>
      <c r="L73" s="2"/>
      <c r="M73">
        <v>4</v>
      </c>
    </row>
    <row r="74" spans="1:13">
      <c r="A74" t="s">
        <v>18</v>
      </c>
      <c r="B74" t="s">
        <v>94</v>
      </c>
      <c r="C74">
        <v>40</v>
      </c>
      <c r="D74">
        <v>2.5</v>
      </c>
      <c r="E74">
        <f t="shared" si="13"/>
        <v>1</v>
      </c>
      <c r="F74">
        <v>2020</v>
      </c>
      <c r="G74" s="11">
        <v>72781</v>
      </c>
      <c r="H74" s="12">
        <f t="shared" si="14"/>
        <v>1.3739849686044433E-2</v>
      </c>
      <c r="I74" s="13">
        <f t="shared" si="15"/>
        <v>0.47577929013472514</v>
      </c>
      <c r="J74">
        <f t="shared" si="16"/>
        <v>1</v>
      </c>
      <c r="K74" s="64">
        <f t="shared" si="17"/>
        <v>0.88</v>
      </c>
      <c r="L74" s="2"/>
      <c r="M74">
        <v>3</v>
      </c>
    </row>
    <row r="75" spans="1:13">
      <c r="A75" t="s">
        <v>18</v>
      </c>
      <c r="B75" t="s">
        <v>95</v>
      </c>
      <c r="C75">
        <v>2</v>
      </c>
      <c r="D75">
        <v>100</v>
      </c>
      <c r="E75">
        <f t="shared" si="13"/>
        <v>2</v>
      </c>
      <c r="F75">
        <v>2020</v>
      </c>
      <c r="G75" s="11">
        <v>49004</v>
      </c>
      <c r="H75" s="12">
        <f t="shared" si="14"/>
        <v>4.0812994857562651E-2</v>
      </c>
      <c r="I75" s="13">
        <f t="shared" si="15"/>
        <v>1.4132598365560132</v>
      </c>
      <c r="J75">
        <f t="shared" si="16"/>
        <v>2</v>
      </c>
      <c r="K75" s="64">
        <f t="shared" si="17"/>
        <v>1.75</v>
      </c>
      <c r="L75" s="2"/>
      <c r="M75">
        <v>1</v>
      </c>
    </row>
    <row r="76" spans="1:13">
      <c r="A76" t="s">
        <v>18</v>
      </c>
      <c r="B76" t="s">
        <v>96</v>
      </c>
      <c r="C76">
        <v>24</v>
      </c>
      <c r="D76">
        <v>100</v>
      </c>
      <c r="E76">
        <f t="shared" ref="E76:E107" si="18">C76*(D76/100)</f>
        <v>24</v>
      </c>
      <c r="F76">
        <v>2020</v>
      </c>
      <c r="G76" s="11">
        <v>57481</v>
      </c>
      <c r="H76" s="12">
        <f t="shared" si="14"/>
        <v>0.41752927054157024</v>
      </c>
      <c r="I76" s="13">
        <f t="shared" si="15"/>
        <v>14.458075196449094</v>
      </c>
      <c r="J76">
        <f t="shared" si="16"/>
        <v>5</v>
      </c>
      <c r="K76" s="64">
        <f t="shared" si="17"/>
        <v>4.38</v>
      </c>
      <c r="L76" s="2"/>
      <c r="M76">
        <v>3</v>
      </c>
    </row>
    <row r="77" spans="1:13">
      <c r="A77" t="s">
        <v>18</v>
      </c>
      <c r="B77" t="s">
        <v>97</v>
      </c>
      <c r="C77">
        <v>3</v>
      </c>
      <c r="D77">
        <v>100</v>
      </c>
      <c r="E77">
        <f t="shared" si="18"/>
        <v>3</v>
      </c>
      <c r="F77">
        <v>2020</v>
      </c>
      <c r="G77" s="11">
        <v>63783</v>
      </c>
      <c r="H77" s="12">
        <f t="shared" ref="H77:H108" si="19">IF(G77&gt;0,E77/(G77/1000),0)</f>
        <v>4.7034476271106719E-2</v>
      </c>
      <c r="I77" s="13">
        <f t="shared" ref="I77:I108" si="20">H77/$H$109*100</f>
        <v>1.6286953819338428</v>
      </c>
      <c r="J77">
        <f t="shared" ref="J77:J108" si="21">LOOKUP(I77,$O$3:$P$12,$Q$3:$Q$12)</f>
        <v>2</v>
      </c>
      <c r="K77" s="64">
        <f t="shared" si="17"/>
        <v>1.75</v>
      </c>
      <c r="L77" s="2"/>
      <c r="M77">
        <v>1</v>
      </c>
    </row>
    <row r="78" spans="1:13">
      <c r="A78" t="s">
        <v>18</v>
      </c>
      <c r="B78" t="s">
        <v>98</v>
      </c>
      <c r="C78">
        <v>12</v>
      </c>
      <c r="D78">
        <v>100</v>
      </c>
      <c r="E78">
        <f t="shared" si="18"/>
        <v>12</v>
      </c>
      <c r="F78">
        <v>2020</v>
      </c>
      <c r="G78" s="11">
        <v>51993</v>
      </c>
      <c r="H78" s="12">
        <f t="shared" si="19"/>
        <v>0.23080030004039004</v>
      </c>
      <c r="I78" s="13">
        <f t="shared" si="20"/>
        <v>7.9920818222365551</v>
      </c>
      <c r="J78">
        <f t="shared" si="21"/>
        <v>4</v>
      </c>
      <c r="K78" s="64">
        <f t="shared" si="17"/>
        <v>3.5</v>
      </c>
      <c r="L78" s="2"/>
      <c r="M78">
        <v>2</v>
      </c>
    </row>
    <row r="79" spans="1:13">
      <c r="A79" t="s">
        <v>18</v>
      </c>
      <c r="B79" t="s">
        <v>99</v>
      </c>
      <c r="C79">
        <v>41</v>
      </c>
      <c r="D79">
        <v>80</v>
      </c>
      <c r="E79">
        <f t="shared" si="18"/>
        <v>32.800000000000004</v>
      </c>
      <c r="F79">
        <v>2020</v>
      </c>
      <c r="G79" s="11">
        <v>64935</v>
      </c>
      <c r="H79" s="12">
        <f t="shared" si="19"/>
        <v>0.50512050512050521</v>
      </c>
      <c r="I79" s="13">
        <f t="shared" si="20"/>
        <v>17.491157534483566</v>
      </c>
      <c r="J79">
        <f t="shared" si="21"/>
        <v>5</v>
      </c>
      <c r="K79" s="64">
        <f t="shared" si="17"/>
        <v>4.38</v>
      </c>
      <c r="L79" s="2"/>
      <c r="M79">
        <v>4</v>
      </c>
    </row>
    <row r="80" spans="1:13">
      <c r="A80" t="s">
        <v>18</v>
      </c>
      <c r="B80" t="s">
        <v>100</v>
      </c>
      <c r="C80">
        <v>11</v>
      </c>
      <c r="D80">
        <v>11</v>
      </c>
      <c r="E80">
        <f t="shared" si="18"/>
        <v>1.21</v>
      </c>
      <c r="F80">
        <v>2020</v>
      </c>
      <c r="G80" s="11">
        <v>44359</v>
      </c>
      <c r="H80" s="12">
        <f t="shared" si="19"/>
        <v>2.7277440880091975E-2</v>
      </c>
      <c r="I80" s="13">
        <f t="shared" si="20"/>
        <v>0.94455483539997465</v>
      </c>
      <c r="J80">
        <f t="shared" si="21"/>
        <v>1</v>
      </c>
      <c r="K80" s="64">
        <f t="shared" si="17"/>
        <v>0.88</v>
      </c>
      <c r="L80" s="2"/>
      <c r="M80">
        <v>2</v>
      </c>
    </row>
    <row r="81" spans="1:13">
      <c r="A81" t="s">
        <v>18</v>
      </c>
      <c r="B81" t="s">
        <v>101</v>
      </c>
      <c r="C81">
        <v>76</v>
      </c>
      <c r="D81">
        <v>0</v>
      </c>
      <c r="E81">
        <f t="shared" si="18"/>
        <v>0</v>
      </c>
      <c r="H81" s="12">
        <f t="shared" si="19"/>
        <v>0</v>
      </c>
      <c r="I81" s="13">
        <f t="shared" si="20"/>
        <v>0</v>
      </c>
      <c r="J81">
        <f t="shared" si="21"/>
        <v>1</v>
      </c>
      <c r="K81" s="64">
        <f t="shared" si="17"/>
        <v>0.88</v>
      </c>
      <c r="L81" s="2"/>
      <c r="M81">
        <v>1</v>
      </c>
    </row>
    <row r="82" spans="1:13">
      <c r="A82" t="s">
        <v>18</v>
      </c>
      <c r="B82" t="s">
        <v>102</v>
      </c>
      <c r="C82">
        <v>35</v>
      </c>
      <c r="D82">
        <v>83</v>
      </c>
      <c r="E82">
        <f t="shared" si="18"/>
        <v>29.049999999999997</v>
      </c>
      <c r="F82">
        <v>2020</v>
      </c>
      <c r="G82" s="11">
        <v>74480</v>
      </c>
      <c r="H82" s="12">
        <f t="shared" si="19"/>
        <v>0.39003759398496235</v>
      </c>
      <c r="I82" s="13">
        <f t="shared" si="20"/>
        <v>13.50610187391692</v>
      </c>
      <c r="J82">
        <f t="shared" si="21"/>
        <v>5</v>
      </c>
      <c r="K82" s="64">
        <f t="shared" si="17"/>
        <v>4.38</v>
      </c>
      <c r="L82" s="2"/>
      <c r="M82">
        <v>3</v>
      </c>
    </row>
    <row r="83" spans="1:13">
      <c r="A83" t="s">
        <v>18</v>
      </c>
      <c r="B83" t="s">
        <v>103</v>
      </c>
      <c r="C83">
        <v>5</v>
      </c>
      <c r="D83">
        <v>0</v>
      </c>
      <c r="E83">
        <f t="shared" si="18"/>
        <v>0</v>
      </c>
      <c r="F83">
        <v>2020</v>
      </c>
      <c r="G83" s="11">
        <v>47716</v>
      </c>
      <c r="H83" s="12">
        <f t="shared" si="19"/>
        <v>0</v>
      </c>
      <c r="I83" s="13">
        <f t="shared" si="20"/>
        <v>0</v>
      </c>
      <c r="J83">
        <f t="shared" si="21"/>
        <v>1</v>
      </c>
      <c r="K83" s="64">
        <f t="shared" si="17"/>
        <v>0.88</v>
      </c>
      <c r="L83" s="2"/>
      <c r="M83">
        <v>2</v>
      </c>
    </row>
    <row r="84" spans="1:13">
      <c r="A84" t="s">
        <v>18</v>
      </c>
      <c r="B84" t="s">
        <v>104</v>
      </c>
      <c r="C84">
        <v>28.66</v>
      </c>
      <c r="D84">
        <v>100</v>
      </c>
      <c r="E84">
        <f t="shared" si="18"/>
        <v>28.66</v>
      </c>
      <c r="F84">
        <v>2020</v>
      </c>
      <c r="G84" s="11">
        <v>105874</v>
      </c>
      <c r="H84" s="12">
        <f t="shared" si="19"/>
        <v>0.27069913293159797</v>
      </c>
      <c r="I84" s="13">
        <f t="shared" si="20"/>
        <v>9.3736863393124601</v>
      </c>
      <c r="J84">
        <f t="shared" si="21"/>
        <v>4</v>
      </c>
      <c r="K84" s="64">
        <f t="shared" si="17"/>
        <v>3.5</v>
      </c>
      <c r="L84" s="2"/>
      <c r="M84">
        <v>2</v>
      </c>
    </row>
    <row r="85" spans="1:13">
      <c r="A85" t="s">
        <v>18</v>
      </c>
      <c r="B85" t="s">
        <v>105</v>
      </c>
      <c r="E85">
        <f t="shared" si="18"/>
        <v>0</v>
      </c>
      <c r="F85">
        <v>2020</v>
      </c>
      <c r="G85" s="11">
        <v>37420</v>
      </c>
      <c r="H85" s="12">
        <f t="shared" si="19"/>
        <v>0</v>
      </c>
      <c r="I85" s="13">
        <f t="shared" si="20"/>
        <v>0</v>
      </c>
      <c r="J85">
        <f t="shared" si="21"/>
        <v>1</v>
      </c>
      <c r="K85" s="64">
        <f t="shared" si="17"/>
        <v>0.88</v>
      </c>
      <c r="L85" s="2"/>
      <c r="M85">
        <v>1</v>
      </c>
    </row>
    <row r="86" spans="1:13">
      <c r="A86" t="s">
        <v>18</v>
      </c>
      <c r="B86" t="s">
        <v>106</v>
      </c>
      <c r="C86">
        <v>158</v>
      </c>
      <c r="D86">
        <v>12.66</v>
      </c>
      <c r="E86">
        <f t="shared" si="18"/>
        <v>20.002799999999997</v>
      </c>
      <c r="F86">
        <v>2020</v>
      </c>
      <c r="G86" s="11">
        <v>82689</v>
      </c>
      <c r="H86" s="12">
        <f t="shared" si="19"/>
        <v>0.24190400174146498</v>
      </c>
      <c r="I86" s="13">
        <f t="shared" si="20"/>
        <v>8.3765773905229413</v>
      </c>
      <c r="J86">
        <f t="shared" si="21"/>
        <v>4</v>
      </c>
      <c r="K86" s="64">
        <f t="shared" si="17"/>
        <v>3.5</v>
      </c>
      <c r="L86" s="2"/>
      <c r="M86">
        <v>6</v>
      </c>
    </row>
    <row r="87" spans="1:13">
      <c r="A87" t="s">
        <v>18</v>
      </c>
      <c r="B87" t="s">
        <v>107</v>
      </c>
      <c r="C87">
        <v>27.69</v>
      </c>
      <c r="D87">
        <v>1</v>
      </c>
      <c r="E87">
        <f t="shared" si="18"/>
        <v>0.27690000000000003</v>
      </c>
      <c r="F87">
        <v>2020</v>
      </c>
      <c r="G87" s="11">
        <v>73748</v>
      </c>
      <c r="H87" s="12">
        <f t="shared" si="19"/>
        <v>3.7546780929652332E-3</v>
      </c>
      <c r="I87" s="13">
        <f t="shared" si="20"/>
        <v>0.13001583849711593</v>
      </c>
      <c r="J87">
        <f t="shared" si="21"/>
        <v>1</v>
      </c>
      <c r="K87" s="64">
        <f t="shared" si="17"/>
        <v>0.88</v>
      </c>
      <c r="L87" s="2"/>
      <c r="M87">
        <v>3</v>
      </c>
    </row>
    <row r="88" spans="1:13">
      <c r="A88" t="s">
        <v>18</v>
      </c>
      <c r="B88" t="s">
        <v>108</v>
      </c>
      <c r="C88">
        <v>26.72</v>
      </c>
      <c r="D88">
        <v>100</v>
      </c>
      <c r="E88">
        <f t="shared" si="18"/>
        <v>26.72</v>
      </c>
      <c r="F88">
        <v>2020</v>
      </c>
      <c r="G88" s="11">
        <v>74699</v>
      </c>
      <c r="H88" s="12">
        <f t="shared" si="19"/>
        <v>0.35770224500997333</v>
      </c>
      <c r="I88" s="13">
        <f t="shared" si="20"/>
        <v>12.386403352236227</v>
      </c>
      <c r="J88">
        <f t="shared" si="21"/>
        <v>5</v>
      </c>
      <c r="K88" s="64">
        <f t="shared" si="17"/>
        <v>4.38</v>
      </c>
      <c r="L88" s="2"/>
      <c r="M88">
        <v>3</v>
      </c>
    </row>
    <row r="89" spans="1:13">
      <c r="A89" t="s">
        <v>18</v>
      </c>
      <c r="B89" t="s">
        <v>109</v>
      </c>
      <c r="C89">
        <v>98</v>
      </c>
      <c r="D89">
        <v>57.14</v>
      </c>
      <c r="E89">
        <f t="shared" si="18"/>
        <v>55.997199999999999</v>
      </c>
      <c r="F89">
        <v>2020</v>
      </c>
      <c r="G89" s="11">
        <v>241805</v>
      </c>
      <c r="H89" s="12">
        <f t="shared" si="19"/>
        <v>0.2315799921424288</v>
      </c>
      <c r="I89" s="13">
        <f t="shared" si="20"/>
        <v>8.0190807606025576</v>
      </c>
      <c r="J89">
        <f t="shared" si="21"/>
        <v>4</v>
      </c>
      <c r="K89" s="64">
        <f t="shared" si="17"/>
        <v>3.5</v>
      </c>
      <c r="L89" s="2"/>
      <c r="M89">
        <v>3</v>
      </c>
    </row>
    <row r="90" spans="1:13">
      <c r="A90" t="s">
        <v>18</v>
      </c>
      <c r="B90" t="s">
        <v>110</v>
      </c>
      <c r="C90">
        <v>3</v>
      </c>
      <c r="D90">
        <v>0</v>
      </c>
      <c r="E90">
        <f t="shared" si="18"/>
        <v>0</v>
      </c>
      <c r="G90" s="11">
        <v>46524</v>
      </c>
      <c r="H90" s="12">
        <f t="shared" si="19"/>
        <v>0</v>
      </c>
      <c r="I90" s="13">
        <f t="shared" si="20"/>
        <v>0</v>
      </c>
      <c r="J90">
        <f t="shared" si="21"/>
        <v>1</v>
      </c>
      <c r="K90" s="64">
        <f t="shared" si="17"/>
        <v>0.88</v>
      </c>
      <c r="L90" s="2"/>
      <c r="M90">
        <v>1</v>
      </c>
    </row>
    <row r="91" spans="1:13">
      <c r="A91" t="s">
        <v>18</v>
      </c>
      <c r="B91" t="s">
        <v>111</v>
      </c>
      <c r="C91">
        <v>33</v>
      </c>
      <c r="D91">
        <v>100</v>
      </c>
      <c r="E91">
        <f t="shared" si="18"/>
        <v>33</v>
      </c>
      <c r="F91">
        <v>2020</v>
      </c>
      <c r="G91" s="11">
        <v>359138</v>
      </c>
      <c r="H91" s="12">
        <f t="shared" si="19"/>
        <v>9.1886684227232993E-2</v>
      </c>
      <c r="I91" s="13">
        <f t="shared" si="20"/>
        <v>3.1818238476706706</v>
      </c>
      <c r="J91">
        <f t="shared" si="21"/>
        <v>3</v>
      </c>
      <c r="K91" s="64">
        <f t="shared" si="17"/>
        <v>2.63</v>
      </c>
      <c r="L91" s="2"/>
      <c r="M91">
        <v>2</v>
      </c>
    </row>
    <row r="92" spans="1:13">
      <c r="A92" t="s">
        <v>18</v>
      </c>
      <c r="B92" t="s">
        <v>112</v>
      </c>
      <c r="C92">
        <v>3</v>
      </c>
      <c r="D92">
        <v>100</v>
      </c>
      <c r="E92">
        <f t="shared" si="18"/>
        <v>3</v>
      </c>
      <c r="F92">
        <v>2020</v>
      </c>
      <c r="G92" s="11">
        <v>84726</v>
      </c>
      <c r="H92" s="12">
        <f t="shared" si="19"/>
        <v>3.5408257205580343E-2</v>
      </c>
      <c r="I92" s="13">
        <f t="shared" si="20"/>
        <v>1.2261062430173302</v>
      </c>
      <c r="J92">
        <f t="shared" si="21"/>
        <v>2</v>
      </c>
      <c r="K92" s="64">
        <f t="shared" si="17"/>
        <v>1.75</v>
      </c>
      <c r="L92" s="2"/>
      <c r="M92">
        <v>1</v>
      </c>
    </row>
    <row r="93" spans="1:13">
      <c r="A93" t="s">
        <v>18</v>
      </c>
      <c r="B93" t="s">
        <v>113</v>
      </c>
      <c r="C93">
        <v>8</v>
      </c>
      <c r="D93">
        <v>50</v>
      </c>
      <c r="E93">
        <f t="shared" si="18"/>
        <v>4</v>
      </c>
      <c r="G93" s="11">
        <v>77898</v>
      </c>
      <c r="H93" s="12">
        <f t="shared" si="19"/>
        <v>5.1349200236206323E-2</v>
      </c>
      <c r="I93" s="13">
        <f t="shared" si="20"/>
        <v>1.7781043166856882</v>
      </c>
      <c r="J93">
        <f t="shared" si="21"/>
        <v>2</v>
      </c>
      <c r="K93" s="64">
        <f t="shared" si="17"/>
        <v>1.75</v>
      </c>
      <c r="L93" s="2"/>
      <c r="M93">
        <v>2</v>
      </c>
    </row>
    <row r="94" spans="1:13">
      <c r="A94" t="s">
        <v>18</v>
      </c>
      <c r="B94" t="s">
        <v>114</v>
      </c>
      <c r="C94">
        <v>26</v>
      </c>
      <c r="D94">
        <v>100</v>
      </c>
      <c r="E94">
        <f t="shared" si="18"/>
        <v>26</v>
      </c>
      <c r="F94">
        <v>2020</v>
      </c>
      <c r="G94" s="11">
        <v>212964</v>
      </c>
      <c r="H94" s="12">
        <f t="shared" si="19"/>
        <v>0.12208636201423714</v>
      </c>
      <c r="I94" s="13">
        <f t="shared" si="20"/>
        <v>4.2275690041400482</v>
      </c>
      <c r="J94">
        <f t="shared" si="21"/>
        <v>3</v>
      </c>
      <c r="K94" s="64">
        <f t="shared" si="17"/>
        <v>2.63</v>
      </c>
      <c r="L94" s="2"/>
      <c r="M94">
        <v>2</v>
      </c>
    </row>
    <row r="95" spans="1:13">
      <c r="A95" t="s">
        <v>18</v>
      </c>
      <c r="B95" t="s">
        <v>115</v>
      </c>
      <c r="C95">
        <v>5</v>
      </c>
      <c r="D95">
        <v>100</v>
      </c>
      <c r="E95">
        <f t="shared" si="18"/>
        <v>5</v>
      </c>
      <c r="F95">
        <v>2020</v>
      </c>
      <c r="G95" s="11">
        <v>52868</v>
      </c>
      <c r="H95" s="12">
        <f t="shared" si="19"/>
        <v>9.4575168343799643E-2</v>
      </c>
      <c r="I95" s="13">
        <f t="shared" si="20"/>
        <v>3.2749198489913964</v>
      </c>
      <c r="J95">
        <f t="shared" si="21"/>
        <v>3</v>
      </c>
      <c r="K95" s="64">
        <f t="shared" si="17"/>
        <v>2.63</v>
      </c>
      <c r="L95" s="2"/>
      <c r="M95">
        <v>2</v>
      </c>
    </row>
    <row r="96" spans="1:13">
      <c r="A96" t="s">
        <v>18</v>
      </c>
      <c r="B96" t="s">
        <v>116</v>
      </c>
      <c r="C96">
        <v>24</v>
      </c>
      <c r="D96">
        <v>100</v>
      </c>
      <c r="E96">
        <f t="shared" si="18"/>
        <v>24</v>
      </c>
      <c r="F96">
        <v>2020</v>
      </c>
      <c r="G96" s="11">
        <v>90250</v>
      </c>
      <c r="H96" s="12">
        <f t="shared" si="19"/>
        <v>0.26592797783933519</v>
      </c>
      <c r="I96" s="13">
        <f t="shared" si="20"/>
        <v>9.2084722478347985</v>
      </c>
      <c r="J96">
        <f t="shared" si="21"/>
        <v>4</v>
      </c>
      <c r="K96" s="64">
        <f t="shared" si="17"/>
        <v>3.5</v>
      </c>
      <c r="L96" s="2"/>
      <c r="M96">
        <v>2</v>
      </c>
    </row>
    <row r="97" spans="1:13">
      <c r="A97" t="s">
        <v>18</v>
      </c>
      <c r="B97" t="s">
        <v>117</v>
      </c>
      <c r="C97">
        <v>8</v>
      </c>
      <c r="D97">
        <v>87.5</v>
      </c>
      <c r="E97">
        <f t="shared" si="18"/>
        <v>7</v>
      </c>
      <c r="F97">
        <v>2020</v>
      </c>
      <c r="G97" s="11">
        <v>73678</v>
      </c>
      <c r="H97" s="12">
        <f t="shared" si="19"/>
        <v>9.500800781780179E-2</v>
      </c>
      <c r="I97" s="13">
        <f t="shared" si="20"/>
        <v>3.2899080812056254</v>
      </c>
      <c r="J97">
        <f t="shared" si="21"/>
        <v>3</v>
      </c>
      <c r="K97" s="64">
        <f t="shared" si="17"/>
        <v>2.63</v>
      </c>
      <c r="L97" s="2"/>
      <c r="M97">
        <v>2</v>
      </c>
    </row>
    <row r="98" spans="1:13">
      <c r="A98" t="s">
        <v>18</v>
      </c>
      <c r="B98" t="s">
        <v>118</v>
      </c>
      <c r="C98">
        <v>0</v>
      </c>
      <c r="D98">
        <v>0</v>
      </c>
      <c r="E98">
        <f t="shared" si="18"/>
        <v>0</v>
      </c>
      <c r="F98">
        <v>2020</v>
      </c>
      <c r="G98" s="11">
        <v>38575</v>
      </c>
      <c r="H98" s="12">
        <f t="shared" si="19"/>
        <v>0</v>
      </c>
      <c r="I98" s="13">
        <f t="shared" si="20"/>
        <v>0</v>
      </c>
      <c r="J98">
        <f t="shared" si="21"/>
        <v>1</v>
      </c>
      <c r="K98" s="64">
        <f t="shared" si="17"/>
        <v>0.88</v>
      </c>
      <c r="L98" s="2"/>
      <c r="M98">
        <v>1</v>
      </c>
    </row>
    <row r="99" spans="1:13">
      <c r="A99" t="s">
        <v>18</v>
      </c>
      <c r="B99" t="s">
        <v>119</v>
      </c>
      <c r="E99">
        <f t="shared" si="18"/>
        <v>0</v>
      </c>
      <c r="F99">
        <v>2020</v>
      </c>
      <c r="G99" s="11">
        <v>49691</v>
      </c>
      <c r="H99" s="12">
        <f t="shared" si="19"/>
        <v>0</v>
      </c>
      <c r="I99" s="13">
        <f t="shared" si="20"/>
        <v>0</v>
      </c>
      <c r="J99">
        <f t="shared" si="21"/>
        <v>1</v>
      </c>
      <c r="K99" s="64">
        <f t="shared" si="17"/>
        <v>0.88</v>
      </c>
      <c r="L99" s="2"/>
      <c r="M99">
        <v>1</v>
      </c>
    </row>
    <row r="100" spans="1:13">
      <c r="A100" t="s">
        <v>18</v>
      </c>
      <c r="B100" t="s">
        <v>120</v>
      </c>
      <c r="C100">
        <v>25</v>
      </c>
      <c r="D100">
        <v>100</v>
      </c>
      <c r="E100">
        <f t="shared" si="18"/>
        <v>25</v>
      </c>
      <c r="F100">
        <v>2020</v>
      </c>
      <c r="G100" s="11">
        <v>71502</v>
      </c>
      <c r="H100" s="12">
        <f t="shared" si="19"/>
        <v>0.34964056949455963</v>
      </c>
      <c r="I100" s="13">
        <f t="shared" si="20"/>
        <v>12.107246131330395</v>
      </c>
      <c r="J100">
        <f t="shared" si="21"/>
        <v>5</v>
      </c>
      <c r="K100" s="64">
        <f t="shared" si="17"/>
        <v>4.38</v>
      </c>
      <c r="L100" s="2"/>
      <c r="M100">
        <v>3</v>
      </c>
    </row>
    <row r="101" spans="1:13">
      <c r="A101" t="s">
        <v>18</v>
      </c>
      <c r="B101" t="s">
        <v>121</v>
      </c>
      <c r="C101">
        <v>0</v>
      </c>
      <c r="D101">
        <v>0</v>
      </c>
      <c r="E101">
        <f t="shared" si="18"/>
        <v>0</v>
      </c>
      <c r="F101">
        <v>2020</v>
      </c>
      <c r="G101" s="11">
        <v>44359</v>
      </c>
      <c r="H101" s="12">
        <f t="shared" si="19"/>
        <v>0</v>
      </c>
      <c r="I101" s="13">
        <f t="shared" si="20"/>
        <v>0</v>
      </c>
      <c r="J101">
        <f t="shared" si="21"/>
        <v>1</v>
      </c>
      <c r="K101" s="64">
        <f t="shared" si="17"/>
        <v>0.88</v>
      </c>
      <c r="L101" s="2"/>
      <c r="M101">
        <v>1</v>
      </c>
    </row>
    <row r="102" spans="1:13">
      <c r="A102" t="s">
        <v>18</v>
      </c>
      <c r="B102" t="s">
        <v>122</v>
      </c>
      <c r="C102">
        <v>1</v>
      </c>
      <c r="D102">
        <v>100</v>
      </c>
      <c r="E102">
        <f t="shared" si="18"/>
        <v>1</v>
      </c>
      <c r="F102">
        <v>2020</v>
      </c>
      <c r="G102" s="11">
        <v>45410</v>
      </c>
      <c r="H102" s="12">
        <f t="shared" si="19"/>
        <v>2.2021581149526539E-2</v>
      </c>
      <c r="I102" s="13">
        <f t="shared" si="20"/>
        <v>0.76255654074643109</v>
      </c>
      <c r="J102">
        <f t="shared" si="21"/>
        <v>1</v>
      </c>
      <c r="K102" s="64">
        <f t="shared" si="17"/>
        <v>0.88</v>
      </c>
      <c r="L102" s="2"/>
      <c r="M102">
        <v>1</v>
      </c>
    </row>
    <row r="103" spans="1:13">
      <c r="A103" t="s">
        <v>18</v>
      </c>
      <c r="B103" t="s">
        <v>123</v>
      </c>
      <c r="C103">
        <v>4</v>
      </c>
      <c r="D103">
        <v>100</v>
      </c>
      <c r="E103">
        <f t="shared" si="18"/>
        <v>4</v>
      </c>
      <c r="G103" s="11">
        <v>74699</v>
      </c>
      <c r="H103" s="12">
        <f t="shared" si="19"/>
        <v>5.3548240270954096E-2</v>
      </c>
      <c r="I103" s="13">
        <f t="shared" si="20"/>
        <v>1.8542519988377588</v>
      </c>
      <c r="J103">
        <f t="shared" si="21"/>
        <v>2</v>
      </c>
      <c r="K103" s="64">
        <f t="shared" si="17"/>
        <v>1.75</v>
      </c>
      <c r="L103" s="2"/>
      <c r="M103">
        <v>1</v>
      </c>
    </row>
    <row r="104" spans="1:13">
      <c r="A104" t="s">
        <v>18</v>
      </c>
      <c r="B104" t="s">
        <v>124</v>
      </c>
      <c r="C104">
        <v>1</v>
      </c>
      <c r="D104">
        <v>100</v>
      </c>
      <c r="E104">
        <f t="shared" si="18"/>
        <v>1</v>
      </c>
      <c r="F104">
        <v>2020</v>
      </c>
      <c r="G104" s="11">
        <v>39786</v>
      </c>
      <c r="H104" s="12">
        <f t="shared" si="19"/>
        <v>2.5134469411350724E-2</v>
      </c>
      <c r="I104" s="13">
        <f t="shared" si="20"/>
        <v>0.87034867831135143</v>
      </c>
      <c r="J104">
        <f t="shared" si="21"/>
        <v>1</v>
      </c>
      <c r="K104" s="64">
        <f t="shared" si="17"/>
        <v>0.88</v>
      </c>
      <c r="L104" s="2"/>
      <c r="M104">
        <v>1</v>
      </c>
    </row>
    <row r="105" spans="1:13">
      <c r="A105" t="s">
        <v>18</v>
      </c>
      <c r="B105" t="s">
        <v>125</v>
      </c>
      <c r="E105">
        <f t="shared" si="18"/>
        <v>0</v>
      </c>
      <c r="F105">
        <v>2020</v>
      </c>
      <c r="G105" s="11">
        <v>58517</v>
      </c>
      <c r="H105" s="12">
        <f t="shared" si="19"/>
        <v>0</v>
      </c>
      <c r="I105" s="13">
        <f t="shared" si="20"/>
        <v>0</v>
      </c>
      <c r="J105">
        <f t="shared" si="21"/>
        <v>1</v>
      </c>
      <c r="K105" s="64">
        <f t="shared" si="17"/>
        <v>0.88</v>
      </c>
      <c r="L105" s="2"/>
      <c r="M105">
        <v>1</v>
      </c>
    </row>
    <row r="106" spans="1:13">
      <c r="A106" t="s">
        <v>18</v>
      </c>
      <c r="B106" t="s">
        <v>126</v>
      </c>
      <c r="E106">
        <f t="shared" si="18"/>
        <v>0</v>
      </c>
      <c r="F106">
        <v>2020</v>
      </c>
      <c r="G106" s="11">
        <v>67473</v>
      </c>
      <c r="H106" s="12">
        <f t="shared" si="19"/>
        <v>0</v>
      </c>
      <c r="I106" s="13">
        <f t="shared" si="20"/>
        <v>0</v>
      </c>
      <c r="J106">
        <f t="shared" si="21"/>
        <v>1</v>
      </c>
      <c r="K106" s="64">
        <f t="shared" si="17"/>
        <v>0.88</v>
      </c>
      <c r="L106" s="2"/>
      <c r="M106">
        <v>1</v>
      </c>
    </row>
    <row r="107" spans="1:13">
      <c r="A107" t="s">
        <v>18</v>
      </c>
      <c r="B107" t="s">
        <v>127</v>
      </c>
      <c r="C107">
        <v>0</v>
      </c>
      <c r="E107">
        <f t="shared" si="18"/>
        <v>0</v>
      </c>
      <c r="F107">
        <v>2020</v>
      </c>
      <c r="G107" s="11">
        <v>42882</v>
      </c>
      <c r="H107" s="12">
        <f t="shared" si="19"/>
        <v>0</v>
      </c>
      <c r="I107" s="13">
        <f t="shared" si="20"/>
        <v>0</v>
      </c>
      <c r="J107">
        <f t="shared" si="21"/>
        <v>1</v>
      </c>
      <c r="K107" s="64">
        <f t="shared" si="17"/>
        <v>0.88</v>
      </c>
      <c r="L107" s="2"/>
      <c r="M107">
        <v>1</v>
      </c>
    </row>
    <row r="108" spans="1:13">
      <c r="A108" t="s">
        <v>18</v>
      </c>
      <c r="B108" t="s">
        <v>128</v>
      </c>
      <c r="E108">
        <f t="shared" ref="E108" si="22">C108*(D108/100)</f>
        <v>0</v>
      </c>
      <c r="G108" s="11">
        <v>45410</v>
      </c>
      <c r="H108" s="12">
        <f t="shared" si="19"/>
        <v>0</v>
      </c>
      <c r="I108" s="13">
        <f t="shared" si="20"/>
        <v>0</v>
      </c>
      <c r="J108">
        <f t="shared" si="21"/>
        <v>1</v>
      </c>
      <c r="K108" s="64">
        <f t="shared" si="17"/>
        <v>0.88</v>
      </c>
      <c r="L108" s="2"/>
      <c r="M108">
        <v>1</v>
      </c>
    </row>
    <row r="109" spans="1:13">
      <c r="G109" s="38" t="s">
        <v>623</v>
      </c>
      <c r="H109" s="19">
        <f>MAX(H3:H108)</f>
        <v>2.8878620761642981</v>
      </c>
    </row>
    <row r="110" spans="1:13">
      <c r="H110" s="20" t="s">
        <v>624</v>
      </c>
    </row>
  </sheetData>
  <autoFilter ref="A2:M110" xr:uid="{1AF43E96-56F0-4F6B-B280-881179EED57B}"/>
  <mergeCells count="2">
    <mergeCell ref="C1:D1"/>
    <mergeCell ref="F1:G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2FFE5-0531-4041-9D74-3F10320AF716}">
  <dimension ref="A1:L132"/>
  <sheetViews>
    <sheetView zoomScaleNormal="100" workbookViewId="0">
      <pane ySplit="2" topLeftCell="A3" activePane="bottomLeft" state="frozen"/>
      <selection pane="bottomLeft" activeCell="F13" sqref="F13"/>
    </sheetView>
  </sheetViews>
  <sheetFormatPr defaultRowHeight="15"/>
  <cols>
    <col min="1" max="1" width="11.140625" bestFit="1" customWidth="1"/>
    <col min="2" max="2" width="19.140625" bestFit="1" customWidth="1"/>
    <col min="3" max="3" width="24.42578125" style="11" bestFit="1" customWidth="1"/>
    <col min="4" max="4" width="13" style="22" bestFit="1" customWidth="1"/>
    <col min="5" max="5" width="11.140625" bestFit="1" customWidth="1"/>
    <col min="6" max="6" width="22.42578125" bestFit="1" customWidth="1"/>
    <col min="7" max="7" width="9.140625" hidden="1" customWidth="1"/>
    <col min="8" max="8" width="13" bestFit="1" customWidth="1"/>
    <col min="10" max="10" width="4.42578125" bestFit="1" customWidth="1"/>
    <col min="11" max="11" width="4.5703125" bestFit="1" customWidth="1"/>
    <col min="12" max="12" width="5.42578125" bestFit="1" customWidth="1"/>
  </cols>
  <sheetData>
    <row r="1" spans="1:12">
      <c r="A1" s="1"/>
      <c r="C1" s="16">
        <f>MAX(C3:C132)</f>
        <v>363</v>
      </c>
      <c r="D1" s="56" t="s">
        <v>625</v>
      </c>
      <c r="J1" s="52"/>
      <c r="K1" s="52"/>
      <c r="L1" s="52"/>
    </row>
    <row r="2" spans="1:12" s="1" customFormat="1">
      <c r="A2" s="1" t="s">
        <v>6</v>
      </c>
      <c r="B2" s="1" t="s">
        <v>137</v>
      </c>
      <c r="C2" s="16" t="s">
        <v>616</v>
      </c>
      <c r="D2" s="24" t="s">
        <v>626</v>
      </c>
      <c r="E2" s="1" t="s">
        <v>621</v>
      </c>
      <c r="F2" s="14" t="s">
        <v>13</v>
      </c>
      <c r="H2" s="1" t="s">
        <v>627</v>
      </c>
      <c r="J2" s="23" t="s">
        <v>15</v>
      </c>
      <c r="K2" s="23" t="s">
        <v>16</v>
      </c>
      <c r="L2" s="23" t="s">
        <v>17</v>
      </c>
    </row>
    <row r="3" spans="1:12">
      <c r="A3" t="s">
        <v>164</v>
      </c>
      <c r="B3" t="s">
        <v>165</v>
      </c>
      <c r="C3">
        <v>37</v>
      </c>
      <c r="D3" s="22">
        <f t="shared" ref="D3:D34" si="0">C3/$C$1*100</f>
        <v>10.192837465564738</v>
      </c>
      <c r="E3">
        <f t="shared" ref="E3:E34" si="1">LOOKUP(D3,$J$3:$K$12,$L$3:$L$12)</f>
        <v>5</v>
      </c>
      <c r="F3" s="64">
        <f>ROUND((E3/10)*(35/100)*30,2)</f>
        <v>5.25</v>
      </c>
      <c r="H3">
        <v>5</v>
      </c>
      <c r="J3" s="25">
        <v>0</v>
      </c>
      <c r="K3" s="25">
        <v>1</v>
      </c>
      <c r="L3" s="10">
        <v>1</v>
      </c>
    </row>
    <row r="4" spans="1:12">
      <c r="A4" t="s">
        <v>164</v>
      </c>
      <c r="B4" t="s">
        <v>166</v>
      </c>
      <c r="C4">
        <v>40</v>
      </c>
      <c r="D4" s="22">
        <f t="shared" si="0"/>
        <v>11.019283746556475</v>
      </c>
      <c r="E4">
        <f t="shared" si="1"/>
        <v>5</v>
      </c>
      <c r="F4" s="64">
        <f t="shared" ref="F4:F67" si="2">ROUND((E4/10)*(35/100)*30,2)</f>
        <v>5.25</v>
      </c>
      <c r="H4">
        <v>5</v>
      </c>
      <c r="J4" s="25">
        <v>1</v>
      </c>
      <c r="K4" s="25">
        <v>3</v>
      </c>
      <c r="L4" s="10">
        <v>2</v>
      </c>
    </row>
    <row r="5" spans="1:12">
      <c r="A5" t="s">
        <v>164</v>
      </c>
      <c r="B5" t="s">
        <v>167</v>
      </c>
      <c r="C5">
        <v>37</v>
      </c>
      <c r="D5" s="22">
        <f t="shared" si="0"/>
        <v>10.192837465564738</v>
      </c>
      <c r="E5">
        <f t="shared" si="1"/>
        <v>5</v>
      </c>
      <c r="F5" s="64">
        <f t="shared" si="2"/>
        <v>5.25</v>
      </c>
      <c r="H5">
        <v>5</v>
      </c>
      <c r="J5" s="25">
        <v>3</v>
      </c>
      <c r="K5" s="25">
        <v>6</v>
      </c>
      <c r="L5" s="10">
        <v>3</v>
      </c>
    </row>
    <row r="6" spans="1:12">
      <c r="A6" t="s">
        <v>164</v>
      </c>
      <c r="B6" t="s">
        <v>168</v>
      </c>
      <c r="C6">
        <v>30</v>
      </c>
      <c r="D6" s="22">
        <f t="shared" si="0"/>
        <v>8.2644628099173563</v>
      </c>
      <c r="E6">
        <f t="shared" si="1"/>
        <v>4</v>
      </c>
      <c r="F6" s="64">
        <f t="shared" si="2"/>
        <v>4.2</v>
      </c>
      <c r="H6">
        <v>4</v>
      </c>
      <c r="J6" s="25">
        <v>6</v>
      </c>
      <c r="K6" s="25">
        <v>10</v>
      </c>
      <c r="L6" s="10">
        <v>4</v>
      </c>
    </row>
    <row r="7" spans="1:12">
      <c r="A7" t="s">
        <v>164</v>
      </c>
      <c r="B7" t="s">
        <v>169</v>
      </c>
      <c r="C7">
        <v>23</v>
      </c>
      <c r="D7" s="22">
        <f t="shared" si="0"/>
        <v>6.336088154269973</v>
      </c>
      <c r="E7">
        <f t="shared" si="1"/>
        <v>4</v>
      </c>
      <c r="F7" s="64">
        <f t="shared" si="2"/>
        <v>4.2</v>
      </c>
      <c r="H7">
        <v>4</v>
      </c>
      <c r="J7" s="25">
        <v>10</v>
      </c>
      <c r="K7" s="25">
        <v>20</v>
      </c>
      <c r="L7" s="10">
        <v>5</v>
      </c>
    </row>
    <row r="8" spans="1:12">
      <c r="A8" t="s">
        <v>164</v>
      </c>
      <c r="B8" t="s">
        <v>170</v>
      </c>
      <c r="C8">
        <v>18</v>
      </c>
      <c r="D8" s="22">
        <f t="shared" si="0"/>
        <v>4.9586776859504136</v>
      </c>
      <c r="E8">
        <f t="shared" si="1"/>
        <v>3</v>
      </c>
      <c r="F8" s="64">
        <f t="shared" si="2"/>
        <v>3.15</v>
      </c>
      <c r="H8">
        <v>3</v>
      </c>
      <c r="J8" s="25">
        <v>20</v>
      </c>
      <c r="K8" s="25">
        <v>30</v>
      </c>
      <c r="L8" s="10">
        <v>6</v>
      </c>
    </row>
    <row r="9" spans="1:12">
      <c r="A9" t="s">
        <v>164</v>
      </c>
      <c r="B9" t="s">
        <v>171</v>
      </c>
      <c r="C9">
        <v>3</v>
      </c>
      <c r="D9" s="22">
        <f t="shared" si="0"/>
        <v>0.82644628099173556</v>
      </c>
      <c r="E9">
        <f t="shared" si="1"/>
        <v>1</v>
      </c>
      <c r="F9" s="64">
        <f t="shared" si="2"/>
        <v>1.05</v>
      </c>
      <c r="H9">
        <v>1</v>
      </c>
      <c r="J9" s="25">
        <v>30</v>
      </c>
      <c r="K9" s="25">
        <v>40</v>
      </c>
      <c r="L9" s="10">
        <v>7</v>
      </c>
    </row>
    <row r="10" spans="1:12">
      <c r="A10" t="s">
        <v>164</v>
      </c>
      <c r="B10" t="s">
        <v>172</v>
      </c>
      <c r="C10">
        <v>10</v>
      </c>
      <c r="D10" s="22">
        <f t="shared" si="0"/>
        <v>2.7548209366391188</v>
      </c>
      <c r="E10">
        <f t="shared" si="1"/>
        <v>2</v>
      </c>
      <c r="F10" s="64">
        <f t="shared" si="2"/>
        <v>2.1</v>
      </c>
      <c r="H10">
        <v>2</v>
      </c>
      <c r="J10" s="25">
        <v>40</v>
      </c>
      <c r="K10" s="25">
        <v>60</v>
      </c>
      <c r="L10" s="10">
        <v>8</v>
      </c>
    </row>
    <row r="11" spans="1:12">
      <c r="A11" t="s">
        <v>164</v>
      </c>
      <c r="B11" t="s">
        <v>173</v>
      </c>
      <c r="C11">
        <v>2</v>
      </c>
      <c r="D11" s="22">
        <f t="shared" si="0"/>
        <v>0.55096418732782371</v>
      </c>
      <c r="E11">
        <f t="shared" si="1"/>
        <v>1</v>
      </c>
      <c r="F11" s="64">
        <f t="shared" si="2"/>
        <v>1.05</v>
      </c>
      <c r="H11">
        <v>1</v>
      </c>
      <c r="J11" s="25">
        <v>60</v>
      </c>
      <c r="K11" s="25">
        <v>80</v>
      </c>
      <c r="L11" s="10">
        <v>9</v>
      </c>
    </row>
    <row r="12" spans="1:12">
      <c r="A12" t="s">
        <v>164</v>
      </c>
      <c r="B12" t="s">
        <v>174</v>
      </c>
      <c r="C12">
        <v>2</v>
      </c>
      <c r="D12" s="22">
        <f t="shared" si="0"/>
        <v>0.55096418732782371</v>
      </c>
      <c r="E12">
        <f t="shared" si="1"/>
        <v>1</v>
      </c>
      <c r="F12" s="64">
        <f t="shared" si="2"/>
        <v>1.05</v>
      </c>
      <c r="H12">
        <v>1</v>
      </c>
      <c r="J12" s="25">
        <v>80</v>
      </c>
      <c r="K12" s="25">
        <v>100</v>
      </c>
      <c r="L12" s="10">
        <v>10</v>
      </c>
    </row>
    <row r="13" spans="1:12">
      <c r="A13" t="s">
        <v>164</v>
      </c>
      <c r="B13" t="s">
        <v>175</v>
      </c>
      <c r="C13">
        <v>24</v>
      </c>
      <c r="D13" s="22">
        <f t="shared" si="0"/>
        <v>6.6115702479338845</v>
      </c>
      <c r="E13">
        <f t="shared" si="1"/>
        <v>4</v>
      </c>
      <c r="F13" s="64">
        <f t="shared" si="2"/>
        <v>4.2</v>
      </c>
      <c r="H13">
        <v>4</v>
      </c>
    </row>
    <row r="14" spans="1:12">
      <c r="A14" t="s">
        <v>164</v>
      </c>
      <c r="B14" t="s">
        <v>176</v>
      </c>
      <c r="C14">
        <v>105</v>
      </c>
      <c r="D14" s="22">
        <f t="shared" si="0"/>
        <v>28.925619834710741</v>
      </c>
      <c r="E14">
        <f t="shared" si="1"/>
        <v>6</v>
      </c>
      <c r="F14" s="64">
        <f t="shared" si="2"/>
        <v>6.3</v>
      </c>
      <c r="H14">
        <v>6</v>
      </c>
    </row>
    <row r="15" spans="1:12">
      <c r="A15" t="s">
        <v>164</v>
      </c>
      <c r="B15" t="s">
        <v>177</v>
      </c>
      <c r="C15">
        <v>0</v>
      </c>
      <c r="D15" s="22">
        <f t="shared" si="0"/>
        <v>0</v>
      </c>
      <c r="E15">
        <f t="shared" si="1"/>
        <v>1</v>
      </c>
      <c r="F15" s="64">
        <f t="shared" si="2"/>
        <v>1.05</v>
      </c>
      <c r="H15">
        <v>1</v>
      </c>
    </row>
    <row r="16" spans="1:12">
      <c r="A16" t="s">
        <v>164</v>
      </c>
      <c r="B16" t="s">
        <v>178</v>
      </c>
      <c r="C16"/>
      <c r="D16" s="22">
        <f t="shared" si="0"/>
        <v>0</v>
      </c>
      <c r="E16">
        <f t="shared" si="1"/>
        <v>1</v>
      </c>
      <c r="F16" s="64">
        <f t="shared" si="2"/>
        <v>1.05</v>
      </c>
      <c r="H16">
        <v>1</v>
      </c>
    </row>
    <row r="17" spans="1:8">
      <c r="A17" t="s">
        <v>164</v>
      </c>
      <c r="B17" t="s">
        <v>179</v>
      </c>
      <c r="C17">
        <v>15</v>
      </c>
      <c r="D17" s="22">
        <f t="shared" si="0"/>
        <v>4.1322314049586781</v>
      </c>
      <c r="E17">
        <f t="shared" si="1"/>
        <v>3</v>
      </c>
      <c r="F17" s="64">
        <f t="shared" si="2"/>
        <v>3.15</v>
      </c>
      <c r="H17">
        <v>3</v>
      </c>
    </row>
    <row r="18" spans="1:8">
      <c r="A18" t="s">
        <v>164</v>
      </c>
      <c r="B18" t="s">
        <v>180</v>
      </c>
      <c r="C18">
        <v>11</v>
      </c>
      <c r="D18" s="22">
        <f t="shared" si="0"/>
        <v>3.0303030303030303</v>
      </c>
      <c r="E18">
        <f t="shared" si="1"/>
        <v>3</v>
      </c>
      <c r="F18" s="64">
        <f t="shared" si="2"/>
        <v>3.15</v>
      </c>
      <c r="H18">
        <v>3</v>
      </c>
    </row>
    <row r="19" spans="1:8">
      <c r="A19" t="s">
        <v>164</v>
      </c>
      <c r="B19" t="s">
        <v>181</v>
      </c>
      <c r="C19">
        <v>14</v>
      </c>
      <c r="D19" s="22">
        <f t="shared" si="0"/>
        <v>3.8567493112947657</v>
      </c>
      <c r="E19">
        <f t="shared" si="1"/>
        <v>3</v>
      </c>
      <c r="F19" s="64">
        <f t="shared" si="2"/>
        <v>3.15</v>
      </c>
      <c r="H19">
        <v>3</v>
      </c>
    </row>
    <row r="20" spans="1:8">
      <c r="A20" t="s">
        <v>164</v>
      </c>
      <c r="B20" t="s">
        <v>182</v>
      </c>
      <c r="C20"/>
      <c r="D20" s="22">
        <f t="shared" si="0"/>
        <v>0</v>
      </c>
      <c r="E20">
        <f t="shared" si="1"/>
        <v>1</v>
      </c>
      <c r="F20" s="64">
        <f t="shared" si="2"/>
        <v>1.05</v>
      </c>
      <c r="H20">
        <v>1</v>
      </c>
    </row>
    <row r="21" spans="1:8">
      <c r="A21" t="s">
        <v>164</v>
      </c>
      <c r="B21" t="s">
        <v>183</v>
      </c>
      <c r="C21"/>
      <c r="D21" s="22">
        <f t="shared" si="0"/>
        <v>0</v>
      </c>
      <c r="E21">
        <f t="shared" si="1"/>
        <v>1</v>
      </c>
      <c r="F21" s="64">
        <f t="shared" si="2"/>
        <v>1.05</v>
      </c>
      <c r="H21">
        <v>1</v>
      </c>
    </row>
    <row r="22" spans="1:8">
      <c r="A22" t="s">
        <v>164</v>
      </c>
      <c r="B22" t="s">
        <v>184</v>
      </c>
      <c r="C22"/>
      <c r="D22" s="22">
        <f t="shared" si="0"/>
        <v>0</v>
      </c>
      <c r="E22">
        <f t="shared" si="1"/>
        <v>1</v>
      </c>
      <c r="F22" s="64">
        <f t="shared" si="2"/>
        <v>1.05</v>
      </c>
      <c r="H22">
        <v>1</v>
      </c>
    </row>
    <row r="23" spans="1:8">
      <c r="A23" t="s">
        <v>164</v>
      </c>
      <c r="B23" t="s">
        <v>185</v>
      </c>
      <c r="C23"/>
      <c r="D23" s="22">
        <f t="shared" si="0"/>
        <v>0</v>
      </c>
      <c r="E23">
        <f t="shared" si="1"/>
        <v>1</v>
      </c>
      <c r="F23" s="64">
        <f t="shared" si="2"/>
        <v>1.05</v>
      </c>
      <c r="H23">
        <v>1</v>
      </c>
    </row>
    <row r="24" spans="1:8">
      <c r="A24" t="s">
        <v>164</v>
      </c>
      <c r="B24" t="s">
        <v>186</v>
      </c>
      <c r="C24">
        <v>5</v>
      </c>
      <c r="D24" s="22">
        <f t="shared" si="0"/>
        <v>1.3774104683195594</v>
      </c>
      <c r="E24">
        <f t="shared" si="1"/>
        <v>2</v>
      </c>
      <c r="F24" s="64">
        <f t="shared" si="2"/>
        <v>2.1</v>
      </c>
      <c r="H24">
        <v>2</v>
      </c>
    </row>
    <row r="25" spans="1:8">
      <c r="A25" t="s">
        <v>164</v>
      </c>
      <c r="B25" t="s">
        <v>187</v>
      </c>
      <c r="C25">
        <v>0</v>
      </c>
      <c r="D25" s="22">
        <f t="shared" si="0"/>
        <v>0</v>
      </c>
      <c r="E25">
        <f t="shared" si="1"/>
        <v>1</v>
      </c>
      <c r="F25" s="64">
        <f t="shared" si="2"/>
        <v>1.05</v>
      </c>
      <c r="H25">
        <v>1</v>
      </c>
    </row>
    <row r="26" spans="1:8">
      <c r="A26" t="s">
        <v>164</v>
      </c>
      <c r="B26" t="s">
        <v>188</v>
      </c>
      <c r="C26">
        <v>0</v>
      </c>
      <c r="D26" s="22">
        <f t="shared" si="0"/>
        <v>0</v>
      </c>
      <c r="E26">
        <f t="shared" si="1"/>
        <v>1</v>
      </c>
      <c r="F26" s="64">
        <f t="shared" si="2"/>
        <v>1.05</v>
      </c>
      <c r="H26">
        <v>1</v>
      </c>
    </row>
    <row r="27" spans="1:8">
      <c r="A27" t="s">
        <v>164</v>
      </c>
      <c r="B27" t="s">
        <v>189</v>
      </c>
      <c r="C27">
        <v>9</v>
      </c>
      <c r="D27" s="22">
        <f t="shared" si="0"/>
        <v>2.4793388429752068</v>
      </c>
      <c r="E27">
        <f t="shared" si="1"/>
        <v>2</v>
      </c>
      <c r="F27" s="64">
        <f t="shared" si="2"/>
        <v>2.1</v>
      </c>
      <c r="H27">
        <v>2</v>
      </c>
    </row>
    <row r="28" spans="1:8">
      <c r="A28" t="s">
        <v>164</v>
      </c>
      <c r="B28" t="s">
        <v>190</v>
      </c>
      <c r="C28">
        <v>2</v>
      </c>
      <c r="D28" s="22">
        <f t="shared" si="0"/>
        <v>0.55096418732782371</v>
      </c>
      <c r="E28">
        <f t="shared" si="1"/>
        <v>1</v>
      </c>
      <c r="F28" s="64">
        <f t="shared" si="2"/>
        <v>1.05</v>
      </c>
      <c r="H28">
        <v>1</v>
      </c>
    </row>
    <row r="29" spans="1:8">
      <c r="A29" t="s">
        <v>164</v>
      </c>
      <c r="B29" t="s">
        <v>191</v>
      </c>
      <c r="C29">
        <v>61</v>
      </c>
      <c r="D29" s="22">
        <f t="shared" si="0"/>
        <v>16.804407713498623</v>
      </c>
      <c r="E29">
        <f t="shared" si="1"/>
        <v>5</v>
      </c>
      <c r="F29" s="64">
        <f t="shared" si="2"/>
        <v>5.25</v>
      </c>
      <c r="H29">
        <v>5</v>
      </c>
    </row>
    <row r="30" spans="1:8">
      <c r="A30" t="s">
        <v>164</v>
      </c>
      <c r="B30" t="s">
        <v>192</v>
      </c>
      <c r="C30">
        <v>8</v>
      </c>
      <c r="D30" s="22">
        <f t="shared" si="0"/>
        <v>2.2038567493112948</v>
      </c>
      <c r="E30">
        <f t="shared" si="1"/>
        <v>2</v>
      </c>
      <c r="F30" s="64">
        <f t="shared" si="2"/>
        <v>2.1</v>
      </c>
      <c r="H30">
        <v>2</v>
      </c>
    </row>
    <row r="31" spans="1:8">
      <c r="A31" t="s">
        <v>164</v>
      </c>
      <c r="B31" t="s">
        <v>193</v>
      </c>
      <c r="C31">
        <v>29</v>
      </c>
      <c r="D31" s="22">
        <f t="shared" si="0"/>
        <v>7.9889807162534439</v>
      </c>
      <c r="E31">
        <f t="shared" si="1"/>
        <v>4</v>
      </c>
      <c r="F31" s="64">
        <f t="shared" si="2"/>
        <v>4.2</v>
      </c>
      <c r="H31">
        <v>4</v>
      </c>
    </row>
    <row r="32" spans="1:8">
      <c r="A32" t="s">
        <v>164</v>
      </c>
      <c r="B32" t="s">
        <v>194</v>
      </c>
      <c r="C32">
        <v>24</v>
      </c>
      <c r="D32" s="22">
        <f t="shared" si="0"/>
        <v>6.6115702479338845</v>
      </c>
      <c r="E32">
        <f t="shared" si="1"/>
        <v>4</v>
      </c>
      <c r="F32" s="64">
        <f t="shared" si="2"/>
        <v>4.2</v>
      </c>
      <c r="H32">
        <v>4</v>
      </c>
    </row>
    <row r="33" spans="1:8">
      <c r="A33" t="s">
        <v>164</v>
      </c>
      <c r="B33" t="s">
        <v>195</v>
      </c>
      <c r="C33">
        <v>363</v>
      </c>
      <c r="D33" s="22">
        <f t="shared" si="0"/>
        <v>100</v>
      </c>
      <c r="E33">
        <f t="shared" si="1"/>
        <v>10</v>
      </c>
      <c r="F33" s="64">
        <f t="shared" si="2"/>
        <v>10.5</v>
      </c>
      <c r="H33">
        <v>10</v>
      </c>
    </row>
    <row r="34" spans="1:8">
      <c r="A34" t="s">
        <v>164</v>
      </c>
      <c r="B34" t="s">
        <v>196</v>
      </c>
      <c r="C34">
        <v>63</v>
      </c>
      <c r="D34" s="22">
        <f t="shared" si="0"/>
        <v>17.355371900826448</v>
      </c>
      <c r="E34">
        <f t="shared" si="1"/>
        <v>5</v>
      </c>
      <c r="F34" s="64">
        <f t="shared" si="2"/>
        <v>5.25</v>
      </c>
      <c r="H34">
        <v>5</v>
      </c>
    </row>
    <row r="35" spans="1:8">
      <c r="A35" t="s">
        <v>164</v>
      </c>
      <c r="B35" t="s">
        <v>197</v>
      </c>
      <c r="C35">
        <v>2</v>
      </c>
      <c r="D35" s="22">
        <f t="shared" ref="D35:D66" si="3">C35/$C$1*100</f>
        <v>0.55096418732782371</v>
      </c>
      <c r="E35">
        <f t="shared" ref="E35:E66" si="4">LOOKUP(D35,$J$3:$K$12,$L$3:$L$12)</f>
        <v>1</v>
      </c>
      <c r="F35" s="64">
        <f t="shared" si="2"/>
        <v>1.05</v>
      </c>
      <c r="H35">
        <v>1</v>
      </c>
    </row>
    <row r="36" spans="1:8">
      <c r="A36" t="s">
        <v>164</v>
      </c>
      <c r="B36" t="s">
        <v>198</v>
      </c>
      <c r="C36">
        <v>4</v>
      </c>
      <c r="D36" s="22">
        <f t="shared" si="3"/>
        <v>1.1019283746556474</v>
      </c>
      <c r="E36">
        <f t="shared" si="4"/>
        <v>2</v>
      </c>
      <c r="F36" s="64">
        <f t="shared" si="2"/>
        <v>2.1</v>
      </c>
      <c r="H36">
        <v>2</v>
      </c>
    </row>
    <row r="37" spans="1:8">
      <c r="A37" t="s">
        <v>164</v>
      </c>
      <c r="B37" t="s">
        <v>199</v>
      </c>
      <c r="C37">
        <v>2</v>
      </c>
      <c r="D37" s="22">
        <f t="shared" si="3"/>
        <v>0.55096418732782371</v>
      </c>
      <c r="E37">
        <f t="shared" si="4"/>
        <v>1</v>
      </c>
      <c r="F37" s="64">
        <f t="shared" si="2"/>
        <v>1.05</v>
      </c>
      <c r="H37">
        <v>1</v>
      </c>
    </row>
    <row r="38" spans="1:8">
      <c r="A38" t="s">
        <v>164</v>
      </c>
      <c r="B38" t="s">
        <v>200</v>
      </c>
      <c r="C38">
        <v>20</v>
      </c>
      <c r="D38" s="22">
        <f t="shared" si="3"/>
        <v>5.5096418732782375</v>
      </c>
      <c r="E38">
        <f t="shared" si="4"/>
        <v>3</v>
      </c>
      <c r="F38" s="64">
        <f t="shared" si="2"/>
        <v>3.15</v>
      </c>
      <c r="H38">
        <v>3</v>
      </c>
    </row>
    <row r="39" spans="1:8">
      <c r="A39" t="s">
        <v>164</v>
      </c>
      <c r="B39" t="s">
        <v>201</v>
      </c>
      <c r="C39">
        <v>21</v>
      </c>
      <c r="D39" s="22">
        <f t="shared" si="3"/>
        <v>5.785123966942149</v>
      </c>
      <c r="E39">
        <f t="shared" si="4"/>
        <v>3</v>
      </c>
      <c r="F39" s="64">
        <f t="shared" si="2"/>
        <v>3.15</v>
      </c>
      <c r="H39">
        <v>3</v>
      </c>
    </row>
    <row r="40" spans="1:8">
      <c r="A40" t="s">
        <v>164</v>
      </c>
      <c r="B40" t="s">
        <v>202</v>
      </c>
      <c r="C40">
        <v>21</v>
      </c>
      <c r="D40" s="22">
        <f t="shared" si="3"/>
        <v>5.785123966942149</v>
      </c>
      <c r="E40">
        <f t="shared" si="4"/>
        <v>3</v>
      </c>
      <c r="F40" s="64">
        <f t="shared" si="2"/>
        <v>3.15</v>
      </c>
      <c r="H40">
        <v>3</v>
      </c>
    </row>
    <row r="41" spans="1:8">
      <c r="A41" t="s">
        <v>164</v>
      </c>
      <c r="B41" t="s">
        <v>203</v>
      </c>
      <c r="C41">
        <v>5</v>
      </c>
      <c r="D41" s="22">
        <f t="shared" si="3"/>
        <v>1.3774104683195594</v>
      </c>
      <c r="E41">
        <f t="shared" si="4"/>
        <v>2</v>
      </c>
      <c r="F41" s="64">
        <f t="shared" si="2"/>
        <v>2.1</v>
      </c>
      <c r="H41">
        <v>2</v>
      </c>
    </row>
    <row r="42" spans="1:8">
      <c r="A42" t="s">
        <v>164</v>
      </c>
      <c r="B42" t="s">
        <v>204</v>
      </c>
      <c r="C42">
        <v>33</v>
      </c>
      <c r="D42" s="22">
        <f t="shared" si="3"/>
        <v>9.0909090909090917</v>
      </c>
      <c r="E42">
        <f t="shared" si="4"/>
        <v>4</v>
      </c>
      <c r="F42" s="64">
        <f t="shared" si="2"/>
        <v>4.2</v>
      </c>
      <c r="H42">
        <v>4</v>
      </c>
    </row>
    <row r="43" spans="1:8">
      <c r="A43" t="s">
        <v>164</v>
      </c>
      <c r="B43" t="s">
        <v>205</v>
      </c>
      <c r="C43">
        <v>104</v>
      </c>
      <c r="D43" s="22">
        <f t="shared" si="3"/>
        <v>28.650137741046834</v>
      </c>
      <c r="E43">
        <f t="shared" si="4"/>
        <v>6</v>
      </c>
      <c r="F43" s="64">
        <f t="shared" si="2"/>
        <v>6.3</v>
      </c>
      <c r="H43">
        <v>6</v>
      </c>
    </row>
    <row r="44" spans="1:8">
      <c r="A44" t="s">
        <v>164</v>
      </c>
      <c r="B44" t="s">
        <v>206</v>
      </c>
      <c r="C44">
        <v>18</v>
      </c>
      <c r="D44" s="22">
        <f t="shared" si="3"/>
        <v>4.9586776859504136</v>
      </c>
      <c r="E44">
        <f t="shared" si="4"/>
        <v>3</v>
      </c>
      <c r="F44" s="64">
        <f t="shared" si="2"/>
        <v>3.15</v>
      </c>
      <c r="H44">
        <v>3</v>
      </c>
    </row>
    <row r="45" spans="1:8">
      <c r="A45" t="s">
        <v>164</v>
      </c>
      <c r="B45" t="s">
        <v>207</v>
      </c>
      <c r="C45">
        <v>36</v>
      </c>
      <c r="D45" s="22">
        <f t="shared" si="3"/>
        <v>9.9173553719008272</v>
      </c>
      <c r="E45">
        <f t="shared" si="4"/>
        <v>4</v>
      </c>
      <c r="F45" s="64">
        <f t="shared" si="2"/>
        <v>4.2</v>
      </c>
      <c r="H45">
        <v>4</v>
      </c>
    </row>
    <row r="46" spans="1:8">
      <c r="A46" t="s">
        <v>164</v>
      </c>
      <c r="B46" t="s">
        <v>208</v>
      </c>
      <c r="C46">
        <v>296</v>
      </c>
      <c r="D46" s="22">
        <f t="shared" si="3"/>
        <v>81.542699724517902</v>
      </c>
      <c r="E46">
        <f t="shared" si="4"/>
        <v>10</v>
      </c>
      <c r="F46" s="64">
        <f t="shared" si="2"/>
        <v>10.5</v>
      </c>
      <c r="H46">
        <v>10</v>
      </c>
    </row>
    <row r="47" spans="1:8">
      <c r="A47" t="s">
        <v>164</v>
      </c>
      <c r="B47" t="s">
        <v>209</v>
      </c>
      <c r="C47">
        <v>1</v>
      </c>
      <c r="D47" s="22">
        <f t="shared" si="3"/>
        <v>0.27548209366391185</v>
      </c>
      <c r="E47">
        <f t="shared" si="4"/>
        <v>1</v>
      </c>
      <c r="F47" s="64">
        <f t="shared" si="2"/>
        <v>1.05</v>
      </c>
      <c r="H47">
        <v>1</v>
      </c>
    </row>
    <row r="48" spans="1:8">
      <c r="A48" t="s">
        <v>164</v>
      </c>
      <c r="B48" t="s">
        <v>210</v>
      </c>
      <c r="C48">
        <v>22</v>
      </c>
      <c r="D48" s="22">
        <f t="shared" si="3"/>
        <v>6.0606060606060606</v>
      </c>
      <c r="E48">
        <f t="shared" si="4"/>
        <v>4</v>
      </c>
      <c r="F48" s="64">
        <f t="shared" si="2"/>
        <v>4.2</v>
      </c>
      <c r="H48">
        <v>4</v>
      </c>
    </row>
    <row r="49" spans="1:8">
      <c r="A49" t="s">
        <v>164</v>
      </c>
      <c r="B49" t="s">
        <v>211</v>
      </c>
      <c r="C49">
        <v>3</v>
      </c>
      <c r="D49" s="22">
        <f t="shared" si="3"/>
        <v>0.82644628099173556</v>
      </c>
      <c r="E49">
        <f t="shared" si="4"/>
        <v>1</v>
      </c>
      <c r="F49" s="64">
        <f t="shared" si="2"/>
        <v>1.05</v>
      </c>
      <c r="H49">
        <v>1</v>
      </c>
    </row>
    <row r="50" spans="1:8">
      <c r="A50" t="s">
        <v>164</v>
      </c>
      <c r="B50" t="s">
        <v>212</v>
      </c>
      <c r="C50">
        <v>20</v>
      </c>
      <c r="D50" s="22">
        <f t="shared" si="3"/>
        <v>5.5096418732782375</v>
      </c>
      <c r="E50">
        <f t="shared" si="4"/>
        <v>3</v>
      </c>
      <c r="F50" s="64">
        <f t="shared" si="2"/>
        <v>3.15</v>
      </c>
      <c r="H50">
        <v>3</v>
      </c>
    </row>
    <row r="51" spans="1:8">
      <c r="A51" t="s">
        <v>164</v>
      </c>
      <c r="B51" t="s">
        <v>213</v>
      </c>
      <c r="C51">
        <v>28</v>
      </c>
      <c r="D51" s="22">
        <f t="shared" si="3"/>
        <v>7.7134986225895315</v>
      </c>
      <c r="E51">
        <f t="shared" si="4"/>
        <v>4</v>
      </c>
      <c r="F51" s="64">
        <f t="shared" si="2"/>
        <v>4.2</v>
      </c>
      <c r="H51">
        <v>4</v>
      </c>
    </row>
    <row r="52" spans="1:8">
      <c r="A52" t="s">
        <v>164</v>
      </c>
      <c r="B52" t="s">
        <v>214</v>
      </c>
      <c r="C52">
        <v>25</v>
      </c>
      <c r="D52" s="22">
        <f t="shared" si="3"/>
        <v>6.887052341597796</v>
      </c>
      <c r="E52">
        <f t="shared" si="4"/>
        <v>4</v>
      </c>
      <c r="F52" s="64">
        <f t="shared" si="2"/>
        <v>4.2</v>
      </c>
      <c r="H52">
        <v>4</v>
      </c>
    </row>
    <row r="53" spans="1:8">
      <c r="A53" t="s">
        <v>164</v>
      </c>
      <c r="B53" t="s">
        <v>215</v>
      </c>
      <c r="C53">
        <v>18</v>
      </c>
      <c r="D53" s="22">
        <f t="shared" si="3"/>
        <v>4.9586776859504136</v>
      </c>
      <c r="E53">
        <f t="shared" si="4"/>
        <v>3</v>
      </c>
      <c r="F53" s="64">
        <f t="shared" si="2"/>
        <v>3.15</v>
      </c>
      <c r="H53">
        <v>3</v>
      </c>
    </row>
    <row r="54" spans="1:8">
      <c r="A54" t="s">
        <v>164</v>
      </c>
      <c r="B54" t="s">
        <v>216</v>
      </c>
      <c r="C54">
        <v>20</v>
      </c>
      <c r="D54" s="22">
        <f t="shared" si="3"/>
        <v>5.5096418732782375</v>
      </c>
      <c r="E54">
        <f t="shared" si="4"/>
        <v>3</v>
      </c>
      <c r="F54" s="64">
        <f t="shared" si="2"/>
        <v>3.15</v>
      </c>
      <c r="H54">
        <v>3</v>
      </c>
    </row>
    <row r="55" spans="1:8">
      <c r="A55" t="s">
        <v>164</v>
      </c>
      <c r="B55" t="s">
        <v>217</v>
      </c>
      <c r="C55">
        <v>15</v>
      </c>
      <c r="D55" s="22">
        <f t="shared" si="3"/>
        <v>4.1322314049586781</v>
      </c>
      <c r="E55">
        <f t="shared" si="4"/>
        <v>3</v>
      </c>
      <c r="F55" s="64">
        <f t="shared" si="2"/>
        <v>3.15</v>
      </c>
      <c r="H55">
        <v>3</v>
      </c>
    </row>
    <row r="56" spans="1:8">
      <c r="A56" t="s">
        <v>164</v>
      </c>
      <c r="B56" t="s">
        <v>218</v>
      </c>
      <c r="C56">
        <v>31</v>
      </c>
      <c r="D56" s="22">
        <f t="shared" si="3"/>
        <v>8.5399449035812669</v>
      </c>
      <c r="E56">
        <f t="shared" si="4"/>
        <v>4</v>
      </c>
      <c r="F56" s="64">
        <f t="shared" si="2"/>
        <v>4.2</v>
      </c>
      <c r="H56">
        <v>4</v>
      </c>
    </row>
    <row r="57" spans="1:8">
      <c r="A57" t="s">
        <v>164</v>
      </c>
      <c r="B57" t="s">
        <v>219</v>
      </c>
      <c r="C57">
        <v>28</v>
      </c>
      <c r="D57" s="22">
        <f t="shared" si="3"/>
        <v>7.7134986225895315</v>
      </c>
      <c r="E57">
        <f t="shared" si="4"/>
        <v>4</v>
      </c>
      <c r="F57" s="64">
        <f t="shared" si="2"/>
        <v>4.2</v>
      </c>
      <c r="H57">
        <v>4</v>
      </c>
    </row>
    <row r="58" spans="1:8">
      <c r="A58" t="s">
        <v>164</v>
      </c>
      <c r="B58" t="s">
        <v>220</v>
      </c>
      <c r="C58">
        <v>18</v>
      </c>
      <c r="D58" s="22">
        <f t="shared" si="3"/>
        <v>4.9586776859504136</v>
      </c>
      <c r="E58">
        <f t="shared" si="4"/>
        <v>3</v>
      </c>
      <c r="F58" s="64">
        <f t="shared" si="2"/>
        <v>3.15</v>
      </c>
      <c r="H58">
        <v>3</v>
      </c>
    </row>
    <row r="59" spans="1:8">
      <c r="A59" t="s">
        <v>164</v>
      </c>
      <c r="B59" t="s">
        <v>221</v>
      </c>
      <c r="C59">
        <v>6</v>
      </c>
      <c r="D59" s="22">
        <f t="shared" si="3"/>
        <v>1.6528925619834711</v>
      </c>
      <c r="E59">
        <f t="shared" si="4"/>
        <v>2</v>
      </c>
      <c r="F59" s="64">
        <f t="shared" si="2"/>
        <v>2.1</v>
      </c>
      <c r="H59">
        <v>2</v>
      </c>
    </row>
    <row r="60" spans="1:8">
      <c r="A60" t="s">
        <v>164</v>
      </c>
      <c r="B60" t="s">
        <v>222</v>
      </c>
      <c r="C60">
        <v>10</v>
      </c>
      <c r="D60" s="22">
        <f t="shared" si="3"/>
        <v>2.7548209366391188</v>
      </c>
      <c r="E60">
        <f t="shared" si="4"/>
        <v>2</v>
      </c>
      <c r="F60" s="64">
        <f t="shared" si="2"/>
        <v>2.1</v>
      </c>
      <c r="H60">
        <v>2</v>
      </c>
    </row>
    <row r="61" spans="1:8">
      <c r="A61" t="s">
        <v>164</v>
      </c>
      <c r="B61" t="s">
        <v>223</v>
      </c>
      <c r="C61">
        <v>15</v>
      </c>
      <c r="D61" s="22">
        <f t="shared" si="3"/>
        <v>4.1322314049586781</v>
      </c>
      <c r="E61">
        <f t="shared" si="4"/>
        <v>3</v>
      </c>
      <c r="F61" s="64">
        <f t="shared" si="2"/>
        <v>3.15</v>
      </c>
      <c r="H61">
        <v>3</v>
      </c>
    </row>
    <row r="62" spans="1:8">
      <c r="A62" t="s">
        <v>164</v>
      </c>
      <c r="B62" t="s">
        <v>224</v>
      </c>
      <c r="C62">
        <v>30</v>
      </c>
      <c r="D62" s="22">
        <f t="shared" si="3"/>
        <v>8.2644628099173563</v>
      </c>
      <c r="E62">
        <f t="shared" si="4"/>
        <v>4</v>
      </c>
      <c r="F62" s="64">
        <f t="shared" si="2"/>
        <v>4.2</v>
      </c>
      <c r="H62">
        <v>4</v>
      </c>
    </row>
    <row r="63" spans="1:8">
      <c r="A63" t="s">
        <v>164</v>
      </c>
      <c r="B63" t="s">
        <v>225</v>
      </c>
      <c r="C63">
        <v>10</v>
      </c>
      <c r="D63" s="22">
        <f t="shared" si="3"/>
        <v>2.7548209366391188</v>
      </c>
      <c r="E63">
        <f t="shared" si="4"/>
        <v>2</v>
      </c>
      <c r="F63" s="64">
        <f t="shared" si="2"/>
        <v>2.1</v>
      </c>
      <c r="H63">
        <v>2</v>
      </c>
    </row>
    <row r="64" spans="1:8">
      <c r="A64" t="s">
        <v>164</v>
      </c>
      <c r="B64" t="s">
        <v>226</v>
      </c>
      <c r="C64">
        <v>0</v>
      </c>
      <c r="D64" s="22">
        <f t="shared" si="3"/>
        <v>0</v>
      </c>
      <c r="E64">
        <f t="shared" si="4"/>
        <v>1</v>
      </c>
      <c r="F64" s="64">
        <f t="shared" si="2"/>
        <v>1.05</v>
      </c>
      <c r="H64">
        <v>1</v>
      </c>
    </row>
    <row r="65" spans="1:8">
      <c r="A65" t="s">
        <v>164</v>
      </c>
      <c r="B65" t="s">
        <v>227</v>
      </c>
      <c r="C65">
        <v>4</v>
      </c>
      <c r="D65" s="22">
        <f t="shared" si="3"/>
        <v>1.1019283746556474</v>
      </c>
      <c r="E65">
        <f t="shared" si="4"/>
        <v>2</v>
      </c>
      <c r="F65" s="64">
        <f t="shared" si="2"/>
        <v>2.1</v>
      </c>
      <c r="H65">
        <v>2</v>
      </c>
    </row>
    <row r="66" spans="1:8">
      <c r="A66" t="s">
        <v>164</v>
      </c>
      <c r="B66" t="s">
        <v>228</v>
      </c>
      <c r="C66">
        <v>7</v>
      </c>
      <c r="D66" s="22">
        <f t="shared" si="3"/>
        <v>1.9283746556473829</v>
      </c>
      <c r="E66">
        <f t="shared" si="4"/>
        <v>2</v>
      </c>
      <c r="F66" s="64">
        <f t="shared" si="2"/>
        <v>2.1</v>
      </c>
      <c r="H66">
        <v>2</v>
      </c>
    </row>
    <row r="67" spans="1:8">
      <c r="A67" t="s">
        <v>164</v>
      </c>
      <c r="B67" t="s">
        <v>229</v>
      </c>
      <c r="C67">
        <v>33</v>
      </c>
      <c r="D67" s="22">
        <f t="shared" ref="D67:D70" si="5">C67/$C$1*100</f>
        <v>9.0909090909090917</v>
      </c>
      <c r="E67">
        <f t="shared" ref="E67:E70" si="6">LOOKUP(D67,$J$3:$K$12,$L$3:$L$12)</f>
        <v>4</v>
      </c>
      <c r="F67" s="64">
        <f t="shared" si="2"/>
        <v>4.2</v>
      </c>
      <c r="H67">
        <v>4</v>
      </c>
    </row>
    <row r="68" spans="1:8">
      <c r="A68" t="s">
        <v>164</v>
      </c>
      <c r="B68" t="s">
        <v>230</v>
      </c>
      <c r="C68">
        <v>6</v>
      </c>
      <c r="D68" s="22">
        <f t="shared" si="5"/>
        <v>1.6528925619834711</v>
      </c>
      <c r="E68">
        <f t="shared" si="6"/>
        <v>2</v>
      </c>
      <c r="F68" s="64">
        <f t="shared" ref="F68:F131" si="7">ROUND((E68/10)*(35/100)*30,2)</f>
        <v>2.1</v>
      </c>
      <c r="H68">
        <v>2</v>
      </c>
    </row>
    <row r="69" spans="1:8">
      <c r="A69" t="s">
        <v>164</v>
      </c>
      <c r="B69" t="s">
        <v>231</v>
      </c>
      <c r="C69">
        <v>17</v>
      </c>
      <c r="D69" s="22">
        <f t="shared" si="5"/>
        <v>4.6831955922865012</v>
      </c>
      <c r="E69">
        <f t="shared" si="6"/>
        <v>3</v>
      </c>
      <c r="F69" s="64">
        <f t="shared" si="7"/>
        <v>3.15</v>
      </c>
      <c r="H69">
        <v>3</v>
      </c>
    </row>
    <row r="70" spans="1:8">
      <c r="A70" t="s">
        <v>164</v>
      </c>
      <c r="B70" t="s">
        <v>232</v>
      </c>
      <c r="C70">
        <v>47</v>
      </c>
      <c r="D70" s="22">
        <f t="shared" si="5"/>
        <v>12.947658402203857</v>
      </c>
      <c r="E70">
        <f t="shared" si="6"/>
        <v>5</v>
      </c>
      <c r="F70" s="64">
        <f t="shared" si="7"/>
        <v>5.25</v>
      </c>
      <c r="H70">
        <v>5</v>
      </c>
    </row>
    <row r="71" spans="1:8">
      <c r="A71" t="s">
        <v>164</v>
      </c>
      <c r="B71" t="s">
        <v>233</v>
      </c>
      <c r="C71">
        <v>7</v>
      </c>
      <c r="D71" s="22">
        <f>C71/$C$1*100</f>
        <v>1.9283746556473829</v>
      </c>
      <c r="E71">
        <f>LOOKUP(D71,$J$3:$K$12,$L$3:$L$12)</f>
        <v>2</v>
      </c>
      <c r="F71" s="64">
        <f t="shared" si="7"/>
        <v>2.1</v>
      </c>
      <c r="H71">
        <v>2</v>
      </c>
    </row>
    <row r="72" spans="1:8">
      <c r="A72" t="s">
        <v>164</v>
      </c>
      <c r="B72" t="s">
        <v>234</v>
      </c>
      <c r="C72">
        <v>2</v>
      </c>
      <c r="D72" s="22">
        <f t="shared" ref="D72:D90" si="8">C72/$C$1*100</f>
        <v>0.55096418732782371</v>
      </c>
      <c r="E72">
        <f t="shared" ref="E72:E90" si="9">LOOKUP(D72,$J$3:$K$12,$L$3:$L$12)</f>
        <v>1</v>
      </c>
      <c r="F72" s="64">
        <f t="shared" si="7"/>
        <v>1.05</v>
      </c>
      <c r="H72">
        <v>1</v>
      </c>
    </row>
    <row r="73" spans="1:8">
      <c r="A73" t="s">
        <v>164</v>
      </c>
      <c r="B73" t="s">
        <v>235</v>
      </c>
      <c r="C73">
        <v>3</v>
      </c>
      <c r="D73" s="22">
        <f t="shared" si="8"/>
        <v>0.82644628099173556</v>
      </c>
      <c r="E73">
        <f t="shared" si="9"/>
        <v>1</v>
      </c>
      <c r="F73" s="64">
        <f t="shared" si="7"/>
        <v>1.05</v>
      </c>
      <c r="H73">
        <v>1</v>
      </c>
    </row>
    <row r="74" spans="1:8">
      <c r="A74" t="s">
        <v>164</v>
      </c>
      <c r="B74" t="s">
        <v>236</v>
      </c>
      <c r="C74">
        <v>9</v>
      </c>
      <c r="D74" s="22">
        <f t="shared" si="8"/>
        <v>2.4793388429752068</v>
      </c>
      <c r="E74">
        <f t="shared" si="9"/>
        <v>2</v>
      </c>
      <c r="F74" s="64">
        <f t="shared" si="7"/>
        <v>2.1</v>
      </c>
      <c r="H74">
        <v>2</v>
      </c>
    </row>
    <row r="75" spans="1:8">
      <c r="A75" t="s">
        <v>164</v>
      </c>
      <c r="B75" t="s">
        <v>237</v>
      </c>
      <c r="C75">
        <v>6</v>
      </c>
      <c r="D75" s="22">
        <f t="shared" si="8"/>
        <v>1.6528925619834711</v>
      </c>
      <c r="E75">
        <f t="shared" si="9"/>
        <v>2</v>
      </c>
      <c r="F75" s="64">
        <f t="shared" si="7"/>
        <v>2.1</v>
      </c>
      <c r="H75">
        <v>2</v>
      </c>
    </row>
    <row r="76" spans="1:8">
      <c r="A76" t="s">
        <v>164</v>
      </c>
      <c r="B76" t="s">
        <v>238</v>
      </c>
      <c r="C76">
        <v>8</v>
      </c>
      <c r="D76" s="22">
        <f t="shared" si="8"/>
        <v>2.2038567493112948</v>
      </c>
      <c r="E76">
        <f t="shared" si="9"/>
        <v>2</v>
      </c>
      <c r="F76" s="64">
        <f t="shared" si="7"/>
        <v>2.1</v>
      </c>
      <c r="H76">
        <v>2</v>
      </c>
    </row>
    <row r="77" spans="1:8">
      <c r="A77" t="s">
        <v>164</v>
      </c>
      <c r="B77" t="s">
        <v>239</v>
      </c>
      <c r="C77">
        <v>0</v>
      </c>
      <c r="D77" s="22">
        <f t="shared" si="8"/>
        <v>0</v>
      </c>
      <c r="E77">
        <f t="shared" si="9"/>
        <v>1</v>
      </c>
      <c r="F77" s="64">
        <f t="shared" si="7"/>
        <v>1.05</v>
      </c>
      <c r="H77">
        <v>1</v>
      </c>
    </row>
    <row r="78" spans="1:8">
      <c r="A78" t="s">
        <v>164</v>
      </c>
      <c r="B78" t="s">
        <v>240</v>
      </c>
      <c r="C78">
        <v>44</v>
      </c>
      <c r="D78" s="22">
        <f t="shared" si="8"/>
        <v>12.121212121212121</v>
      </c>
      <c r="E78">
        <f t="shared" si="9"/>
        <v>5</v>
      </c>
      <c r="F78" s="64">
        <f t="shared" si="7"/>
        <v>5.25</v>
      </c>
      <c r="H78">
        <v>5</v>
      </c>
    </row>
    <row r="79" spans="1:8">
      <c r="A79" t="s">
        <v>164</v>
      </c>
      <c r="B79" t="s">
        <v>241</v>
      </c>
      <c r="C79">
        <v>10</v>
      </c>
      <c r="D79" s="22">
        <f t="shared" si="8"/>
        <v>2.7548209366391188</v>
      </c>
      <c r="E79">
        <f t="shared" si="9"/>
        <v>2</v>
      </c>
      <c r="F79" s="64">
        <f t="shared" si="7"/>
        <v>2.1</v>
      </c>
      <c r="H79">
        <v>2</v>
      </c>
    </row>
    <row r="80" spans="1:8">
      <c r="A80" t="s">
        <v>164</v>
      </c>
      <c r="B80" t="s">
        <v>242</v>
      </c>
      <c r="C80">
        <v>14</v>
      </c>
      <c r="D80" s="22">
        <f t="shared" si="8"/>
        <v>3.8567493112947657</v>
      </c>
      <c r="E80">
        <f t="shared" si="9"/>
        <v>3</v>
      </c>
      <c r="F80" s="64">
        <f t="shared" si="7"/>
        <v>3.15</v>
      </c>
      <c r="H80">
        <v>3</v>
      </c>
    </row>
    <row r="81" spans="1:8">
      <c r="A81" t="s">
        <v>164</v>
      </c>
      <c r="B81" t="s">
        <v>243</v>
      </c>
      <c r="C81">
        <v>53</v>
      </c>
      <c r="D81" s="22">
        <f t="shared" si="8"/>
        <v>14.600550964187327</v>
      </c>
      <c r="E81">
        <f t="shared" si="9"/>
        <v>5</v>
      </c>
      <c r="F81" s="64">
        <f t="shared" si="7"/>
        <v>5.25</v>
      </c>
      <c r="H81">
        <v>5</v>
      </c>
    </row>
    <row r="82" spans="1:8">
      <c r="A82" t="s">
        <v>164</v>
      </c>
      <c r="B82" t="s">
        <v>244</v>
      </c>
      <c r="C82">
        <v>35</v>
      </c>
      <c r="D82" s="22">
        <f t="shared" si="8"/>
        <v>9.6418732782369148</v>
      </c>
      <c r="E82">
        <f t="shared" si="9"/>
        <v>4</v>
      </c>
      <c r="F82" s="64">
        <f t="shared" si="7"/>
        <v>4.2</v>
      </c>
      <c r="H82">
        <v>4</v>
      </c>
    </row>
    <row r="83" spans="1:8">
      <c r="A83" t="s">
        <v>164</v>
      </c>
      <c r="B83" t="s">
        <v>245</v>
      </c>
      <c r="C83">
        <v>4</v>
      </c>
      <c r="D83" s="22">
        <f t="shared" si="8"/>
        <v>1.1019283746556474</v>
      </c>
      <c r="E83">
        <f t="shared" si="9"/>
        <v>2</v>
      </c>
      <c r="F83" s="64">
        <f t="shared" si="7"/>
        <v>2.1</v>
      </c>
      <c r="H83">
        <v>2</v>
      </c>
    </row>
    <row r="84" spans="1:8">
      <c r="A84" t="s">
        <v>164</v>
      </c>
      <c r="B84" t="s">
        <v>246</v>
      </c>
      <c r="C84">
        <v>62</v>
      </c>
      <c r="D84" s="22">
        <f t="shared" si="8"/>
        <v>17.079889807162534</v>
      </c>
      <c r="E84">
        <f t="shared" si="9"/>
        <v>5</v>
      </c>
      <c r="F84" s="64">
        <f t="shared" si="7"/>
        <v>5.25</v>
      </c>
      <c r="H84">
        <v>5</v>
      </c>
    </row>
    <row r="85" spans="1:8">
      <c r="A85" t="s">
        <v>164</v>
      </c>
      <c r="B85" t="s">
        <v>247</v>
      </c>
      <c r="C85">
        <v>7</v>
      </c>
      <c r="D85" s="22">
        <f t="shared" si="8"/>
        <v>1.9283746556473829</v>
      </c>
      <c r="E85">
        <f t="shared" si="9"/>
        <v>2</v>
      </c>
      <c r="F85" s="64">
        <f t="shared" si="7"/>
        <v>2.1</v>
      </c>
      <c r="H85">
        <v>2</v>
      </c>
    </row>
    <row r="86" spans="1:8">
      <c r="A86" t="s">
        <v>164</v>
      </c>
      <c r="B86" t="s">
        <v>248</v>
      </c>
      <c r="C86">
        <v>6</v>
      </c>
      <c r="D86" s="22">
        <f t="shared" si="8"/>
        <v>1.6528925619834711</v>
      </c>
      <c r="E86">
        <f t="shared" si="9"/>
        <v>2</v>
      </c>
      <c r="F86" s="64">
        <f t="shared" si="7"/>
        <v>2.1</v>
      </c>
      <c r="H86">
        <v>2</v>
      </c>
    </row>
    <row r="87" spans="1:8">
      <c r="A87" t="s">
        <v>164</v>
      </c>
      <c r="B87" t="s">
        <v>249</v>
      </c>
      <c r="C87">
        <v>11</v>
      </c>
      <c r="D87" s="22">
        <f t="shared" si="8"/>
        <v>3.0303030303030303</v>
      </c>
      <c r="E87">
        <f t="shared" si="9"/>
        <v>3</v>
      </c>
      <c r="F87" s="64">
        <f t="shared" si="7"/>
        <v>3.15</v>
      </c>
      <c r="H87">
        <v>3</v>
      </c>
    </row>
    <row r="88" spans="1:8">
      <c r="A88" t="s">
        <v>164</v>
      </c>
      <c r="B88" t="s">
        <v>250</v>
      </c>
      <c r="C88">
        <v>6</v>
      </c>
      <c r="D88" s="22">
        <f t="shared" si="8"/>
        <v>1.6528925619834711</v>
      </c>
      <c r="E88">
        <f t="shared" si="9"/>
        <v>2</v>
      </c>
      <c r="F88" s="64">
        <f t="shared" si="7"/>
        <v>2.1</v>
      </c>
      <c r="H88">
        <v>2</v>
      </c>
    </row>
    <row r="89" spans="1:8">
      <c r="A89" t="s">
        <v>164</v>
      </c>
      <c r="B89" t="s">
        <v>251</v>
      </c>
      <c r="C89">
        <v>0</v>
      </c>
      <c r="D89" s="22">
        <f t="shared" si="8"/>
        <v>0</v>
      </c>
      <c r="E89">
        <f t="shared" si="9"/>
        <v>1</v>
      </c>
      <c r="F89" s="64">
        <f t="shared" si="7"/>
        <v>1.05</v>
      </c>
      <c r="H89">
        <v>1</v>
      </c>
    </row>
    <row r="90" spans="1:8">
      <c r="A90" t="s">
        <v>164</v>
      </c>
      <c r="B90" t="s">
        <v>252</v>
      </c>
      <c r="C90">
        <v>17</v>
      </c>
      <c r="D90" s="22">
        <f t="shared" si="8"/>
        <v>4.6831955922865012</v>
      </c>
      <c r="E90">
        <f t="shared" si="9"/>
        <v>3</v>
      </c>
      <c r="F90" s="64">
        <f t="shared" si="7"/>
        <v>3.15</v>
      </c>
      <c r="H90">
        <v>3</v>
      </c>
    </row>
    <row r="91" spans="1:8">
      <c r="A91" t="s">
        <v>164</v>
      </c>
      <c r="B91" t="s">
        <v>253</v>
      </c>
      <c r="C91">
        <v>3</v>
      </c>
      <c r="D91" s="22">
        <f t="shared" ref="D91" si="10">C91/$C$1*100</f>
        <v>0.82644628099173556</v>
      </c>
      <c r="E91" s="65">
        <f t="shared" ref="E91" si="11">LOOKUP(D91,$J$3:$K$12,$L$3:$L$12)</f>
        <v>1</v>
      </c>
      <c r="F91" s="64">
        <f t="shared" si="7"/>
        <v>1.05</v>
      </c>
      <c r="G91" s="65" t="s">
        <v>520</v>
      </c>
      <c r="H91">
        <v>2</v>
      </c>
    </row>
    <row r="92" spans="1:8">
      <c r="A92" t="s">
        <v>164</v>
      </c>
      <c r="B92" t="s">
        <v>255</v>
      </c>
      <c r="C92">
        <v>88</v>
      </c>
      <c r="D92" s="22">
        <f t="shared" ref="D92:D132" si="12">C92/$C$1*100</f>
        <v>24.242424242424242</v>
      </c>
      <c r="E92">
        <f t="shared" ref="E92:E132" si="13">LOOKUP(D92,$J$3:$K$12,$L$3:$L$12)</f>
        <v>6</v>
      </c>
      <c r="F92" s="64">
        <f t="shared" si="7"/>
        <v>6.3</v>
      </c>
      <c r="H92">
        <v>6</v>
      </c>
    </row>
    <row r="93" spans="1:8">
      <c r="A93" t="s">
        <v>164</v>
      </c>
      <c r="B93" t="s">
        <v>256</v>
      </c>
      <c r="C93">
        <v>37</v>
      </c>
      <c r="D93" s="22">
        <f t="shared" si="12"/>
        <v>10.192837465564738</v>
      </c>
      <c r="E93">
        <f t="shared" si="13"/>
        <v>5</v>
      </c>
      <c r="F93" s="64">
        <f t="shared" si="7"/>
        <v>5.25</v>
      </c>
      <c r="H93">
        <v>5</v>
      </c>
    </row>
    <row r="94" spans="1:8">
      <c r="A94" t="s">
        <v>164</v>
      </c>
      <c r="B94" t="s">
        <v>257</v>
      </c>
      <c r="C94">
        <v>11</v>
      </c>
      <c r="D94" s="22">
        <f t="shared" si="12"/>
        <v>3.0303030303030303</v>
      </c>
      <c r="E94">
        <f t="shared" si="13"/>
        <v>3</v>
      </c>
      <c r="F94" s="64">
        <f t="shared" si="7"/>
        <v>3.15</v>
      </c>
      <c r="H94">
        <v>3</v>
      </c>
    </row>
    <row r="95" spans="1:8">
      <c r="A95" t="s">
        <v>164</v>
      </c>
      <c r="B95" t="s">
        <v>258</v>
      </c>
      <c r="C95">
        <v>2</v>
      </c>
      <c r="D95" s="22">
        <f t="shared" si="12"/>
        <v>0.55096418732782371</v>
      </c>
      <c r="E95">
        <f t="shared" si="13"/>
        <v>1</v>
      </c>
      <c r="F95" s="64">
        <f t="shared" si="7"/>
        <v>1.05</v>
      </c>
      <c r="H95">
        <v>1</v>
      </c>
    </row>
    <row r="96" spans="1:8">
      <c r="A96" t="s">
        <v>164</v>
      </c>
      <c r="B96" t="s">
        <v>259</v>
      </c>
      <c r="C96">
        <v>3</v>
      </c>
      <c r="D96" s="22">
        <f t="shared" si="12"/>
        <v>0.82644628099173556</v>
      </c>
      <c r="E96">
        <f t="shared" si="13"/>
        <v>1</v>
      </c>
      <c r="F96" s="64">
        <f t="shared" si="7"/>
        <v>1.05</v>
      </c>
      <c r="H96">
        <v>1</v>
      </c>
    </row>
    <row r="97" spans="1:8">
      <c r="A97" t="s">
        <v>164</v>
      </c>
      <c r="B97" t="s">
        <v>260</v>
      </c>
      <c r="C97">
        <v>8</v>
      </c>
      <c r="D97" s="22">
        <f t="shared" si="12"/>
        <v>2.2038567493112948</v>
      </c>
      <c r="E97">
        <f t="shared" si="13"/>
        <v>2</v>
      </c>
      <c r="F97" s="64">
        <f t="shared" si="7"/>
        <v>2.1</v>
      </c>
      <c r="H97">
        <v>2</v>
      </c>
    </row>
    <row r="98" spans="1:8">
      <c r="A98" t="s">
        <v>164</v>
      </c>
      <c r="B98" t="s">
        <v>261</v>
      </c>
      <c r="C98"/>
      <c r="D98" s="22">
        <f t="shared" si="12"/>
        <v>0</v>
      </c>
      <c r="E98">
        <f t="shared" si="13"/>
        <v>1</v>
      </c>
      <c r="F98" s="64">
        <f t="shared" si="7"/>
        <v>1.05</v>
      </c>
      <c r="H98">
        <v>1</v>
      </c>
    </row>
    <row r="99" spans="1:8">
      <c r="A99" t="s">
        <v>164</v>
      </c>
      <c r="B99" t="s">
        <v>262</v>
      </c>
      <c r="C99"/>
      <c r="D99" s="22">
        <f t="shared" si="12"/>
        <v>0</v>
      </c>
      <c r="E99">
        <f t="shared" si="13"/>
        <v>1</v>
      </c>
      <c r="F99" s="64">
        <f t="shared" si="7"/>
        <v>1.05</v>
      </c>
      <c r="H99">
        <v>1</v>
      </c>
    </row>
    <row r="100" spans="1:8">
      <c r="A100" t="s">
        <v>164</v>
      </c>
      <c r="B100" t="s">
        <v>263</v>
      </c>
      <c r="C100">
        <v>0</v>
      </c>
      <c r="D100" s="22">
        <f t="shared" si="12"/>
        <v>0</v>
      </c>
      <c r="E100">
        <f t="shared" si="13"/>
        <v>1</v>
      </c>
      <c r="F100" s="64">
        <f t="shared" si="7"/>
        <v>1.05</v>
      </c>
      <c r="H100">
        <v>1</v>
      </c>
    </row>
    <row r="101" spans="1:8">
      <c r="A101" t="s">
        <v>164</v>
      </c>
      <c r="B101" t="s">
        <v>264</v>
      </c>
      <c r="C101">
        <v>7</v>
      </c>
      <c r="D101" s="22">
        <f t="shared" si="12"/>
        <v>1.9283746556473829</v>
      </c>
      <c r="E101">
        <f t="shared" si="13"/>
        <v>2</v>
      </c>
      <c r="F101" s="64">
        <f t="shared" si="7"/>
        <v>2.1</v>
      </c>
      <c r="H101">
        <v>2</v>
      </c>
    </row>
    <row r="102" spans="1:8">
      <c r="A102" t="s">
        <v>164</v>
      </c>
      <c r="B102" t="s">
        <v>265</v>
      </c>
      <c r="C102">
        <v>62</v>
      </c>
      <c r="D102" s="22">
        <f t="shared" si="12"/>
        <v>17.079889807162534</v>
      </c>
      <c r="E102">
        <f t="shared" si="13"/>
        <v>5</v>
      </c>
      <c r="F102" s="64">
        <f t="shared" si="7"/>
        <v>5.25</v>
      </c>
      <c r="H102">
        <v>5</v>
      </c>
    </row>
    <row r="103" spans="1:8">
      <c r="A103" t="s">
        <v>164</v>
      </c>
      <c r="B103" t="s">
        <v>266</v>
      </c>
      <c r="C103">
        <v>6</v>
      </c>
      <c r="D103" s="22">
        <f t="shared" si="12"/>
        <v>1.6528925619834711</v>
      </c>
      <c r="E103">
        <f t="shared" si="13"/>
        <v>2</v>
      </c>
      <c r="F103" s="64">
        <f t="shared" si="7"/>
        <v>2.1</v>
      </c>
      <c r="H103">
        <v>2</v>
      </c>
    </row>
    <row r="104" spans="1:8">
      <c r="A104" t="s">
        <v>164</v>
      </c>
      <c r="B104" t="s">
        <v>267</v>
      </c>
      <c r="C104">
        <v>0</v>
      </c>
      <c r="D104" s="22">
        <f t="shared" si="12"/>
        <v>0</v>
      </c>
      <c r="E104">
        <f t="shared" si="13"/>
        <v>1</v>
      </c>
      <c r="F104" s="64">
        <f t="shared" si="7"/>
        <v>1.05</v>
      </c>
      <c r="H104">
        <v>1</v>
      </c>
    </row>
    <row r="105" spans="1:8">
      <c r="A105" t="s">
        <v>164</v>
      </c>
      <c r="B105" t="s">
        <v>268</v>
      </c>
      <c r="C105">
        <v>1</v>
      </c>
      <c r="D105" s="22">
        <f t="shared" si="12"/>
        <v>0.27548209366391185</v>
      </c>
      <c r="E105">
        <f t="shared" si="13"/>
        <v>1</v>
      </c>
      <c r="F105" s="64">
        <f t="shared" si="7"/>
        <v>1.05</v>
      </c>
      <c r="H105">
        <v>1</v>
      </c>
    </row>
    <row r="106" spans="1:8">
      <c r="A106" t="s">
        <v>164</v>
      </c>
      <c r="B106" t="s">
        <v>269</v>
      </c>
      <c r="C106">
        <v>2</v>
      </c>
      <c r="D106" s="22">
        <f t="shared" si="12"/>
        <v>0.55096418732782371</v>
      </c>
      <c r="E106">
        <f t="shared" si="13"/>
        <v>1</v>
      </c>
      <c r="F106" s="64">
        <f t="shared" si="7"/>
        <v>1.05</v>
      </c>
      <c r="H106">
        <v>1</v>
      </c>
    </row>
    <row r="107" spans="1:8">
      <c r="A107" t="s">
        <v>164</v>
      </c>
      <c r="B107" t="s">
        <v>270</v>
      </c>
      <c r="C107"/>
      <c r="D107" s="22">
        <f t="shared" si="12"/>
        <v>0</v>
      </c>
      <c r="E107">
        <f t="shared" si="13"/>
        <v>1</v>
      </c>
      <c r="F107" s="64">
        <f t="shared" si="7"/>
        <v>1.05</v>
      </c>
      <c r="H107">
        <v>1</v>
      </c>
    </row>
    <row r="108" spans="1:8">
      <c r="A108" t="s">
        <v>164</v>
      </c>
      <c r="B108" t="s">
        <v>271</v>
      </c>
      <c r="C108">
        <v>0</v>
      </c>
      <c r="D108" s="22">
        <f t="shared" si="12"/>
        <v>0</v>
      </c>
      <c r="E108">
        <f t="shared" si="13"/>
        <v>1</v>
      </c>
      <c r="F108" s="64">
        <f t="shared" si="7"/>
        <v>1.05</v>
      </c>
      <c r="H108">
        <v>1</v>
      </c>
    </row>
    <row r="109" spans="1:8">
      <c r="A109" t="s">
        <v>164</v>
      </c>
      <c r="B109" t="s">
        <v>272</v>
      </c>
      <c r="C109">
        <v>2</v>
      </c>
      <c r="D109" s="22">
        <f t="shared" si="12"/>
        <v>0.55096418732782371</v>
      </c>
      <c r="E109">
        <f t="shared" si="13"/>
        <v>1</v>
      </c>
      <c r="F109" s="64">
        <f t="shared" si="7"/>
        <v>1.05</v>
      </c>
      <c r="H109">
        <v>1</v>
      </c>
    </row>
    <row r="110" spans="1:8">
      <c r="A110" t="s">
        <v>164</v>
      </c>
      <c r="B110" t="s">
        <v>273</v>
      </c>
      <c r="C110">
        <v>3</v>
      </c>
      <c r="D110" s="22">
        <f t="shared" si="12"/>
        <v>0.82644628099173556</v>
      </c>
      <c r="E110">
        <f t="shared" si="13"/>
        <v>1</v>
      </c>
      <c r="F110" s="64">
        <f t="shared" si="7"/>
        <v>1.05</v>
      </c>
      <c r="H110">
        <v>1</v>
      </c>
    </row>
    <row r="111" spans="1:8">
      <c r="A111" t="s">
        <v>164</v>
      </c>
      <c r="B111" t="s">
        <v>274</v>
      </c>
      <c r="C111"/>
      <c r="D111" s="22">
        <f t="shared" si="12"/>
        <v>0</v>
      </c>
      <c r="E111">
        <f t="shared" si="13"/>
        <v>1</v>
      </c>
      <c r="F111" s="64">
        <f t="shared" si="7"/>
        <v>1.05</v>
      </c>
      <c r="H111">
        <v>1</v>
      </c>
    </row>
    <row r="112" spans="1:8">
      <c r="A112" t="s">
        <v>164</v>
      </c>
      <c r="B112" t="s">
        <v>275</v>
      </c>
      <c r="C112">
        <v>0</v>
      </c>
      <c r="D112" s="22">
        <f t="shared" si="12"/>
        <v>0</v>
      </c>
      <c r="E112">
        <f t="shared" si="13"/>
        <v>1</v>
      </c>
      <c r="F112" s="64">
        <f t="shared" si="7"/>
        <v>1.05</v>
      </c>
      <c r="H112">
        <v>1</v>
      </c>
    </row>
    <row r="113" spans="1:8">
      <c r="A113" t="s">
        <v>164</v>
      </c>
      <c r="B113" t="s">
        <v>276</v>
      </c>
      <c r="C113">
        <v>7</v>
      </c>
      <c r="D113" s="22">
        <f t="shared" si="12"/>
        <v>1.9283746556473829</v>
      </c>
      <c r="E113">
        <f t="shared" si="13"/>
        <v>2</v>
      </c>
      <c r="F113" s="64">
        <f t="shared" si="7"/>
        <v>2.1</v>
      </c>
      <c r="H113">
        <v>2</v>
      </c>
    </row>
    <row r="114" spans="1:8">
      <c r="A114" t="s">
        <v>164</v>
      </c>
      <c r="B114" t="s">
        <v>277</v>
      </c>
      <c r="C114">
        <v>2</v>
      </c>
      <c r="D114" s="22">
        <f t="shared" si="12"/>
        <v>0.55096418732782371</v>
      </c>
      <c r="E114">
        <f t="shared" si="13"/>
        <v>1</v>
      </c>
      <c r="F114" s="64">
        <f t="shared" si="7"/>
        <v>1.05</v>
      </c>
      <c r="H114">
        <v>1</v>
      </c>
    </row>
    <row r="115" spans="1:8">
      <c r="A115" t="s">
        <v>164</v>
      </c>
      <c r="B115" t="s">
        <v>278</v>
      </c>
      <c r="C115"/>
      <c r="D115" s="22">
        <f t="shared" si="12"/>
        <v>0</v>
      </c>
      <c r="E115">
        <f t="shared" si="13"/>
        <v>1</v>
      </c>
      <c r="F115" s="64">
        <f t="shared" si="7"/>
        <v>1.05</v>
      </c>
      <c r="H115">
        <v>1</v>
      </c>
    </row>
    <row r="116" spans="1:8">
      <c r="A116" t="s">
        <v>164</v>
      </c>
      <c r="B116" t="s">
        <v>279</v>
      </c>
      <c r="C116">
        <v>1</v>
      </c>
      <c r="D116" s="22">
        <f t="shared" si="12"/>
        <v>0.27548209366391185</v>
      </c>
      <c r="E116">
        <f t="shared" si="13"/>
        <v>1</v>
      </c>
      <c r="F116" s="64">
        <f t="shared" si="7"/>
        <v>1.05</v>
      </c>
      <c r="H116">
        <v>1</v>
      </c>
    </row>
    <row r="117" spans="1:8">
      <c r="A117" t="s">
        <v>164</v>
      </c>
      <c r="B117" t="s">
        <v>280</v>
      </c>
      <c r="C117">
        <v>24</v>
      </c>
      <c r="D117" s="22">
        <f t="shared" si="12"/>
        <v>6.6115702479338845</v>
      </c>
      <c r="E117">
        <f t="shared" si="13"/>
        <v>4</v>
      </c>
      <c r="F117" s="64">
        <f t="shared" si="7"/>
        <v>4.2</v>
      </c>
      <c r="H117">
        <v>4</v>
      </c>
    </row>
    <row r="118" spans="1:8">
      <c r="A118" t="s">
        <v>164</v>
      </c>
      <c r="B118" t="s">
        <v>281</v>
      </c>
      <c r="C118">
        <v>62</v>
      </c>
      <c r="D118" s="22">
        <f t="shared" si="12"/>
        <v>17.079889807162534</v>
      </c>
      <c r="E118">
        <f t="shared" si="13"/>
        <v>5</v>
      </c>
      <c r="F118" s="64">
        <f t="shared" si="7"/>
        <v>5.25</v>
      </c>
      <c r="H118">
        <v>5</v>
      </c>
    </row>
    <row r="119" spans="1:8">
      <c r="A119" t="s">
        <v>164</v>
      </c>
      <c r="B119" t="s">
        <v>282</v>
      </c>
      <c r="C119"/>
      <c r="D119" s="22">
        <f t="shared" si="12"/>
        <v>0</v>
      </c>
      <c r="E119">
        <f t="shared" si="13"/>
        <v>1</v>
      </c>
      <c r="F119" s="64">
        <f t="shared" si="7"/>
        <v>1.05</v>
      </c>
      <c r="H119">
        <v>1</v>
      </c>
    </row>
    <row r="120" spans="1:8">
      <c r="A120" t="s">
        <v>164</v>
      </c>
      <c r="B120" t="s">
        <v>283</v>
      </c>
      <c r="C120">
        <v>0</v>
      </c>
      <c r="D120" s="22">
        <f t="shared" si="12"/>
        <v>0</v>
      </c>
      <c r="E120">
        <f t="shared" si="13"/>
        <v>1</v>
      </c>
      <c r="F120" s="64">
        <f t="shared" si="7"/>
        <v>1.05</v>
      </c>
      <c r="H120">
        <v>1</v>
      </c>
    </row>
    <row r="121" spans="1:8">
      <c r="A121" t="s">
        <v>164</v>
      </c>
      <c r="B121" t="s">
        <v>284</v>
      </c>
      <c r="C121">
        <v>6</v>
      </c>
      <c r="D121" s="22">
        <f t="shared" si="12"/>
        <v>1.6528925619834711</v>
      </c>
      <c r="E121">
        <f t="shared" si="13"/>
        <v>2</v>
      </c>
      <c r="F121" s="64">
        <f t="shared" si="7"/>
        <v>2.1</v>
      </c>
      <c r="H121">
        <v>2</v>
      </c>
    </row>
    <row r="122" spans="1:8">
      <c r="A122" t="s">
        <v>164</v>
      </c>
      <c r="B122" t="s">
        <v>285</v>
      </c>
      <c r="C122">
        <v>1</v>
      </c>
      <c r="D122" s="22">
        <f t="shared" si="12"/>
        <v>0.27548209366391185</v>
      </c>
      <c r="E122">
        <f t="shared" si="13"/>
        <v>1</v>
      </c>
      <c r="F122" s="64">
        <f t="shared" si="7"/>
        <v>1.05</v>
      </c>
      <c r="H122">
        <v>1</v>
      </c>
    </row>
    <row r="123" spans="1:8">
      <c r="A123" t="s">
        <v>164</v>
      </c>
      <c r="B123" t="s">
        <v>286</v>
      </c>
      <c r="C123">
        <v>0</v>
      </c>
      <c r="D123" s="22">
        <f t="shared" si="12"/>
        <v>0</v>
      </c>
      <c r="E123">
        <f t="shared" si="13"/>
        <v>1</v>
      </c>
      <c r="F123" s="64">
        <f t="shared" si="7"/>
        <v>1.05</v>
      </c>
      <c r="H123">
        <v>1</v>
      </c>
    </row>
    <row r="124" spans="1:8">
      <c r="A124" t="s">
        <v>164</v>
      </c>
      <c r="B124" t="s">
        <v>287</v>
      </c>
      <c r="C124">
        <v>2</v>
      </c>
      <c r="D124" s="22">
        <f t="shared" si="12"/>
        <v>0.55096418732782371</v>
      </c>
      <c r="E124">
        <f t="shared" si="13"/>
        <v>1</v>
      </c>
      <c r="F124" s="64">
        <f t="shared" si="7"/>
        <v>1.05</v>
      </c>
      <c r="H124">
        <v>1</v>
      </c>
    </row>
    <row r="125" spans="1:8">
      <c r="A125" t="s">
        <v>164</v>
      </c>
      <c r="B125" t="s">
        <v>288</v>
      </c>
      <c r="C125">
        <v>0</v>
      </c>
      <c r="D125" s="22">
        <f t="shared" si="12"/>
        <v>0</v>
      </c>
      <c r="E125">
        <f t="shared" si="13"/>
        <v>1</v>
      </c>
      <c r="F125" s="64">
        <f t="shared" si="7"/>
        <v>1.05</v>
      </c>
      <c r="H125">
        <v>1</v>
      </c>
    </row>
    <row r="126" spans="1:8">
      <c r="A126" t="s">
        <v>164</v>
      </c>
      <c r="B126" t="s">
        <v>289</v>
      </c>
      <c r="C126">
        <v>13</v>
      </c>
      <c r="D126" s="22">
        <f t="shared" si="12"/>
        <v>3.5812672176308542</v>
      </c>
      <c r="E126">
        <f t="shared" si="13"/>
        <v>3</v>
      </c>
      <c r="F126" s="64">
        <f t="shared" si="7"/>
        <v>3.15</v>
      </c>
      <c r="H126">
        <v>3</v>
      </c>
    </row>
    <row r="127" spans="1:8">
      <c r="A127" t="s">
        <v>164</v>
      </c>
      <c r="B127" t="s">
        <v>290</v>
      </c>
      <c r="C127">
        <v>24</v>
      </c>
      <c r="D127" s="22">
        <f t="shared" si="12"/>
        <v>6.6115702479338845</v>
      </c>
      <c r="E127">
        <f t="shared" si="13"/>
        <v>4</v>
      </c>
      <c r="F127" s="64">
        <f t="shared" si="7"/>
        <v>4.2</v>
      </c>
      <c r="H127">
        <v>4</v>
      </c>
    </row>
    <row r="128" spans="1:8">
      <c r="A128" t="s">
        <v>164</v>
      </c>
      <c r="B128" t="s">
        <v>291</v>
      </c>
      <c r="C128">
        <v>0</v>
      </c>
      <c r="D128" s="22">
        <f t="shared" si="12"/>
        <v>0</v>
      </c>
      <c r="E128">
        <f t="shared" si="13"/>
        <v>1</v>
      </c>
      <c r="F128" s="64">
        <f t="shared" si="7"/>
        <v>1.05</v>
      </c>
      <c r="H128">
        <v>1</v>
      </c>
    </row>
    <row r="129" spans="1:8">
      <c r="A129" t="s">
        <v>164</v>
      </c>
      <c r="B129" t="s">
        <v>292</v>
      </c>
      <c r="C129">
        <v>30</v>
      </c>
      <c r="D129" s="22">
        <f t="shared" si="12"/>
        <v>8.2644628099173563</v>
      </c>
      <c r="E129">
        <f t="shared" si="13"/>
        <v>4</v>
      </c>
      <c r="F129" s="64">
        <f t="shared" si="7"/>
        <v>4.2</v>
      </c>
      <c r="H129">
        <v>4</v>
      </c>
    </row>
    <row r="130" spans="1:8">
      <c r="A130" t="s">
        <v>164</v>
      </c>
      <c r="B130" t="s">
        <v>293</v>
      </c>
      <c r="C130">
        <v>3</v>
      </c>
      <c r="D130" s="22">
        <f t="shared" si="12"/>
        <v>0.82644628099173556</v>
      </c>
      <c r="E130">
        <f t="shared" si="13"/>
        <v>1</v>
      </c>
      <c r="F130" s="64">
        <f t="shared" si="7"/>
        <v>1.05</v>
      </c>
      <c r="H130">
        <v>1</v>
      </c>
    </row>
    <row r="131" spans="1:8">
      <c r="A131" t="s">
        <v>164</v>
      </c>
      <c r="B131" t="s">
        <v>294</v>
      </c>
      <c r="C131">
        <v>4</v>
      </c>
      <c r="D131" s="22">
        <f t="shared" si="12"/>
        <v>1.1019283746556474</v>
      </c>
      <c r="E131">
        <f t="shared" si="13"/>
        <v>2</v>
      </c>
      <c r="F131" s="64">
        <f t="shared" si="7"/>
        <v>2.1</v>
      </c>
      <c r="H131">
        <v>2</v>
      </c>
    </row>
    <row r="132" spans="1:8">
      <c r="A132" t="s">
        <v>164</v>
      </c>
      <c r="B132" t="s">
        <v>295</v>
      </c>
      <c r="C132">
        <v>4</v>
      </c>
      <c r="D132" s="22">
        <f t="shared" si="12"/>
        <v>1.1019283746556474</v>
      </c>
      <c r="E132">
        <f t="shared" si="13"/>
        <v>2</v>
      </c>
      <c r="F132" s="64">
        <f t="shared" ref="F132" si="14">ROUND((E132/10)*(35/100)*30,2)</f>
        <v>2.1</v>
      </c>
      <c r="H132">
        <v>2</v>
      </c>
    </row>
  </sheetData>
  <autoFilter ref="A2:H132" xr:uid="{FC52FFE5-0531-4041-9D74-3F10320AF716}"/>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EE49-1A9B-47EB-8FCE-B7EB54A8DBB1}">
  <dimension ref="A1:L212"/>
  <sheetViews>
    <sheetView zoomScaleNormal="100" workbookViewId="0">
      <pane ySplit="2" topLeftCell="A3" activePane="bottomLeft" state="frozen"/>
      <selection pane="bottomLeft" activeCell="A3" sqref="A3"/>
    </sheetView>
  </sheetViews>
  <sheetFormatPr defaultRowHeight="15"/>
  <cols>
    <col min="1" max="1" width="8.85546875" bestFit="1" customWidth="1"/>
    <col min="2" max="2" width="16.85546875" bestFit="1" customWidth="1"/>
    <col min="3" max="3" width="22.140625" style="11" bestFit="1" customWidth="1"/>
    <col min="4" max="4" width="17.85546875" style="22" customWidth="1"/>
    <col min="5" max="5" width="11.140625" bestFit="1" customWidth="1"/>
    <col min="6" max="6" width="22.42578125" bestFit="1" customWidth="1"/>
    <col min="7" max="7" width="9.140625" hidden="1" customWidth="1"/>
    <col min="8" max="8" width="13" bestFit="1" customWidth="1"/>
    <col min="9" max="9" width="10.140625" customWidth="1"/>
    <col min="10" max="10" width="4.42578125" bestFit="1" customWidth="1"/>
    <col min="11" max="11" width="4.5703125" bestFit="1" customWidth="1"/>
    <col min="12" max="12" width="5.42578125" bestFit="1" customWidth="1"/>
  </cols>
  <sheetData>
    <row r="1" spans="1:12">
      <c r="A1" s="1"/>
      <c r="C1" s="16">
        <f>MAX(C3:C212)</f>
        <v>267</v>
      </c>
      <c r="D1" s="56" t="s">
        <v>625</v>
      </c>
      <c r="J1" s="52"/>
      <c r="K1" s="52"/>
      <c r="L1" s="52"/>
    </row>
    <row r="2" spans="1:12" s="1" customFormat="1">
      <c r="A2" s="1" t="s">
        <v>6</v>
      </c>
      <c r="B2" s="1" t="s">
        <v>7</v>
      </c>
      <c r="C2" s="16" t="s">
        <v>616</v>
      </c>
      <c r="D2" s="24" t="s">
        <v>626</v>
      </c>
      <c r="E2" s="1" t="s">
        <v>621</v>
      </c>
      <c r="F2" s="14" t="s">
        <v>13</v>
      </c>
      <c r="H2" s="1" t="s">
        <v>622</v>
      </c>
      <c r="J2" s="23" t="s">
        <v>15</v>
      </c>
      <c r="K2" s="23" t="s">
        <v>16</v>
      </c>
      <c r="L2" s="23" t="s">
        <v>17</v>
      </c>
    </row>
    <row r="3" spans="1:12">
      <c r="A3" t="s">
        <v>296</v>
      </c>
      <c r="B3" t="s">
        <v>297</v>
      </c>
      <c r="C3">
        <v>0</v>
      </c>
      <c r="D3" s="22">
        <f>C3/$C$1*100</f>
        <v>0</v>
      </c>
      <c r="E3">
        <f t="shared" ref="E3:E66" si="0">LOOKUP(D3,$J$3:$K$12,$L$3:$L$12)</f>
        <v>1</v>
      </c>
      <c r="F3" s="64">
        <f>ROUND((E3/10)*(35/100)*25,2)</f>
        <v>0.88</v>
      </c>
      <c r="H3">
        <v>1</v>
      </c>
      <c r="J3" s="25">
        <v>0</v>
      </c>
      <c r="K3" s="25">
        <v>1</v>
      </c>
      <c r="L3" s="10">
        <v>1</v>
      </c>
    </row>
    <row r="4" spans="1:12">
      <c r="A4" t="s">
        <v>296</v>
      </c>
      <c r="B4" t="s">
        <v>298</v>
      </c>
      <c r="C4">
        <v>0</v>
      </c>
      <c r="D4" s="22">
        <f t="shared" ref="D4:D67" si="1">C4/$C$1*100</f>
        <v>0</v>
      </c>
      <c r="E4">
        <f t="shared" si="0"/>
        <v>1</v>
      </c>
      <c r="F4" s="64">
        <f t="shared" ref="F4:F67" si="2">ROUND((E4/10)*(35/100)*25,2)</f>
        <v>0.88</v>
      </c>
      <c r="H4">
        <v>1</v>
      </c>
      <c r="J4" s="25">
        <v>1</v>
      </c>
      <c r="K4" s="25">
        <v>3</v>
      </c>
      <c r="L4" s="10">
        <v>2</v>
      </c>
    </row>
    <row r="5" spans="1:12">
      <c r="A5" t="s">
        <v>296</v>
      </c>
      <c r="B5" t="s">
        <v>299</v>
      </c>
      <c r="C5"/>
      <c r="D5" s="22">
        <f t="shared" si="1"/>
        <v>0</v>
      </c>
      <c r="E5">
        <f t="shared" si="0"/>
        <v>1</v>
      </c>
      <c r="F5" s="64">
        <f t="shared" si="2"/>
        <v>0.88</v>
      </c>
      <c r="H5">
        <v>1</v>
      </c>
      <c r="J5" s="25">
        <v>3</v>
      </c>
      <c r="K5" s="25">
        <v>6</v>
      </c>
      <c r="L5" s="10">
        <v>3</v>
      </c>
    </row>
    <row r="6" spans="1:12">
      <c r="A6" t="s">
        <v>296</v>
      </c>
      <c r="B6" t="s">
        <v>300</v>
      </c>
      <c r="C6">
        <v>11</v>
      </c>
      <c r="D6" s="22">
        <f t="shared" si="1"/>
        <v>4.119850187265917</v>
      </c>
      <c r="E6">
        <f t="shared" si="0"/>
        <v>3</v>
      </c>
      <c r="F6" s="64">
        <f t="shared" si="2"/>
        <v>2.63</v>
      </c>
      <c r="H6">
        <v>3</v>
      </c>
      <c r="J6" s="25">
        <v>6</v>
      </c>
      <c r="K6" s="25">
        <v>10</v>
      </c>
      <c r="L6" s="10">
        <v>4</v>
      </c>
    </row>
    <row r="7" spans="1:12">
      <c r="A7" t="s">
        <v>296</v>
      </c>
      <c r="B7" t="s">
        <v>301</v>
      </c>
      <c r="C7">
        <v>11</v>
      </c>
      <c r="D7" s="22">
        <f t="shared" si="1"/>
        <v>4.119850187265917</v>
      </c>
      <c r="E7">
        <f t="shared" si="0"/>
        <v>3</v>
      </c>
      <c r="F7" s="64">
        <f t="shared" si="2"/>
        <v>2.63</v>
      </c>
      <c r="H7">
        <v>3</v>
      </c>
      <c r="J7" s="25">
        <v>10</v>
      </c>
      <c r="K7" s="25">
        <v>20</v>
      </c>
      <c r="L7" s="10">
        <v>5</v>
      </c>
    </row>
    <row r="8" spans="1:12">
      <c r="A8" t="s">
        <v>296</v>
      </c>
      <c r="B8" t="s">
        <v>302</v>
      </c>
      <c r="C8">
        <v>11</v>
      </c>
      <c r="D8" s="22">
        <f t="shared" si="1"/>
        <v>4.119850187265917</v>
      </c>
      <c r="E8">
        <f t="shared" si="0"/>
        <v>3</v>
      </c>
      <c r="F8" s="64">
        <f t="shared" si="2"/>
        <v>2.63</v>
      </c>
      <c r="H8">
        <v>3</v>
      </c>
      <c r="J8" s="25">
        <v>20</v>
      </c>
      <c r="K8" s="25">
        <v>30</v>
      </c>
      <c r="L8" s="10">
        <v>6</v>
      </c>
    </row>
    <row r="9" spans="1:12">
      <c r="A9" t="s">
        <v>296</v>
      </c>
      <c r="B9" t="s">
        <v>303</v>
      </c>
      <c r="C9">
        <v>11</v>
      </c>
      <c r="D9" s="22">
        <f t="shared" si="1"/>
        <v>4.119850187265917</v>
      </c>
      <c r="E9">
        <f t="shared" si="0"/>
        <v>3</v>
      </c>
      <c r="F9" s="64">
        <f t="shared" si="2"/>
        <v>2.63</v>
      </c>
      <c r="H9">
        <v>3</v>
      </c>
      <c r="J9" s="25">
        <v>30</v>
      </c>
      <c r="K9" s="25">
        <v>40</v>
      </c>
      <c r="L9" s="10">
        <v>7</v>
      </c>
    </row>
    <row r="10" spans="1:12">
      <c r="A10" t="s">
        <v>296</v>
      </c>
      <c r="B10" t="s">
        <v>304</v>
      </c>
      <c r="C10">
        <v>11</v>
      </c>
      <c r="D10" s="22">
        <f t="shared" si="1"/>
        <v>4.119850187265917</v>
      </c>
      <c r="E10">
        <f t="shared" si="0"/>
        <v>3</v>
      </c>
      <c r="F10" s="64">
        <f t="shared" si="2"/>
        <v>2.63</v>
      </c>
      <c r="H10">
        <v>3</v>
      </c>
      <c r="J10" s="25">
        <v>40</v>
      </c>
      <c r="K10" s="25">
        <v>60</v>
      </c>
      <c r="L10" s="10">
        <v>8</v>
      </c>
    </row>
    <row r="11" spans="1:12">
      <c r="A11" t="s">
        <v>296</v>
      </c>
      <c r="B11" t="s">
        <v>305</v>
      </c>
      <c r="C11">
        <v>11</v>
      </c>
      <c r="D11" s="22">
        <f t="shared" si="1"/>
        <v>4.119850187265917</v>
      </c>
      <c r="E11">
        <f t="shared" si="0"/>
        <v>3</v>
      </c>
      <c r="F11" s="64">
        <f t="shared" si="2"/>
        <v>2.63</v>
      </c>
      <c r="H11">
        <v>3</v>
      </c>
      <c r="J11" s="25">
        <v>60</v>
      </c>
      <c r="K11" s="25">
        <v>80</v>
      </c>
      <c r="L11" s="10">
        <v>9</v>
      </c>
    </row>
    <row r="12" spans="1:12">
      <c r="A12" t="s">
        <v>296</v>
      </c>
      <c r="B12" t="s">
        <v>306</v>
      </c>
      <c r="C12">
        <v>11</v>
      </c>
      <c r="D12" s="22">
        <f t="shared" si="1"/>
        <v>4.119850187265917</v>
      </c>
      <c r="E12">
        <f t="shared" si="0"/>
        <v>3</v>
      </c>
      <c r="F12" s="64">
        <f t="shared" si="2"/>
        <v>2.63</v>
      </c>
      <c r="H12">
        <v>3</v>
      </c>
      <c r="J12" s="25">
        <v>80</v>
      </c>
      <c r="K12" s="25">
        <v>100</v>
      </c>
      <c r="L12" s="10">
        <v>10</v>
      </c>
    </row>
    <row r="13" spans="1:12">
      <c r="A13" t="s">
        <v>296</v>
      </c>
      <c r="B13" t="s">
        <v>307</v>
      </c>
      <c r="C13">
        <v>0</v>
      </c>
      <c r="D13" s="22">
        <f t="shared" si="1"/>
        <v>0</v>
      </c>
      <c r="E13">
        <f t="shared" si="0"/>
        <v>1</v>
      </c>
      <c r="F13" s="64">
        <f t="shared" si="2"/>
        <v>0.88</v>
      </c>
      <c r="H13">
        <v>1</v>
      </c>
    </row>
    <row r="14" spans="1:12">
      <c r="A14" t="s">
        <v>296</v>
      </c>
      <c r="B14" t="s">
        <v>308</v>
      </c>
      <c r="C14">
        <v>12</v>
      </c>
      <c r="D14" s="22">
        <f t="shared" si="1"/>
        <v>4.4943820224719104</v>
      </c>
      <c r="E14">
        <f t="shared" si="0"/>
        <v>3</v>
      </c>
      <c r="F14" s="64">
        <f t="shared" si="2"/>
        <v>2.63</v>
      </c>
      <c r="H14">
        <v>3</v>
      </c>
    </row>
    <row r="15" spans="1:12">
      <c r="A15" t="s">
        <v>296</v>
      </c>
      <c r="B15" t="s">
        <v>309</v>
      </c>
      <c r="C15">
        <v>14</v>
      </c>
      <c r="D15" s="22">
        <f t="shared" si="1"/>
        <v>5.2434456928838955</v>
      </c>
      <c r="E15">
        <f t="shared" si="0"/>
        <v>3</v>
      </c>
      <c r="F15" s="64">
        <f t="shared" si="2"/>
        <v>2.63</v>
      </c>
      <c r="H15">
        <v>3</v>
      </c>
    </row>
    <row r="16" spans="1:12">
      <c r="A16" t="s">
        <v>296</v>
      </c>
      <c r="B16" t="s">
        <v>310</v>
      </c>
      <c r="C16">
        <v>7</v>
      </c>
      <c r="D16" s="22">
        <f t="shared" si="1"/>
        <v>2.6217228464419478</v>
      </c>
      <c r="E16">
        <f t="shared" si="0"/>
        <v>2</v>
      </c>
      <c r="F16" s="64">
        <f t="shared" si="2"/>
        <v>1.75</v>
      </c>
      <c r="H16">
        <v>2</v>
      </c>
    </row>
    <row r="17" spans="1:10">
      <c r="A17" t="s">
        <v>296</v>
      </c>
      <c r="B17" t="s">
        <v>311</v>
      </c>
      <c r="C17">
        <v>4</v>
      </c>
      <c r="D17" s="22">
        <f t="shared" si="1"/>
        <v>1.4981273408239701</v>
      </c>
      <c r="E17">
        <f t="shared" si="0"/>
        <v>2</v>
      </c>
      <c r="F17" s="64">
        <f t="shared" si="2"/>
        <v>1.75</v>
      </c>
      <c r="H17">
        <v>2</v>
      </c>
    </row>
    <row r="18" spans="1:10">
      <c r="A18" t="s">
        <v>296</v>
      </c>
      <c r="B18" t="s">
        <v>312</v>
      </c>
      <c r="C18">
        <v>0</v>
      </c>
      <c r="D18" s="22">
        <f t="shared" si="1"/>
        <v>0</v>
      </c>
      <c r="E18">
        <f t="shared" si="0"/>
        <v>1</v>
      </c>
      <c r="F18" s="64">
        <f t="shared" si="2"/>
        <v>0.88</v>
      </c>
      <c r="H18">
        <v>1</v>
      </c>
    </row>
    <row r="19" spans="1:10">
      <c r="A19" t="s">
        <v>296</v>
      </c>
      <c r="B19" t="s">
        <v>313</v>
      </c>
      <c r="C19"/>
      <c r="D19" s="22">
        <f t="shared" si="1"/>
        <v>0</v>
      </c>
      <c r="E19">
        <f t="shared" si="0"/>
        <v>1</v>
      </c>
      <c r="F19" s="64">
        <f t="shared" si="2"/>
        <v>0.88</v>
      </c>
      <c r="H19">
        <v>1</v>
      </c>
    </row>
    <row r="20" spans="1:10">
      <c r="A20" t="s">
        <v>296</v>
      </c>
      <c r="B20" t="s">
        <v>314</v>
      </c>
      <c r="C20">
        <v>11</v>
      </c>
      <c r="D20" s="22">
        <f t="shared" si="1"/>
        <v>4.119850187265917</v>
      </c>
      <c r="E20">
        <f t="shared" si="0"/>
        <v>3</v>
      </c>
      <c r="F20" s="64">
        <f t="shared" si="2"/>
        <v>2.63</v>
      </c>
      <c r="H20">
        <v>3</v>
      </c>
    </row>
    <row r="21" spans="1:10">
      <c r="A21" t="s">
        <v>296</v>
      </c>
      <c r="B21" t="s">
        <v>315</v>
      </c>
      <c r="C21">
        <v>8</v>
      </c>
      <c r="D21" s="22">
        <f t="shared" si="1"/>
        <v>2.9962546816479403</v>
      </c>
      <c r="E21">
        <f t="shared" si="0"/>
        <v>2</v>
      </c>
      <c r="F21" s="64">
        <f t="shared" si="2"/>
        <v>1.75</v>
      </c>
      <c r="H21">
        <v>2</v>
      </c>
    </row>
    <row r="22" spans="1:10">
      <c r="A22" t="s">
        <v>296</v>
      </c>
      <c r="B22" t="s">
        <v>316</v>
      </c>
      <c r="C22">
        <v>7</v>
      </c>
      <c r="D22" s="22">
        <f t="shared" si="1"/>
        <v>2.6217228464419478</v>
      </c>
      <c r="E22">
        <f t="shared" si="0"/>
        <v>2</v>
      </c>
      <c r="F22" s="64">
        <f t="shared" si="2"/>
        <v>1.75</v>
      </c>
      <c r="H22">
        <v>2</v>
      </c>
    </row>
    <row r="23" spans="1:10">
      <c r="A23" t="s">
        <v>296</v>
      </c>
      <c r="B23" t="s">
        <v>317</v>
      </c>
      <c r="C23">
        <v>0</v>
      </c>
      <c r="D23" s="22">
        <f t="shared" si="1"/>
        <v>0</v>
      </c>
      <c r="E23">
        <f t="shared" si="0"/>
        <v>1</v>
      </c>
      <c r="F23" s="64">
        <f t="shared" si="2"/>
        <v>0.88</v>
      </c>
      <c r="H23">
        <v>1</v>
      </c>
    </row>
    <row r="24" spans="1:10">
      <c r="A24" t="s">
        <v>296</v>
      </c>
      <c r="B24" t="s">
        <v>318</v>
      </c>
      <c r="C24"/>
      <c r="D24" s="22">
        <f t="shared" si="1"/>
        <v>0</v>
      </c>
      <c r="E24">
        <f t="shared" si="0"/>
        <v>1</v>
      </c>
      <c r="F24" s="64">
        <f t="shared" si="2"/>
        <v>0.88</v>
      </c>
      <c r="H24">
        <v>1</v>
      </c>
    </row>
    <row r="25" spans="1:10">
      <c r="A25" t="s">
        <v>296</v>
      </c>
      <c r="B25" t="s">
        <v>319</v>
      </c>
      <c r="C25">
        <v>6</v>
      </c>
      <c r="D25" s="22">
        <f t="shared" si="1"/>
        <v>2.2471910112359552</v>
      </c>
      <c r="E25">
        <f t="shared" si="0"/>
        <v>2</v>
      </c>
      <c r="F25" s="64">
        <f t="shared" si="2"/>
        <v>1.75</v>
      </c>
      <c r="H25">
        <v>2</v>
      </c>
    </row>
    <row r="26" spans="1:10">
      <c r="A26" t="s">
        <v>296</v>
      </c>
      <c r="B26" t="s">
        <v>320</v>
      </c>
      <c r="C26">
        <v>109</v>
      </c>
      <c r="D26" s="22">
        <f t="shared" si="1"/>
        <v>40.823970037453186</v>
      </c>
      <c r="E26">
        <f t="shared" si="0"/>
        <v>8</v>
      </c>
      <c r="F26" s="64">
        <f t="shared" si="2"/>
        <v>7</v>
      </c>
      <c r="H26">
        <v>8</v>
      </c>
    </row>
    <row r="27" spans="1:10">
      <c r="A27" t="s">
        <v>296</v>
      </c>
      <c r="B27" t="s">
        <v>321</v>
      </c>
      <c r="C27"/>
      <c r="D27" s="22">
        <f t="shared" si="1"/>
        <v>0</v>
      </c>
      <c r="E27">
        <f t="shared" si="0"/>
        <v>1</v>
      </c>
      <c r="F27" s="64">
        <f t="shared" si="2"/>
        <v>0.88</v>
      </c>
      <c r="H27">
        <v>1</v>
      </c>
      <c r="J27" s="13"/>
    </row>
    <row r="28" spans="1:10">
      <c r="A28" t="s">
        <v>296</v>
      </c>
      <c r="B28" t="s">
        <v>322</v>
      </c>
      <c r="C28">
        <v>5</v>
      </c>
      <c r="D28" s="22">
        <f t="shared" si="1"/>
        <v>1.8726591760299627</v>
      </c>
      <c r="E28">
        <f t="shared" si="0"/>
        <v>2</v>
      </c>
      <c r="F28" s="64">
        <f t="shared" si="2"/>
        <v>1.75</v>
      </c>
      <c r="H28">
        <v>2</v>
      </c>
    </row>
    <row r="29" spans="1:10">
      <c r="A29" t="s">
        <v>296</v>
      </c>
      <c r="B29" t="s">
        <v>323</v>
      </c>
      <c r="C29">
        <v>55</v>
      </c>
      <c r="D29" s="22">
        <f t="shared" si="1"/>
        <v>20.599250936329589</v>
      </c>
      <c r="E29">
        <f t="shared" si="0"/>
        <v>6</v>
      </c>
      <c r="F29" s="64">
        <f t="shared" si="2"/>
        <v>5.25</v>
      </c>
      <c r="H29">
        <v>6</v>
      </c>
    </row>
    <row r="30" spans="1:10">
      <c r="A30" t="s">
        <v>296</v>
      </c>
      <c r="B30" t="s">
        <v>324</v>
      </c>
      <c r="C30">
        <v>18</v>
      </c>
      <c r="D30" s="22">
        <f t="shared" si="1"/>
        <v>6.7415730337078648</v>
      </c>
      <c r="E30">
        <f t="shared" si="0"/>
        <v>4</v>
      </c>
      <c r="F30" s="64">
        <f t="shared" si="2"/>
        <v>3.5</v>
      </c>
      <c r="H30">
        <v>4</v>
      </c>
    </row>
    <row r="31" spans="1:10">
      <c r="A31" t="s">
        <v>296</v>
      </c>
      <c r="B31" t="s">
        <v>325</v>
      </c>
      <c r="C31">
        <v>0</v>
      </c>
      <c r="D31" s="22">
        <f t="shared" si="1"/>
        <v>0</v>
      </c>
      <c r="E31">
        <f t="shared" si="0"/>
        <v>1</v>
      </c>
      <c r="F31" s="64">
        <f t="shared" si="2"/>
        <v>0.88</v>
      </c>
      <c r="H31">
        <v>1</v>
      </c>
    </row>
    <row r="32" spans="1:10">
      <c r="A32" t="s">
        <v>296</v>
      </c>
      <c r="B32" t="s">
        <v>326</v>
      </c>
      <c r="C32">
        <v>40</v>
      </c>
      <c r="D32" s="22">
        <f t="shared" si="1"/>
        <v>14.981273408239701</v>
      </c>
      <c r="E32">
        <f t="shared" si="0"/>
        <v>5</v>
      </c>
      <c r="F32" s="64">
        <f t="shared" si="2"/>
        <v>4.38</v>
      </c>
      <c r="H32">
        <v>5</v>
      </c>
    </row>
    <row r="33" spans="1:8">
      <c r="A33" t="s">
        <v>296</v>
      </c>
      <c r="B33" t="s">
        <v>327</v>
      </c>
      <c r="C33">
        <v>0</v>
      </c>
      <c r="D33" s="22">
        <f t="shared" si="1"/>
        <v>0</v>
      </c>
      <c r="E33">
        <f t="shared" si="0"/>
        <v>1</v>
      </c>
      <c r="F33" s="64">
        <f t="shared" si="2"/>
        <v>0.88</v>
      </c>
      <c r="H33">
        <v>1</v>
      </c>
    </row>
    <row r="34" spans="1:8">
      <c r="A34" t="s">
        <v>296</v>
      </c>
      <c r="B34" t="s">
        <v>328</v>
      </c>
      <c r="C34">
        <v>0</v>
      </c>
      <c r="D34" s="22">
        <f t="shared" si="1"/>
        <v>0</v>
      </c>
      <c r="E34">
        <f t="shared" si="0"/>
        <v>1</v>
      </c>
      <c r="F34" s="64">
        <f t="shared" si="2"/>
        <v>0.88</v>
      </c>
      <c r="H34">
        <v>1</v>
      </c>
    </row>
    <row r="35" spans="1:8">
      <c r="A35" t="s">
        <v>296</v>
      </c>
      <c r="B35" t="s">
        <v>329</v>
      </c>
      <c r="C35">
        <v>0</v>
      </c>
      <c r="D35" s="22">
        <f t="shared" si="1"/>
        <v>0</v>
      </c>
      <c r="E35">
        <f t="shared" si="0"/>
        <v>1</v>
      </c>
      <c r="F35" s="64">
        <f t="shared" si="2"/>
        <v>0.88</v>
      </c>
      <c r="H35">
        <v>1</v>
      </c>
    </row>
    <row r="36" spans="1:8">
      <c r="A36" t="s">
        <v>296</v>
      </c>
      <c r="B36" t="s">
        <v>330</v>
      </c>
      <c r="C36"/>
      <c r="D36" s="22">
        <f t="shared" si="1"/>
        <v>0</v>
      </c>
      <c r="E36">
        <f t="shared" si="0"/>
        <v>1</v>
      </c>
      <c r="F36" s="64">
        <f t="shared" si="2"/>
        <v>0.88</v>
      </c>
      <c r="H36">
        <v>1</v>
      </c>
    </row>
    <row r="37" spans="1:8">
      <c r="A37" t="s">
        <v>296</v>
      </c>
      <c r="B37" t="s">
        <v>331</v>
      </c>
      <c r="C37"/>
      <c r="D37" s="22">
        <f t="shared" si="1"/>
        <v>0</v>
      </c>
      <c r="E37">
        <f t="shared" si="0"/>
        <v>1</v>
      </c>
      <c r="F37" s="64">
        <f t="shared" si="2"/>
        <v>0.88</v>
      </c>
      <c r="H37">
        <v>1</v>
      </c>
    </row>
    <row r="38" spans="1:8">
      <c r="A38" t="s">
        <v>296</v>
      </c>
      <c r="B38" t="s">
        <v>332</v>
      </c>
      <c r="C38">
        <v>3</v>
      </c>
      <c r="D38" s="22">
        <f t="shared" si="1"/>
        <v>1.1235955056179776</v>
      </c>
      <c r="E38">
        <f t="shared" si="0"/>
        <v>2</v>
      </c>
      <c r="F38" s="64">
        <f t="shared" si="2"/>
        <v>1.75</v>
      </c>
      <c r="H38">
        <v>2</v>
      </c>
    </row>
    <row r="39" spans="1:8">
      <c r="A39" t="s">
        <v>296</v>
      </c>
      <c r="B39" t="s">
        <v>333</v>
      </c>
      <c r="C39">
        <v>27</v>
      </c>
      <c r="D39" s="22">
        <f t="shared" si="1"/>
        <v>10.112359550561797</v>
      </c>
      <c r="E39">
        <f t="shared" si="0"/>
        <v>5</v>
      </c>
      <c r="F39" s="64">
        <f t="shared" si="2"/>
        <v>4.38</v>
      </c>
      <c r="H39">
        <v>5</v>
      </c>
    </row>
    <row r="40" spans="1:8">
      <c r="A40" t="s">
        <v>296</v>
      </c>
      <c r="B40" t="s">
        <v>334</v>
      </c>
      <c r="C40">
        <v>1</v>
      </c>
      <c r="D40" s="22">
        <f t="shared" si="1"/>
        <v>0.37453183520599254</v>
      </c>
      <c r="E40">
        <f t="shared" si="0"/>
        <v>1</v>
      </c>
      <c r="F40" s="64">
        <f t="shared" si="2"/>
        <v>0.88</v>
      </c>
      <c r="H40">
        <v>1</v>
      </c>
    </row>
    <row r="41" spans="1:8">
      <c r="A41" t="s">
        <v>296</v>
      </c>
      <c r="B41" t="s">
        <v>335</v>
      </c>
      <c r="C41">
        <v>2</v>
      </c>
      <c r="D41" s="22">
        <f t="shared" si="1"/>
        <v>0.74906367041198507</v>
      </c>
      <c r="E41">
        <f t="shared" si="0"/>
        <v>1</v>
      </c>
      <c r="F41" s="64">
        <f t="shared" si="2"/>
        <v>0.88</v>
      </c>
      <c r="H41">
        <v>1</v>
      </c>
    </row>
    <row r="42" spans="1:8">
      <c r="A42" t="s">
        <v>296</v>
      </c>
      <c r="B42" t="s">
        <v>336</v>
      </c>
      <c r="C42">
        <v>27</v>
      </c>
      <c r="D42" s="22">
        <f t="shared" si="1"/>
        <v>10.112359550561797</v>
      </c>
      <c r="E42">
        <f t="shared" si="0"/>
        <v>5</v>
      </c>
      <c r="F42" s="64">
        <f t="shared" si="2"/>
        <v>4.38</v>
      </c>
      <c r="H42">
        <v>5</v>
      </c>
    </row>
    <row r="43" spans="1:8">
      <c r="A43" t="s">
        <v>296</v>
      </c>
      <c r="B43" t="s">
        <v>337</v>
      </c>
      <c r="C43">
        <v>0</v>
      </c>
      <c r="D43" s="22">
        <f t="shared" si="1"/>
        <v>0</v>
      </c>
      <c r="E43">
        <f t="shared" si="0"/>
        <v>1</v>
      </c>
      <c r="F43" s="64">
        <f t="shared" si="2"/>
        <v>0.88</v>
      </c>
      <c r="H43">
        <v>1</v>
      </c>
    </row>
    <row r="44" spans="1:8">
      <c r="A44" t="s">
        <v>296</v>
      </c>
      <c r="B44" t="s">
        <v>338</v>
      </c>
      <c r="C44">
        <v>0</v>
      </c>
      <c r="D44" s="22">
        <f t="shared" si="1"/>
        <v>0</v>
      </c>
      <c r="E44">
        <f t="shared" si="0"/>
        <v>1</v>
      </c>
      <c r="F44" s="64">
        <f t="shared" si="2"/>
        <v>0.88</v>
      </c>
      <c r="H44">
        <v>1</v>
      </c>
    </row>
    <row r="45" spans="1:8">
      <c r="A45" t="s">
        <v>296</v>
      </c>
      <c r="B45" t="s">
        <v>339</v>
      </c>
      <c r="C45"/>
      <c r="D45" s="22">
        <f t="shared" si="1"/>
        <v>0</v>
      </c>
      <c r="E45">
        <f t="shared" si="0"/>
        <v>1</v>
      </c>
      <c r="F45" s="64">
        <f t="shared" si="2"/>
        <v>0.88</v>
      </c>
      <c r="H45">
        <v>1</v>
      </c>
    </row>
    <row r="46" spans="1:8">
      <c r="A46" t="s">
        <v>296</v>
      </c>
      <c r="B46" t="s">
        <v>340</v>
      </c>
      <c r="C46"/>
      <c r="D46" s="22">
        <f t="shared" si="1"/>
        <v>0</v>
      </c>
      <c r="E46">
        <f t="shared" si="0"/>
        <v>1</v>
      </c>
      <c r="F46" s="64">
        <f t="shared" si="2"/>
        <v>0.88</v>
      </c>
      <c r="H46">
        <v>1</v>
      </c>
    </row>
    <row r="47" spans="1:8">
      <c r="A47" t="s">
        <v>296</v>
      </c>
      <c r="B47" t="s">
        <v>341</v>
      </c>
      <c r="C47">
        <v>7</v>
      </c>
      <c r="D47" s="22">
        <f t="shared" si="1"/>
        <v>2.6217228464419478</v>
      </c>
      <c r="E47">
        <f t="shared" si="0"/>
        <v>2</v>
      </c>
      <c r="F47" s="64">
        <f t="shared" si="2"/>
        <v>1.75</v>
      </c>
      <c r="H47">
        <v>2</v>
      </c>
    </row>
    <row r="48" spans="1:8">
      <c r="A48" t="s">
        <v>296</v>
      </c>
      <c r="B48" t="s">
        <v>342</v>
      </c>
      <c r="C48"/>
      <c r="D48" s="22">
        <f t="shared" si="1"/>
        <v>0</v>
      </c>
      <c r="E48">
        <f t="shared" si="0"/>
        <v>1</v>
      </c>
      <c r="F48" s="64">
        <f t="shared" si="2"/>
        <v>0.88</v>
      </c>
      <c r="H48">
        <v>1</v>
      </c>
    </row>
    <row r="49" spans="1:8">
      <c r="A49" t="s">
        <v>296</v>
      </c>
      <c r="B49" t="s">
        <v>343</v>
      </c>
      <c r="C49">
        <v>267</v>
      </c>
      <c r="D49" s="22">
        <f t="shared" si="1"/>
        <v>100</v>
      </c>
      <c r="E49">
        <f t="shared" si="0"/>
        <v>10</v>
      </c>
      <c r="F49" s="64">
        <f t="shared" si="2"/>
        <v>8.75</v>
      </c>
      <c r="H49">
        <v>10</v>
      </c>
    </row>
    <row r="50" spans="1:8">
      <c r="A50" t="s">
        <v>296</v>
      </c>
      <c r="B50" t="s">
        <v>344</v>
      </c>
      <c r="C50">
        <v>19</v>
      </c>
      <c r="D50" s="22">
        <f t="shared" si="1"/>
        <v>7.1161048689138573</v>
      </c>
      <c r="E50">
        <f t="shared" si="0"/>
        <v>4</v>
      </c>
      <c r="F50" s="64">
        <f t="shared" si="2"/>
        <v>3.5</v>
      </c>
      <c r="H50">
        <v>4</v>
      </c>
    </row>
    <row r="51" spans="1:8">
      <c r="A51" t="s">
        <v>296</v>
      </c>
      <c r="B51" t="s">
        <v>345</v>
      </c>
      <c r="C51">
        <v>0</v>
      </c>
      <c r="D51" s="22">
        <f t="shared" si="1"/>
        <v>0</v>
      </c>
      <c r="E51">
        <f t="shared" si="0"/>
        <v>1</v>
      </c>
      <c r="F51" s="64">
        <f t="shared" si="2"/>
        <v>0.88</v>
      </c>
      <c r="H51">
        <v>1</v>
      </c>
    </row>
    <row r="52" spans="1:8">
      <c r="A52" t="s">
        <v>296</v>
      </c>
      <c r="B52" t="s">
        <v>346</v>
      </c>
      <c r="C52">
        <v>5</v>
      </c>
      <c r="D52" s="22">
        <f t="shared" si="1"/>
        <v>1.8726591760299627</v>
      </c>
      <c r="E52">
        <f t="shared" si="0"/>
        <v>2</v>
      </c>
      <c r="F52" s="64">
        <f t="shared" si="2"/>
        <v>1.75</v>
      </c>
      <c r="H52">
        <v>2</v>
      </c>
    </row>
    <row r="53" spans="1:8">
      <c r="A53" t="s">
        <v>296</v>
      </c>
      <c r="B53" t="s">
        <v>347</v>
      </c>
      <c r="C53">
        <v>5</v>
      </c>
      <c r="D53" s="22">
        <f t="shared" si="1"/>
        <v>1.8726591760299627</v>
      </c>
      <c r="E53">
        <f t="shared" si="0"/>
        <v>2</v>
      </c>
      <c r="F53" s="64">
        <f t="shared" si="2"/>
        <v>1.75</v>
      </c>
      <c r="H53">
        <v>2</v>
      </c>
    </row>
    <row r="54" spans="1:8">
      <c r="A54" t="s">
        <v>296</v>
      </c>
      <c r="B54" t="s">
        <v>348</v>
      </c>
      <c r="C54">
        <v>3</v>
      </c>
      <c r="D54" s="22">
        <f t="shared" si="1"/>
        <v>1.1235955056179776</v>
      </c>
      <c r="E54">
        <f t="shared" si="0"/>
        <v>2</v>
      </c>
      <c r="F54" s="64">
        <f t="shared" si="2"/>
        <v>1.75</v>
      </c>
      <c r="H54">
        <v>2</v>
      </c>
    </row>
    <row r="55" spans="1:8">
      <c r="A55" t="s">
        <v>296</v>
      </c>
      <c r="B55" t="s">
        <v>349</v>
      </c>
      <c r="C55">
        <v>70</v>
      </c>
      <c r="D55" s="22">
        <f t="shared" si="1"/>
        <v>26.217228464419474</v>
      </c>
      <c r="E55">
        <f t="shared" si="0"/>
        <v>6</v>
      </c>
      <c r="F55" s="64">
        <f t="shared" si="2"/>
        <v>5.25</v>
      </c>
      <c r="H55">
        <v>6</v>
      </c>
    </row>
    <row r="56" spans="1:8">
      <c r="A56" t="s">
        <v>296</v>
      </c>
      <c r="B56" t="s">
        <v>350</v>
      </c>
      <c r="C56">
        <v>13</v>
      </c>
      <c r="D56" s="22">
        <f t="shared" si="1"/>
        <v>4.868913857677903</v>
      </c>
      <c r="E56">
        <f t="shared" si="0"/>
        <v>3</v>
      </c>
      <c r="F56" s="64">
        <f t="shared" si="2"/>
        <v>2.63</v>
      </c>
      <c r="H56">
        <v>3</v>
      </c>
    </row>
    <row r="57" spans="1:8">
      <c r="A57" t="s">
        <v>296</v>
      </c>
      <c r="B57" t="s">
        <v>351</v>
      </c>
      <c r="C57">
        <v>8</v>
      </c>
      <c r="D57" s="22">
        <f t="shared" si="1"/>
        <v>2.9962546816479403</v>
      </c>
      <c r="E57">
        <f t="shared" si="0"/>
        <v>2</v>
      </c>
      <c r="F57" s="64">
        <f t="shared" si="2"/>
        <v>1.75</v>
      </c>
      <c r="H57">
        <v>2</v>
      </c>
    </row>
    <row r="58" spans="1:8">
      <c r="A58" t="s">
        <v>296</v>
      </c>
      <c r="B58" t="s">
        <v>352</v>
      </c>
      <c r="C58">
        <v>2</v>
      </c>
      <c r="D58" s="22">
        <f t="shared" si="1"/>
        <v>0.74906367041198507</v>
      </c>
      <c r="E58">
        <f t="shared" si="0"/>
        <v>1</v>
      </c>
      <c r="F58" s="64">
        <f t="shared" si="2"/>
        <v>0.88</v>
      </c>
      <c r="H58">
        <v>1</v>
      </c>
    </row>
    <row r="59" spans="1:8">
      <c r="A59" t="s">
        <v>296</v>
      </c>
      <c r="B59" t="s">
        <v>353</v>
      </c>
      <c r="C59">
        <v>1</v>
      </c>
      <c r="D59" s="22">
        <f t="shared" si="1"/>
        <v>0.37453183520599254</v>
      </c>
      <c r="E59">
        <f t="shared" si="0"/>
        <v>1</v>
      </c>
      <c r="F59" s="64">
        <f t="shared" si="2"/>
        <v>0.88</v>
      </c>
      <c r="H59">
        <v>1</v>
      </c>
    </row>
    <row r="60" spans="1:8">
      <c r="A60" t="s">
        <v>296</v>
      </c>
      <c r="B60" t="s">
        <v>354</v>
      </c>
      <c r="C60">
        <v>5</v>
      </c>
      <c r="D60" s="22">
        <f t="shared" si="1"/>
        <v>1.8726591760299627</v>
      </c>
      <c r="E60">
        <f t="shared" si="0"/>
        <v>2</v>
      </c>
      <c r="F60" s="64">
        <f t="shared" si="2"/>
        <v>1.75</v>
      </c>
      <c r="H60">
        <v>2</v>
      </c>
    </row>
    <row r="61" spans="1:8">
      <c r="A61" t="s">
        <v>296</v>
      </c>
      <c r="B61" t="s">
        <v>355</v>
      </c>
      <c r="C61">
        <v>2</v>
      </c>
      <c r="D61" s="22">
        <f t="shared" si="1"/>
        <v>0.74906367041198507</v>
      </c>
      <c r="E61">
        <f t="shared" si="0"/>
        <v>1</v>
      </c>
      <c r="F61" s="64">
        <f t="shared" si="2"/>
        <v>0.88</v>
      </c>
      <c r="H61">
        <v>1</v>
      </c>
    </row>
    <row r="62" spans="1:8">
      <c r="A62" t="s">
        <v>296</v>
      </c>
      <c r="B62" t="s">
        <v>356</v>
      </c>
      <c r="C62">
        <v>48</v>
      </c>
      <c r="D62" s="22">
        <f t="shared" si="1"/>
        <v>17.977528089887642</v>
      </c>
      <c r="E62">
        <f t="shared" si="0"/>
        <v>5</v>
      </c>
      <c r="F62" s="64">
        <f t="shared" si="2"/>
        <v>4.38</v>
      </c>
      <c r="H62">
        <v>5</v>
      </c>
    </row>
    <row r="63" spans="1:8">
      <c r="A63" t="s">
        <v>296</v>
      </c>
      <c r="B63" t="s">
        <v>357</v>
      </c>
      <c r="C63"/>
      <c r="D63" s="22">
        <f t="shared" si="1"/>
        <v>0</v>
      </c>
      <c r="E63">
        <f t="shared" si="0"/>
        <v>1</v>
      </c>
      <c r="F63" s="64">
        <f t="shared" si="2"/>
        <v>0.88</v>
      </c>
      <c r="H63">
        <v>1</v>
      </c>
    </row>
    <row r="64" spans="1:8">
      <c r="A64" t="s">
        <v>296</v>
      </c>
      <c r="B64" t="s">
        <v>358</v>
      </c>
      <c r="C64">
        <v>6</v>
      </c>
      <c r="D64" s="22">
        <f t="shared" si="1"/>
        <v>2.2471910112359552</v>
      </c>
      <c r="E64">
        <f t="shared" si="0"/>
        <v>2</v>
      </c>
      <c r="F64" s="64">
        <f t="shared" si="2"/>
        <v>1.75</v>
      </c>
      <c r="H64">
        <v>2</v>
      </c>
    </row>
    <row r="65" spans="1:8">
      <c r="A65" t="s">
        <v>296</v>
      </c>
      <c r="B65" t="s">
        <v>359</v>
      </c>
      <c r="C65">
        <v>12</v>
      </c>
      <c r="D65" s="22">
        <f t="shared" si="1"/>
        <v>4.4943820224719104</v>
      </c>
      <c r="E65">
        <f t="shared" si="0"/>
        <v>3</v>
      </c>
      <c r="F65" s="64">
        <f t="shared" si="2"/>
        <v>2.63</v>
      </c>
      <c r="H65">
        <v>3</v>
      </c>
    </row>
    <row r="66" spans="1:8">
      <c r="A66" t="s">
        <v>296</v>
      </c>
      <c r="B66" t="s">
        <v>360</v>
      </c>
      <c r="C66">
        <v>0</v>
      </c>
      <c r="D66" s="22">
        <f t="shared" si="1"/>
        <v>0</v>
      </c>
      <c r="E66">
        <f t="shared" si="0"/>
        <v>1</v>
      </c>
      <c r="F66" s="64">
        <f t="shared" si="2"/>
        <v>0.88</v>
      </c>
      <c r="H66">
        <v>1</v>
      </c>
    </row>
    <row r="67" spans="1:8">
      <c r="A67" t="s">
        <v>296</v>
      </c>
      <c r="B67" t="s">
        <v>361</v>
      </c>
      <c r="C67">
        <v>0</v>
      </c>
      <c r="D67" s="22">
        <f t="shared" si="1"/>
        <v>0</v>
      </c>
      <c r="E67">
        <f t="shared" ref="E67:E130" si="3">LOOKUP(D67,$J$3:$K$12,$L$3:$L$12)</f>
        <v>1</v>
      </c>
      <c r="F67" s="64">
        <f t="shared" si="2"/>
        <v>0.88</v>
      </c>
      <c r="H67">
        <v>1</v>
      </c>
    </row>
    <row r="68" spans="1:8">
      <c r="A68" t="s">
        <v>296</v>
      </c>
      <c r="B68" t="s">
        <v>362</v>
      </c>
      <c r="C68">
        <v>0</v>
      </c>
      <c r="D68" s="22">
        <f t="shared" ref="D68:D99" si="4">C68/$C$1*100</f>
        <v>0</v>
      </c>
      <c r="E68">
        <f t="shared" si="3"/>
        <v>1</v>
      </c>
      <c r="F68" s="64">
        <f t="shared" ref="F68:F131" si="5">ROUND((E68/10)*(35/100)*25,2)</f>
        <v>0.88</v>
      </c>
      <c r="H68">
        <v>1</v>
      </c>
    </row>
    <row r="69" spans="1:8">
      <c r="A69" t="s">
        <v>296</v>
      </c>
      <c r="B69" t="s">
        <v>363</v>
      </c>
      <c r="C69">
        <v>11</v>
      </c>
      <c r="D69" s="22">
        <f t="shared" si="4"/>
        <v>4.119850187265917</v>
      </c>
      <c r="E69">
        <f t="shared" si="3"/>
        <v>3</v>
      </c>
      <c r="F69" s="64">
        <f t="shared" si="5"/>
        <v>2.63</v>
      </c>
      <c r="H69">
        <v>3</v>
      </c>
    </row>
    <row r="70" spans="1:8">
      <c r="A70" t="s">
        <v>296</v>
      </c>
      <c r="B70" t="s">
        <v>364</v>
      </c>
      <c r="C70">
        <v>0</v>
      </c>
      <c r="D70" s="22">
        <f t="shared" si="4"/>
        <v>0</v>
      </c>
      <c r="E70">
        <f t="shared" si="3"/>
        <v>1</v>
      </c>
      <c r="F70" s="64">
        <f t="shared" si="5"/>
        <v>0.88</v>
      </c>
      <c r="H70">
        <v>1</v>
      </c>
    </row>
    <row r="71" spans="1:8">
      <c r="A71" t="s">
        <v>296</v>
      </c>
      <c r="B71" t="s">
        <v>365</v>
      </c>
      <c r="C71">
        <v>5</v>
      </c>
      <c r="D71" s="22">
        <f t="shared" si="4"/>
        <v>1.8726591760299627</v>
      </c>
      <c r="E71">
        <f t="shared" si="3"/>
        <v>2</v>
      </c>
      <c r="F71" s="64">
        <f t="shared" si="5"/>
        <v>1.75</v>
      </c>
      <c r="H71">
        <v>2</v>
      </c>
    </row>
    <row r="72" spans="1:8">
      <c r="A72" t="s">
        <v>296</v>
      </c>
      <c r="B72" t="s">
        <v>366</v>
      </c>
      <c r="C72">
        <v>17</v>
      </c>
      <c r="D72" s="22">
        <f t="shared" si="4"/>
        <v>6.3670411985018731</v>
      </c>
      <c r="E72">
        <f t="shared" si="3"/>
        <v>4</v>
      </c>
      <c r="F72" s="64">
        <f t="shared" si="5"/>
        <v>3.5</v>
      </c>
      <c r="H72">
        <v>4</v>
      </c>
    </row>
    <row r="73" spans="1:8">
      <c r="A73" t="s">
        <v>296</v>
      </c>
      <c r="B73" t="s">
        <v>367</v>
      </c>
      <c r="C73">
        <v>0</v>
      </c>
      <c r="D73" s="22">
        <f t="shared" si="4"/>
        <v>0</v>
      </c>
      <c r="E73">
        <f t="shared" si="3"/>
        <v>1</v>
      </c>
      <c r="F73" s="64">
        <f t="shared" si="5"/>
        <v>0.88</v>
      </c>
      <c r="H73">
        <v>1</v>
      </c>
    </row>
    <row r="74" spans="1:8">
      <c r="A74" t="s">
        <v>296</v>
      </c>
      <c r="B74" t="s">
        <v>368</v>
      </c>
      <c r="C74">
        <v>0</v>
      </c>
      <c r="D74" s="22">
        <f t="shared" si="4"/>
        <v>0</v>
      </c>
      <c r="E74">
        <f t="shared" si="3"/>
        <v>1</v>
      </c>
      <c r="F74" s="64">
        <f t="shared" si="5"/>
        <v>0.88</v>
      </c>
      <c r="H74">
        <v>1</v>
      </c>
    </row>
    <row r="75" spans="1:8">
      <c r="A75" t="s">
        <v>296</v>
      </c>
      <c r="B75" t="s">
        <v>369</v>
      </c>
      <c r="C75">
        <v>7</v>
      </c>
      <c r="D75" s="22">
        <f t="shared" si="4"/>
        <v>2.6217228464419478</v>
      </c>
      <c r="E75">
        <f t="shared" si="3"/>
        <v>2</v>
      </c>
      <c r="F75" s="64">
        <f t="shared" si="5"/>
        <v>1.75</v>
      </c>
      <c r="H75">
        <v>2</v>
      </c>
    </row>
    <row r="76" spans="1:8">
      <c r="A76" t="s">
        <v>296</v>
      </c>
      <c r="B76" t="s">
        <v>370</v>
      </c>
      <c r="C76">
        <v>0</v>
      </c>
      <c r="D76" s="22">
        <f t="shared" si="4"/>
        <v>0</v>
      </c>
      <c r="E76">
        <f t="shared" si="3"/>
        <v>1</v>
      </c>
      <c r="F76" s="64">
        <f t="shared" si="5"/>
        <v>0.88</v>
      </c>
      <c r="H76">
        <v>1</v>
      </c>
    </row>
    <row r="77" spans="1:8">
      <c r="A77" t="s">
        <v>296</v>
      </c>
      <c r="B77" t="s">
        <v>371</v>
      </c>
      <c r="C77">
        <v>15</v>
      </c>
      <c r="D77" s="22">
        <f t="shared" si="4"/>
        <v>5.6179775280898872</v>
      </c>
      <c r="E77">
        <f t="shared" si="3"/>
        <v>3</v>
      </c>
      <c r="F77" s="64">
        <f t="shared" si="5"/>
        <v>2.63</v>
      </c>
      <c r="H77">
        <v>3</v>
      </c>
    </row>
    <row r="78" spans="1:8">
      <c r="A78" t="s">
        <v>296</v>
      </c>
      <c r="B78" t="s">
        <v>372</v>
      </c>
      <c r="C78"/>
      <c r="D78" s="22">
        <f t="shared" si="4"/>
        <v>0</v>
      </c>
      <c r="E78">
        <f t="shared" si="3"/>
        <v>1</v>
      </c>
      <c r="F78" s="64">
        <f t="shared" si="5"/>
        <v>0.88</v>
      </c>
      <c r="H78">
        <v>1</v>
      </c>
    </row>
    <row r="79" spans="1:8">
      <c r="A79" t="s">
        <v>296</v>
      </c>
      <c r="B79" t="s">
        <v>373</v>
      </c>
      <c r="C79">
        <v>19</v>
      </c>
      <c r="D79" s="22">
        <f t="shared" si="4"/>
        <v>7.1161048689138573</v>
      </c>
      <c r="E79">
        <f t="shared" si="3"/>
        <v>4</v>
      </c>
      <c r="F79" s="64">
        <f t="shared" si="5"/>
        <v>3.5</v>
      </c>
      <c r="H79">
        <v>4</v>
      </c>
    </row>
    <row r="80" spans="1:8">
      <c r="A80" t="s">
        <v>296</v>
      </c>
      <c r="B80" t="s">
        <v>374</v>
      </c>
      <c r="C80">
        <v>9</v>
      </c>
      <c r="D80" s="22">
        <f t="shared" si="4"/>
        <v>3.3707865168539324</v>
      </c>
      <c r="E80">
        <f t="shared" si="3"/>
        <v>3</v>
      </c>
      <c r="F80" s="64">
        <f t="shared" si="5"/>
        <v>2.63</v>
      </c>
      <c r="H80">
        <v>3</v>
      </c>
    </row>
    <row r="81" spans="1:8">
      <c r="A81" t="s">
        <v>296</v>
      </c>
      <c r="B81" t="s">
        <v>375</v>
      </c>
      <c r="C81"/>
      <c r="D81" s="22">
        <f t="shared" si="4"/>
        <v>0</v>
      </c>
      <c r="E81">
        <f t="shared" si="3"/>
        <v>1</v>
      </c>
      <c r="F81" s="64">
        <f t="shared" si="5"/>
        <v>0.88</v>
      </c>
      <c r="H81">
        <v>1</v>
      </c>
    </row>
    <row r="82" spans="1:8">
      <c r="A82" t="s">
        <v>296</v>
      </c>
      <c r="B82" t="s">
        <v>376</v>
      </c>
      <c r="C82">
        <v>1</v>
      </c>
      <c r="D82" s="22">
        <f t="shared" si="4"/>
        <v>0.37453183520599254</v>
      </c>
      <c r="E82">
        <f t="shared" si="3"/>
        <v>1</v>
      </c>
      <c r="F82" s="64">
        <f t="shared" si="5"/>
        <v>0.88</v>
      </c>
      <c r="H82">
        <v>1</v>
      </c>
    </row>
    <row r="83" spans="1:8">
      <c r="A83" t="s">
        <v>296</v>
      </c>
      <c r="B83" t="s">
        <v>377</v>
      </c>
      <c r="C83">
        <v>0</v>
      </c>
      <c r="D83" s="22">
        <f t="shared" si="4"/>
        <v>0</v>
      </c>
      <c r="E83">
        <f t="shared" si="3"/>
        <v>1</v>
      </c>
      <c r="F83" s="64">
        <f t="shared" si="5"/>
        <v>0.88</v>
      </c>
      <c r="H83">
        <v>1</v>
      </c>
    </row>
    <row r="84" spans="1:8">
      <c r="A84" t="s">
        <v>296</v>
      </c>
      <c r="B84" t="s">
        <v>378</v>
      </c>
      <c r="C84">
        <v>51</v>
      </c>
      <c r="D84" s="22">
        <f t="shared" si="4"/>
        <v>19.101123595505616</v>
      </c>
      <c r="E84">
        <f t="shared" si="3"/>
        <v>5</v>
      </c>
      <c r="F84" s="64">
        <f t="shared" si="5"/>
        <v>4.38</v>
      </c>
      <c r="H84">
        <v>5</v>
      </c>
    </row>
    <row r="85" spans="1:8">
      <c r="A85" t="s">
        <v>296</v>
      </c>
      <c r="B85" t="s">
        <v>379</v>
      </c>
      <c r="C85">
        <v>14</v>
      </c>
      <c r="D85" s="22">
        <f t="shared" si="4"/>
        <v>5.2434456928838955</v>
      </c>
      <c r="E85">
        <f t="shared" si="3"/>
        <v>3</v>
      </c>
      <c r="F85" s="64">
        <f t="shared" si="5"/>
        <v>2.63</v>
      </c>
      <c r="H85">
        <v>3</v>
      </c>
    </row>
    <row r="86" spans="1:8">
      <c r="A86" t="s">
        <v>296</v>
      </c>
      <c r="B86" t="s">
        <v>380</v>
      </c>
      <c r="C86"/>
      <c r="D86" s="22">
        <f t="shared" si="4"/>
        <v>0</v>
      </c>
      <c r="E86">
        <f t="shared" si="3"/>
        <v>1</v>
      </c>
      <c r="F86" s="64">
        <f t="shared" si="5"/>
        <v>0.88</v>
      </c>
      <c r="H86">
        <v>1</v>
      </c>
    </row>
    <row r="87" spans="1:8">
      <c r="A87" t="s">
        <v>296</v>
      </c>
      <c r="B87" t="s">
        <v>381</v>
      </c>
      <c r="C87">
        <v>0</v>
      </c>
      <c r="D87" s="22">
        <f t="shared" si="4"/>
        <v>0</v>
      </c>
      <c r="E87">
        <f t="shared" si="3"/>
        <v>1</v>
      </c>
      <c r="F87" s="64">
        <f t="shared" si="5"/>
        <v>0.88</v>
      </c>
      <c r="H87">
        <v>1</v>
      </c>
    </row>
    <row r="88" spans="1:8">
      <c r="A88" t="s">
        <v>296</v>
      </c>
      <c r="B88" t="s">
        <v>382</v>
      </c>
      <c r="C88">
        <v>5</v>
      </c>
      <c r="D88" s="22">
        <f t="shared" si="4"/>
        <v>1.8726591760299627</v>
      </c>
      <c r="E88">
        <f t="shared" si="3"/>
        <v>2</v>
      </c>
      <c r="F88" s="64">
        <f t="shared" si="5"/>
        <v>1.75</v>
      </c>
      <c r="H88">
        <v>2</v>
      </c>
    </row>
    <row r="89" spans="1:8">
      <c r="A89" t="s">
        <v>296</v>
      </c>
      <c r="B89" t="s">
        <v>383</v>
      </c>
      <c r="C89">
        <v>0</v>
      </c>
      <c r="D89" s="22">
        <f t="shared" si="4"/>
        <v>0</v>
      </c>
      <c r="E89">
        <f t="shared" si="3"/>
        <v>1</v>
      </c>
      <c r="F89" s="64">
        <f t="shared" si="5"/>
        <v>0.88</v>
      </c>
      <c r="H89">
        <v>1</v>
      </c>
    </row>
    <row r="90" spans="1:8">
      <c r="A90" t="s">
        <v>296</v>
      </c>
      <c r="B90" t="s">
        <v>384</v>
      </c>
      <c r="C90">
        <v>0</v>
      </c>
      <c r="D90" s="22">
        <f t="shared" si="4"/>
        <v>0</v>
      </c>
      <c r="E90">
        <f t="shared" si="3"/>
        <v>1</v>
      </c>
      <c r="F90" s="64">
        <f t="shared" si="5"/>
        <v>0.88</v>
      </c>
      <c r="H90">
        <v>1</v>
      </c>
    </row>
    <row r="91" spans="1:8">
      <c r="A91" t="s">
        <v>296</v>
      </c>
      <c r="B91" t="s">
        <v>385</v>
      </c>
      <c r="C91">
        <v>5</v>
      </c>
      <c r="D91" s="22">
        <f t="shared" si="4"/>
        <v>1.8726591760299627</v>
      </c>
      <c r="E91">
        <f t="shared" si="3"/>
        <v>2</v>
      </c>
      <c r="F91" s="64">
        <f t="shared" si="5"/>
        <v>1.75</v>
      </c>
      <c r="H91">
        <v>2</v>
      </c>
    </row>
    <row r="92" spans="1:8">
      <c r="A92" t="s">
        <v>296</v>
      </c>
      <c r="B92" t="s">
        <v>386</v>
      </c>
      <c r="C92">
        <v>3</v>
      </c>
      <c r="D92" s="22">
        <f t="shared" si="4"/>
        <v>1.1235955056179776</v>
      </c>
      <c r="E92">
        <f t="shared" si="3"/>
        <v>2</v>
      </c>
      <c r="F92" s="64">
        <f t="shared" si="5"/>
        <v>1.75</v>
      </c>
      <c r="H92">
        <v>2</v>
      </c>
    </row>
    <row r="93" spans="1:8">
      <c r="A93" t="s">
        <v>296</v>
      </c>
      <c r="B93" t="s">
        <v>387</v>
      </c>
      <c r="C93">
        <v>1</v>
      </c>
      <c r="D93" s="22">
        <f t="shared" si="4"/>
        <v>0.37453183520599254</v>
      </c>
      <c r="E93">
        <f t="shared" si="3"/>
        <v>1</v>
      </c>
      <c r="F93" s="64">
        <f t="shared" si="5"/>
        <v>0.88</v>
      </c>
      <c r="H93">
        <v>1</v>
      </c>
    </row>
    <row r="94" spans="1:8">
      <c r="A94" t="s">
        <v>296</v>
      </c>
      <c r="B94" t="s">
        <v>388</v>
      </c>
      <c r="C94">
        <v>3</v>
      </c>
      <c r="D94" s="22">
        <f t="shared" si="4"/>
        <v>1.1235955056179776</v>
      </c>
      <c r="E94">
        <f t="shared" si="3"/>
        <v>2</v>
      </c>
      <c r="F94" s="64">
        <f t="shared" si="5"/>
        <v>1.75</v>
      </c>
      <c r="H94">
        <v>2</v>
      </c>
    </row>
    <row r="95" spans="1:8">
      <c r="A95" t="s">
        <v>296</v>
      </c>
      <c r="B95" t="s">
        <v>389</v>
      </c>
      <c r="C95"/>
      <c r="D95" s="22">
        <f t="shared" si="4"/>
        <v>0</v>
      </c>
      <c r="E95">
        <f t="shared" si="3"/>
        <v>1</v>
      </c>
      <c r="F95" s="64">
        <f t="shared" si="5"/>
        <v>0.88</v>
      </c>
      <c r="H95">
        <v>1</v>
      </c>
    </row>
    <row r="96" spans="1:8">
      <c r="A96" t="s">
        <v>296</v>
      </c>
      <c r="B96" t="s">
        <v>390</v>
      </c>
      <c r="C96"/>
      <c r="D96" s="22">
        <f t="shared" si="4"/>
        <v>0</v>
      </c>
      <c r="E96">
        <f t="shared" si="3"/>
        <v>1</v>
      </c>
      <c r="F96" s="64">
        <f t="shared" si="5"/>
        <v>0.88</v>
      </c>
      <c r="H96">
        <v>1</v>
      </c>
    </row>
    <row r="97" spans="1:8">
      <c r="A97" t="s">
        <v>296</v>
      </c>
      <c r="B97" t="s">
        <v>391</v>
      </c>
      <c r="C97"/>
      <c r="D97" s="22">
        <f t="shared" si="4"/>
        <v>0</v>
      </c>
      <c r="E97">
        <f t="shared" si="3"/>
        <v>1</v>
      </c>
      <c r="F97" s="64">
        <f t="shared" si="5"/>
        <v>0.88</v>
      </c>
      <c r="H97">
        <v>1</v>
      </c>
    </row>
    <row r="98" spans="1:8">
      <c r="A98" t="s">
        <v>296</v>
      </c>
      <c r="B98" t="s">
        <v>392</v>
      </c>
      <c r="C98">
        <v>20</v>
      </c>
      <c r="D98" s="22">
        <f t="shared" si="4"/>
        <v>7.4906367041198507</v>
      </c>
      <c r="E98">
        <f t="shared" si="3"/>
        <v>4</v>
      </c>
      <c r="F98" s="64">
        <f t="shared" si="5"/>
        <v>3.5</v>
      </c>
      <c r="H98">
        <v>4</v>
      </c>
    </row>
    <row r="99" spans="1:8">
      <c r="A99" t="s">
        <v>296</v>
      </c>
      <c r="B99" t="s">
        <v>393</v>
      </c>
      <c r="C99"/>
      <c r="D99" s="22">
        <f t="shared" si="4"/>
        <v>0</v>
      </c>
      <c r="E99">
        <f t="shared" si="3"/>
        <v>1</v>
      </c>
      <c r="F99" s="64">
        <f t="shared" si="5"/>
        <v>0.88</v>
      </c>
      <c r="H99">
        <v>1</v>
      </c>
    </row>
    <row r="100" spans="1:8">
      <c r="A100" t="s">
        <v>296</v>
      </c>
      <c r="B100" t="s">
        <v>394</v>
      </c>
      <c r="C100">
        <v>34</v>
      </c>
      <c r="D100" s="22">
        <f t="shared" ref="D100:D129" si="6">C100/$C$1*100</f>
        <v>12.734082397003746</v>
      </c>
      <c r="E100">
        <f t="shared" si="3"/>
        <v>5</v>
      </c>
      <c r="F100" s="64">
        <f t="shared" si="5"/>
        <v>4.38</v>
      </c>
      <c r="H100">
        <v>5</v>
      </c>
    </row>
    <row r="101" spans="1:8">
      <c r="A101" t="s">
        <v>296</v>
      </c>
      <c r="B101" t="s">
        <v>395</v>
      </c>
      <c r="C101"/>
      <c r="D101" s="22">
        <f t="shared" si="6"/>
        <v>0</v>
      </c>
      <c r="E101">
        <f t="shared" si="3"/>
        <v>1</v>
      </c>
      <c r="F101" s="64">
        <f t="shared" si="5"/>
        <v>0.88</v>
      </c>
      <c r="H101">
        <v>1</v>
      </c>
    </row>
    <row r="102" spans="1:8">
      <c r="A102" t="s">
        <v>296</v>
      </c>
      <c r="B102" t="s">
        <v>396</v>
      </c>
      <c r="C102">
        <v>0</v>
      </c>
      <c r="D102" s="22">
        <f t="shared" si="6"/>
        <v>0</v>
      </c>
      <c r="E102">
        <f t="shared" si="3"/>
        <v>1</v>
      </c>
      <c r="F102" s="64">
        <f t="shared" si="5"/>
        <v>0.88</v>
      </c>
      <c r="H102">
        <v>1</v>
      </c>
    </row>
    <row r="103" spans="1:8">
      <c r="A103" t="s">
        <v>296</v>
      </c>
      <c r="B103" t="s">
        <v>397</v>
      </c>
      <c r="C103">
        <v>6</v>
      </c>
      <c r="D103" s="22">
        <f t="shared" si="6"/>
        <v>2.2471910112359552</v>
      </c>
      <c r="E103">
        <f t="shared" si="3"/>
        <v>2</v>
      </c>
      <c r="F103" s="64">
        <f t="shared" si="5"/>
        <v>1.75</v>
      </c>
      <c r="H103">
        <v>2</v>
      </c>
    </row>
    <row r="104" spans="1:8">
      <c r="A104" t="s">
        <v>296</v>
      </c>
      <c r="B104" t="s">
        <v>398</v>
      </c>
      <c r="C104"/>
      <c r="D104" s="22">
        <f t="shared" si="6"/>
        <v>0</v>
      </c>
      <c r="E104">
        <f t="shared" si="3"/>
        <v>1</v>
      </c>
      <c r="F104" s="64">
        <f t="shared" si="5"/>
        <v>0.88</v>
      </c>
      <c r="H104">
        <v>1</v>
      </c>
    </row>
    <row r="105" spans="1:8">
      <c r="A105" t="s">
        <v>296</v>
      </c>
      <c r="B105" t="s">
        <v>399</v>
      </c>
      <c r="C105">
        <v>0</v>
      </c>
      <c r="D105" s="22">
        <f t="shared" si="6"/>
        <v>0</v>
      </c>
      <c r="E105">
        <f t="shared" si="3"/>
        <v>1</v>
      </c>
      <c r="F105" s="64">
        <f t="shared" si="5"/>
        <v>0.88</v>
      </c>
      <c r="H105">
        <v>1</v>
      </c>
    </row>
    <row r="106" spans="1:8">
      <c r="A106" t="s">
        <v>296</v>
      </c>
      <c r="B106" t="s">
        <v>400</v>
      </c>
      <c r="C106">
        <v>0</v>
      </c>
      <c r="D106" s="22">
        <f t="shared" si="6"/>
        <v>0</v>
      </c>
      <c r="E106">
        <f t="shared" si="3"/>
        <v>1</v>
      </c>
      <c r="F106" s="64">
        <f t="shared" si="5"/>
        <v>0.88</v>
      </c>
      <c r="H106">
        <v>1</v>
      </c>
    </row>
    <row r="107" spans="1:8">
      <c r="A107" t="s">
        <v>296</v>
      </c>
      <c r="B107" t="s">
        <v>401</v>
      </c>
      <c r="C107">
        <v>3</v>
      </c>
      <c r="D107" s="22">
        <f t="shared" si="6"/>
        <v>1.1235955056179776</v>
      </c>
      <c r="E107">
        <f t="shared" si="3"/>
        <v>2</v>
      </c>
      <c r="F107" s="64">
        <f t="shared" si="5"/>
        <v>1.75</v>
      </c>
      <c r="H107">
        <v>2</v>
      </c>
    </row>
    <row r="108" spans="1:8">
      <c r="A108" t="s">
        <v>296</v>
      </c>
      <c r="B108" t="s">
        <v>402</v>
      </c>
      <c r="C108"/>
      <c r="D108" s="22">
        <f t="shared" si="6"/>
        <v>0</v>
      </c>
      <c r="E108">
        <f t="shared" si="3"/>
        <v>1</v>
      </c>
      <c r="F108" s="64">
        <f t="shared" si="5"/>
        <v>0.88</v>
      </c>
      <c r="H108">
        <v>1</v>
      </c>
    </row>
    <row r="109" spans="1:8">
      <c r="A109" t="s">
        <v>296</v>
      </c>
      <c r="B109" t="s">
        <v>403</v>
      </c>
      <c r="C109"/>
      <c r="D109" s="22">
        <f t="shared" si="6"/>
        <v>0</v>
      </c>
      <c r="E109">
        <f t="shared" si="3"/>
        <v>1</v>
      </c>
      <c r="F109" s="64">
        <f t="shared" si="5"/>
        <v>0.88</v>
      </c>
      <c r="H109">
        <v>1</v>
      </c>
    </row>
    <row r="110" spans="1:8">
      <c r="A110" t="s">
        <v>296</v>
      </c>
      <c r="B110" t="s">
        <v>404</v>
      </c>
      <c r="C110">
        <v>10</v>
      </c>
      <c r="D110" s="22">
        <f t="shared" si="6"/>
        <v>3.7453183520599254</v>
      </c>
      <c r="E110">
        <f t="shared" si="3"/>
        <v>3</v>
      </c>
      <c r="F110" s="64">
        <f t="shared" si="5"/>
        <v>2.63</v>
      </c>
      <c r="H110">
        <v>3</v>
      </c>
    </row>
    <row r="111" spans="1:8">
      <c r="A111" t="s">
        <v>296</v>
      </c>
      <c r="B111" t="s">
        <v>405</v>
      </c>
      <c r="C111"/>
      <c r="D111" s="22">
        <f t="shared" si="6"/>
        <v>0</v>
      </c>
      <c r="E111">
        <f t="shared" si="3"/>
        <v>1</v>
      </c>
      <c r="F111" s="64">
        <f t="shared" si="5"/>
        <v>0.88</v>
      </c>
      <c r="H111">
        <v>1</v>
      </c>
    </row>
    <row r="112" spans="1:8">
      <c r="A112" t="s">
        <v>296</v>
      </c>
      <c r="B112" t="s">
        <v>406</v>
      </c>
      <c r="C112"/>
      <c r="D112" s="22">
        <f t="shared" si="6"/>
        <v>0</v>
      </c>
      <c r="E112">
        <f t="shared" si="3"/>
        <v>1</v>
      </c>
      <c r="F112" s="64">
        <f t="shared" si="5"/>
        <v>0.88</v>
      </c>
      <c r="H112">
        <v>1</v>
      </c>
    </row>
    <row r="113" spans="1:8">
      <c r="A113" t="s">
        <v>296</v>
      </c>
      <c r="B113" t="s">
        <v>407</v>
      </c>
      <c r="C113"/>
      <c r="D113" s="22">
        <f t="shared" si="6"/>
        <v>0</v>
      </c>
      <c r="E113">
        <f t="shared" si="3"/>
        <v>1</v>
      </c>
      <c r="F113" s="64">
        <f t="shared" si="5"/>
        <v>0.88</v>
      </c>
      <c r="H113">
        <v>1</v>
      </c>
    </row>
    <row r="114" spans="1:8">
      <c r="A114" t="s">
        <v>296</v>
      </c>
      <c r="B114" t="s">
        <v>408</v>
      </c>
      <c r="C114"/>
      <c r="D114" s="22">
        <f t="shared" si="6"/>
        <v>0</v>
      </c>
      <c r="E114">
        <f t="shared" si="3"/>
        <v>1</v>
      </c>
      <c r="F114" s="64">
        <f t="shared" si="5"/>
        <v>0.88</v>
      </c>
      <c r="H114">
        <v>1</v>
      </c>
    </row>
    <row r="115" spans="1:8">
      <c r="A115" t="s">
        <v>296</v>
      </c>
      <c r="B115" t="s">
        <v>409</v>
      </c>
      <c r="C115"/>
      <c r="D115" s="22">
        <f t="shared" si="6"/>
        <v>0</v>
      </c>
      <c r="E115">
        <f t="shared" si="3"/>
        <v>1</v>
      </c>
      <c r="F115" s="64">
        <f t="shared" si="5"/>
        <v>0.88</v>
      </c>
      <c r="H115">
        <v>1</v>
      </c>
    </row>
    <row r="116" spans="1:8">
      <c r="A116" t="s">
        <v>296</v>
      </c>
      <c r="B116" t="s">
        <v>410</v>
      </c>
      <c r="C116"/>
      <c r="D116" s="22">
        <f t="shared" si="6"/>
        <v>0</v>
      </c>
      <c r="E116">
        <f t="shared" si="3"/>
        <v>1</v>
      </c>
      <c r="F116" s="64">
        <f t="shared" si="5"/>
        <v>0.88</v>
      </c>
      <c r="H116">
        <v>1</v>
      </c>
    </row>
    <row r="117" spans="1:8">
      <c r="A117" t="s">
        <v>296</v>
      </c>
      <c r="B117" t="s">
        <v>411</v>
      </c>
      <c r="C117"/>
      <c r="D117" s="22">
        <f t="shared" si="6"/>
        <v>0</v>
      </c>
      <c r="E117">
        <f t="shared" si="3"/>
        <v>1</v>
      </c>
      <c r="F117" s="64">
        <f t="shared" si="5"/>
        <v>0.88</v>
      </c>
      <c r="H117">
        <v>1</v>
      </c>
    </row>
    <row r="118" spans="1:8">
      <c r="A118" t="s">
        <v>296</v>
      </c>
      <c r="B118" t="s">
        <v>412</v>
      </c>
      <c r="C118"/>
      <c r="D118" s="22">
        <f t="shared" si="6"/>
        <v>0</v>
      </c>
      <c r="E118">
        <f t="shared" si="3"/>
        <v>1</v>
      </c>
      <c r="F118" s="64">
        <f t="shared" si="5"/>
        <v>0.88</v>
      </c>
      <c r="H118">
        <v>1</v>
      </c>
    </row>
    <row r="119" spans="1:8">
      <c r="A119" t="s">
        <v>296</v>
      </c>
      <c r="B119" t="s">
        <v>413</v>
      </c>
      <c r="C119"/>
      <c r="D119" s="22">
        <f t="shared" si="6"/>
        <v>0</v>
      </c>
      <c r="E119">
        <f t="shared" si="3"/>
        <v>1</v>
      </c>
      <c r="F119" s="64">
        <f t="shared" si="5"/>
        <v>0.88</v>
      </c>
      <c r="H119">
        <v>1</v>
      </c>
    </row>
    <row r="120" spans="1:8">
      <c r="A120" t="s">
        <v>296</v>
      </c>
      <c r="B120" t="s">
        <v>414</v>
      </c>
      <c r="C120"/>
      <c r="D120" s="22">
        <f t="shared" si="6"/>
        <v>0</v>
      </c>
      <c r="E120">
        <f t="shared" si="3"/>
        <v>1</v>
      </c>
      <c r="F120" s="64">
        <f t="shared" si="5"/>
        <v>0.88</v>
      </c>
      <c r="H120">
        <v>1</v>
      </c>
    </row>
    <row r="121" spans="1:8">
      <c r="A121" t="s">
        <v>296</v>
      </c>
      <c r="B121" t="s">
        <v>415</v>
      </c>
      <c r="C121">
        <v>12</v>
      </c>
      <c r="D121" s="22">
        <f t="shared" si="6"/>
        <v>4.4943820224719104</v>
      </c>
      <c r="E121">
        <f t="shared" si="3"/>
        <v>3</v>
      </c>
      <c r="F121" s="64">
        <f t="shared" si="5"/>
        <v>2.63</v>
      </c>
      <c r="H121">
        <v>3</v>
      </c>
    </row>
    <row r="122" spans="1:8">
      <c r="A122" t="s">
        <v>296</v>
      </c>
      <c r="B122" t="s">
        <v>416</v>
      </c>
      <c r="C122"/>
      <c r="D122" s="22">
        <f t="shared" si="6"/>
        <v>0</v>
      </c>
      <c r="E122">
        <f t="shared" si="3"/>
        <v>1</v>
      </c>
      <c r="F122" s="64">
        <f t="shared" si="5"/>
        <v>0.88</v>
      </c>
      <c r="H122">
        <v>1</v>
      </c>
    </row>
    <row r="123" spans="1:8">
      <c r="A123" t="s">
        <v>296</v>
      </c>
      <c r="B123" t="s">
        <v>417</v>
      </c>
      <c r="C123"/>
      <c r="D123" s="22">
        <f t="shared" si="6"/>
        <v>0</v>
      </c>
      <c r="E123">
        <f t="shared" si="3"/>
        <v>1</v>
      </c>
      <c r="F123" s="64">
        <f t="shared" si="5"/>
        <v>0.88</v>
      </c>
      <c r="H123">
        <v>1</v>
      </c>
    </row>
    <row r="124" spans="1:8">
      <c r="A124" t="s">
        <v>296</v>
      </c>
      <c r="B124" t="s">
        <v>418</v>
      </c>
      <c r="C124">
        <v>0</v>
      </c>
      <c r="D124" s="22">
        <f t="shared" si="6"/>
        <v>0</v>
      </c>
      <c r="E124">
        <f t="shared" si="3"/>
        <v>1</v>
      </c>
      <c r="F124" s="64">
        <f t="shared" si="5"/>
        <v>0.88</v>
      </c>
      <c r="H124">
        <v>1</v>
      </c>
    </row>
    <row r="125" spans="1:8">
      <c r="A125" t="s">
        <v>296</v>
      </c>
      <c r="B125" t="s">
        <v>419</v>
      </c>
      <c r="C125">
        <v>0</v>
      </c>
      <c r="D125" s="22">
        <f t="shared" si="6"/>
        <v>0</v>
      </c>
      <c r="E125">
        <f t="shared" si="3"/>
        <v>1</v>
      </c>
      <c r="F125" s="64">
        <f t="shared" si="5"/>
        <v>0.88</v>
      </c>
      <c r="H125">
        <v>1</v>
      </c>
    </row>
    <row r="126" spans="1:8">
      <c r="A126" t="s">
        <v>296</v>
      </c>
      <c r="B126" t="s">
        <v>420</v>
      </c>
      <c r="C126"/>
      <c r="D126" s="22">
        <f t="shared" si="6"/>
        <v>0</v>
      </c>
      <c r="E126">
        <f t="shared" si="3"/>
        <v>1</v>
      </c>
      <c r="F126" s="64">
        <f t="shared" si="5"/>
        <v>0.88</v>
      </c>
      <c r="H126">
        <v>1</v>
      </c>
    </row>
    <row r="127" spans="1:8">
      <c r="A127" t="s">
        <v>296</v>
      </c>
      <c r="B127" t="s">
        <v>421</v>
      </c>
      <c r="C127">
        <v>5</v>
      </c>
      <c r="D127" s="22">
        <f t="shared" si="6"/>
        <v>1.8726591760299627</v>
      </c>
      <c r="E127">
        <f t="shared" si="3"/>
        <v>2</v>
      </c>
      <c r="F127" s="64">
        <f t="shared" si="5"/>
        <v>1.75</v>
      </c>
      <c r="H127">
        <v>2</v>
      </c>
    </row>
    <row r="128" spans="1:8">
      <c r="A128" t="s">
        <v>296</v>
      </c>
      <c r="B128" t="s">
        <v>422</v>
      </c>
      <c r="C128"/>
      <c r="D128" s="22">
        <f t="shared" si="6"/>
        <v>0</v>
      </c>
      <c r="E128">
        <f t="shared" si="3"/>
        <v>1</v>
      </c>
      <c r="F128" s="64">
        <f t="shared" si="5"/>
        <v>0.88</v>
      </c>
      <c r="H128">
        <v>1</v>
      </c>
    </row>
    <row r="129" spans="1:8">
      <c r="A129" t="s">
        <v>296</v>
      </c>
      <c r="B129" t="s">
        <v>423</v>
      </c>
      <c r="C129"/>
      <c r="D129" s="22">
        <f t="shared" si="6"/>
        <v>0</v>
      </c>
      <c r="E129">
        <f t="shared" si="3"/>
        <v>1</v>
      </c>
      <c r="F129" s="64">
        <f t="shared" si="5"/>
        <v>0.88</v>
      </c>
      <c r="H129">
        <v>1</v>
      </c>
    </row>
    <row r="130" spans="1:8">
      <c r="A130" t="s">
        <v>296</v>
      </c>
      <c r="B130" t="s">
        <v>424</v>
      </c>
      <c r="C130">
        <v>37</v>
      </c>
      <c r="D130" s="22">
        <f t="shared" ref="D130:D193" si="7">C130/$C$1*100</f>
        <v>13.857677902621724</v>
      </c>
      <c r="E130">
        <f t="shared" si="3"/>
        <v>5</v>
      </c>
      <c r="F130" s="64">
        <f t="shared" si="5"/>
        <v>4.38</v>
      </c>
      <c r="H130">
        <v>5</v>
      </c>
    </row>
    <row r="131" spans="1:8">
      <c r="A131" t="s">
        <v>296</v>
      </c>
      <c r="B131" t="s">
        <v>425</v>
      </c>
      <c r="C131"/>
      <c r="D131" s="22">
        <f t="shared" si="7"/>
        <v>0</v>
      </c>
      <c r="E131">
        <f t="shared" ref="E131:E194" si="8">LOOKUP(D131,$J$3:$K$12,$L$3:$L$12)</f>
        <v>1</v>
      </c>
      <c r="F131" s="64">
        <f t="shared" si="5"/>
        <v>0.88</v>
      </c>
      <c r="H131">
        <v>1</v>
      </c>
    </row>
    <row r="132" spans="1:8">
      <c r="A132" t="s">
        <v>296</v>
      </c>
      <c r="B132" t="s">
        <v>426</v>
      </c>
      <c r="C132"/>
      <c r="D132" s="22">
        <f t="shared" si="7"/>
        <v>0</v>
      </c>
      <c r="E132">
        <f t="shared" si="8"/>
        <v>1</v>
      </c>
      <c r="F132" s="64">
        <f t="shared" ref="F132:F195" si="9">ROUND((E132/10)*(35/100)*25,2)</f>
        <v>0.88</v>
      </c>
      <c r="H132">
        <v>1</v>
      </c>
    </row>
    <row r="133" spans="1:8">
      <c r="A133" t="s">
        <v>296</v>
      </c>
      <c r="B133" t="s">
        <v>427</v>
      </c>
      <c r="C133"/>
      <c r="D133" s="22">
        <f t="shared" si="7"/>
        <v>0</v>
      </c>
      <c r="E133">
        <f t="shared" si="8"/>
        <v>1</v>
      </c>
      <c r="F133" s="64">
        <f t="shared" si="9"/>
        <v>0.88</v>
      </c>
      <c r="H133">
        <v>1</v>
      </c>
    </row>
    <row r="134" spans="1:8">
      <c r="A134" t="s">
        <v>296</v>
      </c>
      <c r="B134" t="s">
        <v>428</v>
      </c>
      <c r="C134">
        <v>0</v>
      </c>
      <c r="D134" s="22">
        <f t="shared" si="7"/>
        <v>0</v>
      </c>
      <c r="E134">
        <f t="shared" si="8"/>
        <v>1</v>
      </c>
      <c r="F134" s="64">
        <f t="shared" si="9"/>
        <v>0.88</v>
      </c>
      <c r="H134">
        <v>1</v>
      </c>
    </row>
    <row r="135" spans="1:8">
      <c r="A135" t="s">
        <v>296</v>
      </c>
      <c r="B135" t="s">
        <v>429</v>
      </c>
      <c r="C135"/>
      <c r="D135" s="22">
        <f t="shared" si="7"/>
        <v>0</v>
      </c>
      <c r="E135">
        <f t="shared" si="8"/>
        <v>1</v>
      </c>
      <c r="F135" s="64">
        <f t="shared" si="9"/>
        <v>0.88</v>
      </c>
      <c r="H135">
        <v>1</v>
      </c>
    </row>
    <row r="136" spans="1:8">
      <c r="A136" t="s">
        <v>296</v>
      </c>
      <c r="B136" t="s">
        <v>430</v>
      </c>
      <c r="C136"/>
      <c r="D136" s="22">
        <f t="shared" si="7"/>
        <v>0</v>
      </c>
      <c r="E136">
        <f t="shared" si="8"/>
        <v>1</v>
      </c>
      <c r="F136" s="64">
        <f t="shared" si="9"/>
        <v>0.88</v>
      </c>
      <c r="H136">
        <v>1</v>
      </c>
    </row>
    <row r="137" spans="1:8">
      <c r="A137" t="s">
        <v>296</v>
      </c>
      <c r="B137" t="s">
        <v>431</v>
      </c>
      <c r="C137">
        <v>4</v>
      </c>
      <c r="D137" s="22">
        <f t="shared" si="7"/>
        <v>1.4981273408239701</v>
      </c>
      <c r="E137">
        <f t="shared" si="8"/>
        <v>2</v>
      </c>
      <c r="F137" s="64">
        <f t="shared" si="9"/>
        <v>1.75</v>
      </c>
      <c r="H137">
        <v>2</v>
      </c>
    </row>
    <row r="138" spans="1:8">
      <c r="A138" t="s">
        <v>296</v>
      </c>
      <c r="B138" t="s">
        <v>432</v>
      </c>
      <c r="C138"/>
      <c r="D138" s="22">
        <f t="shared" si="7"/>
        <v>0</v>
      </c>
      <c r="E138">
        <f t="shared" si="8"/>
        <v>1</v>
      </c>
      <c r="F138" s="64">
        <f t="shared" si="9"/>
        <v>0.88</v>
      </c>
      <c r="H138">
        <v>1</v>
      </c>
    </row>
    <row r="139" spans="1:8">
      <c r="A139" t="s">
        <v>296</v>
      </c>
      <c r="B139" t="s">
        <v>433</v>
      </c>
      <c r="C139"/>
      <c r="D139" s="22">
        <f t="shared" si="7"/>
        <v>0</v>
      </c>
      <c r="E139">
        <f t="shared" si="8"/>
        <v>1</v>
      </c>
      <c r="F139" s="64">
        <f t="shared" si="9"/>
        <v>0.88</v>
      </c>
      <c r="H139">
        <v>1</v>
      </c>
    </row>
    <row r="140" spans="1:8">
      <c r="A140" t="s">
        <v>296</v>
      </c>
      <c r="B140" t="s">
        <v>434</v>
      </c>
      <c r="C140"/>
      <c r="D140" s="22">
        <f t="shared" si="7"/>
        <v>0</v>
      </c>
      <c r="E140">
        <f t="shared" si="8"/>
        <v>1</v>
      </c>
      <c r="F140" s="64">
        <f t="shared" si="9"/>
        <v>0.88</v>
      </c>
      <c r="H140">
        <v>1</v>
      </c>
    </row>
    <row r="141" spans="1:8">
      <c r="A141" t="s">
        <v>296</v>
      </c>
      <c r="B141" t="s">
        <v>435</v>
      </c>
      <c r="C141"/>
      <c r="D141" s="22">
        <f t="shared" si="7"/>
        <v>0</v>
      </c>
      <c r="E141">
        <f t="shared" si="8"/>
        <v>1</v>
      </c>
      <c r="F141" s="64">
        <f t="shared" si="9"/>
        <v>0.88</v>
      </c>
      <c r="H141">
        <v>1</v>
      </c>
    </row>
    <row r="142" spans="1:8">
      <c r="A142" t="s">
        <v>296</v>
      </c>
      <c r="B142" t="s">
        <v>436</v>
      </c>
      <c r="C142">
        <v>6</v>
      </c>
      <c r="D142" s="22">
        <f t="shared" si="7"/>
        <v>2.2471910112359552</v>
      </c>
      <c r="E142">
        <f t="shared" si="8"/>
        <v>2</v>
      </c>
      <c r="F142" s="64">
        <f t="shared" si="9"/>
        <v>1.75</v>
      </c>
      <c r="H142">
        <v>2</v>
      </c>
    </row>
    <row r="143" spans="1:8">
      <c r="A143" t="s">
        <v>296</v>
      </c>
      <c r="B143" t="s">
        <v>437</v>
      </c>
      <c r="C143">
        <v>0</v>
      </c>
      <c r="D143" s="22">
        <f t="shared" si="7"/>
        <v>0</v>
      </c>
      <c r="E143">
        <f t="shared" si="8"/>
        <v>1</v>
      </c>
      <c r="F143" s="64">
        <f t="shared" si="9"/>
        <v>0.88</v>
      </c>
      <c r="H143">
        <v>1</v>
      </c>
    </row>
    <row r="144" spans="1:8">
      <c r="A144" t="s">
        <v>296</v>
      </c>
      <c r="B144" t="s">
        <v>438</v>
      </c>
      <c r="C144">
        <v>0</v>
      </c>
      <c r="D144" s="22">
        <f t="shared" si="7"/>
        <v>0</v>
      </c>
      <c r="E144">
        <f t="shared" si="8"/>
        <v>1</v>
      </c>
      <c r="F144" s="64">
        <f t="shared" si="9"/>
        <v>0.88</v>
      </c>
      <c r="H144">
        <v>1</v>
      </c>
    </row>
    <row r="145" spans="1:8">
      <c r="A145" t="s">
        <v>296</v>
      </c>
      <c r="B145" t="s">
        <v>439</v>
      </c>
      <c r="C145"/>
      <c r="D145" s="22">
        <f t="shared" si="7"/>
        <v>0</v>
      </c>
      <c r="E145">
        <f t="shared" si="8"/>
        <v>1</v>
      </c>
      <c r="F145" s="64">
        <f t="shared" si="9"/>
        <v>0.88</v>
      </c>
      <c r="H145">
        <v>1</v>
      </c>
    </row>
    <row r="146" spans="1:8">
      <c r="A146" t="s">
        <v>296</v>
      </c>
      <c r="B146" t="s">
        <v>440</v>
      </c>
      <c r="C146">
        <v>0</v>
      </c>
      <c r="D146" s="22">
        <f t="shared" si="7"/>
        <v>0</v>
      </c>
      <c r="E146">
        <f t="shared" si="8"/>
        <v>1</v>
      </c>
      <c r="F146" s="64">
        <f t="shared" si="9"/>
        <v>0.88</v>
      </c>
      <c r="H146">
        <v>1</v>
      </c>
    </row>
    <row r="147" spans="1:8">
      <c r="A147" t="s">
        <v>296</v>
      </c>
      <c r="B147" t="s">
        <v>441</v>
      </c>
      <c r="C147"/>
      <c r="D147" s="22">
        <f t="shared" si="7"/>
        <v>0</v>
      </c>
      <c r="E147">
        <f t="shared" si="8"/>
        <v>1</v>
      </c>
      <c r="F147" s="64">
        <f t="shared" si="9"/>
        <v>0.88</v>
      </c>
      <c r="H147">
        <v>1</v>
      </c>
    </row>
    <row r="148" spans="1:8">
      <c r="A148" t="s">
        <v>296</v>
      </c>
      <c r="B148" t="s">
        <v>442</v>
      </c>
      <c r="C148">
        <v>0</v>
      </c>
      <c r="D148" s="22">
        <f t="shared" si="7"/>
        <v>0</v>
      </c>
      <c r="E148">
        <f t="shared" si="8"/>
        <v>1</v>
      </c>
      <c r="F148" s="64">
        <f t="shared" si="9"/>
        <v>0.88</v>
      </c>
      <c r="H148">
        <v>1</v>
      </c>
    </row>
    <row r="149" spans="1:8">
      <c r="A149" t="s">
        <v>296</v>
      </c>
      <c r="B149" t="s">
        <v>443</v>
      </c>
      <c r="C149"/>
      <c r="D149" s="22">
        <f t="shared" si="7"/>
        <v>0</v>
      </c>
      <c r="E149">
        <f t="shared" si="8"/>
        <v>1</v>
      </c>
      <c r="F149" s="64">
        <f t="shared" si="9"/>
        <v>0.88</v>
      </c>
      <c r="H149">
        <v>1</v>
      </c>
    </row>
    <row r="150" spans="1:8">
      <c r="A150" t="s">
        <v>296</v>
      </c>
      <c r="B150" t="s">
        <v>444</v>
      </c>
      <c r="C150"/>
      <c r="D150" s="22">
        <f t="shared" si="7"/>
        <v>0</v>
      </c>
      <c r="E150">
        <f t="shared" si="8"/>
        <v>1</v>
      </c>
      <c r="F150" s="64">
        <f t="shared" si="9"/>
        <v>0.88</v>
      </c>
      <c r="H150">
        <v>1</v>
      </c>
    </row>
    <row r="151" spans="1:8">
      <c r="A151" t="s">
        <v>296</v>
      </c>
      <c r="B151" t="s">
        <v>445</v>
      </c>
      <c r="C151"/>
      <c r="D151" s="22">
        <f t="shared" si="7"/>
        <v>0</v>
      </c>
      <c r="E151">
        <f t="shared" si="8"/>
        <v>1</v>
      </c>
      <c r="F151" s="64">
        <f t="shared" si="9"/>
        <v>0.88</v>
      </c>
      <c r="H151">
        <v>1</v>
      </c>
    </row>
    <row r="152" spans="1:8">
      <c r="A152" t="s">
        <v>296</v>
      </c>
      <c r="B152" t="s">
        <v>446</v>
      </c>
      <c r="C152"/>
      <c r="D152" s="22">
        <f t="shared" si="7"/>
        <v>0</v>
      </c>
      <c r="E152">
        <f t="shared" si="8"/>
        <v>1</v>
      </c>
      <c r="F152" s="64">
        <f t="shared" si="9"/>
        <v>0.88</v>
      </c>
      <c r="H152">
        <v>1</v>
      </c>
    </row>
    <row r="153" spans="1:8">
      <c r="A153" t="s">
        <v>296</v>
      </c>
      <c r="B153" t="s">
        <v>447</v>
      </c>
      <c r="C153"/>
      <c r="D153" s="22">
        <f t="shared" si="7"/>
        <v>0</v>
      </c>
      <c r="E153">
        <f t="shared" si="8"/>
        <v>1</v>
      </c>
      <c r="F153" s="64">
        <f t="shared" si="9"/>
        <v>0.88</v>
      </c>
      <c r="H153">
        <v>1</v>
      </c>
    </row>
    <row r="154" spans="1:8">
      <c r="A154" t="s">
        <v>296</v>
      </c>
      <c r="B154" t="s">
        <v>448</v>
      </c>
      <c r="C154">
        <v>2</v>
      </c>
      <c r="D154" s="22">
        <f t="shared" si="7"/>
        <v>0.74906367041198507</v>
      </c>
      <c r="E154">
        <f t="shared" si="8"/>
        <v>1</v>
      </c>
      <c r="F154" s="64">
        <f t="shared" si="9"/>
        <v>0.88</v>
      </c>
      <c r="H154">
        <v>1</v>
      </c>
    </row>
    <row r="155" spans="1:8">
      <c r="A155" t="s">
        <v>296</v>
      </c>
      <c r="B155" t="s">
        <v>449</v>
      </c>
      <c r="C155"/>
      <c r="D155" s="22">
        <f t="shared" si="7"/>
        <v>0</v>
      </c>
      <c r="E155">
        <f t="shared" si="8"/>
        <v>1</v>
      </c>
      <c r="F155" s="64">
        <f t="shared" si="9"/>
        <v>0.88</v>
      </c>
      <c r="H155">
        <v>1</v>
      </c>
    </row>
    <row r="156" spans="1:8">
      <c r="A156" t="s">
        <v>296</v>
      </c>
      <c r="B156" t="s">
        <v>450</v>
      </c>
      <c r="C156"/>
      <c r="D156" s="22">
        <f t="shared" si="7"/>
        <v>0</v>
      </c>
      <c r="E156">
        <f t="shared" si="8"/>
        <v>1</v>
      </c>
      <c r="F156" s="64">
        <f t="shared" si="9"/>
        <v>0.88</v>
      </c>
      <c r="H156">
        <v>1</v>
      </c>
    </row>
    <row r="157" spans="1:8">
      <c r="A157" t="s">
        <v>296</v>
      </c>
      <c r="B157" t="s">
        <v>451</v>
      </c>
      <c r="C157">
        <v>0</v>
      </c>
      <c r="D157" s="22">
        <f t="shared" si="7"/>
        <v>0</v>
      </c>
      <c r="E157">
        <f t="shared" si="8"/>
        <v>1</v>
      </c>
      <c r="F157" s="64">
        <f t="shared" si="9"/>
        <v>0.88</v>
      </c>
      <c r="H157">
        <v>1</v>
      </c>
    </row>
    <row r="158" spans="1:8">
      <c r="A158" t="s">
        <v>296</v>
      </c>
      <c r="B158" t="s">
        <v>452</v>
      </c>
      <c r="C158"/>
      <c r="D158" s="22">
        <f t="shared" si="7"/>
        <v>0</v>
      </c>
      <c r="E158">
        <f t="shared" si="8"/>
        <v>1</v>
      </c>
      <c r="F158" s="64">
        <f t="shared" si="9"/>
        <v>0.88</v>
      </c>
      <c r="H158">
        <v>1</v>
      </c>
    </row>
    <row r="159" spans="1:8">
      <c r="A159" t="s">
        <v>296</v>
      </c>
      <c r="B159" t="s">
        <v>453</v>
      </c>
      <c r="C159"/>
      <c r="D159" s="22">
        <f t="shared" si="7"/>
        <v>0</v>
      </c>
      <c r="E159">
        <f t="shared" si="8"/>
        <v>1</v>
      </c>
      <c r="F159" s="64">
        <f t="shared" si="9"/>
        <v>0.88</v>
      </c>
      <c r="H159">
        <v>1</v>
      </c>
    </row>
    <row r="160" spans="1:8">
      <c r="A160" t="s">
        <v>296</v>
      </c>
      <c r="B160" t="s">
        <v>454</v>
      </c>
      <c r="C160"/>
      <c r="D160" s="22">
        <f t="shared" si="7"/>
        <v>0</v>
      </c>
      <c r="E160">
        <f t="shared" si="8"/>
        <v>1</v>
      </c>
      <c r="F160" s="64">
        <f t="shared" si="9"/>
        <v>0.88</v>
      </c>
      <c r="H160">
        <v>1</v>
      </c>
    </row>
    <row r="161" spans="1:8">
      <c r="A161" t="s">
        <v>296</v>
      </c>
      <c r="B161" t="s">
        <v>455</v>
      </c>
      <c r="C161"/>
      <c r="D161" s="22">
        <f t="shared" si="7"/>
        <v>0</v>
      </c>
      <c r="E161">
        <f t="shared" si="8"/>
        <v>1</v>
      </c>
      <c r="F161" s="64">
        <f t="shared" si="9"/>
        <v>0.88</v>
      </c>
      <c r="H161">
        <v>1</v>
      </c>
    </row>
    <row r="162" spans="1:8">
      <c r="A162" t="s">
        <v>296</v>
      </c>
      <c r="B162" t="s">
        <v>456</v>
      </c>
      <c r="C162">
        <v>0</v>
      </c>
      <c r="D162" s="22">
        <f t="shared" si="7"/>
        <v>0</v>
      </c>
      <c r="E162">
        <f t="shared" si="8"/>
        <v>1</v>
      </c>
      <c r="F162" s="64">
        <f t="shared" si="9"/>
        <v>0.88</v>
      </c>
      <c r="H162">
        <v>1</v>
      </c>
    </row>
    <row r="163" spans="1:8">
      <c r="A163" t="s">
        <v>296</v>
      </c>
      <c r="B163" t="s">
        <v>457</v>
      </c>
      <c r="C163">
        <v>0</v>
      </c>
      <c r="D163" s="22">
        <f t="shared" si="7"/>
        <v>0</v>
      </c>
      <c r="E163">
        <f t="shared" si="8"/>
        <v>1</v>
      </c>
      <c r="F163" s="64">
        <f t="shared" si="9"/>
        <v>0.88</v>
      </c>
      <c r="H163">
        <v>1</v>
      </c>
    </row>
    <row r="164" spans="1:8">
      <c r="A164" t="s">
        <v>296</v>
      </c>
      <c r="B164" t="s">
        <v>458</v>
      </c>
      <c r="C164"/>
      <c r="D164" s="22">
        <f t="shared" si="7"/>
        <v>0</v>
      </c>
      <c r="E164">
        <f t="shared" si="8"/>
        <v>1</v>
      </c>
      <c r="F164" s="64">
        <f t="shared" si="9"/>
        <v>0.88</v>
      </c>
      <c r="H164">
        <v>1</v>
      </c>
    </row>
    <row r="165" spans="1:8">
      <c r="A165" t="s">
        <v>296</v>
      </c>
      <c r="B165" t="s">
        <v>459</v>
      </c>
      <c r="C165"/>
      <c r="D165" s="22">
        <f t="shared" si="7"/>
        <v>0</v>
      </c>
      <c r="E165">
        <f t="shared" si="8"/>
        <v>1</v>
      </c>
      <c r="F165" s="64">
        <f t="shared" si="9"/>
        <v>0.88</v>
      </c>
      <c r="H165">
        <v>1</v>
      </c>
    </row>
    <row r="166" spans="1:8">
      <c r="A166" t="s">
        <v>296</v>
      </c>
      <c r="B166" t="s">
        <v>460</v>
      </c>
      <c r="C166"/>
      <c r="D166" s="22">
        <f t="shared" si="7"/>
        <v>0</v>
      </c>
      <c r="E166">
        <f t="shared" si="8"/>
        <v>1</v>
      </c>
      <c r="F166" s="64">
        <f t="shared" si="9"/>
        <v>0.88</v>
      </c>
      <c r="H166">
        <v>1</v>
      </c>
    </row>
    <row r="167" spans="1:8">
      <c r="A167" t="s">
        <v>296</v>
      </c>
      <c r="B167" t="s">
        <v>461</v>
      </c>
      <c r="C167">
        <v>18</v>
      </c>
      <c r="D167" s="22">
        <f t="shared" si="7"/>
        <v>6.7415730337078648</v>
      </c>
      <c r="E167">
        <f t="shared" si="8"/>
        <v>4</v>
      </c>
      <c r="F167" s="64">
        <f t="shared" si="9"/>
        <v>3.5</v>
      </c>
      <c r="H167">
        <v>4</v>
      </c>
    </row>
    <row r="168" spans="1:8">
      <c r="A168" t="s">
        <v>296</v>
      </c>
      <c r="B168" t="s">
        <v>462</v>
      </c>
      <c r="C168"/>
      <c r="D168" s="22">
        <f t="shared" si="7"/>
        <v>0</v>
      </c>
      <c r="E168">
        <f t="shared" si="8"/>
        <v>1</v>
      </c>
      <c r="F168" s="64">
        <f t="shared" si="9"/>
        <v>0.88</v>
      </c>
      <c r="H168">
        <v>1</v>
      </c>
    </row>
    <row r="169" spans="1:8">
      <c r="A169" t="s">
        <v>296</v>
      </c>
      <c r="B169" t="s">
        <v>463</v>
      </c>
      <c r="C169"/>
      <c r="D169" s="22">
        <f t="shared" si="7"/>
        <v>0</v>
      </c>
      <c r="E169">
        <f t="shared" si="8"/>
        <v>1</v>
      </c>
      <c r="F169" s="64">
        <f t="shared" si="9"/>
        <v>0.88</v>
      </c>
      <c r="H169">
        <v>1</v>
      </c>
    </row>
    <row r="170" spans="1:8">
      <c r="A170" t="s">
        <v>296</v>
      </c>
      <c r="B170" t="s">
        <v>464</v>
      </c>
      <c r="C170"/>
      <c r="D170" s="22">
        <f t="shared" si="7"/>
        <v>0</v>
      </c>
      <c r="E170">
        <f t="shared" si="8"/>
        <v>1</v>
      </c>
      <c r="F170" s="64">
        <f t="shared" si="9"/>
        <v>0.88</v>
      </c>
      <c r="H170">
        <v>1</v>
      </c>
    </row>
    <row r="171" spans="1:8">
      <c r="A171" t="s">
        <v>296</v>
      </c>
      <c r="B171" t="s">
        <v>465</v>
      </c>
      <c r="C171">
        <v>0</v>
      </c>
      <c r="D171" s="22">
        <f t="shared" si="7"/>
        <v>0</v>
      </c>
      <c r="E171">
        <f t="shared" si="8"/>
        <v>1</v>
      </c>
      <c r="F171" s="64">
        <f t="shared" si="9"/>
        <v>0.88</v>
      </c>
      <c r="H171">
        <v>1</v>
      </c>
    </row>
    <row r="172" spans="1:8">
      <c r="A172" t="s">
        <v>296</v>
      </c>
      <c r="B172" t="s">
        <v>466</v>
      </c>
      <c r="C172"/>
      <c r="D172" s="22">
        <f t="shared" si="7"/>
        <v>0</v>
      </c>
      <c r="E172">
        <f t="shared" si="8"/>
        <v>1</v>
      </c>
      <c r="F172" s="64">
        <f t="shared" si="9"/>
        <v>0.88</v>
      </c>
      <c r="H172">
        <v>1</v>
      </c>
    </row>
    <row r="173" spans="1:8">
      <c r="A173" t="s">
        <v>296</v>
      </c>
      <c r="B173" t="s">
        <v>467</v>
      </c>
      <c r="C173">
        <v>0</v>
      </c>
      <c r="D173" s="22">
        <f t="shared" si="7"/>
        <v>0</v>
      </c>
      <c r="E173">
        <f t="shared" si="8"/>
        <v>1</v>
      </c>
      <c r="F173" s="64">
        <f t="shared" si="9"/>
        <v>0.88</v>
      </c>
      <c r="H173">
        <v>1</v>
      </c>
    </row>
    <row r="174" spans="1:8">
      <c r="A174" t="s">
        <v>296</v>
      </c>
      <c r="B174" t="s">
        <v>468</v>
      </c>
      <c r="C174"/>
      <c r="D174" s="22">
        <f t="shared" si="7"/>
        <v>0</v>
      </c>
      <c r="E174">
        <f t="shared" si="8"/>
        <v>1</v>
      </c>
      <c r="F174" s="64">
        <f t="shared" si="9"/>
        <v>0.88</v>
      </c>
      <c r="H174">
        <v>1</v>
      </c>
    </row>
    <row r="175" spans="1:8">
      <c r="A175" t="s">
        <v>296</v>
      </c>
      <c r="B175" t="s">
        <v>469</v>
      </c>
      <c r="C175">
        <v>2</v>
      </c>
      <c r="D175" s="22">
        <f t="shared" si="7"/>
        <v>0.74906367041198507</v>
      </c>
      <c r="E175">
        <f t="shared" si="8"/>
        <v>1</v>
      </c>
      <c r="F175" s="64">
        <f t="shared" si="9"/>
        <v>0.88</v>
      </c>
      <c r="H175">
        <v>1</v>
      </c>
    </row>
    <row r="176" spans="1:8">
      <c r="A176" t="s">
        <v>296</v>
      </c>
      <c r="B176" t="s">
        <v>470</v>
      </c>
      <c r="C176"/>
      <c r="D176" s="22">
        <f t="shared" si="7"/>
        <v>0</v>
      </c>
      <c r="E176">
        <f t="shared" si="8"/>
        <v>1</v>
      </c>
      <c r="F176" s="64">
        <f t="shared" si="9"/>
        <v>0.88</v>
      </c>
      <c r="H176">
        <v>1</v>
      </c>
    </row>
    <row r="177" spans="1:8">
      <c r="A177" t="s">
        <v>296</v>
      </c>
      <c r="B177" t="s">
        <v>471</v>
      </c>
      <c r="C177"/>
      <c r="D177" s="22">
        <f t="shared" si="7"/>
        <v>0</v>
      </c>
      <c r="E177">
        <f t="shared" si="8"/>
        <v>1</v>
      </c>
      <c r="F177" s="64">
        <f t="shared" si="9"/>
        <v>0.88</v>
      </c>
      <c r="H177">
        <v>1</v>
      </c>
    </row>
    <row r="178" spans="1:8">
      <c r="A178" t="s">
        <v>296</v>
      </c>
      <c r="B178" t="s">
        <v>472</v>
      </c>
      <c r="C178">
        <v>0</v>
      </c>
      <c r="D178" s="22">
        <f t="shared" si="7"/>
        <v>0</v>
      </c>
      <c r="E178">
        <f t="shared" si="8"/>
        <v>1</v>
      </c>
      <c r="F178" s="64">
        <f t="shared" si="9"/>
        <v>0.88</v>
      </c>
      <c r="H178">
        <v>1</v>
      </c>
    </row>
    <row r="179" spans="1:8">
      <c r="A179" t="s">
        <v>296</v>
      </c>
      <c r="B179" t="s">
        <v>473</v>
      </c>
      <c r="C179">
        <v>0</v>
      </c>
      <c r="D179" s="22">
        <f t="shared" si="7"/>
        <v>0</v>
      </c>
      <c r="E179">
        <f t="shared" si="8"/>
        <v>1</v>
      </c>
      <c r="F179" s="64">
        <f t="shared" si="9"/>
        <v>0.88</v>
      </c>
      <c r="H179">
        <v>1</v>
      </c>
    </row>
    <row r="180" spans="1:8">
      <c r="A180" t="s">
        <v>296</v>
      </c>
      <c r="B180" t="s">
        <v>474</v>
      </c>
      <c r="C180"/>
      <c r="D180" s="22">
        <f t="shared" si="7"/>
        <v>0</v>
      </c>
      <c r="E180">
        <f t="shared" si="8"/>
        <v>1</v>
      </c>
      <c r="F180" s="64">
        <f t="shared" si="9"/>
        <v>0.88</v>
      </c>
      <c r="H180">
        <v>1</v>
      </c>
    </row>
    <row r="181" spans="1:8">
      <c r="A181" t="s">
        <v>296</v>
      </c>
      <c r="B181" t="s">
        <v>475</v>
      </c>
      <c r="C181"/>
      <c r="D181" s="22">
        <f t="shared" si="7"/>
        <v>0</v>
      </c>
      <c r="E181">
        <f t="shared" si="8"/>
        <v>1</v>
      </c>
      <c r="F181" s="64">
        <f t="shared" si="9"/>
        <v>0.88</v>
      </c>
      <c r="H181">
        <v>1</v>
      </c>
    </row>
    <row r="182" spans="1:8">
      <c r="A182" t="s">
        <v>296</v>
      </c>
      <c r="B182" t="s">
        <v>476</v>
      </c>
      <c r="C182"/>
      <c r="D182" s="22">
        <f t="shared" si="7"/>
        <v>0</v>
      </c>
      <c r="E182">
        <f t="shared" si="8"/>
        <v>1</v>
      </c>
      <c r="F182" s="64">
        <f t="shared" si="9"/>
        <v>0.88</v>
      </c>
      <c r="H182">
        <v>1</v>
      </c>
    </row>
    <row r="183" spans="1:8">
      <c r="A183" t="s">
        <v>296</v>
      </c>
      <c r="B183" t="s">
        <v>477</v>
      </c>
      <c r="C183"/>
      <c r="D183" s="22">
        <f t="shared" si="7"/>
        <v>0</v>
      </c>
      <c r="E183">
        <f t="shared" si="8"/>
        <v>1</v>
      </c>
      <c r="F183" s="64">
        <f t="shared" si="9"/>
        <v>0.88</v>
      </c>
      <c r="H183">
        <v>1</v>
      </c>
    </row>
    <row r="184" spans="1:8">
      <c r="A184" t="s">
        <v>296</v>
      </c>
      <c r="B184" t="s">
        <v>478</v>
      </c>
      <c r="C184"/>
      <c r="D184" s="22">
        <f t="shared" si="7"/>
        <v>0</v>
      </c>
      <c r="E184">
        <f t="shared" si="8"/>
        <v>1</v>
      </c>
      <c r="F184" s="64">
        <f t="shared" si="9"/>
        <v>0.88</v>
      </c>
      <c r="H184">
        <v>1</v>
      </c>
    </row>
    <row r="185" spans="1:8">
      <c r="A185" t="s">
        <v>296</v>
      </c>
      <c r="B185" t="s">
        <v>479</v>
      </c>
      <c r="C185">
        <v>0</v>
      </c>
      <c r="D185" s="22">
        <f t="shared" si="7"/>
        <v>0</v>
      </c>
      <c r="E185">
        <f t="shared" si="8"/>
        <v>1</v>
      </c>
      <c r="F185" s="64">
        <f t="shared" si="9"/>
        <v>0.88</v>
      </c>
      <c r="H185">
        <v>1</v>
      </c>
    </row>
    <row r="186" spans="1:8">
      <c r="A186" t="s">
        <v>296</v>
      </c>
      <c r="B186" t="s">
        <v>480</v>
      </c>
      <c r="C186">
        <v>26</v>
      </c>
      <c r="D186" s="22">
        <f t="shared" si="7"/>
        <v>9.7378277153558059</v>
      </c>
      <c r="E186">
        <f t="shared" si="8"/>
        <v>4</v>
      </c>
      <c r="F186" s="64">
        <f t="shared" si="9"/>
        <v>3.5</v>
      </c>
      <c r="H186">
        <v>4</v>
      </c>
    </row>
    <row r="187" spans="1:8">
      <c r="A187" t="s">
        <v>296</v>
      </c>
      <c r="B187" t="s">
        <v>481</v>
      </c>
      <c r="C187">
        <v>0</v>
      </c>
      <c r="D187" s="22">
        <f t="shared" si="7"/>
        <v>0</v>
      </c>
      <c r="E187">
        <f t="shared" si="8"/>
        <v>1</v>
      </c>
      <c r="F187" s="64">
        <f t="shared" si="9"/>
        <v>0.88</v>
      </c>
      <c r="H187">
        <v>1</v>
      </c>
    </row>
    <row r="188" spans="1:8">
      <c r="A188" t="s">
        <v>296</v>
      </c>
      <c r="B188" t="s">
        <v>482</v>
      </c>
      <c r="C188"/>
      <c r="D188" s="22">
        <f t="shared" si="7"/>
        <v>0</v>
      </c>
      <c r="E188">
        <f t="shared" si="8"/>
        <v>1</v>
      </c>
      <c r="F188" s="64">
        <f t="shared" si="9"/>
        <v>0.88</v>
      </c>
      <c r="H188">
        <v>1</v>
      </c>
    </row>
    <row r="189" spans="1:8">
      <c r="A189" t="s">
        <v>296</v>
      </c>
      <c r="B189" t="s">
        <v>483</v>
      </c>
      <c r="C189"/>
      <c r="D189" s="22">
        <f t="shared" si="7"/>
        <v>0</v>
      </c>
      <c r="E189">
        <f t="shared" si="8"/>
        <v>1</v>
      </c>
      <c r="F189" s="64">
        <f t="shared" si="9"/>
        <v>0.88</v>
      </c>
      <c r="H189">
        <v>1</v>
      </c>
    </row>
    <row r="190" spans="1:8">
      <c r="A190" t="s">
        <v>296</v>
      </c>
      <c r="B190" t="s">
        <v>484</v>
      </c>
      <c r="C190"/>
      <c r="D190" s="22">
        <f t="shared" si="7"/>
        <v>0</v>
      </c>
      <c r="E190">
        <f t="shared" si="8"/>
        <v>1</v>
      </c>
      <c r="F190" s="64">
        <f t="shared" si="9"/>
        <v>0.88</v>
      </c>
      <c r="H190">
        <v>1</v>
      </c>
    </row>
    <row r="191" spans="1:8">
      <c r="A191" t="s">
        <v>296</v>
      </c>
      <c r="B191" t="s">
        <v>485</v>
      </c>
      <c r="C191"/>
      <c r="D191" s="22">
        <f t="shared" si="7"/>
        <v>0</v>
      </c>
      <c r="E191">
        <f t="shared" si="8"/>
        <v>1</v>
      </c>
      <c r="F191" s="64">
        <f t="shared" si="9"/>
        <v>0.88</v>
      </c>
      <c r="H191">
        <v>1</v>
      </c>
    </row>
    <row r="192" spans="1:8">
      <c r="A192" t="s">
        <v>296</v>
      </c>
      <c r="B192" t="s">
        <v>486</v>
      </c>
      <c r="C192">
        <v>2</v>
      </c>
      <c r="D192" s="22">
        <f t="shared" si="7"/>
        <v>0.74906367041198507</v>
      </c>
      <c r="E192">
        <f t="shared" si="8"/>
        <v>1</v>
      </c>
      <c r="F192" s="64">
        <f t="shared" si="9"/>
        <v>0.88</v>
      </c>
      <c r="H192">
        <v>1</v>
      </c>
    </row>
    <row r="193" spans="1:8">
      <c r="A193" t="s">
        <v>296</v>
      </c>
      <c r="B193" t="s">
        <v>487</v>
      </c>
      <c r="C193">
        <v>4</v>
      </c>
      <c r="D193" s="22">
        <f t="shared" si="7"/>
        <v>1.4981273408239701</v>
      </c>
      <c r="E193">
        <f t="shared" si="8"/>
        <v>2</v>
      </c>
      <c r="F193" s="64">
        <f t="shared" si="9"/>
        <v>1.75</v>
      </c>
      <c r="H193">
        <v>2</v>
      </c>
    </row>
    <row r="194" spans="1:8">
      <c r="A194" t="s">
        <v>296</v>
      </c>
      <c r="B194" t="s">
        <v>488</v>
      </c>
      <c r="C194">
        <v>1</v>
      </c>
      <c r="D194" s="22">
        <f t="shared" ref="D194:D212" si="10">C194/$C$1*100</f>
        <v>0.37453183520599254</v>
      </c>
      <c r="E194">
        <f t="shared" si="8"/>
        <v>1</v>
      </c>
      <c r="F194" s="64">
        <f t="shared" si="9"/>
        <v>0.88</v>
      </c>
      <c r="H194">
        <v>1</v>
      </c>
    </row>
    <row r="195" spans="1:8">
      <c r="A195" t="s">
        <v>296</v>
      </c>
      <c r="B195" t="s">
        <v>489</v>
      </c>
      <c r="C195"/>
      <c r="D195" s="22">
        <f t="shared" si="10"/>
        <v>0</v>
      </c>
      <c r="E195">
        <f t="shared" ref="E195:E212" si="11">LOOKUP(D195,$J$3:$K$12,$L$3:$L$12)</f>
        <v>1</v>
      </c>
      <c r="F195" s="64">
        <f t="shared" si="9"/>
        <v>0.88</v>
      </c>
      <c r="H195">
        <v>1</v>
      </c>
    </row>
    <row r="196" spans="1:8">
      <c r="A196" t="s">
        <v>296</v>
      </c>
      <c r="B196" t="s">
        <v>490</v>
      </c>
      <c r="C196">
        <v>0</v>
      </c>
      <c r="D196" s="22">
        <f t="shared" si="10"/>
        <v>0</v>
      </c>
      <c r="E196">
        <f t="shared" si="11"/>
        <v>1</v>
      </c>
      <c r="F196" s="64">
        <f t="shared" ref="F196:F212" si="12">ROUND((E196/10)*(35/100)*25,2)</f>
        <v>0.88</v>
      </c>
      <c r="H196">
        <v>1</v>
      </c>
    </row>
    <row r="197" spans="1:8">
      <c r="A197" t="s">
        <v>296</v>
      </c>
      <c r="B197" t="s">
        <v>491</v>
      </c>
      <c r="C197"/>
      <c r="D197" s="22">
        <f t="shared" si="10"/>
        <v>0</v>
      </c>
      <c r="E197">
        <f t="shared" si="11"/>
        <v>1</v>
      </c>
      <c r="F197" s="64">
        <f t="shared" si="12"/>
        <v>0.88</v>
      </c>
      <c r="H197">
        <v>1</v>
      </c>
    </row>
    <row r="198" spans="1:8">
      <c r="A198" t="s">
        <v>296</v>
      </c>
      <c r="B198" t="s">
        <v>492</v>
      </c>
      <c r="C198"/>
      <c r="D198" s="22">
        <f t="shared" si="10"/>
        <v>0</v>
      </c>
      <c r="E198">
        <f t="shared" si="11"/>
        <v>1</v>
      </c>
      <c r="F198" s="64">
        <f t="shared" si="12"/>
        <v>0.88</v>
      </c>
      <c r="H198">
        <v>1</v>
      </c>
    </row>
    <row r="199" spans="1:8">
      <c r="A199" t="s">
        <v>296</v>
      </c>
      <c r="B199" t="s">
        <v>493</v>
      </c>
      <c r="C199"/>
      <c r="D199" s="22">
        <f t="shared" si="10"/>
        <v>0</v>
      </c>
      <c r="E199">
        <f t="shared" si="11"/>
        <v>1</v>
      </c>
      <c r="F199" s="64">
        <f t="shared" si="12"/>
        <v>0.88</v>
      </c>
      <c r="H199">
        <v>1</v>
      </c>
    </row>
    <row r="200" spans="1:8">
      <c r="A200" t="s">
        <v>296</v>
      </c>
      <c r="B200" t="s">
        <v>494</v>
      </c>
      <c r="C200"/>
      <c r="D200" s="22">
        <f t="shared" si="10"/>
        <v>0</v>
      </c>
      <c r="E200">
        <f t="shared" si="11"/>
        <v>1</v>
      </c>
      <c r="F200" s="64">
        <f t="shared" si="12"/>
        <v>0.88</v>
      </c>
      <c r="H200">
        <v>1</v>
      </c>
    </row>
    <row r="201" spans="1:8">
      <c r="A201" t="s">
        <v>296</v>
      </c>
      <c r="B201" t="s">
        <v>495</v>
      </c>
      <c r="C201"/>
      <c r="D201" s="22">
        <f t="shared" si="10"/>
        <v>0</v>
      </c>
      <c r="E201">
        <f t="shared" si="11"/>
        <v>1</v>
      </c>
      <c r="F201" s="64">
        <f t="shared" si="12"/>
        <v>0.88</v>
      </c>
      <c r="H201">
        <v>1</v>
      </c>
    </row>
    <row r="202" spans="1:8">
      <c r="A202" t="s">
        <v>296</v>
      </c>
      <c r="B202" t="s">
        <v>496</v>
      </c>
      <c r="C202">
        <v>0</v>
      </c>
      <c r="D202" s="22">
        <f t="shared" si="10"/>
        <v>0</v>
      </c>
      <c r="E202">
        <f t="shared" si="11"/>
        <v>1</v>
      </c>
      <c r="F202" s="64">
        <f t="shared" si="12"/>
        <v>0.88</v>
      </c>
      <c r="H202">
        <v>1</v>
      </c>
    </row>
    <row r="203" spans="1:8">
      <c r="A203" t="s">
        <v>296</v>
      </c>
      <c r="B203" t="s">
        <v>497</v>
      </c>
      <c r="C203"/>
      <c r="D203" s="22">
        <f t="shared" si="10"/>
        <v>0</v>
      </c>
      <c r="E203">
        <f t="shared" si="11"/>
        <v>1</v>
      </c>
      <c r="F203" s="64">
        <f t="shared" si="12"/>
        <v>0.88</v>
      </c>
      <c r="H203">
        <v>1</v>
      </c>
    </row>
    <row r="204" spans="1:8">
      <c r="A204" t="s">
        <v>296</v>
      </c>
      <c r="B204" t="s">
        <v>498</v>
      </c>
      <c r="C204"/>
      <c r="D204" s="22">
        <f t="shared" si="10"/>
        <v>0</v>
      </c>
      <c r="E204">
        <f t="shared" si="11"/>
        <v>1</v>
      </c>
      <c r="F204" s="64">
        <f t="shared" si="12"/>
        <v>0.88</v>
      </c>
      <c r="H204">
        <v>1</v>
      </c>
    </row>
    <row r="205" spans="1:8">
      <c r="A205" t="s">
        <v>296</v>
      </c>
      <c r="B205" t="s">
        <v>499</v>
      </c>
      <c r="C205"/>
      <c r="D205" s="22">
        <f t="shared" si="10"/>
        <v>0</v>
      </c>
      <c r="E205">
        <f t="shared" si="11"/>
        <v>1</v>
      </c>
      <c r="F205" s="64">
        <f t="shared" si="12"/>
        <v>0.88</v>
      </c>
      <c r="H205">
        <v>1</v>
      </c>
    </row>
    <row r="206" spans="1:8">
      <c r="A206" t="s">
        <v>296</v>
      </c>
      <c r="B206" t="s">
        <v>500</v>
      </c>
      <c r="C206"/>
      <c r="D206" s="22">
        <f t="shared" si="10"/>
        <v>0</v>
      </c>
      <c r="E206">
        <f t="shared" si="11"/>
        <v>1</v>
      </c>
      <c r="F206" s="64">
        <f t="shared" si="12"/>
        <v>0.88</v>
      </c>
      <c r="H206">
        <v>1</v>
      </c>
    </row>
    <row r="207" spans="1:8">
      <c r="A207" t="s">
        <v>296</v>
      </c>
      <c r="B207" t="s">
        <v>501</v>
      </c>
      <c r="C207">
        <v>4</v>
      </c>
      <c r="D207" s="22">
        <f t="shared" si="10"/>
        <v>1.4981273408239701</v>
      </c>
      <c r="E207">
        <f t="shared" si="11"/>
        <v>2</v>
      </c>
      <c r="F207" s="64">
        <f t="shared" si="12"/>
        <v>1.75</v>
      </c>
      <c r="H207">
        <v>2</v>
      </c>
    </row>
    <row r="208" spans="1:8">
      <c r="A208" t="s">
        <v>296</v>
      </c>
      <c r="B208" t="s">
        <v>502</v>
      </c>
      <c r="C208"/>
      <c r="D208" s="22">
        <f t="shared" si="10"/>
        <v>0</v>
      </c>
      <c r="E208">
        <f t="shared" si="11"/>
        <v>1</v>
      </c>
      <c r="F208" s="64">
        <f t="shared" si="12"/>
        <v>0.88</v>
      </c>
      <c r="H208">
        <v>1</v>
      </c>
    </row>
    <row r="209" spans="1:8">
      <c r="A209" t="s">
        <v>296</v>
      </c>
      <c r="B209" t="s">
        <v>503</v>
      </c>
      <c r="C209"/>
      <c r="D209" s="22">
        <f t="shared" si="10"/>
        <v>0</v>
      </c>
      <c r="E209">
        <f t="shared" si="11"/>
        <v>1</v>
      </c>
      <c r="F209" s="64">
        <f t="shared" si="12"/>
        <v>0.88</v>
      </c>
      <c r="H209">
        <v>1</v>
      </c>
    </row>
    <row r="210" spans="1:8">
      <c r="A210" t="s">
        <v>296</v>
      </c>
      <c r="B210" t="s">
        <v>504</v>
      </c>
      <c r="C210"/>
      <c r="D210" s="22">
        <f t="shared" si="10"/>
        <v>0</v>
      </c>
      <c r="E210">
        <f t="shared" si="11"/>
        <v>1</v>
      </c>
      <c r="F210" s="64">
        <f t="shared" si="12"/>
        <v>0.88</v>
      </c>
      <c r="H210">
        <v>1</v>
      </c>
    </row>
    <row r="211" spans="1:8">
      <c r="A211" t="s">
        <v>296</v>
      </c>
      <c r="B211" t="s">
        <v>505</v>
      </c>
      <c r="C211"/>
      <c r="D211" s="22">
        <f t="shared" si="10"/>
        <v>0</v>
      </c>
      <c r="E211">
        <f t="shared" si="11"/>
        <v>1</v>
      </c>
      <c r="F211" s="64">
        <f t="shared" si="12"/>
        <v>0.88</v>
      </c>
      <c r="H211">
        <v>1</v>
      </c>
    </row>
    <row r="212" spans="1:8">
      <c r="A212" t="s">
        <v>296</v>
      </c>
      <c r="B212" t="s">
        <v>506</v>
      </c>
      <c r="C212">
        <v>8</v>
      </c>
      <c r="D212" s="22">
        <f t="shared" si="10"/>
        <v>2.9962546816479403</v>
      </c>
      <c r="E212">
        <f t="shared" si="11"/>
        <v>2</v>
      </c>
      <c r="F212" s="64">
        <f t="shared" si="12"/>
        <v>1.75</v>
      </c>
      <c r="H212">
        <v>2</v>
      </c>
    </row>
  </sheetData>
  <autoFilter ref="A2:H212" xr:uid="{B055EE49-1A9B-47EB-8FCE-B7EB54A8DBB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7CDA3-D079-4138-BEAA-EA1F91116F86}">
  <dimension ref="A1:W110"/>
  <sheetViews>
    <sheetView topLeftCell="G1" workbookViewId="0">
      <pane ySplit="2" topLeftCell="A3" activePane="bottomLeft" state="frozen"/>
      <selection pane="bottomLeft" activeCell="J3" sqref="J3"/>
    </sheetView>
  </sheetViews>
  <sheetFormatPr defaultRowHeight="15"/>
  <cols>
    <col min="1" max="1" width="10.5703125" bestFit="1" customWidth="1"/>
    <col min="2" max="2" width="18.42578125" bestFit="1" customWidth="1"/>
    <col min="3" max="3" width="20.5703125" bestFit="1" customWidth="1"/>
    <col min="4" max="4" width="27.42578125" bestFit="1" customWidth="1"/>
    <col min="5" max="5" width="28.5703125" bestFit="1" customWidth="1"/>
    <col min="6" max="6" width="6.85546875" bestFit="1" customWidth="1"/>
    <col min="7" max="7" width="11.42578125" bestFit="1" customWidth="1"/>
    <col min="8" max="8" width="23.85546875" bestFit="1" customWidth="1"/>
    <col min="9" max="9" width="30.42578125" bestFit="1" customWidth="1"/>
    <col min="10" max="10" width="10.5703125" bestFit="1" customWidth="1"/>
    <col min="11" max="11" width="22.42578125" bestFit="1" customWidth="1"/>
    <col min="12" max="12" width="9.140625" hidden="1" customWidth="1"/>
    <col min="13" max="13" width="12.42578125" bestFit="1" customWidth="1"/>
    <col min="14" max="14" width="12.42578125" customWidth="1"/>
    <col min="15" max="15" width="4.42578125" bestFit="1" customWidth="1"/>
    <col min="16" max="16" width="4.5703125" bestFit="1" customWidth="1"/>
    <col min="17" max="17" width="5.42578125" bestFit="1" customWidth="1"/>
  </cols>
  <sheetData>
    <row r="1" spans="1:23">
      <c r="C1" s="78" t="s">
        <v>611</v>
      </c>
      <c r="D1" s="78"/>
      <c r="E1" s="4" t="s">
        <v>612</v>
      </c>
      <c r="F1" s="80" t="s">
        <v>613</v>
      </c>
      <c r="G1" s="80"/>
      <c r="H1" s="4" t="s">
        <v>614</v>
      </c>
      <c r="I1" s="4" t="s">
        <v>615</v>
      </c>
      <c r="J1" s="4" t="s">
        <v>133</v>
      </c>
      <c r="K1" s="4"/>
    </row>
    <row r="2" spans="1:23">
      <c r="A2" s="1" t="s">
        <v>6</v>
      </c>
      <c r="B2" s="1" t="s">
        <v>7</v>
      </c>
      <c r="C2" s="1" t="s">
        <v>628</v>
      </c>
      <c r="D2" s="1" t="s">
        <v>629</v>
      </c>
      <c r="E2" s="1" t="s">
        <v>630</v>
      </c>
      <c r="F2" s="1" t="s">
        <v>145</v>
      </c>
      <c r="G2" s="1" t="s">
        <v>10</v>
      </c>
      <c r="H2" s="1" t="s">
        <v>619</v>
      </c>
      <c r="I2" s="1" t="s">
        <v>620</v>
      </c>
      <c r="J2" s="1" t="s">
        <v>631</v>
      </c>
      <c r="K2" s="14" t="s">
        <v>13</v>
      </c>
      <c r="M2" s="1" t="s">
        <v>632</v>
      </c>
      <c r="N2" s="1"/>
      <c r="O2" s="23" t="s">
        <v>15</v>
      </c>
      <c r="P2" s="23" t="s">
        <v>16</v>
      </c>
      <c r="Q2" s="23" t="s">
        <v>17</v>
      </c>
    </row>
    <row r="3" spans="1:23" ht="15" customHeight="1">
      <c r="A3" t="s">
        <v>18</v>
      </c>
      <c r="B3" s="60" t="s">
        <v>19</v>
      </c>
      <c r="C3">
        <v>215</v>
      </c>
      <c r="D3">
        <v>18</v>
      </c>
      <c r="E3" s="21">
        <f>C3*(D3/100)</f>
        <v>38.699999999999996</v>
      </c>
      <c r="F3">
        <v>2020</v>
      </c>
      <c r="G3">
        <v>85155</v>
      </c>
      <c r="H3" s="12">
        <f>IF(G3&gt;0,E3/(G3/1000),0)</f>
        <v>0.45446538664787733</v>
      </c>
      <c r="I3" s="13">
        <f t="shared" ref="I3:I34" si="0">H3/$H$109*100</f>
        <v>48.249856084144916</v>
      </c>
      <c r="J3">
        <f t="shared" ref="J3:J34" si="1">LOOKUP(I3,$O$3:$P$7,$Q$3:$Q$7)</f>
        <v>3</v>
      </c>
      <c r="K3" s="64">
        <f>ROUND((J3/5)*(25/100)*25,2)</f>
        <v>3.75</v>
      </c>
      <c r="L3" s="2"/>
      <c r="M3">
        <v>4</v>
      </c>
      <c r="O3" s="25">
        <v>0</v>
      </c>
      <c r="P3" s="25">
        <v>5</v>
      </c>
      <c r="Q3" s="10">
        <v>1</v>
      </c>
      <c r="T3" s="60"/>
      <c r="U3" s="60"/>
      <c r="V3" s="60"/>
      <c r="W3" s="60"/>
    </row>
    <row r="4" spans="1:23" ht="15" customHeight="1">
      <c r="A4" t="s">
        <v>18</v>
      </c>
      <c r="B4" s="60" t="s">
        <v>20</v>
      </c>
      <c r="C4">
        <v>36</v>
      </c>
      <c r="D4">
        <v>89</v>
      </c>
      <c r="E4" s="21">
        <f t="shared" ref="E4:E10" si="2">C4*(D4/100)</f>
        <v>32.04</v>
      </c>
      <c r="F4">
        <v>2020</v>
      </c>
      <c r="G4">
        <v>110919</v>
      </c>
      <c r="H4" s="12">
        <f t="shared" ref="H4:H10" si="3">IF(G4&gt;0,E4/(G4/1000),0)</f>
        <v>0.28885943796824709</v>
      </c>
      <c r="I4" s="13">
        <f t="shared" si="0"/>
        <v>30.667739986353933</v>
      </c>
      <c r="J4">
        <f t="shared" si="1"/>
        <v>2</v>
      </c>
      <c r="K4" s="64">
        <f t="shared" ref="K4:K67" si="4">ROUND((J4/5)*(25/100)*25,2)</f>
        <v>2.5</v>
      </c>
      <c r="L4" s="2"/>
      <c r="M4">
        <v>2</v>
      </c>
      <c r="O4" s="25">
        <v>5</v>
      </c>
      <c r="P4" s="25">
        <v>40</v>
      </c>
      <c r="Q4" s="10">
        <v>2</v>
      </c>
      <c r="T4" s="60"/>
      <c r="U4" s="60"/>
      <c r="V4" s="60"/>
      <c r="W4" s="60"/>
    </row>
    <row r="5" spans="1:23">
      <c r="A5" t="s">
        <v>18</v>
      </c>
      <c r="B5" s="60" t="s">
        <v>21</v>
      </c>
      <c r="C5">
        <v>84</v>
      </c>
      <c r="D5">
        <v>97</v>
      </c>
      <c r="E5" s="21">
        <f t="shared" si="2"/>
        <v>81.48</v>
      </c>
      <c r="F5">
        <v>2020</v>
      </c>
      <c r="G5">
        <v>86506</v>
      </c>
      <c r="H5" s="12">
        <f t="shared" si="3"/>
        <v>0.94189998381615148</v>
      </c>
      <c r="I5" s="13">
        <f t="shared" si="0"/>
        <v>100</v>
      </c>
      <c r="J5">
        <f t="shared" si="1"/>
        <v>5</v>
      </c>
      <c r="K5" s="64">
        <f t="shared" si="4"/>
        <v>6.25</v>
      </c>
      <c r="L5" s="2"/>
      <c r="M5">
        <v>2</v>
      </c>
      <c r="O5" s="25">
        <v>40</v>
      </c>
      <c r="P5" s="25">
        <v>60</v>
      </c>
      <c r="Q5" s="10">
        <v>3</v>
      </c>
      <c r="T5" s="60"/>
      <c r="U5" s="60"/>
      <c r="V5" s="60"/>
      <c r="W5" s="60"/>
    </row>
    <row r="6" spans="1:23" ht="15" customHeight="1">
      <c r="A6" t="s">
        <v>18</v>
      </c>
      <c r="B6" s="60" t="s">
        <v>22</v>
      </c>
      <c r="C6">
        <v>5</v>
      </c>
      <c r="D6">
        <v>0</v>
      </c>
      <c r="E6" s="21">
        <f t="shared" si="2"/>
        <v>0</v>
      </c>
      <c r="F6">
        <v>2020</v>
      </c>
      <c r="G6">
        <v>45958</v>
      </c>
      <c r="H6" s="12">
        <f t="shared" si="3"/>
        <v>0</v>
      </c>
      <c r="I6" s="13">
        <f t="shared" si="0"/>
        <v>0</v>
      </c>
      <c r="J6">
        <f t="shared" si="1"/>
        <v>1</v>
      </c>
      <c r="K6" s="64">
        <f t="shared" si="4"/>
        <v>1.25</v>
      </c>
      <c r="L6" s="2"/>
      <c r="M6">
        <v>1</v>
      </c>
      <c r="O6" s="25">
        <v>60</v>
      </c>
      <c r="P6" s="25">
        <v>80</v>
      </c>
      <c r="Q6" s="10">
        <v>4</v>
      </c>
      <c r="T6" s="60"/>
      <c r="U6" s="60"/>
      <c r="V6" s="60"/>
      <c r="W6" s="60"/>
    </row>
    <row r="7" spans="1:23" ht="15" customHeight="1">
      <c r="A7" t="s">
        <v>18</v>
      </c>
      <c r="B7" s="60" t="s">
        <v>23</v>
      </c>
      <c r="C7">
        <v>27</v>
      </c>
      <c r="D7">
        <v>100</v>
      </c>
      <c r="E7" s="21">
        <f t="shared" si="2"/>
        <v>27</v>
      </c>
      <c r="F7">
        <v>2020</v>
      </c>
      <c r="G7">
        <v>84685</v>
      </c>
      <c r="H7" s="12">
        <f t="shared" si="3"/>
        <v>0.31882860010627617</v>
      </c>
      <c r="I7" s="13">
        <f t="shared" si="0"/>
        <v>33.849517526747086</v>
      </c>
      <c r="J7">
        <f t="shared" si="1"/>
        <v>2</v>
      </c>
      <c r="K7" s="64">
        <f t="shared" si="4"/>
        <v>2.5</v>
      </c>
      <c r="L7" s="2"/>
      <c r="M7">
        <v>2</v>
      </c>
      <c r="O7" s="25">
        <v>80</v>
      </c>
      <c r="P7" s="25">
        <v>100</v>
      </c>
      <c r="Q7" s="10">
        <v>5</v>
      </c>
      <c r="T7" s="60"/>
      <c r="U7" s="60"/>
      <c r="V7" s="60"/>
      <c r="W7" s="60"/>
    </row>
    <row r="8" spans="1:23" ht="15" customHeight="1">
      <c r="A8" t="s">
        <v>18</v>
      </c>
      <c r="B8" s="60" t="s">
        <v>24</v>
      </c>
      <c r="C8">
        <v>1</v>
      </c>
      <c r="D8">
        <v>100</v>
      </c>
      <c r="E8" s="21">
        <f t="shared" si="2"/>
        <v>1</v>
      </c>
      <c r="F8">
        <v>2020</v>
      </c>
      <c r="G8">
        <v>49691</v>
      </c>
      <c r="H8" s="12">
        <f t="shared" si="3"/>
        <v>2.012436859793524E-2</v>
      </c>
      <c r="I8" s="13">
        <f t="shared" si="0"/>
        <v>2.1365717107670421</v>
      </c>
      <c r="J8">
        <f t="shared" si="1"/>
        <v>1</v>
      </c>
      <c r="K8" s="64">
        <f t="shared" si="4"/>
        <v>1.25</v>
      </c>
      <c r="L8" s="2"/>
      <c r="M8">
        <v>1</v>
      </c>
      <c r="T8" s="60"/>
      <c r="U8" s="60"/>
      <c r="V8" s="60"/>
      <c r="W8" s="60"/>
    </row>
    <row r="9" spans="1:23" ht="15" customHeight="1">
      <c r="A9" t="s">
        <v>18</v>
      </c>
      <c r="B9" t="s">
        <v>25</v>
      </c>
      <c r="C9">
        <v>0</v>
      </c>
      <c r="D9">
        <v>0</v>
      </c>
      <c r="E9" s="21">
        <f t="shared" si="2"/>
        <v>0</v>
      </c>
      <c r="F9">
        <v>2020</v>
      </c>
      <c r="G9">
        <v>66171</v>
      </c>
      <c r="H9" s="12">
        <f t="shared" si="3"/>
        <v>0</v>
      </c>
      <c r="I9" s="13">
        <f t="shared" si="0"/>
        <v>0</v>
      </c>
      <c r="J9">
        <f t="shared" si="1"/>
        <v>1</v>
      </c>
      <c r="K9" s="64">
        <f t="shared" si="4"/>
        <v>1.25</v>
      </c>
      <c r="L9" s="2"/>
      <c r="M9">
        <v>1</v>
      </c>
    </row>
    <row r="10" spans="1:23" ht="15" customHeight="1">
      <c r="A10" t="s">
        <v>18</v>
      </c>
      <c r="B10" s="60" t="s">
        <v>26</v>
      </c>
      <c r="C10">
        <v>0</v>
      </c>
      <c r="D10">
        <v>0</v>
      </c>
      <c r="E10" s="21">
        <f t="shared" si="2"/>
        <v>0</v>
      </c>
      <c r="F10">
        <v>2020</v>
      </c>
      <c r="G10">
        <v>37420</v>
      </c>
      <c r="H10" s="12">
        <f t="shared" si="3"/>
        <v>0</v>
      </c>
      <c r="I10" s="13">
        <f t="shared" si="0"/>
        <v>0</v>
      </c>
      <c r="J10">
        <f t="shared" si="1"/>
        <v>1</v>
      </c>
      <c r="K10" s="64">
        <f t="shared" si="4"/>
        <v>1.25</v>
      </c>
      <c r="M10">
        <v>1</v>
      </c>
      <c r="T10" s="60"/>
      <c r="U10" s="60"/>
      <c r="V10" s="60"/>
      <c r="W10" s="60"/>
    </row>
    <row r="11" spans="1:23" ht="15" customHeight="1">
      <c r="A11" t="s">
        <v>18</v>
      </c>
      <c r="B11" s="60" t="s">
        <v>28</v>
      </c>
      <c r="C11">
        <v>1</v>
      </c>
      <c r="D11">
        <v>100</v>
      </c>
      <c r="E11" s="21">
        <f t="shared" ref="E11:E42" si="5">C11*(D11/100)</f>
        <v>1</v>
      </c>
      <c r="F11">
        <v>2020</v>
      </c>
      <c r="G11">
        <v>37420</v>
      </c>
      <c r="H11" s="12">
        <f t="shared" ref="H11:H42" si="6">IF(G11&gt;0,E11/(G11/1000),0)</f>
        <v>2.6723677177979688E-2</v>
      </c>
      <c r="I11" s="13">
        <f t="shared" si="0"/>
        <v>2.837209644033273</v>
      </c>
      <c r="J11">
        <f t="shared" si="1"/>
        <v>1</v>
      </c>
      <c r="K11" s="64">
        <f t="shared" si="4"/>
        <v>1.25</v>
      </c>
      <c r="L11" s="2"/>
      <c r="M11">
        <v>1</v>
      </c>
      <c r="T11" s="60"/>
      <c r="U11" s="60"/>
      <c r="V11" s="60"/>
      <c r="W11" s="60"/>
    </row>
    <row r="12" spans="1:23" ht="15" customHeight="1">
      <c r="A12" t="s">
        <v>18</v>
      </c>
      <c r="B12" s="60" t="s">
        <v>29</v>
      </c>
      <c r="C12">
        <v>14</v>
      </c>
      <c r="D12">
        <v>100</v>
      </c>
      <c r="E12" s="21">
        <f t="shared" si="5"/>
        <v>14</v>
      </c>
      <c r="F12">
        <v>2020</v>
      </c>
      <c r="G12">
        <v>49691</v>
      </c>
      <c r="H12" s="12">
        <f t="shared" si="6"/>
        <v>0.28174116037109337</v>
      </c>
      <c r="I12" s="13">
        <f t="shared" si="0"/>
        <v>29.91200395073859</v>
      </c>
      <c r="J12">
        <f t="shared" si="1"/>
        <v>2</v>
      </c>
      <c r="K12" s="64">
        <f t="shared" si="4"/>
        <v>2.5</v>
      </c>
      <c r="L12" s="2"/>
      <c r="M12">
        <v>2</v>
      </c>
      <c r="T12" s="60"/>
      <c r="U12" s="60"/>
      <c r="V12" s="60"/>
      <c r="W12" s="60"/>
    </row>
    <row r="13" spans="1:23" ht="15" customHeight="1">
      <c r="A13" t="s">
        <v>18</v>
      </c>
      <c r="B13" s="60" t="s">
        <v>32</v>
      </c>
      <c r="E13" s="21">
        <f t="shared" si="5"/>
        <v>0</v>
      </c>
      <c r="F13">
        <v>2020</v>
      </c>
      <c r="G13">
        <v>48346</v>
      </c>
      <c r="H13" s="12">
        <f t="shared" si="6"/>
        <v>0</v>
      </c>
      <c r="I13" s="13">
        <f t="shared" si="0"/>
        <v>0</v>
      </c>
      <c r="J13">
        <f t="shared" si="1"/>
        <v>1</v>
      </c>
      <c r="K13" s="64">
        <f t="shared" si="4"/>
        <v>1.25</v>
      </c>
      <c r="L13" s="2"/>
      <c r="M13">
        <v>1</v>
      </c>
      <c r="T13" s="60"/>
      <c r="U13" s="60"/>
      <c r="V13" s="60"/>
      <c r="W13" s="60"/>
    </row>
    <row r="14" spans="1:23" ht="15" customHeight="1">
      <c r="A14" t="s">
        <v>18</v>
      </c>
      <c r="B14" s="60" t="s">
        <v>33</v>
      </c>
      <c r="C14">
        <v>11</v>
      </c>
      <c r="D14">
        <v>100</v>
      </c>
      <c r="E14" s="21">
        <f t="shared" si="5"/>
        <v>11</v>
      </c>
      <c r="F14">
        <v>2020</v>
      </c>
      <c r="G14">
        <v>72696</v>
      </c>
      <c r="H14" s="12">
        <f t="shared" si="6"/>
        <v>0.15131506547815562</v>
      </c>
      <c r="I14" s="13">
        <f t="shared" si="0"/>
        <v>16.064876109785629</v>
      </c>
      <c r="J14">
        <f t="shared" si="1"/>
        <v>2</v>
      </c>
      <c r="K14" s="64">
        <f t="shared" si="4"/>
        <v>2.5</v>
      </c>
      <c r="L14" s="2"/>
      <c r="M14">
        <v>1</v>
      </c>
      <c r="T14" s="60"/>
      <c r="U14" s="60"/>
      <c r="V14" s="60"/>
      <c r="W14" s="60"/>
    </row>
    <row r="15" spans="1:23">
      <c r="A15" t="s">
        <v>18</v>
      </c>
      <c r="B15" s="60" t="s">
        <v>34</v>
      </c>
      <c r="C15">
        <v>1</v>
      </c>
      <c r="D15">
        <v>100</v>
      </c>
      <c r="E15" s="21">
        <f t="shared" si="5"/>
        <v>1</v>
      </c>
      <c r="F15">
        <v>2020</v>
      </c>
      <c r="G15">
        <v>171317</v>
      </c>
      <c r="H15" s="12">
        <f t="shared" si="6"/>
        <v>5.8371323336271356E-3</v>
      </c>
      <c r="I15" s="13">
        <f t="shared" si="0"/>
        <v>0.61971891219041353</v>
      </c>
      <c r="J15">
        <f t="shared" si="1"/>
        <v>1</v>
      </c>
      <c r="K15" s="64">
        <f t="shared" si="4"/>
        <v>1.25</v>
      </c>
      <c r="L15" s="2"/>
      <c r="M15">
        <v>1</v>
      </c>
      <c r="T15" s="60"/>
      <c r="U15" s="60"/>
      <c r="V15" s="60"/>
      <c r="W15" s="60"/>
    </row>
    <row r="16" spans="1:23" ht="15" customHeight="1">
      <c r="A16" t="s">
        <v>18</v>
      </c>
      <c r="B16" s="60" t="s">
        <v>35</v>
      </c>
      <c r="C16">
        <v>9</v>
      </c>
      <c r="D16">
        <v>44</v>
      </c>
      <c r="E16" s="21">
        <f t="shared" si="5"/>
        <v>3.96</v>
      </c>
      <c r="F16">
        <v>2020</v>
      </c>
      <c r="G16">
        <v>77152</v>
      </c>
      <c r="H16" s="12">
        <f t="shared" si="6"/>
        <v>5.1327250103691414E-2</v>
      </c>
      <c r="I16" s="13">
        <f t="shared" si="0"/>
        <v>5.4493312438266193</v>
      </c>
      <c r="J16">
        <f t="shared" si="1"/>
        <v>2</v>
      </c>
      <c r="K16" s="64">
        <f t="shared" si="4"/>
        <v>2.5</v>
      </c>
      <c r="L16" s="2"/>
      <c r="M16">
        <v>1</v>
      </c>
      <c r="T16" s="60"/>
      <c r="U16" s="60"/>
      <c r="V16" s="60"/>
      <c r="W16" s="60"/>
    </row>
    <row r="17" spans="1:23" ht="15" customHeight="1">
      <c r="A17" t="s">
        <v>18</v>
      </c>
      <c r="B17" s="60" t="s">
        <v>36</v>
      </c>
      <c r="E17" s="21">
        <f t="shared" si="5"/>
        <v>0</v>
      </c>
      <c r="F17">
        <v>2020</v>
      </c>
      <c r="G17">
        <v>98062</v>
      </c>
      <c r="H17" s="12">
        <f t="shared" si="6"/>
        <v>0</v>
      </c>
      <c r="I17" s="13">
        <f t="shared" si="0"/>
        <v>0</v>
      </c>
      <c r="J17">
        <f t="shared" si="1"/>
        <v>1</v>
      </c>
      <c r="K17" s="64">
        <f t="shared" si="4"/>
        <v>1.25</v>
      </c>
      <c r="L17" s="2"/>
      <c r="M17">
        <v>1</v>
      </c>
      <c r="T17" s="60"/>
      <c r="U17" s="60"/>
      <c r="V17" s="60"/>
      <c r="W17" s="60"/>
    </row>
    <row r="18" spans="1:23" ht="15" customHeight="1">
      <c r="A18" t="s">
        <v>18</v>
      </c>
      <c r="B18" s="60" t="s">
        <v>37</v>
      </c>
      <c r="C18">
        <v>5</v>
      </c>
      <c r="D18">
        <v>5</v>
      </c>
      <c r="E18" s="21">
        <f t="shared" si="5"/>
        <v>0.25</v>
      </c>
      <c r="F18">
        <v>2020</v>
      </c>
      <c r="G18">
        <v>41502</v>
      </c>
      <c r="H18" s="12">
        <f t="shared" si="6"/>
        <v>6.0238060816346197E-3</v>
      </c>
      <c r="I18" s="13">
        <f t="shared" si="0"/>
        <v>0.63953776251581296</v>
      </c>
      <c r="J18">
        <f t="shared" si="1"/>
        <v>1</v>
      </c>
      <c r="K18" s="64">
        <f t="shared" si="4"/>
        <v>1.25</v>
      </c>
      <c r="L18" s="2"/>
      <c r="M18">
        <v>1</v>
      </c>
      <c r="T18" s="60"/>
      <c r="U18" s="60"/>
      <c r="V18" s="60"/>
      <c r="W18" s="60"/>
    </row>
    <row r="19" spans="1:23" ht="15" customHeight="1">
      <c r="A19" t="s">
        <v>18</v>
      </c>
      <c r="B19" s="60" t="s">
        <v>38</v>
      </c>
      <c r="C19">
        <v>0</v>
      </c>
      <c r="D19">
        <v>0</v>
      </c>
      <c r="E19" s="21">
        <f t="shared" si="5"/>
        <v>0</v>
      </c>
      <c r="F19">
        <v>2020</v>
      </c>
      <c r="G19">
        <v>81042</v>
      </c>
      <c r="H19" s="12">
        <f t="shared" si="6"/>
        <v>0</v>
      </c>
      <c r="I19" s="13">
        <f t="shared" si="0"/>
        <v>0</v>
      </c>
      <c r="J19">
        <f t="shared" si="1"/>
        <v>1</v>
      </c>
      <c r="K19" s="64">
        <f t="shared" si="4"/>
        <v>1.25</v>
      </c>
      <c r="L19" s="2"/>
      <c r="M19">
        <v>1</v>
      </c>
      <c r="T19" s="60"/>
      <c r="U19" s="60"/>
      <c r="V19" s="60"/>
      <c r="W19" s="60"/>
    </row>
    <row r="20" spans="1:23">
      <c r="A20" t="s">
        <v>18</v>
      </c>
      <c r="B20" s="60" t="s">
        <v>39</v>
      </c>
      <c r="E20" s="21">
        <f t="shared" si="5"/>
        <v>0</v>
      </c>
      <c r="F20">
        <v>2020</v>
      </c>
      <c r="G20">
        <v>77898</v>
      </c>
      <c r="H20" s="12">
        <f t="shared" si="6"/>
        <v>0</v>
      </c>
      <c r="I20" s="13">
        <f t="shared" si="0"/>
        <v>0</v>
      </c>
      <c r="J20">
        <f t="shared" si="1"/>
        <v>1</v>
      </c>
      <c r="K20" s="64">
        <f t="shared" si="4"/>
        <v>1.25</v>
      </c>
      <c r="L20" s="2"/>
      <c r="M20">
        <v>1</v>
      </c>
      <c r="T20" s="60"/>
      <c r="U20" s="60"/>
      <c r="V20" s="60"/>
      <c r="W20" s="60"/>
    </row>
    <row r="21" spans="1:23">
      <c r="A21" t="s">
        <v>18</v>
      </c>
      <c r="B21" s="60" t="s">
        <v>40</v>
      </c>
      <c r="C21">
        <v>3</v>
      </c>
      <c r="D21">
        <v>100</v>
      </c>
      <c r="E21" s="21">
        <f t="shared" si="5"/>
        <v>3</v>
      </c>
      <c r="F21">
        <v>2020</v>
      </c>
      <c r="G21">
        <v>57481</v>
      </c>
      <c r="H21" s="12">
        <f t="shared" si="6"/>
        <v>5.219115881769628E-2</v>
      </c>
      <c r="I21" s="13">
        <f t="shared" si="0"/>
        <v>5.5410510366760359</v>
      </c>
      <c r="J21">
        <f t="shared" si="1"/>
        <v>2</v>
      </c>
      <c r="K21" s="64">
        <f t="shared" si="4"/>
        <v>2.5</v>
      </c>
      <c r="L21" s="2"/>
      <c r="M21">
        <v>1</v>
      </c>
      <c r="T21" s="60"/>
      <c r="U21" s="60"/>
      <c r="V21" s="60"/>
      <c r="W21" s="60"/>
    </row>
    <row r="22" spans="1:23" ht="15" customHeight="1">
      <c r="A22" t="s">
        <v>18</v>
      </c>
      <c r="B22" s="60" t="s">
        <v>41</v>
      </c>
      <c r="C22">
        <v>9</v>
      </c>
      <c r="D22">
        <v>100</v>
      </c>
      <c r="E22" s="21">
        <f t="shared" si="5"/>
        <v>9</v>
      </c>
      <c r="F22">
        <v>2020</v>
      </c>
      <c r="G22">
        <v>70049</v>
      </c>
      <c r="H22" s="12">
        <f t="shared" si="6"/>
        <v>0.12848149152735941</v>
      </c>
      <c r="I22" s="13">
        <f t="shared" si="0"/>
        <v>13.640672442397831</v>
      </c>
      <c r="J22">
        <f t="shared" si="1"/>
        <v>2</v>
      </c>
      <c r="K22" s="64">
        <f t="shared" si="4"/>
        <v>2.5</v>
      </c>
      <c r="L22" s="2"/>
      <c r="M22">
        <v>1</v>
      </c>
      <c r="T22" s="60"/>
      <c r="U22" s="60"/>
      <c r="V22" s="60"/>
      <c r="W22" s="60"/>
    </row>
    <row r="23" spans="1:23">
      <c r="A23" t="s">
        <v>18</v>
      </c>
      <c r="B23" s="60" t="s">
        <v>42</v>
      </c>
      <c r="C23">
        <v>0</v>
      </c>
      <c r="D23">
        <v>0</v>
      </c>
      <c r="E23" s="21">
        <f t="shared" si="5"/>
        <v>0</v>
      </c>
      <c r="F23">
        <v>2020</v>
      </c>
      <c r="G23">
        <v>59327</v>
      </c>
      <c r="H23" s="12">
        <f t="shared" si="6"/>
        <v>0</v>
      </c>
      <c r="I23" s="13">
        <f t="shared" si="0"/>
        <v>0</v>
      </c>
      <c r="J23">
        <f t="shared" si="1"/>
        <v>1</v>
      </c>
      <c r="K23" s="64">
        <f t="shared" si="4"/>
        <v>1.25</v>
      </c>
      <c r="L23" s="2"/>
      <c r="M23">
        <v>1</v>
      </c>
      <c r="T23" s="60"/>
      <c r="U23" s="60"/>
      <c r="V23" s="60"/>
      <c r="W23" s="60"/>
    </row>
    <row r="24" spans="1:23" ht="15" customHeight="1">
      <c r="A24" t="s">
        <v>18</v>
      </c>
      <c r="B24" s="60" t="s">
        <v>43</v>
      </c>
      <c r="C24">
        <v>3</v>
      </c>
      <c r="D24">
        <v>100</v>
      </c>
      <c r="E24" s="21">
        <f t="shared" si="5"/>
        <v>3</v>
      </c>
      <c r="F24">
        <v>2020</v>
      </c>
      <c r="G24">
        <v>37420</v>
      </c>
      <c r="H24" s="12">
        <f t="shared" si="6"/>
        <v>8.0171031533939063E-2</v>
      </c>
      <c r="I24" s="13">
        <f t="shared" si="0"/>
        <v>8.5116289320998195</v>
      </c>
      <c r="J24">
        <f t="shared" si="1"/>
        <v>2</v>
      </c>
      <c r="K24" s="64">
        <f t="shared" si="4"/>
        <v>2.5</v>
      </c>
      <c r="L24" s="2"/>
      <c r="M24">
        <v>1</v>
      </c>
      <c r="T24" s="60"/>
      <c r="U24" s="60"/>
      <c r="V24" s="60"/>
      <c r="W24" s="60"/>
    </row>
    <row r="25" spans="1:23" ht="15" customHeight="1">
      <c r="A25" t="s">
        <v>18</v>
      </c>
      <c r="B25" s="60" t="s">
        <v>44</v>
      </c>
      <c r="E25" s="21">
        <f t="shared" si="5"/>
        <v>0</v>
      </c>
      <c r="F25">
        <v>2020</v>
      </c>
      <c r="G25">
        <v>113026</v>
      </c>
      <c r="H25" s="12">
        <f t="shared" si="6"/>
        <v>0</v>
      </c>
      <c r="I25" s="13">
        <f t="shared" si="0"/>
        <v>0</v>
      </c>
      <c r="J25">
        <f t="shared" si="1"/>
        <v>1</v>
      </c>
      <c r="K25" s="64">
        <f t="shared" si="4"/>
        <v>1.25</v>
      </c>
      <c r="L25" s="2"/>
      <c r="M25">
        <v>1</v>
      </c>
      <c r="T25" s="60"/>
      <c r="U25" s="60"/>
      <c r="V25" s="60"/>
      <c r="W25" s="60"/>
    </row>
    <row r="26" spans="1:23" ht="15" customHeight="1">
      <c r="A26" t="s">
        <v>18</v>
      </c>
      <c r="B26" s="60" t="s">
        <v>45</v>
      </c>
      <c r="C26">
        <v>0</v>
      </c>
      <c r="D26">
        <v>0</v>
      </c>
      <c r="E26" s="21">
        <f t="shared" si="5"/>
        <v>0</v>
      </c>
      <c r="F26">
        <v>2020</v>
      </c>
      <c r="G26">
        <v>50415</v>
      </c>
      <c r="H26" s="12">
        <f t="shared" si="6"/>
        <v>0</v>
      </c>
      <c r="I26" s="13">
        <f t="shared" si="0"/>
        <v>0</v>
      </c>
      <c r="J26">
        <f t="shared" si="1"/>
        <v>1</v>
      </c>
      <c r="K26" s="64">
        <f t="shared" si="4"/>
        <v>1.25</v>
      </c>
      <c r="L26" s="2"/>
      <c r="M26">
        <v>1</v>
      </c>
      <c r="T26" s="60"/>
      <c r="U26" s="60"/>
      <c r="V26" s="60"/>
      <c r="W26" s="60"/>
    </row>
    <row r="27" spans="1:23">
      <c r="A27" t="s">
        <v>18</v>
      </c>
      <c r="B27" s="60" t="s">
        <v>46</v>
      </c>
      <c r="C27">
        <v>0</v>
      </c>
      <c r="D27">
        <v>0</v>
      </c>
      <c r="E27" s="21">
        <f t="shared" si="5"/>
        <v>0</v>
      </c>
      <c r="F27">
        <v>2020</v>
      </c>
      <c r="G27">
        <v>122184</v>
      </c>
      <c r="H27" s="12">
        <f t="shared" si="6"/>
        <v>0</v>
      </c>
      <c r="I27" s="13">
        <f t="shared" si="0"/>
        <v>0</v>
      </c>
      <c r="J27">
        <f t="shared" si="1"/>
        <v>1</v>
      </c>
      <c r="K27" s="64">
        <f t="shared" si="4"/>
        <v>1.25</v>
      </c>
      <c r="L27" s="2"/>
      <c r="M27">
        <v>1</v>
      </c>
      <c r="T27" s="60"/>
      <c r="U27" s="60"/>
      <c r="V27" s="60"/>
      <c r="W27" s="60"/>
    </row>
    <row r="28" spans="1:23">
      <c r="A28" t="s">
        <v>18</v>
      </c>
      <c r="B28" s="60" t="s">
        <v>47</v>
      </c>
      <c r="C28">
        <v>20</v>
      </c>
      <c r="D28">
        <v>100</v>
      </c>
      <c r="E28" s="21">
        <f t="shared" si="5"/>
        <v>20</v>
      </c>
      <c r="F28">
        <v>2020</v>
      </c>
      <c r="G28">
        <v>49691</v>
      </c>
      <c r="H28" s="12">
        <f t="shared" si="6"/>
        <v>0.40248737195870476</v>
      </c>
      <c r="I28" s="13">
        <f t="shared" si="0"/>
        <v>42.731434215340833</v>
      </c>
      <c r="J28">
        <f t="shared" si="1"/>
        <v>3</v>
      </c>
      <c r="K28" s="64">
        <f t="shared" si="4"/>
        <v>3.75</v>
      </c>
      <c r="L28" s="2"/>
      <c r="M28">
        <v>2</v>
      </c>
      <c r="T28" s="60"/>
      <c r="U28" s="60"/>
      <c r="V28" s="60"/>
      <c r="W28" s="60"/>
    </row>
    <row r="29" spans="1:23">
      <c r="A29" t="s">
        <v>18</v>
      </c>
      <c r="B29" s="60" t="s">
        <v>48</v>
      </c>
      <c r="C29">
        <v>10</v>
      </c>
      <c r="D29">
        <v>100</v>
      </c>
      <c r="E29" s="21">
        <f t="shared" si="5"/>
        <v>10</v>
      </c>
      <c r="F29">
        <v>2020</v>
      </c>
      <c r="G29">
        <v>79850</v>
      </c>
      <c r="H29" s="12">
        <f t="shared" si="6"/>
        <v>0.12523481527864747</v>
      </c>
      <c r="I29" s="13">
        <f t="shared" si="0"/>
        <v>13.295978068844718</v>
      </c>
      <c r="J29">
        <f t="shared" si="1"/>
        <v>2</v>
      </c>
      <c r="K29" s="64">
        <f t="shared" si="4"/>
        <v>2.5</v>
      </c>
      <c r="L29" s="2"/>
      <c r="M29">
        <v>1</v>
      </c>
      <c r="T29" s="60"/>
      <c r="U29" s="60"/>
      <c r="V29" s="60"/>
      <c r="W29" s="60"/>
    </row>
    <row r="30" spans="1:23">
      <c r="A30" t="s">
        <v>18</v>
      </c>
      <c r="B30" s="60" t="s">
        <v>49</v>
      </c>
      <c r="C30">
        <v>8</v>
      </c>
      <c r="D30">
        <v>100</v>
      </c>
      <c r="E30" s="21">
        <f t="shared" si="5"/>
        <v>8</v>
      </c>
      <c r="F30">
        <v>2020</v>
      </c>
      <c r="G30">
        <v>74699</v>
      </c>
      <c r="H30" s="12">
        <f t="shared" si="6"/>
        <v>0.10709648054190819</v>
      </c>
      <c r="I30" s="13">
        <f t="shared" si="0"/>
        <v>11.370260365437296</v>
      </c>
      <c r="J30">
        <f t="shared" si="1"/>
        <v>2</v>
      </c>
      <c r="K30" s="64">
        <f t="shared" si="4"/>
        <v>2.5</v>
      </c>
      <c r="L30" s="2"/>
      <c r="M30">
        <v>1</v>
      </c>
      <c r="T30" s="60"/>
      <c r="U30" s="60"/>
      <c r="V30" s="60"/>
      <c r="W30" s="60"/>
    </row>
    <row r="31" spans="1:23" ht="15" customHeight="1">
      <c r="A31" t="s">
        <v>18</v>
      </c>
      <c r="B31" s="60" t="s">
        <v>50</v>
      </c>
      <c r="C31">
        <v>11</v>
      </c>
      <c r="D31">
        <v>100</v>
      </c>
      <c r="E31" s="21">
        <f t="shared" si="5"/>
        <v>11</v>
      </c>
      <c r="F31">
        <v>2020</v>
      </c>
      <c r="G31">
        <v>79220</v>
      </c>
      <c r="H31" s="12">
        <f t="shared" si="6"/>
        <v>0.13885382479171926</v>
      </c>
      <c r="I31" s="13">
        <f t="shared" si="0"/>
        <v>14.741886312509164</v>
      </c>
      <c r="J31">
        <f t="shared" si="1"/>
        <v>2</v>
      </c>
      <c r="K31" s="64">
        <f t="shared" si="4"/>
        <v>2.5</v>
      </c>
      <c r="L31" s="2"/>
      <c r="M31">
        <v>1</v>
      </c>
      <c r="T31" s="60"/>
      <c r="U31" s="60"/>
      <c r="V31" s="60"/>
      <c r="W31" s="60"/>
    </row>
    <row r="32" spans="1:23" ht="15" customHeight="1">
      <c r="A32" t="s">
        <v>18</v>
      </c>
      <c r="B32" s="60" t="s">
        <v>51</v>
      </c>
      <c r="C32">
        <v>1</v>
      </c>
      <c r="D32">
        <v>50</v>
      </c>
      <c r="E32" s="21">
        <f t="shared" si="5"/>
        <v>0.5</v>
      </c>
      <c r="F32">
        <v>2020</v>
      </c>
      <c r="G32">
        <v>50415</v>
      </c>
      <c r="H32" s="12">
        <f t="shared" si="6"/>
        <v>9.9176832291976592E-3</v>
      </c>
      <c r="I32" s="13">
        <f t="shared" si="0"/>
        <v>1.0529444101926517</v>
      </c>
      <c r="J32">
        <f t="shared" si="1"/>
        <v>1</v>
      </c>
      <c r="K32" s="64">
        <f t="shared" si="4"/>
        <v>1.25</v>
      </c>
      <c r="L32" s="2"/>
      <c r="M32">
        <v>1</v>
      </c>
      <c r="T32" s="60"/>
      <c r="U32" s="60"/>
      <c r="V32" s="60"/>
      <c r="W32" s="60"/>
    </row>
    <row r="33" spans="1:23" ht="15" customHeight="1">
      <c r="A33" t="s">
        <v>18</v>
      </c>
      <c r="B33" s="60" t="s">
        <v>52</v>
      </c>
      <c r="C33">
        <v>21</v>
      </c>
      <c r="D33">
        <v>61.9</v>
      </c>
      <c r="E33" s="21">
        <f t="shared" si="5"/>
        <v>12.999000000000001</v>
      </c>
      <c r="F33">
        <v>2020</v>
      </c>
      <c r="G33">
        <v>65545</v>
      </c>
      <c r="H33" s="12">
        <f t="shared" si="6"/>
        <v>0.19832176367381188</v>
      </c>
      <c r="I33" s="13">
        <f t="shared" si="0"/>
        <v>21.055501335747138</v>
      </c>
      <c r="J33">
        <f t="shared" si="1"/>
        <v>2</v>
      </c>
      <c r="K33" s="64">
        <f t="shared" si="4"/>
        <v>2.5</v>
      </c>
      <c r="L33" s="2"/>
      <c r="M33">
        <v>2</v>
      </c>
      <c r="T33" s="60"/>
      <c r="U33" s="60"/>
      <c r="V33" s="60"/>
      <c r="W33" s="60"/>
    </row>
    <row r="34" spans="1:23" ht="15" customHeight="1">
      <c r="A34" t="s">
        <v>18</v>
      </c>
      <c r="B34" s="60" t="s">
        <v>53</v>
      </c>
      <c r="C34">
        <v>186</v>
      </c>
      <c r="D34">
        <v>14.3</v>
      </c>
      <c r="E34" s="21">
        <f t="shared" si="5"/>
        <v>26.598000000000003</v>
      </c>
      <c r="F34">
        <v>2020</v>
      </c>
      <c r="G34">
        <v>57481</v>
      </c>
      <c r="H34" s="12">
        <f t="shared" si="6"/>
        <v>0.46272681407769528</v>
      </c>
      <c r="I34" s="13">
        <f t="shared" si="0"/>
        <v>49.126958491169745</v>
      </c>
      <c r="J34">
        <f t="shared" si="1"/>
        <v>3</v>
      </c>
      <c r="K34" s="64">
        <f t="shared" si="4"/>
        <v>3.75</v>
      </c>
      <c r="L34" s="2"/>
      <c r="M34">
        <v>5</v>
      </c>
      <c r="T34" s="60"/>
      <c r="U34" s="60"/>
      <c r="V34" s="60"/>
      <c r="W34" s="60"/>
    </row>
    <row r="35" spans="1:23" ht="15" customHeight="1">
      <c r="A35" t="s">
        <v>18</v>
      </c>
      <c r="B35" s="60" t="s">
        <v>54</v>
      </c>
      <c r="C35">
        <v>47</v>
      </c>
      <c r="D35">
        <v>43</v>
      </c>
      <c r="E35" s="21">
        <f t="shared" si="5"/>
        <v>20.21</v>
      </c>
      <c r="F35">
        <v>2020</v>
      </c>
      <c r="G35">
        <v>489712</v>
      </c>
      <c r="H35" s="12">
        <f t="shared" si="6"/>
        <v>4.1269154115071718E-2</v>
      </c>
      <c r="I35" s="13">
        <f t="shared" ref="I35:I66" si="7">H35/$H$109*100</f>
        <v>4.3814794377496247</v>
      </c>
      <c r="J35">
        <f t="shared" ref="J35:J66" si="8">LOOKUP(I35,$O$3:$P$7,$Q$3:$Q$7)</f>
        <v>1</v>
      </c>
      <c r="K35" s="64">
        <f t="shared" si="4"/>
        <v>1.25</v>
      </c>
      <c r="L35" s="2"/>
      <c r="M35">
        <v>1</v>
      </c>
      <c r="T35" s="60"/>
      <c r="U35" s="60"/>
      <c r="V35" s="60"/>
      <c r="W35" s="60"/>
    </row>
    <row r="36" spans="1:23">
      <c r="A36" t="s">
        <v>18</v>
      </c>
      <c r="B36" s="60" t="s">
        <v>56</v>
      </c>
      <c r="C36">
        <v>0</v>
      </c>
      <c r="D36">
        <v>0</v>
      </c>
      <c r="E36" s="21">
        <f t="shared" si="5"/>
        <v>0</v>
      </c>
      <c r="F36">
        <v>2020</v>
      </c>
      <c r="G36">
        <v>45958</v>
      </c>
      <c r="H36" s="12">
        <f t="shared" si="6"/>
        <v>0</v>
      </c>
      <c r="I36" s="13">
        <f t="shared" si="7"/>
        <v>0</v>
      </c>
      <c r="J36">
        <f t="shared" si="8"/>
        <v>1</v>
      </c>
      <c r="K36" s="64">
        <f t="shared" si="4"/>
        <v>1.25</v>
      </c>
      <c r="L36" s="2"/>
      <c r="M36">
        <v>1</v>
      </c>
      <c r="T36" s="60"/>
      <c r="U36" s="60"/>
      <c r="V36" s="60"/>
      <c r="W36" s="60"/>
    </row>
    <row r="37" spans="1:23">
      <c r="A37" t="s">
        <v>18</v>
      </c>
      <c r="B37" s="60" t="s">
        <v>57</v>
      </c>
      <c r="C37">
        <v>3</v>
      </c>
      <c r="D37">
        <v>100</v>
      </c>
      <c r="E37" s="21">
        <f t="shared" si="5"/>
        <v>3</v>
      </c>
      <c r="F37">
        <v>2020</v>
      </c>
      <c r="G37">
        <v>47716</v>
      </c>
      <c r="H37" s="12">
        <f t="shared" si="6"/>
        <v>6.2871992623019526E-2</v>
      </c>
      <c r="I37" s="13">
        <f t="shared" si="7"/>
        <v>6.6750179109559733</v>
      </c>
      <c r="J37">
        <f t="shared" si="8"/>
        <v>2</v>
      </c>
      <c r="K37" s="64">
        <f t="shared" si="4"/>
        <v>2.5</v>
      </c>
      <c r="L37" s="2"/>
      <c r="M37">
        <v>1</v>
      </c>
      <c r="T37" s="60"/>
      <c r="U37" s="60"/>
      <c r="V37" s="60"/>
      <c r="W37" s="60"/>
    </row>
    <row r="38" spans="1:23" ht="15" customHeight="1">
      <c r="A38" t="s">
        <v>18</v>
      </c>
      <c r="B38" s="60" t="s">
        <v>58</v>
      </c>
      <c r="C38">
        <v>9</v>
      </c>
      <c r="D38">
        <v>100</v>
      </c>
      <c r="E38" s="21">
        <f t="shared" si="5"/>
        <v>9</v>
      </c>
      <c r="F38">
        <v>2020</v>
      </c>
      <c r="G38">
        <v>68154</v>
      </c>
      <c r="H38" s="12">
        <f t="shared" si="6"/>
        <v>0.13205387798221674</v>
      </c>
      <c r="I38" s="13">
        <f t="shared" si="7"/>
        <v>14.019946942476242</v>
      </c>
      <c r="J38">
        <f t="shared" si="8"/>
        <v>2</v>
      </c>
      <c r="K38" s="64">
        <f t="shared" si="4"/>
        <v>2.5</v>
      </c>
      <c r="L38" s="2"/>
      <c r="M38">
        <v>1</v>
      </c>
      <c r="T38" s="60"/>
      <c r="U38" s="60"/>
      <c r="V38" s="60"/>
      <c r="W38" s="60"/>
    </row>
    <row r="39" spans="1:23" ht="15" customHeight="1">
      <c r="A39" t="s">
        <v>18</v>
      </c>
      <c r="B39" s="60" t="s">
        <v>59</v>
      </c>
      <c r="C39">
        <v>0</v>
      </c>
      <c r="D39">
        <v>0</v>
      </c>
      <c r="E39" s="21">
        <f t="shared" si="5"/>
        <v>0</v>
      </c>
      <c r="F39">
        <v>2020</v>
      </c>
      <c r="G39">
        <v>57481</v>
      </c>
      <c r="H39" s="12">
        <f t="shared" si="6"/>
        <v>0</v>
      </c>
      <c r="I39" s="13">
        <f t="shared" si="7"/>
        <v>0</v>
      </c>
      <c r="J39">
        <f t="shared" si="8"/>
        <v>1</v>
      </c>
      <c r="K39" s="64">
        <f t="shared" si="4"/>
        <v>1.25</v>
      </c>
      <c r="L39" s="2"/>
      <c r="M39">
        <v>1</v>
      </c>
      <c r="T39" s="60"/>
      <c r="U39" s="60"/>
      <c r="V39" s="60"/>
      <c r="W39" s="60"/>
    </row>
    <row r="40" spans="1:23" ht="15" customHeight="1">
      <c r="A40" t="s">
        <v>18</v>
      </c>
      <c r="B40" t="s">
        <v>60</v>
      </c>
      <c r="E40" s="21">
        <f t="shared" si="5"/>
        <v>0</v>
      </c>
      <c r="F40">
        <v>2020</v>
      </c>
      <c r="G40">
        <v>52868</v>
      </c>
      <c r="H40" s="12">
        <f t="shared" si="6"/>
        <v>0</v>
      </c>
      <c r="I40" s="13">
        <f t="shared" si="7"/>
        <v>0</v>
      </c>
      <c r="J40">
        <f t="shared" si="8"/>
        <v>1</v>
      </c>
      <c r="K40" s="64">
        <f t="shared" si="4"/>
        <v>1.25</v>
      </c>
      <c r="L40" s="2"/>
      <c r="M40">
        <v>1</v>
      </c>
    </row>
    <row r="41" spans="1:23" ht="15" customHeight="1">
      <c r="A41" t="s">
        <v>18</v>
      </c>
      <c r="B41" t="s">
        <v>61</v>
      </c>
      <c r="C41">
        <v>0</v>
      </c>
      <c r="D41">
        <v>0</v>
      </c>
      <c r="E41" s="21">
        <f t="shared" si="5"/>
        <v>0</v>
      </c>
      <c r="F41">
        <v>2020</v>
      </c>
      <c r="G41">
        <v>47716</v>
      </c>
      <c r="H41" s="12">
        <f t="shared" si="6"/>
        <v>0</v>
      </c>
      <c r="I41" s="13">
        <f t="shared" si="7"/>
        <v>0</v>
      </c>
      <c r="J41">
        <f t="shared" si="8"/>
        <v>1</v>
      </c>
      <c r="K41" s="64">
        <f t="shared" si="4"/>
        <v>1.25</v>
      </c>
      <c r="L41" s="2"/>
      <c r="M41">
        <v>1</v>
      </c>
    </row>
    <row r="42" spans="1:23" ht="15" customHeight="1">
      <c r="A42" t="s">
        <v>18</v>
      </c>
      <c r="B42" s="60" t="s">
        <v>62</v>
      </c>
      <c r="C42">
        <v>0</v>
      </c>
      <c r="D42">
        <v>0</v>
      </c>
      <c r="E42" s="21">
        <f t="shared" si="5"/>
        <v>0</v>
      </c>
      <c r="F42">
        <v>2020</v>
      </c>
      <c r="G42">
        <v>37799</v>
      </c>
      <c r="H42" s="12">
        <f t="shared" si="6"/>
        <v>0</v>
      </c>
      <c r="I42" s="13">
        <f t="shared" si="7"/>
        <v>0</v>
      </c>
      <c r="J42">
        <f t="shared" si="8"/>
        <v>1</v>
      </c>
      <c r="K42" s="64">
        <f t="shared" si="4"/>
        <v>1.25</v>
      </c>
      <c r="L42" s="2"/>
      <c r="M42">
        <v>1</v>
      </c>
      <c r="T42" s="60"/>
      <c r="U42" s="60"/>
      <c r="V42" s="60"/>
      <c r="W42" s="60"/>
    </row>
    <row r="43" spans="1:23" ht="15" customHeight="1">
      <c r="A43" t="s">
        <v>18</v>
      </c>
      <c r="B43" s="60" t="s">
        <v>63</v>
      </c>
      <c r="C43">
        <v>0</v>
      </c>
      <c r="D43">
        <v>0</v>
      </c>
      <c r="E43" s="21">
        <f t="shared" ref="E43:E68" si="9">C43*(D43/100)</f>
        <v>0</v>
      </c>
      <c r="F43">
        <v>2020</v>
      </c>
      <c r="G43">
        <v>68239</v>
      </c>
      <c r="H43" s="12">
        <f t="shared" ref="H43:H68" si="10">IF(G43&gt;0,E43/(G43/1000),0)</f>
        <v>0</v>
      </c>
      <c r="I43" s="13">
        <f t="shared" si="7"/>
        <v>0</v>
      </c>
      <c r="J43">
        <f t="shared" si="8"/>
        <v>1</v>
      </c>
      <c r="K43" s="64">
        <f t="shared" si="4"/>
        <v>1.25</v>
      </c>
      <c r="L43" s="2"/>
      <c r="M43">
        <v>1</v>
      </c>
      <c r="T43" s="60"/>
      <c r="U43" s="60"/>
      <c r="V43" s="60"/>
      <c r="W43" s="60"/>
    </row>
    <row r="44" spans="1:23">
      <c r="A44" t="s">
        <v>18</v>
      </c>
      <c r="B44" s="60" t="s">
        <v>64</v>
      </c>
      <c r="C44">
        <v>15</v>
      </c>
      <c r="D44">
        <v>100</v>
      </c>
      <c r="E44" s="21">
        <f t="shared" si="9"/>
        <v>15</v>
      </c>
      <c r="F44">
        <v>2020</v>
      </c>
      <c r="G44">
        <v>56340</v>
      </c>
      <c r="H44" s="12">
        <f t="shared" si="10"/>
        <v>0.26624068157614483</v>
      </c>
      <c r="I44" s="13">
        <f t="shared" si="7"/>
        <v>28.266343152216479</v>
      </c>
      <c r="J44">
        <f t="shared" si="8"/>
        <v>2</v>
      </c>
      <c r="K44" s="64">
        <f t="shared" si="4"/>
        <v>2.5</v>
      </c>
      <c r="L44" s="2"/>
      <c r="M44">
        <v>2</v>
      </c>
      <c r="T44" s="60"/>
      <c r="U44" s="60"/>
      <c r="V44" s="60"/>
      <c r="W44" s="60"/>
    </row>
    <row r="45" spans="1:23">
      <c r="A45" t="s">
        <v>18</v>
      </c>
      <c r="B45" s="60" t="s">
        <v>65</v>
      </c>
      <c r="C45">
        <v>5</v>
      </c>
      <c r="D45">
        <v>100</v>
      </c>
      <c r="E45" s="21">
        <f t="shared" si="9"/>
        <v>5</v>
      </c>
      <c r="F45">
        <v>2020</v>
      </c>
      <c r="G45">
        <v>71114</v>
      </c>
      <c r="H45" s="12">
        <f t="shared" si="10"/>
        <v>7.0309643670725869E-2</v>
      </c>
      <c r="I45" s="13">
        <f t="shared" si="7"/>
        <v>7.4646613099899506</v>
      </c>
      <c r="J45">
        <f t="shared" si="8"/>
        <v>2</v>
      </c>
      <c r="K45" s="64">
        <f t="shared" si="4"/>
        <v>2.5</v>
      </c>
      <c r="L45" s="2"/>
      <c r="M45">
        <v>1</v>
      </c>
      <c r="T45" s="60"/>
      <c r="U45" s="60"/>
      <c r="V45" s="60"/>
      <c r="W45" s="60"/>
    </row>
    <row r="46" spans="1:23" ht="15" customHeight="1">
      <c r="A46" t="s">
        <v>18</v>
      </c>
      <c r="B46" s="60" t="s">
        <v>66</v>
      </c>
      <c r="C46">
        <v>3</v>
      </c>
      <c r="D46">
        <v>100</v>
      </c>
      <c r="E46" s="21">
        <f t="shared" si="9"/>
        <v>3</v>
      </c>
      <c r="F46">
        <v>2020</v>
      </c>
      <c r="G46">
        <v>61019</v>
      </c>
      <c r="H46" s="12">
        <f t="shared" si="10"/>
        <v>4.9165014175912423E-2</v>
      </c>
      <c r="I46" s="13">
        <f t="shared" si="7"/>
        <v>5.2197701476454101</v>
      </c>
      <c r="J46">
        <f t="shared" si="8"/>
        <v>2</v>
      </c>
      <c r="K46" s="64">
        <f t="shared" si="4"/>
        <v>2.5</v>
      </c>
      <c r="L46" s="2"/>
      <c r="M46">
        <v>1</v>
      </c>
      <c r="T46" s="60"/>
      <c r="U46" s="60"/>
      <c r="V46" s="60"/>
      <c r="W46" s="60"/>
    </row>
    <row r="47" spans="1:23" ht="15" customHeight="1">
      <c r="A47" t="s">
        <v>18</v>
      </c>
      <c r="B47" s="60" t="s">
        <v>67</v>
      </c>
      <c r="C47">
        <v>0</v>
      </c>
      <c r="D47">
        <v>0</v>
      </c>
      <c r="E47" s="21">
        <f t="shared" si="9"/>
        <v>0</v>
      </c>
      <c r="F47">
        <v>2020</v>
      </c>
      <c r="G47">
        <v>76719</v>
      </c>
      <c r="H47" s="12">
        <f t="shared" si="10"/>
        <v>0</v>
      </c>
      <c r="I47" s="13">
        <f t="shared" si="7"/>
        <v>0</v>
      </c>
      <c r="J47">
        <f t="shared" si="8"/>
        <v>1</v>
      </c>
      <c r="K47" s="64">
        <f t="shared" si="4"/>
        <v>1.25</v>
      </c>
      <c r="L47" s="2"/>
      <c r="M47">
        <v>1</v>
      </c>
      <c r="T47" s="60"/>
      <c r="U47" s="60"/>
      <c r="V47" s="60"/>
      <c r="W47" s="60"/>
    </row>
    <row r="48" spans="1:23" ht="15" customHeight="1">
      <c r="A48" t="s">
        <v>18</v>
      </c>
      <c r="B48" s="60" t="s">
        <v>68</v>
      </c>
      <c r="C48">
        <v>5</v>
      </c>
      <c r="D48">
        <v>0</v>
      </c>
      <c r="E48" s="21">
        <f t="shared" si="9"/>
        <v>0</v>
      </c>
      <c r="F48">
        <v>2020</v>
      </c>
      <c r="G48">
        <v>52868</v>
      </c>
      <c r="H48" s="12">
        <f t="shared" si="10"/>
        <v>0</v>
      </c>
      <c r="I48" s="13">
        <f t="shared" si="7"/>
        <v>0</v>
      </c>
      <c r="J48">
        <f t="shared" si="8"/>
        <v>1</v>
      </c>
      <c r="K48" s="64">
        <f t="shared" si="4"/>
        <v>1.25</v>
      </c>
      <c r="L48" s="2"/>
      <c r="M48">
        <v>1</v>
      </c>
      <c r="T48" s="60"/>
      <c r="U48" s="60"/>
      <c r="V48" s="60"/>
      <c r="W48" s="60"/>
    </row>
    <row r="49" spans="1:23" ht="15" customHeight="1">
      <c r="A49" t="s">
        <v>18</v>
      </c>
      <c r="B49" s="60" t="s">
        <v>69</v>
      </c>
      <c r="C49">
        <v>14</v>
      </c>
      <c r="D49">
        <v>7</v>
      </c>
      <c r="E49" s="21">
        <f t="shared" si="9"/>
        <v>0.98000000000000009</v>
      </c>
      <c r="F49">
        <v>2020</v>
      </c>
      <c r="G49">
        <v>49691</v>
      </c>
      <c r="H49" s="12">
        <f t="shared" si="10"/>
        <v>1.9721881225976536E-2</v>
      </c>
      <c r="I49" s="13">
        <f t="shared" si="7"/>
        <v>2.0938402765517012</v>
      </c>
      <c r="J49">
        <f t="shared" si="8"/>
        <v>1</v>
      </c>
      <c r="K49" s="64">
        <f t="shared" si="4"/>
        <v>1.25</v>
      </c>
      <c r="L49" s="2"/>
      <c r="M49">
        <v>2</v>
      </c>
      <c r="T49" s="60"/>
      <c r="U49" s="60"/>
      <c r="V49" s="60"/>
      <c r="W49" s="60"/>
    </row>
    <row r="50" spans="1:23">
      <c r="A50" t="s">
        <v>18</v>
      </c>
      <c r="B50" s="60" t="s">
        <v>70</v>
      </c>
      <c r="C50">
        <v>13</v>
      </c>
      <c r="D50">
        <v>85</v>
      </c>
      <c r="E50" s="21">
        <f t="shared" si="9"/>
        <v>11.049999999999999</v>
      </c>
      <c r="F50">
        <v>2020</v>
      </c>
      <c r="G50">
        <v>43362</v>
      </c>
      <c r="H50" s="12">
        <f t="shared" si="10"/>
        <v>0.25483141921498081</v>
      </c>
      <c r="I50" s="13">
        <f t="shared" si="7"/>
        <v>27.055040194662656</v>
      </c>
      <c r="J50">
        <f t="shared" si="8"/>
        <v>2</v>
      </c>
      <c r="K50" s="64">
        <f t="shared" si="4"/>
        <v>2.5</v>
      </c>
      <c r="L50" s="2"/>
      <c r="M50">
        <v>2</v>
      </c>
      <c r="T50" s="60"/>
      <c r="U50" s="60"/>
      <c r="V50" s="60"/>
      <c r="W50" s="60"/>
    </row>
    <row r="51" spans="1:23">
      <c r="A51" t="s">
        <v>18</v>
      </c>
      <c r="B51" s="60" t="s">
        <v>71</v>
      </c>
      <c r="C51">
        <v>9</v>
      </c>
      <c r="D51">
        <v>78</v>
      </c>
      <c r="E51" s="21">
        <f t="shared" si="9"/>
        <v>7.0200000000000005</v>
      </c>
      <c r="F51">
        <v>2020</v>
      </c>
      <c r="G51">
        <v>56065</v>
      </c>
      <c r="H51" s="12">
        <f t="shared" si="10"/>
        <v>0.12521180772317847</v>
      </c>
      <c r="I51" s="13">
        <f t="shared" si="7"/>
        <v>13.293535393840546</v>
      </c>
      <c r="J51">
        <f t="shared" si="8"/>
        <v>2</v>
      </c>
      <c r="K51" s="64">
        <f t="shared" si="4"/>
        <v>2.5</v>
      </c>
      <c r="L51" s="2"/>
      <c r="M51">
        <v>1</v>
      </c>
      <c r="T51" s="60"/>
      <c r="U51" s="60"/>
      <c r="V51" s="60"/>
      <c r="W51" s="60"/>
    </row>
    <row r="52" spans="1:23">
      <c r="A52" t="s">
        <v>18</v>
      </c>
      <c r="B52" s="60" t="s">
        <v>72</v>
      </c>
      <c r="C52">
        <v>4</v>
      </c>
      <c r="D52">
        <v>100</v>
      </c>
      <c r="E52" s="21">
        <f t="shared" si="9"/>
        <v>4</v>
      </c>
      <c r="F52">
        <v>2020</v>
      </c>
      <c r="G52">
        <v>71502</v>
      </c>
      <c r="H52" s="12">
        <f t="shared" si="10"/>
        <v>5.5942491119129537E-2</v>
      </c>
      <c r="I52" s="13">
        <f t="shared" si="7"/>
        <v>5.9393239282663473</v>
      </c>
      <c r="J52">
        <f t="shared" si="8"/>
        <v>2</v>
      </c>
      <c r="K52" s="64">
        <f t="shared" si="4"/>
        <v>2.5</v>
      </c>
      <c r="L52" s="2"/>
      <c r="M52">
        <v>1</v>
      </c>
      <c r="T52" s="60"/>
      <c r="U52" s="60"/>
      <c r="V52" s="60"/>
      <c r="W52" s="60"/>
    </row>
    <row r="53" spans="1:23">
      <c r="A53" t="s">
        <v>18</v>
      </c>
      <c r="B53" s="60" t="s">
        <v>73</v>
      </c>
      <c r="C53">
        <v>14</v>
      </c>
      <c r="D53">
        <v>100</v>
      </c>
      <c r="E53" s="21">
        <f t="shared" si="9"/>
        <v>14</v>
      </c>
      <c r="F53">
        <v>2020</v>
      </c>
      <c r="G53">
        <v>114691</v>
      </c>
      <c r="H53" s="12">
        <f t="shared" si="10"/>
        <v>0.12206711947755272</v>
      </c>
      <c r="I53" s="13">
        <f t="shared" si="7"/>
        <v>12.959668921852204</v>
      </c>
      <c r="J53">
        <f t="shared" si="8"/>
        <v>2</v>
      </c>
      <c r="K53" s="64">
        <f t="shared" si="4"/>
        <v>2.5</v>
      </c>
      <c r="L53" s="2"/>
      <c r="M53">
        <v>1</v>
      </c>
      <c r="T53" s="60"/>
      <c r="U53" s="60"/>
      <c r="V53" s="60"/>
      <c r="W53" s="60"/>
    </row>
    <row r="54" spans="1:23">
      <c r="A54" t="s">
        <v>18</v>
      </c>
      <c r="B54" s="60" t="s">
        <v>74</v>
      </c>
      <c r="C54">
        <v>5</v>
      </c>
      <c r="D54">
        <v>100</v>
      </c>
      <c r="E54" s="21">
        <f t="shared" si="9"/>
        <v>5</v>
      </c>
      <c r="F54">
        <v>2020</v>
      </c>
      <c r="G54">
        <v>43362</v>
      </c>
      <c r="H54" s="12">
        <f t="shared" si="10"/>
        <v>0.11530833448641667</v>
      </c>
      <c r="I54" s="13">
        <f t="shared" si="7"/>
        <v>12.242099635593963</v>
      </c>
      <c r="J54">
        <f t="shared" si="8"/>
        <v>2</v>
      </c>
      <c r="K54" s="64">
        <f t="shared" si="4"/>
        <v>2.5</v>
      </c>
      <c r="L54" s="2"/>
      <c r="M54">
        <v>1</v>
      </c>
      <c r="T54" s="60"/>
      <c r="U54" s="60"/>
      <c r="V54" s="60"/>
      <c r="W54" s="60"/>
    </row>
    <row r="55" spans="1:23">
      <c r="A55" t="s">
        <v>18</v>
      </c>
      <c r="B55" s="60" t="s">
        <v>75</v>
      </c>
      <c r="C55">
        <v>4</v>
      </c>
      <c r="D55">
        <v>100</v>
      </c>
      <c r="E55" s="21">
        <f t="shared" si="9"/>
        <v>4</v>
      </c>
      <c r="F55">
        <v>2020</v>
      </c>
      <c r="G55">
        <v>53819</v>
      </c>
      <c r="H55" s="12">
        <f t="shared" si="10"/>
        <v>7.4323194410895771E-2</v>
      </c>
      <c r="I55" s="13">
        <f t="shared" si="7"/>
        <v>7.8907735097066141</v>
      </c>
      <c r="J55">
        <f t="shared" si="8"/>
        <v>2</v>
      </c>
      <c r="K55" s="64">
        <f t="shared" si="4"/>
        <v>2.5</v>
      </c>
      <c r="L55" s="2"/>
      <c r="M55">
        <v>1</v>
      </c>
      <c r="T55" s="60"/>
      <c r="U55" s="60"/>
      <c r="V55" s="60"/>
      <c r="W55" s="60"/>
    </row>
    <row r="56" spans="1:23">
      <c r="A56" t="s">
        <v>18</v>
      </c>
      <c r="B56" s="60" t="s">
        <v>76</v>
      </c>
      <c r="C56">
        <v>15</v>
      </c>
      <c r="D56">
        <v>100</v>
      </c>
      <c r="E56" s="21">
        <f t="shared" si="9"/>
        <v>15</v>
      </c>
      <c r="F56">
        <v>2020</v>
      </c>
      <c r="G56">
        <v>80682</v>
      </c>
      <c r="H56" s="12">
        <f t="shared" si="10"/>
        <v>0.18591507399419943</v>
      </c>
      <c r="I56" s="13">
        <f t="shared" si="7"/>
        <v>19.738303130758734</v>
      </c>
      <c r="J56">
        <f t="shared" si="8"/>
        <v>2</v>
      </c>
      <c r="K56" s="64">
        <f t="shared" si="4"/>
        <v>2.5</v>
      </c>
      <c r="L56" s="2"/>
      <c r="M56">
        <v>1</v>
      </c>
      <c r="T56" s="60"/>
      <c r="U56" s="60"/>
      <c r="V56" s="60"/>
      <c r="W56" s="60"/>
    </row>
    <row r="57" spans="1:23">
      <c r="A57" t="s">
        <v>18</v>
      </c>
      <c r="B57" s="60" t="s">
        <v>77</v>
      </c>
      <c r="C57">
        <v>4</v>
      </c>
      <c r="D57">
        <v>100</v>
      </c>
      <c r="E57" s="21">
        <f t="shared" si="9"/>
        <v>4</v>
      </c>
      <c r="F57">
        <v>2020</v>
      </c>
      <c r="G57">
        <v>63783</v>
      </c>
      <c r="H57" s="12">
        <f t="shared" si="10"/>
        <v>6.2712635028142297E-2</v>
      </c>
      <c r="I57" s="13">
        <f t="shared" si="7"/>
        <v>6.65809917248954</v>
      </c>
      <c r="J57">
        <f t="shared" si="8"/>
        <v>2</v>
      </c>
      <c r="K57" s="64">
        <f t="shared" si="4"/>
        <v>2.5</v>
      </c>
      <c r="L57" s="2"/>
      <c r="M57">
        <v>1</v>
      </c>
      <c r="T57" s="60"/>
      <c r="U57" s="60"/>
      <c r="V57" s="60"/>
      <c r="W57" s="60"/>
    </row>
    <row r="58" spans="1:23" ht="15" customHeight="1">
      <c r="A58" t="s">
        <v>18</v>
      </c>
      <c r="B58" t="s">
        <v>78</v>
      </c>
      <c r="C58">
        <v>7</v>
      </c>
      <c r="D58">
        <v>100</v>
      </c>
      <c r="E58" s="21">
        <f t="shared" si="9"/>
        <v>7</v>
      </c>
      <c r="F58">
        <v>2020</v>
      </c>
      <c r="G58">
        <v>47716</v>
      </c>
      <c r="H58" s="12">
        <f t="shared" si="10"/>
        <v>0.1467013161203789</v>
      </c>
      <c r="I58" s="13">
        <f t="shared" si="7"/>
        <v>15.575041792230603</v>
      </c>
      <c r="J58">
        <f t="shared" si="8"/>
        <v>2</v>
      </c>
      <c r="K58" s="64">
        <f t="shared" si="4"/>
        <v>2.5</v>
      </c>
      <c r="L58" s="2"/>
      <c r="M58">
        <v>1</v>
      </c>
    </row>
    <row r="59" spans="1:23" ht="15" customHeight="1">
      <c r="A59" t="s">
        <v>18</v>
      </c>
      <c r="B59" s="60" t="s">
        <v>79</v>
      </c>
      <c r="C59">
        <v>1</v>
      </c>
      <c r="D59">
        <v>100</v>
      </c>
      <c r="E59" s="21">
        <f t="shared" si="9"/>
        <v>1</v>
      </c>
      <c r="G59" s="11">
        <v>45410</v>
      </c>
      <c r="H59" s="12">
        <f t="shared" si="10"/>
        <v>2.2021581149526539E-2</v>
      </c>
      <c r="I59" s="13">
        <f t="shared" si="7"/>
        <v>2.3379957031430325</v>
      </c>
      <c r="J59">
        <f t="shared" si="8"/>
        <v>1</v>
      </c>
      <c r="K59" s="64">
        <f t="shared" si="4"/>
        <v>1.25</v>
      </c>
      <c r="L59" s="2"/>
      <c r="M59">
        <v>1</v>
      </c>
      <c r="T59" s="60"/>
      <c r="U59" s="60"/>
      <c r="V59" s="60"/>
      <c r="W59" s="60"/>
    </row>
    <row r="60" spans="1:23">
      <c r="A60" t="s">
        <v>18</v>
      </c>
      <c r="B60" s="60" t="s">
        <v>80</v>
      </c>
      <c r="C60">
        <v>0</v>
      </c>
      <c r="D60">
        <v>0</v>
      </c>
      <c r="E60" s="21">
        <f t="shared" si="9"/>
        <v>0</v>
      </c>
      <c r="F60">
        <v>2020</v>
      </c>
      <c r="G60" s="11">
        <v>11138</v>
      </c>
      <c r="H60" s="12">
        <f t="shared" si="10"/>
        <v>0</v>
      </c>
      <c r="I60" s="13">
        <f t="shared" si="7"/>
        <v>0</v>
      </c>
      <c r="J60">
        <f t="shared" si="8"/>
        <v>1</v>
      </c>
      <c r="K60" s="64">
        <f t="shared" si="4"/>
        <v>1.25</v>
      </c>
      <c r="L60" s="2"/>
      <c r="M60">
        <v>1</v>
      </c>
      <c r="T60" s="60"/>
      <c r="U60" s="60"/>
      <c r="V60" s="60"/>
      <c r="W60" s="60"/>
    </row>
    <row r="61" spans="1:23" ht="15" customHeight="1">
      <c r="A61" t="s">
        <v>18</v>
      </c>
      <c r="B61" s="60" t="s">
        <v>81</v>
      </c>
      <c r="C61">
        <v>4</v>
      </c>
      <c r="D61">
        <v>100</v>
      </c>
      <c r="E61" s="21">
        <f t="shared" si="9"/>
        <v>4</v>
      </c>
      <c r="F61">
        <v>2020</v>
      </c>
      <c r="G61" s="11">
        <v>55675</v>
      </c>
      <c r="H61" s="12">
        <f t="shared" si="10"/>
        <v>7.1845532105972165E-2</v>
      </c>
      <c r="I61" s="13">
        <f t="shared" si="7"/>
        <v>7.6277241045154991</v>
      </c>
      <c r="J61">
        <f t="shared" si="8"/>
        <v>2</v>
      </c>
      <c r="K61" s="64">
        <f t="shared" si="4"/>
        <v>2.5</v>
      </c>
      <c r="L61" s="2"/>
      <c r="M61">
        <v>1</v>
      </c>
      <c r="T61" s="60"/>
      <c r="U61" s="60"/>
      <c r="V61" s="60"/>
      <c r="W61" s="60"/>
    </row>
    <row r="62" spans="1:23" ht="15" customHeight="1">
      <c r="A62" t="s">
        <v>18</v>
      </c>
      <c r="B62" s="60" t="s">
        <v>82</v>
      </c>
      <c r="C62">
        <v>0</v>
      </c>
      <c r="D62">
        <v>0</v>
      </c>
      <c r="E62" s="21">
        <f t="shared" si="9"/>
        <v>0</v>
      </c>
      <c r="F62">
        <v>2020</v>
      </c>
      <c r="G62" s="11">
        <v>39786</v>
      </c>
      <c r="H62" s="12">
        <f t="shared" si="10"/>
        <v>0</v>
      </c>
      <c r="I62" s="13">
        <f t="shared" si="7"/>
        <v>0</v>
      </c>
      <c r="J62">
        <f t="shared" si="8"/>
        <v>1</v>
      </c>
      <c r="K62" s="64">
        <f t="shared" si="4"/>
        <v>1.25</v>
      </c>
      <c r="L62" s="2"/>
      <c r="M62">
        <v>1</v>
      </c>
      <c r="T62" s="60"/>
      <c r="U62" s="60"/>
      <c r="V62" s="60"/>
      <c r="W62" s="60"/>
    </row>
    <row r="63" spans="1:23" ht="15" customHeight="1">
      <c r="A63" t="s">
        <v>18</v>
      </c>
      <c r="B63" s="60" t="s">
        <v>83</v>
      </c>
      <c r="C63">
        <v>0</v>
      </c>
      <c r="D63">
        <v>0</v>
      </c>
      <c r="E63" s="21">
        <f t="shared" si="9"/>
        <v>0</v>
      </c>
      <c r="F63">
        <v>2020</v>
      </c>
      <c r="G63" s="11">
        <v>95774</v>
      </c>
      <c r="H63" s="12">
        <f t="shared" si="10"/>
        <v>0</v>
      </c>
      <c r="I63" s="13">
        <f t="shared" si="7"/>
        <v>0</v>
      </c>
      <c r="J63">
        <f t="shared" si="8"/>
        <v>1</v>
      </c>
      <c r="K63" s="64">
        <f t="shared" si="4"/>
        <v>1.25</v>
      </c>
      <c r="L63" s="2"/>
      <c r="M63">
        <v>1</v>
      </c>
      <c r="T63" s="60"/>
      <c r="U63" s="60"/>
      <c r="V63" s="60"/>
      <c r="W63" s="60"/>
    </row>
    <row r="64" spans="1:23">
      <c r="A64" t="s">
        <v>18</v>
      </c>
      <c r="B64" s="60" t="s">
        <v>84</v>
      </c>
      <c r="C64">
        <v>1</v>
      </c>
      <c r="D64">
        <v>100</v>
      </c>
      <c r="E64" s="21">
        <f t="shared" si="9"/>
        <v>1</v>
      </c>
      <c r="F64">
        <v>2020</v>
      </c>
      <c r="G64" s="11">
        <v>66171</v>
      </c>
      <c r="H64" s="12">
        <f t="shared" si="10"/>
        <v>1.5112360399570807E-2</v>
      </c>
      <c r="I64" s="13">
        <f t="shared" si="7"/>
        <v>1.6044548953427495</v>
      </c>
      <c r="J64">
        <f t="shared" si="8"/>
        <v>1</v>
      </c>
      <c r="K64" s="64">
        <f t="shared" si="4"/>
        <v>1.25</v>
      </c>
      <c r="L64" s="2"/>
      <c r="M64">
        <v>1</v>
      </c>
      <c r="T64" s="60"/>
      <c r="U64" s="60"/>
      <c r="V64" s="60"/>
      <c r="W64" s="60"/>
    </row>
    <row r="65" spans="1:23" ht="15" customHeight="1">
      <c r="A65" t="s">
        <v>18</v>
      </c>
      <c r="B65" s="60" t="s">
        <v>85</v>
      </c>
      <c r="C65">
        <v>19</v>
      </c>
      <c r="D65">
        <v>100</v>
      </c>
      <c r="E65" s="21">
        <f t="shared" si="9"/>
        <v>19</v>
      </c>
      <c r="F65">
        <v>2020</v>
      </c>
      <c r="G65" s="11">
        <v>112346</v>
      </c>
      <c r="H65" s="12">
        <f t="shared" si="10"/>
        <v>0.16912039591974792</v>
      </c>
      <c r="I65" s="13">
        <f t="shared" si="7"/>
        <v>17.955239285019285</v>
      </c>
      <c r="J65">
        <f t="shared" si="8"/>
        <v>2</v>
      </c>
      <c r="K65" s="64">
        <f t="shared" si="4"/>
        <v>2.5</v>
      </c>
      <c r="L65" s="2"/>
      <c r="M65">
        <v>1</v>
      </c>
      <c r="T65" s="60"/>
      <c r="U65" s="60"/>
      <c r="V65" s="60"/>
      <c r="W65" s="60"/>
    </row>
    <row r="66" spans="1:23">
      <c r="A66" t="s">
        <v>18</v>
      </c>
      <c r="B66" s="60" t="s">
        <v>86</v>
      </c>
      <c r="C66">
        <v>1</v>
      </c>
      <c r="D66">
        <v>100</v>
      </c>
      <c r="E66" s="21">
        <f t="shared" si="9"/>
        <v>1</v>
      </c>
      <c r="F66">
        <v>2020</v>
      </c>
      <c r="G66" s="11">
        <v>40203</v>
      </c>
      <c r="H66" s="12">
        <f t="shared" si="10"/>
        <v>2.4873765639380145E-2</v>
      </c>
      <c r="I66" s="13">
        <f t="shared" si="7"/>
        <v>2.6408075238097921</v>
      </c>
      <c r="J66">
        <f t="shared" si="8"/>
        <v>1</v>
      </c>
      <c r="K66" s="64">
        <f t="shared" si="4"/>
        <v>1.25</v>
      </c>
      <c r="L66" s="2"/>
      <c r="M66">
        <v>1</v>
      </c>
      <c r="T66" s="60"/>
      <c r="U66" s="60"/>
      <c r="V66" s="60"/>
      <c r="W66" s="60"/>
    </row>
    <row r="67" spans="1:23" ht="15" customHeight="1">
      <c r="A67" t="s">
        <v>18</v>
      </c>
      <c r="B67" s="60" t="s">
        <v>87</v>
      </c>
      <c r="C67">
        <v>44</v>
      </c>
      <c r="D67">
        <v>100</v>
      </c>
      <c r="E67" s="21">
        <f t="shared" si="9"/>
        <v>44</v>
      </c>
      <c r="F67">
        <v>2020</v>
      </c>
      <c r="G67" s="11">
        <v>102602</v>
      </c>
      <c r="H67" s="12">
        <f t="shared" si="10"/>
        <v>0.42884154304984307</v>
      </c>
      <c r="I67" s="13">
        <f t="shared" ref="I67:I98" si="11">H67/$H$109*100</f>
        <v>45.529413994930934</v>
      </c>
      <c r="J67">
        <f t="shared" ref="J67:J98" si="12">LOOKUP(I67,$O$3:$P$7,$Q$3:$Q$7)</f>
        <v>3</v>
      </c>
      <c r="K67" s="64">
        <f t="shared" si="4"/>
        <v>3.75</v>
      </c>
      <c r="L67" s="2"/>
      <c r="M67">
        <v>2</v>
      </c>
      <c r="T67" s="60"/>
      <c r="U67" s="60"/>
      <c r="V67" s="60"/>
      <c r="W67" s="60"/>
    </row>
    <row r="68" spans="1:23" ht="15" customHeight="1">
      <c r="A68" t="s">
        <v>18</v>
      </c>
      <c r="B68" s="60" t="s">
        <v>88</v>
      </c>
      <c r="C68">
        <v>0</v>
      </c>
      <c r="D68">
        <v>0</v>
      </c>
      <c r="E68" s="21">
        <f t="shared" si="9"/>
        <v>0</v>
      </c>
      <c r="F68">
        <v>2020</v>
      </c>
      <c r="G68" s="11">
        <v>37799</v>
      </c>
      <c r="H68" s="12">
        <f t="shared" si="10"/>
        <v>0</v>
      </c>
      <c r="I68" s="13">
        <f t="shared" si="11"/>
        <v>0</v>
      </c>
      <c r="J68">
        <f t="shared" si="12"/>
        <v>1</v>
      </c>
      <c r="K68" s="64">
        <f t="shared" ref="K68:K108" si="13">ROUND((J68/5)*(25/100)*25,2)</f>
        <v>1.25</v>
      </c>
      <c r="L68" s="2"/>
      <c r="M68">
        <v>1</v>
      </c>
      <c r="T68" s="60"/>
      <c r="U68" s="60"/>
      <c r="V68" s="60"/>
      <c r="W68" s="60"/>
    </row>
    <row r="69" spans="1:23" ht="15" customHeight="1">
      <c r="A69" t="s">
        <v>18</v>
      </c>
      <c r="B69" s="60" t="s">
        <v>89</v>
      </c>
      <c r="C69">
        <v>0</v>
      </c>
      <c r="D69">
        <v>0</v>
      </c>
      <c r="E69" s="21">
        <f t="shared" ref="E69:E108" si="14">C69*(D69/100)</f>
        <v>0</v>
      </c>
      <c r="F69">
        <v>2020</v>
      </c>
      <c r="G69" s="11">
        <v>83207</v>
      </c>
      <c r="H69" s="12">
        <f t="shared" ref="H69:H108" si="15">IF(G69&gt;0,E69/(G69/1000),0)</f>
        <v>0</v>
      </c>
      <c r="I69" s="13">
        <f t="shared" si="11"/>
        <v>0</v>
      </c>
      <c r="J69">
        <f t="shared" si="12"/>
        <v>1</v>
      </c>
      <c r="K69" s="64">
        <f t="shared" si="13"/>
        <v>1.25</v>
      </c>
      <c r="L69" s="2"/>
      <c r="M69">
        <v>1</v>
      </c>
      <c r="T69" s="60"/>
      <c r="U69" s="60"/>
      <c r="V69" s="60"/>
      <c r="W69" s="60"/>
    </row>
    <row r="70" spans="1:23">
      <c r="A70" t="s">
        <v>18</v>
      </c>
      <c r="B70" s="60" t="s">
        <v>90</v>
      </c>
      <c r="C70">
        <v>2</v>
      </c>
      <c r="D70">
        <v>70</v>
      </c>
      <c r="E70" s="21">
        <f t="shared" si="14"/>
        <v>1.4</v>
      </c>
      <c r="F70">
        <v>2020</v>
      </c>
      <c r="G70" s="11">
        <v>101298</v>
      </c>
      <c r="H70" s="12">
        <f t="shared" si="15"/>
        <v>1.3820608501648599E-2</v>
      </c>
      <c r="I70" s="13">
        <f t="shared" si="11"/>
        <v>1.4673116826750292</v>
      </c>
      <c r="J70">
        <f t="shared" si="12"/>
        <v>1</v>
      </c>
      <c r="K70" s="64">
        <f t="shared" si="13"/>
        <v>1.25</v>
      </c>
      <c r="L70" s="2"/>
      <c r="M70">
        <v>1</v>
      </c>
      <c r="T70" s="60"/>
      <c r="U70" s="60"/>
      <c r="V70" s="60"/>
      <c r="W70" s="60"/>
    </row>
    <row r="71" spans="1:23" ht="15" customHeight="1">
      <c r="A71" t="s">
        <v>18</v>
      </c>
      <c r="B71" s="60" t="s">
        <v>91</v>
      </c>
      <c r="C71">
        <v>3</v>
      </c>
      <c r="D71">
        <v>100</v>
      </c>
      <c r="E71" s="21">
        <f t="shared" si="14"/>
        <v>3</v>
      </c>
      <c r="F71">
        <v>2020</v>
      </c>
      <c r="G71" s="11">
        <v>46524</v>
      </c>
      <c r="H71" s="12">
        <f t="shared" si="15"/>
        <v>6.4482847562548365E-2</v>
      </c>
      <c r="I71" s="13">
        <f t="shared" si="11"/>
        <v>6.8460397781612778</v>
      </c>
      <c r="J71">
        <f t="shared" si="12"/>
        <v>2</v>
      </c>
      <c r="K71" s="64">
        <f t="shared" si="13"/>
        <v>2.5</v>
      </c>
      <c r="L71" s="2"/>
      <c r="M71">
        <v>1</v>
      </c>
      <c r="T71" s="60"/>
      <c r="U71" s="60"/>
      <c r="V71" s="60"/>
      <c r="W71" s="60"/>
    </row>
    <row r="72" spans="1:23" ht="15" customHeight="1">
      <c r="A72" t="s">
        <v>18</v>
      </c>
      <c r="B72" s="60" t="s">
        <v>92</v>
      </c>
      <c r="C72">
        <v>0</v>
      </c>
      <c r="D72">
        <v>0</v>
      </c>
      <c r="E72" s="21">
        <f t="shared" si="14"/>
        <v>0</v>
      </c>
      <c r="F72">
        <v>2020</v>
      </c>
      <c r="G72" s="11">
        <v>643358</v>
      </c>
      <c r="H72" s="12">
        <f t="shared" si="15"/>
        <v>0</v>
      </c>
      <c r="I72" s="13">
        <f t="shared" si="11"/>
        <v>0</v>
      </c>
      <c r="J72">
        <f t="shared" si="12"/>
        <v>1</v>
      </c>
      <c r="K72" s="64">
        <f t="shared" si="13"/>
        <v>1.25</v>
      </c>
      <c r="L72" s="2"/>
      <c r="M72">
        <v>1</v>
      </c>
      <c r="T72" s="60"/>
      <c r="U72" s="60"/>
      <c r="V72" s="60"/>
      <c r="W72" s="60"/>
    </row>
    <row r="73" spans="1:23" ht="15" customHeight="1">
      <c r="A73" t="s">
        <v>18</v>
      </c>
      <c r="B73" s="60" t="s">
        <v>93</v>
      </c>
      <c r="C73">
        <v>0</v>
      </c>
      <c r="D73">
        <v>0</v>
      </c>
      <c r="E73" s="21">
        <f t="shared" si="14"/>
        <v>0</v>
      </c>
      <c r="F73">
        <v>2020</v>
      </c>
      <c r="G73" s="11">
        <v>79850</v>
      </c>
      <c r="H73" s="12">
        <f t="shared" si="15"/>
        <v>0</v>
      </c>
      <c r="I73" s="13">
        <f t="shared" si="11"/>
        <v>0</v>
      </c>
      <c r="J73">
        <f t="shared" si="12"/>
        <v>1</v>
      </c>
      <c r="K73" s="64">
        <f t="shared" si="13"/>
        <v>1.25</v>
      </c>
      <c r="L73" s="2"/>
      <c r="M73">
        <v>1</v>
      </c>
      <c r="T73" s="60"/>
      <c r="U73" s="60"/>
      <c r="V73" s="60"/>
      <c r="W73" s="60"/>
    </row>
    <row r="74" spans="1:23" ht="15" customHeight="1">
      <c r="A74" t="s">
        <v>18</v>
      </c>
      <c r="B74" s="60" t="s">
        <v>94</v>
      </c>
      <c r="C74">
        <v>33</v>
      </c>
      <c r="D74">
        <v>0</v>
      </c>
      <c r="E74" s="21">
        <f t="shared" si="14"/>
        <v>0</v>
      </c>
      <c r="F74">
        <v>2020</v>
      </c>
      <c r="G74" s="11">
        <v>72781</v>
      </c>
      <c r="H74" s="12">
        <f t="shared" si="15"/>
        <v>0</v>
      </c>
      <c r="I74" s="13">
        <f t="shared" si="11"/>
        <v>0</v>
      </c>
      <c r="J74">
        <f t="shared" si="12"/>
        <v>1</v>
      </c>
      <c r="K74" s="64">
        <f t="shared" si="13"/>
        <v>1.25</v>
      </c>
      <c r="L74" s="2"/>
      <c r="M74">
        <v>2</v>
      </c>
      <c r="T74" s="60"/>
      <c r="U74" s="60"/>
      <c r="V74" s="60"/>
      <c r="W74" s="60"/>
    </row>
    <row r="75" spans="1:23">
      <c r="A75" t="s">
        <v>18</v>
      </c>
      <c r="B75" s="60" t="s">
        <v>95</v>
      </c>
      <c r="C75">
        <v>1</v>
      </c>
      <c r="D75">
        <v>100</v>
      </c>
      <c r="E75" s="21">
        <f t="shared" si="14"/>
        <v>1</v>
      </c>
      <c r="F75">
        <v>2020</v>
      </c>
      <c r="G75" s="11">
        <v>49004</v>
      </c>
      <c r="H75" s="12">
        <f t="shared" si="15"/>
        <v>2.0406497428781326E-2</v>
      </c>
      <c r="I75" s="13">
        <f t="shared" si="11"/>
        <v>2.1665248730659759</v>
      </c>
      <c r="J75">
        <f t="shared" si="12"/>
        <v>1</v>
      </c>
      <c r="K75" s="64">
        <f t="shared" si="13"/>
        <v>1.25</v>
      </c>
      <c r="L75" s="2"/>
      <c r="M75">
        <v>1</v>
      </c>
      <c r="T75" s="60"/>
      <c r="U75" s="60"/>
      <c r="V75" s="60"/>
      <c r="W75" s="60"/>
    </row>
    <row r="76" spans="1:23">
      <c r="A76" t="s">
        <v>18</v>
      </c>
      <c r="B76" s="60" t="s">
        <v>96</v>
      </c>
      <c r="C76">
        <v>5</v>
      </c>
      <c r="D76">
        <v>100</v>
      </c>
      <c r="E76" s="21">
        <f t="shared" si="14"/>
        <v>5</v>
      </c>
      <c r="F76">
        <v>2020</v>
      </c>
      <c r="G76" s="11">
        <v>57481</v>
      </c>
      <c r="H76" s="12">
        <f t="shared" si="15"/>
        <v>8.6985264696160469E-2</v>
      </c>
      <c r="I76" s="13">
        <f t="shared" si="11"/>
        <v>9.2350850611267266</v>
      </c>
      <c r="J76">
        <f t="shared" si="12"/>
        <v>2</v>
      </c>
      <c r="K76" s="64">
        <f t="shared" si="13"/>
        <v>2.5</v>
      </c>
      <c r="L76" s="2"/>
      <c r="M76">
        <v>1</v>
      </c>
      <c r="T76" s="60"/>
      <c r="U76" s="60"/>
      <c r="V76" s="60"/>
      <c r="W76" s="60"/>
    </row>
    <row r="77" spans="1:23">
      <c r="A77" t="s">
        <v>18</v>
      </c>
      <c r="B77" s="60" t="s">
        <v>97</v>
      </c>
      <c r="C77">
        <v>5</v>
      </c>
      <c r="D77">
        <v>100</v>
      </c>
      <c r="E77" s="21">
        <f t="shared" si="14"/>
        <v>5</v>
      </c>
      <c r="F77">
        <v>2020</v>
      </c>
      <c r="G77" s="11">
        <v>63783</v>
      </c>
      <c r="H77" s="12">
        <f t="shared" si="15"/>
        <v>7.8390793785177867E-2</v>
      </c>
      <c r="I77" s="13">
        <f t="shared" si="11"/>
        <v>8.3226239656119247</v>
      </c>
      <c r="J77">
        <f t="shared" si="12"/>
        <v>2</v>
      </c>
      <c r="K77" s="64">
        <f t="shared" si="13"/>
        <v>2.5</v>
      </c>
      <c r="L77" s="2"/>
      <c r="M77">
        <v>1</v>
      </c>
      <c r="T77" s="60"/>
      <c r="U77" s="60"/>
      <c r="V77" s="60"/>
      <c r="W77" s="60"/>
    </row>
    <row r="78" spans="1:23" ht="15" customHeight="1">
      <c r="A78" t="s">
        <v>18</v>
      </c>
      <c r="B78" s="60" t="s">
        <v>98</v>
      </c>
      <c r="C78">
        <v>3</v>
      </c>
      <c r="D78">
        <v>100</v>
      </c>
      <c r="E78" s="21">
        <f t="shared" si="14"/>
        <v>3</v>
      </c>
      <c r="F78">
        <v>2020</v>
      </c>
      <c r="G78" s="11">
        <v>51993</v>
      </c>
      <c r="H78" s="12">
        <f t="shared" si="15"/>
        <v>5.770007501009751E-2</v>
      </c>
      <c r="I78" s="13">
        <f t="shared" si="11"/>
        <v>6.1259237712610393</v>
      </c>
      <c r="J78">
        <f t="shared" si="12"/>
        <v>2</v>
      </c>
      <c r="K78" s="64">
        <f t="shared" si="13"/>
        <v>2.5</v>
      </c>
      <c r="L78" s="2"/>
      <c r="M78">
        <v>1</v>
      </c>
      <c r="T78" s="60"/>
      <c r="U78" s="60"/>
      <c r="V78" s="60"/>
      <c r="W78" s="60"/>
    </row>
    <row r="79" spans="1:23" ht="15" customHeight="1">
      <c r="A79" t="s">
        <v>18</v>
      </c>
      <c r="B79" s="60" t="s">
        <v>99</v>
      </c>
      <c r="C79">
        <v>0</v>
      </c>
      <c r="D79">
        <v>0</v>
      </c>
      <c r="E79" s="21">
        <f t="shared" si="14"/>
        <v>0</v>
      </c>
      <c r="F79">
        <v>2020</v>
      </c>
      <c r="G79" s="11">
        <v>64935</v>
      </c>
      <c r="H79" s="12">
        <f t="shared" si="15"/>
        <v>0</v>
      </c>
      <c r="I79" s="13">
        <f t="shared" si="11"/>
        <v>0</v>
      </c>
      <c r="J79">
        <f t="shared" si="12"/>
        <v>1</v>
      </c>
      <c r="K79" s="64">
        <f t="shared" si="13"/>
        <v>1.25</v>
      </c>
      <c r="L79" s="2"/>
      <c r="M79">
        <v>1</v>
      </c>
      <c r="T79" s="60"/>
      <c r="U79" s="60"/>
      <c r="V79" s="60"/>
      <c r="W79" s="60"/>
    </row>
    <row r="80" spans="1:23" ht="15" customHeight="1">
      <c r="A80" t="s">
        <v>18</v>
      </c>
      <c r="B80" t="s">
        <v>100</v>
      </c>
      <c r="C80">
        <v>0</v>
      </c>
      <c r="D80">
        <v>0</v>
      </c>
      <c r="E80" s="21">
        <f t="shared" si="14"/>
        <v>0</v>
      </c>
      <c r="F80">
        <v>2020</v>
      </c>
      <c r="G80" s="11">
        <v>44359</v>
      </c>
      <c r="H80" s="12">
        <f t="shared" si="15"/>
        <v>0</v>
      </c>
      <c r="I80" s="13">
        <f t="shared" si="11"/>
        <v>0</v>
      </c>
      <c r="J80">
        <f t="shared" si="12"/>
        <v>1</v>
      </c>
      <c r="K80" s="64">
        <f t="shared" si="13"/>
        <v>1.25</v>
      </c>
      <c r="L80" s="2"/>
      <c r="M80">
        <v>1</v>
      </c>
    </row>
    <row r="81" spans="1:23" ht="15" customHeight="1">
      <c r="A81" t="s">
        <v>18</v>
      </c>
      <c r="B81" s="60" t="s">
        <v>101</v>
      </c>
      <c r="C81">
        <v>38</v>
      </c>
      <c r="D81">
        <v>0</v>
      </c>
      <c r="E81" s="21">
        <f t="shared" si="14"/>
        <v>0</v>
      </c>
      <c r="G81" s="11"/>
      <c r="H81" s="12">
        <f t="shared" si="15"/>
        <v>0</v>
      </c>
      <c r="I81" s="13">
        <f t="shared" si="11"/>
        <v>0</v>
      </c>
      <c r="J81">
        <f t="shared" si="12"/>
        <v>1</v>
      </c>
      <c r="K81" s="64">
        <f t="shared" si="13"/>
        <v>1.25</v>
      </c>
      <c r="L81" s="2"/>
      <c r="M81">
        <v>1</v>
      </c>
      <c r="T81" s="60"/>
      <c r="U81" s="60"/>
      <c r="V81" s="60"/>
      <c r="W81" s="60"/>
    </row>
    <row r="82" spans="1:23" ht="15" customHeight="1">
      <c r="A82" t="s">
        <v>18</v>
      </c>
      <c r="B82" s="60" t="s">
        <v>102</v>
      </c>
      <c r="C82">
        <v>16</v>
      </c>
      <c r="D82">
        <v>82</v>
      </c>
      <c r="E82" s="21">
        <f t="shared" si="14"/>
        <v>13.12</v>
      </c>
      <c r="F82">
        <v>2020</v>
      </c>
      <c r="G82" s="11">
        <v>74480</v>
      </c>
      <c r="H82" s="12">
        <f t="shared" si="15"/>
        <v>0.17615467239527388</v>
      </c>
      <c r="I82" s="13">
        <f t="shared" si="11"/>
        <v>18.702057057223321</v>
      </c>
      <c r="J82">
        <f t="shared" si="12"/>
        <v>2</v>
      </c>
      <c r="K82" s="64">
        <f t="shared" si="13"/>
        <v>2.5</v>
      </c>
      <c r="L82" s="2"/>
      <c r="M82">
        <v>2</v>
      </c>
      <c r="T82" s="60"/>
      <c r="U82" s="60"/>
      <c r="V82" s="60"/>
      <c r="W82" s="60"/>
    </row>
    <row r="83" spans="1:23" ht="15" customHeight="1">
      <c r="A83" t="s">
        <v>18</v>
      </c>
      <c r="B83" s="60" t="s">
        <v>103</v>
      </c>
      <c r="C83">
        <v>0</v>
      </c>
      <c r="D83">
        <v>0</v>
      </c>
      <c r="E83" s="21">
        <f t="shared" si="14"/>
        <v>0</v>
      </c>
      <c r="F83">
        <v>2020</v>
      </c>
      <c r="G83" s="11">
        <v>47716</v>
      </c>
      <c r="H83" s="12">
        <f t="shared" si="15"/>
        <v>0</v>
      </c>
      <c r="I83" s="13">
        <f t="shared" si="11"/>
        <v>0</v>
      </c>
      <c r="J83">
        <f t="shared" si="12"/>
        <v>1</v>
      </c>
      <c r="K83" s="64">
        <f t="shared" si="13"/>
        <v>1.25</v>
      </c>
      <c r="L83" s="2"/>
      <c r="M83">
        <v>1</v>
      </c>
      <c r="T83" s="60"/>
      <c r="U83" s="60"/>
      <c r="V83" s="60"/>
      <c r="W83" s="60"/>
    </row>
    <row r="84" spans="1:23" ht="15" customHeight="1">
      <c r="A84" t="s">
        <v>18</v>
      </c>
      <c r="B84" s="60" t="s">
        <v>104</v>
      </c>
      <c r="C84">
        <v>3.39</v>
      </c>
      <c r="D84">
        <v>100</v>
      </c>
      <c r="E84" s="21">
        <f t="shared" si="14"/>
        <v>3.39</v>
      </c>
      <c r="F84">
        <v>2020</v>
      </c>
      <c r="G84" s="11">
        <v>105874</v>
      </c>
      <c r="H84" s="12">
        <f t="shared" si="15"/>
        <v>3.2019192625195987E-2</v>
      </c>
      <c r="I84" s="13">
        <f t="shared" si="11"/>
        <v>3.3994259661698627</v>
      </c>
      <c r="J84">
        <f t="shared" si="12"/>
        <v>1</v>
      </c>
      <c r="K84" s="64">
        <f t="shared" si="13"/>
        <v>1.25</v>
      </c>
      <c r="L84" s="2"/>
      <c r="M84">
        <v>1</v>
      </c>
      <c r="T84" s="60"/>
      <c r="U84" s="60"/>
      <c r="V84" s="60"/>
      <c r="W84" s="60"/>
    </row>
    <row r="85" spans="1:23" ht="15" customHeight="1">
      <c r="A85" t="s">
        <v>18</v>
      </c>
      <c r="B85" s="60" t="s">
        <v>105</v>
      </c>
      <c r="E85" s="21">
        <f t="shared" si="14"/>
        <v>0</v>
      </c>
      <c r="F85">
        <v>2020</v>
      </c>
      <c r="G85" s="11">
        <v>37420</v>
      </c>
      <c r="H85" s="12">
        <f t="shared" si="15"/>
        <v>0</v>
      </c>
      <c r="I85" s="13">
        <f t="shared" si="11"/>
        <v>0</v>
      </c>
      <c r="J85">
        <f t="shared" si="12"/>
        <v>1</v>
      </c>
      <c r="K85" s="64">
        <f t="shared" si="13"/>
        <v>1.25</v>
      </c>
      <c r="L85" s="2"/>
      <c r="M85">
        <v>1</v>
      </c>
      <c r="T85" s="60"/>
      <c r="U85" s="60"/>
      <c r="V85" s="60"/>
      <c r="W85" s="60"/>
    </row>
    <row r="86" spans="1:23" ht="15" customHeight="1">
      <c r="A86" t="s">
        <v>18</v>
      </c>
      <c r="B86" s="60" t="s">
        <v>106</v>
      </c>
      <c r="C86">
        <v>0</v>
      </c>
      <c r="D86">
        <v>0</v>
      </c>
      <c r="E86" s="21">
        <f t="shared" si="14"/>
        <v>0</v>
      </c>
      <c r="F86">
        <v>2020</v>
      </c>
      <c r="G86" s="11">
        <v>82689</v>
      </c>
      <c r="H86" s="12">
        <f t="shared" si="15"/>
        <v>0</v>
      </c>
      <c r="I86" s="13">
        <f t="shared" si="11"/>
        <v>0</v>
      </c>
      <c r="J86">
        <f t="shared" si="12"/>
        <v>1</v>
      </c>
      <c r="K86" s="64">
        <f t="shared" si="13"/>
        <v>1.25</v>
      </c>
      <c r="L86" s="2"/>
      <c r="M86">
        <v>1</v>
      </c>
      <c r="T86" s="60"/>
      <c r="U86" s="60"/>
      <c r="V86" s="60"/>
      <c r="W86" s="60"/>
    </row>
    <row r="87" spans="1:23" ht="15" customHeight="1">
      <c r="A87" t="s">
        <v>18</v>
      </c>
      <c r="B87" s="60" t="s">
        <v>107</v>
      </c>
      <c r="C87">
        <v>3.51</v>
      </c>
      <c r="D87">
        <v>1</v>
      </c>
      <c r="E87" s="21">
        <f t="shared" si="14"/>
        <v>3.5099999999999999E-2</v>
      </c>
      <c r="F87">
        <v>2020</v>
      </c>
      <c r="G87" s="11">
        <v>73748</v>
      </c>
      <c r="H87" s="12">
        <f t="shared" si="15"/>
        <v>4.7594511037587453E-4</v>
      </c>
      <c r="I87" s="13">
        <f t="shared" si="11"/>
        <v>5.0530323660009091E-2</v>
      </c>
      <c r="J87">
        <f t="shared" si="12"/>
        <v>1</v>
      </c>
      <c r="K87" s="64">
        <f t="shared" si="13"/>
        <v>1.25</v>
      </c>
      <c r="L87" s="2"/>
      <c r="M87">
        <v>1</v>
      </c>
      <c r="T87" s="60"/>
      <c r="U87" s="60"/>
      <c r="V87" s="60"/>
      <c r="W87" s="60"/>
    </row>
    <row r="88" spans="1:23" ht="15" customHeight="1">
      <c r="A88" t="s">
        <v>18</v>
      </c>
      <c r="B88" s="60" t="s">
        <v>108</v>
      </c>
      <c r="C88">
        <v>3.38</v>
      </c>
      <c r="D88">
        <v>100</v>
      </c>
      <c r="E88" s="21">
        <f t="shared" si="14"/>
        <v>3.38</v>
      </c>
      <c r="F88">
        <v>2020</v>
      </c>
      <c r="G88" s="11">
        <v>74699</v>
      </c>
      <c r="H88" s="12">
        <f t="shared" si="15"/>
        <v>4.5248263028956209E-2</v>
      </c>
      <c r="I88" s="13">
        <f t="shared" si="11"/>
        <v>4.8039350043972586</v>
      </c>
      <c r="J88">
        <f t="shared" si="12"/>
        <v>1</v>
      </c>
      <c r="K88" s="64">
        <f t="shared" si="13"/>
        <v>1.25</v>
      </c>
      <c r="L88" s="2"/>
      <c r="M88">
        <v>1</v>
      </c>
      <c r="T88" s="60"/>
      <c r="U88" s="60"/>
      <c r="V88" s="60"/>
      <c r="W88" s="60"/>
    </row>
    <row r="89" spans="1:23" ht="15" customHeight="1">
      <c r="A89" t="s">
        <v>18</v>
      </c>
      <c r="B89" t="s">
        <v>109</v>
      </c>
      <c r="C89">
        <v>0</v>
      </c>
      <c r="D89">
        <v>0</v>
      </c>
      <c r="E89" s="21">
        <f t="shared" si="14"/>
        <v>0</v>
      </c>
      <c r="F89">
        <v>2020</v>
      </c>
      <c r="G89" s="11">
        <v>241805</v>
      </c>
      <c r="H89" s="12">
        <f t="shared" si="15"/>
        <v>0</v>
      </c>
      <c r="I89" s="13">
        <f t="shared" si="11"/>
        <v>0</v>
      </c>
      <c r="J89">
        <f t="shared" si="12"/>
        <v>1</v>
      </c>
      <c r="K89" s="64">
        <f t="shared" si="13"/>
        <v>1.25</v>
      </c>
      <c r="L89" s="2"/>
      <c r="M89">
        <v>1</v>
      </c>
    </row>
    <row r="90" spans="1:23" ht="15" customHeight="1">
      <c r="A90" t="s">
        <v>18</v>
      </c>
      <c r="B90" s="60" t="s">
        <v>110</v>
      </c>
      <c r="C90">
        <v>0</v>
      </c>
      <c r="D90">
        <v>0</v>
      </c>
      <c r="E90" s="21">
        <f t="shared" si="14"/>
        <v>0</v>
      </c>
      <c r="G90" s="11">
        <v>46524</v>
      </c>
      <c r="H90" s="12">
        <f t="shared" si="15"/>
        <v>0</v>
      </c>
      <c r="I90" s="13">
        <f t="shared" si="11"/>
        <v>0</v>
      </c>
      <c r="J90">
        <f t="shared" si="12"/>
        <v>1</v>
      </c>
      <c r="K90" s="64">
        <f t="shared" si="13"/>
        <v>1.25</v>
      </c>
      <c r="L90" s="2"/>
      <c r="M90">
        <v>1</v>
      </c>
      <c r="T90" s="60"/>
      <c r="U90" s="60"/>
      <c r="V90" s="60"/>
      <c r="W90" s="60"/>
    </row>
    <row r="91" spans="1:23" ht="15" customHeight="1">
      <c r="A91" t="s">
        <v>18</v>
      </c>
      <c r="B91" s="60" t="s">
        <v>111</v>
      </c>
      <c r="C91">
        <v>0</v>
      </c>
      <c r="D91">
        <v>0</v>
      </c>
      <c r="E91" s="21">
        <f t="shared" si="14"/>
        <v>0</v>
      </c>
      <c r="F91">
        <v>2020</v>
      </c>
      <c r="G91" s="11">
        <v>359138</v>
      </c>
      <c r="H91" s="12">
        <f t="shared" si="15"/>
        <v>0</v>
      </c>
      <c r="I91" s="13">
        <f t="shared" si="11"/>
        <v>0</v>
      </c>
      <c r="J91">
        <f t="shared" si="12"/>
        <v>1</v>
      </c>
      <c r="K91" s="64">
        <f t="shared" si="13"/>
        <v>1.25</v>
      </c>
      <c r="L91" s="2"/>
      <c r="M91">
        <v>1</v>
      </c>
      <c r="T91" s="60"/>
      <c r="U91" s="60"/>
      <c r="V91" s="60"/>
      <c r="W91" s="60"/>
    </row>
    <row r="92" spans="1:23" ht="15" customHeight="1">
      <c r="A92" t="s">
        <v>18</v>
      </c>
      <c r="B92" t="s">
        <v>112</v>
      </c>
      <c r="C92">
        <v>25</v>
      </c>
      <c r="D92">
        <v>100</v>
      </c>
      <c r="E92" s="21">
        <f t="shared" si="14"/>
        <v>25</v>
      </c>
      <c r="F92">
        <v>2020</v>
      </c>
      <c r="G92" s="11">
        <v>84726</v>
      </c>
      <c r="H92" s="12">
        <f t="shared" si="15"/>
        <v>0.29506881004650287</v>
      </c>
      <c r="I92" s="13">
        <f t="shared" si="11"/>
        <v>31.326978991019612</v>
      </c>
      <c r="J92">
        <f t="shared" si="12"/>
        <v>2</v>
      </c>
      <c r="K92" s="64">
        <f t="shared" si="13"/>
        <v>2.5</v>
      </c>
      <c r="L92" s="2"/>
      <c r="M92">
        <v>2</v>
      </c>
    </row>
    <row r="93" spans="1:23" ht="15" customHeight="1">
      <c r="A93" t="s">
        <v>18</v>
      </c>
      <c r="B93" s="60" t="s">
        <v>113</v>
      </c>
      <c r="C93">
        <v>0</v>
      </c>
      <c r="D93">
        <v>0</v>
      </c>
      <c r="E93" s="21">
        <f t="shared" si="14"/>
        <v>0</v>
      </c>
      <c r="G93" s="11">
        <v>77898</v>
      </c>
      <c r="H93" s="12">
        <f t="shared" si="15"/>
        <v>0</v>
      </c>
      <c r="I93" s="13">
        <f t="shared" si="11"/>
        <v>0</v>
      </c>
      <c r="J93">
        <f t="shared" si="12"/>
        <v>1</v>
      </c>
      <c r="K93" s="64">
        <f t="shared" si="13"/>
        <v>1.25</v>
      </c>
      <c r="L93" s="2"/>
      <c r="M93">
        <v>1</v>
      </c>
      <c r="T93" s="60"/>
      <c r="U93" s="60"/>
      <c r="V93" s="60"/>
      <c r="W93" s="60"/>
    </row>
    <row r="94" spans="1:23" ht="15" customHeight="1">
      <c r="A94" t="s">
        <v>18</v>
      </c>
      <c r="B94" s="60" t="s">
        <v>114</v>
      </c>
      <c r="C94">
        <v>0</v>
      </c>
      <c r="D94">
        <v>0</v>
      </c>
      <c r="E94" s="21">
        <f t="shared" si="14"/>
        <v>0</v>
      </c>
      <c r="F94">
        <v>2020</v>
      </c>
      <c r="G94" s="11">
        <v>212964</v>
      </c>
      <c r="H94" s="12">
        <f t="shared" si="15"/>
        <v>0</v>
      </c>
      <c r="I94" s="13">
        <f t="shared" si="11"/>
        <v>0</v>
      </c>
      <c r="J94">
        <f t="shared" si="12"/>
        <v>1</v>
      </c>
      <c r="K94" s="64">
        <f t="shared" si="13"/>
        <v>1.25</v>
      </c>
      <c r="L94" s="2"/>
      <c r="M94">
        <v>1</v>
      </c>
      <c r="T94" s="60"/>
      <c r="U94" s="60"/>
      <c r="V94" s="60"/>
      <c r="W94" s="60"/>
    </row>
    <row r="95" spans="1:23" ht="15" customHeight="1">
      <c r="A95" t="s">
        <v>18</v>
      </c>
      <c r="B95" s="60" t="s">
        <v>115</v>
      </c>
      <c r="C95">
        <v>0</v>
      </c>
      <c r="D95">
        <v>0</v>
      </c>
      <c r="E95" s="21">
        <f t="shared" si="14"/>
        <v>0</v>
      </c>
      <c r="F95">
        <v>2020</v>
      </c>
      <c r="G95" s="11">
        <v>52868</v>
      </c>
      <c r="H95" s="12">
        <f t="shared" si="15"/>
        <v>0</v>
      </c>
      <c r="I95" s="13">
        <f t="shared" si="11"/>
        <v>0</v>
      </c>
      <c r="J95">
        <f t="shared" si="12"/>
        <v>1</v>
      </c>
      <c r="K95" s="64">
        <f t="shared" si="13"/>
        <v>1.25</v>
      </c>
      <c r="L95" s="2"/>
      <c r="M95">
        <v>1</v>
      </c>
      <c r="T95" s="60"/>
      <c r="U95" s="60"/>
      <c r="V95" s="60"/>
      <c r="W95" s="60"/>
    </row>
    <row r="96" spans="1:23" ht="15" customHeight="1">
      <c r="A96" t="s">
        <v>18</v>
      </c>
      <c r="B96" s="60" t="s">
        <v>116</v>
      </c>
      <c r="C96">
        <v>0</v>
      </c>
      <c r="D96">
        <v>0</v>
      </c>
      <c r="E96" s="21">
        <f t="shared" si="14"/>
        <v>0</v>
      </c>
      <c r="F96">
        <v>2020</v>
      </c>
      <c r="G96" s="11">
        <v>90250</v>
      </c>
      <c r="H96" s="12">
        <f t="shared" si="15"/>
        <v>0</v>
      </c>
      <c r="I96" s="13">
        <f t="shared" si="11"/>
        <v>0</v>
      </c>
      <c r="J96">
        <f t="shared" si="12"/>
        <v>1</v>
      </c>
      <c r="K96" s="64">
        <f t="shared" si="13"/>
        <v>1.25</v>
      </c>
      <c r="L96" s="2"/>
      <c r="M96">
        <v>1</v>
      </c>
      <c r="T96" s="60"/>
      <c r="U96" s="60"/>
      <c r="V96" s="60"/>
      <c r="W96" s="60"/>
    </row>
    <row r="97" spans="1:23">
      <c r="A97" t="s">
        <v>18</v>
      </c>
      <c r="B97" s="60" t="s">
        <v>117</v>
      </c>
      <c r="E97" s="21">
        <f t="shared" si="14"/>
        <v>0</v>
      </c>
      <c r="F97">
        <v>2020</v>
      </c>
      <c r="G97" s="11">
        <v>73678</v>
      </c>
      <c r="H97" s="12">
        <f t="shared" si="15"/>
        <v>0</v>
      </c>
      <c r="I97" s="13">
        <f t="shared" si="11"/>
        <v>0</v>
      </c>
      <c r="J97">
        <f t="shared" si="12"/>
        <v>1</v>
      </c>
      <c r="K97" s="64">
        <f t="shared" si="13"/>
        <v>1.25</v>
      </c>
      <c r="L97" s="2"/>
      <c r="M97">
        <v>1</v>
      </c>
      <c r="T97" s="60"/>
      <c r="U97" s="60"/>
      <c r="V97" s="60"/>
      <c r="W97" s="60"/>
    </row>
    <row r="98" spans="1:23" ht="15" customHeight="1">
      <c r="A98" t="s">
        <v>18</v>
      </c>
      <c r="B98" s="60" t="s">
        <v>118</v>
      </c>
      <c r="C98">
        <v>30</v>
      </c>
      <c r="D98">
        <v>100</v>
      </c>
      <c r="E98" s="21">
        <f t="shared" si="14"/>
        <v>30</v>
      </c>
      <c r="F98">
        <v>2020</v>
      </c>
      <c r="G98" s="11">
        <v>38575</v>
      </c>
      <c r="H98" s="12">
        <f t="shared" si="15"/>
        <v>0.77770576798444579</v>
      </c>
      <c r="I98" s="13">
        <f t="shared" si="11"/>
        <v>82.567765298554818</v>
      </c>
      <c r="J98">
        <f t="shared" si="12"/>
        <v>5</v>
      </c>
      <c r="K98" s="64">
        <f t="shared" si="13"/>
        <v>6.25</v>
      </c>
      <c r="L98" s="2"/>
      <c r="M98">
        <v>2</v>
      </c>
      <c r="T98" s="60"/>
      <c r="U98" s="60"/>
      <c r="V98" s="60"/>
      <c r="W98" s="60"/>
    </row>
    <row r="99" spans="1:23">
      <c r="A99" t="s">
        <v>18</v>
      </c>
      <c r="B99" s="60" t="s">
        <v>119</v>
      </c>
      <c r="C99">
        <v>6</v>
      </c>
      <c r="D99">
        <v>0</v>
      </c>
      <c r="E99" s="21">
        <f t="shared" si="14"/>
        <v>0</v>
      </c>
      <c r="F99">
        <v>2020</v>
      </c>
      <c r="G99" s="11">
        <v>49691</v>
      </c>
      <c r="H99" s="12">
        <f t="shared" si="15"/>
        <v>0</v>
      </c>
      <c r="I99" s="13">
        <f t="shared" ref="I99:I108" si="16">H99/$H$109*100</f>
        <v>0</v>
      </c>
      <c r="J99">
        <f t="shared" ref="J99:J108" si="17">LOOKUP(I99,$O$3:$P$7,$Q$3:$Q$7)</f>
        <v>1</v>
      </c>
      <c r="K99" s="64">
        <f t="shared" si="13"/>
        <v>1.25</v>
      </c>
      <c r="L99" s="2"/>
      <c r="M99">
        <v>1</v>
      </c>
      <c r="T99" s="60"/>
      <c r="U99" s="60"/>
      <c r="V99" s="60"/>
      <c r="W99" s="60"/>
    </row>
    <row r="100" spans="1:23">
      <c r="A100" t="s">
        <v>18</v>
      </c>
      <c r="B100" s="60" t="s">
        <v>120</v>
      </c>
      <c r="C100">
        <v>9</v>
      </c>
      <c r="D100">
        <v>100</v>
      </c>
      <c r="E100" s="21">
        <f t="shared" si="14"/>
        <v>9</v>
      </c>
      <c r="F100">
        <v>2020</v>
      </c>
      <c r="G100" s="11">
        <v>71502</v>
      </c>
      <c r="H100" s="12">
        <f t="shared" si="15"/>
        <v>0.12587060501804145</v>
      </c>
      <c r="I100" s="13">
        <f t="shared" si="16"/>
        <v>13.36347883859928</v>
      </c>
      <c r="J100">
        <f t="shared" si="17"/>
        <v>2</v>
      </c>
      <c r="K100" s="64">
        <f t="shared" si="13"/>
        <v>2.5</v>
      </c>
      <c r="L100" s="2"/>
      <c r="M100">
        <v>1</v>
      </c>
      <c r="T100" s="60"/>
      <c r="U100" s="60"/>
      <c r="V100" s="60"/>
      <c r="W100" s="60"/>
    </row>
    <row r="101" spans="1:23" ht="15" customHeight="1">
      <c r="A101" t="s">
        <v>18</v>
      </c>
      <c r="B101" s="60" t="s">
        <v>121</v>
      </c>
      <c r="C101">
        <v>5</v>
      </c>
      <c r="D101">
        <v>100</v>
      </c>
      <c r="E101" s="21">
        <f t="shared" si="14"/>
        <v>5</v>
      </c>
      <c r="F101">
        <v>2020</v>
      </c>
      <c r="G101" s="11">
        <v>44359</v>
      </c>
      <c r="H101" s="12">
        <f t="shared" si="15"/>
        <v>0.11271669785161974</v>
      </c>
      <c r="I101" s="13">
        <f t="shared" si="16"/>
        <v>11.966949759882446</v>
      </c>
      <c r="J101">
        <f t="shared" si="17"/>
        <v>2</v>
      </c>
      <c r="K101" s="64">
        <f t="shared" si="13"/>
        <v>2.5</v>
      </c>
      <c r="L101" s="2"/>
      <c r="M101">
        <v>1</v>
      </c>
      <c r="T101" s="60"/>
      <c r="U101" s="60"/>
      <c r="V101" s="60"/>
      <c r="W101" s="60"/>
    </row>
    <row r="102" spans="1:23">
      <c r="A102" t="s">
        <v>18</v>
      </c>
      <c r="B102" t="s">
        <v>122</v>
      </c>
      <c r="E102" s="21">
        <f t="shared" si="14"/>
        <v>0</v>
      </c>
      <c r="F102">
        <v>2020</v>
      </c>
      <c r="G102" s="11">
        <v>45410</v>
      </c>
      <c r="H102" s="12">
        <f t="shared" si="15"/>
        <v>0</v>
      </c>
      <c r="I102" s="13">
        <f t="shared" si="16"/>
        <v>0</v>
      </c>
      <c r="J102">
        <f t="shared" si="17"/>
        <v>1</v>
      </c>
      <c r="K102" s="64">
        <f t="shared" si="13"/>
        <v>1.25</v>
      </c>
      <c r="L102" s="2"/>
      <c r="M102">
        <v>1</v>
      </c>
    </row>
    <row r="103" spans="1:23" ht="15" customHeight="1">
      <c r="A103" t="s">
        <v>18</v>
      </c>
      <c r="B103" s="60" t="s">
        <v>123</v>
      </c>
      <c r="C103">
        <v>41</v>
      </c>
      <c r="D103">
        <v>100</v>
      </c>
      <c r="E103" s="21">
        <f t="shared" si="14"/>
        <v>41</v>
      </c>
      <c r="G103" s="11">
        <v>74699</v>
      </c>
      <c r="H103" s="12">
        <f t="shared" si="15"/>
        <v>0.54886946277727955</v>
      </c>
      <c r="I103" s="13">
        <f t="shared" si="16"/>
        <v>58.272584372866156</v>
      </c>
      <c r="J103">
        <f t="shared" si="17"/>
        <v>3</v>
      </c>
      <c r="K103" s="64">
        <f t="shared" si="13"/>
        <v>3.75</v>
      </c>
      <c r="L103" s="2"/>
      <c r="M103">
        <v>2</v>
      </c>
      <c r="T103" s="60"/>
      <c r="U103" s="60"/>
      <c r="V103" s="60"/>
      <c r="W103" s="60"/>
    </row>
    <row r="104" spans="1:23" ht="15" customHeight="1">
      <c r="A104" t="s">
        <v>18</v>
      </c>
      <c r="B104" s="60" t="s">
        <v>124</v>
      </c>
      <c r="E104" s="21">
        <f t="shared" si="14"/>
        <v>0</v>
      </c>
      <c r="F104">
        <v>2020</v>
      </c>
      <c r="G104" s="11">
        <v>39786</v>
      </c>
      <c r="H104" s="12">
        <f t="shared" si="15"/>
        <v>0</v>
      </c>
      <c r="I104" s="13">
        <f t="shared" si="16"/>
        <v>0</v>
      </c>
      <c r="J104">
        <f t="shared" si="17"/>
        <v>1</v>
      </c>
      <c r="K104" s="64">
        <f t="shared" si="13"/>
        <v>1.25</v>
      </c>
      <c r="L104" s="2"/>
      <c r="M104">
        <v>1</v>
      </c>
      <c r="T104" s="60"/>
      <c r="U104" s="60"/>
      <c r="V104" s="60"/>
      <c r="W104" s="60"/>
    </row>
    <row r="105" spans="1:23" ht="15" customHeight="1">
      <c r="A105" t="s">
        <v>18</v>
      </c>
      <c r="B105" s="60" t="s">
        <v>125</v>
      </c>
      <c r="E105" s="21">
        <f t="shared" si="14"/>
        <v>0</v>
      </c>
      <c r="F105">
        <v>2020</v>
      </c>
      <c r="G105" s="11">
        <v>58517</v>
      </c>
      <c r="H105" s="12">
        <f t="shared" si="15"/>
        <v>0</v>
      </c>
      <c r="I105" s="13">
        <f t="shared" si="16"/>
        <v>0</v>
      </c>
      <c r="J105">
        <f t="shared" si="17"/>
        <v>1</v>
      </c>
      <c r="K105" s="64">
        <f t="shared" si="13"/>
        <v>1.25</v>
      </c>
      <c r="L105" s="2"/>
      <c r="M105">
        <v>1</v>
      </c>
      <c r="T105" s="60"/>
      <c r="U105" s="60"/>
      <c r="V105" s="60"/>
      <c r="W105" s="60"/>
    </row>
    <row r="106" spans="1:23" ht="15" customHeight="1">
      <c r="A106" t="s">
        <v>18</v>
      </c>
      <c r="B106" s="60" t="s">
        <v>126</v>
      </c>
      <c r="E106" s="21">
        <f t="shared" si="14"/>
        <v>0</v>
      </c>
      <c r="F106">
        <v>2020</v>
      </c>
      <c r="G106" s="11">
        <v>67473</v>
      </c>
      <c r="H106" s="12">
        <f t="shared" si="15"/>
        <v>0</v>
      </c>
      <c r="I106" s="13">
        <f t="shared" si="16"/>
        <v>0</v>
      </c>
      <c r="J106">
        <f t="shared" si="17"/>
        <v>1</v>
      </c>
      <c r="K106" s="64">
        <f t="shared" si="13"/>
        <v>1.25</v>
      </c>
      <c r="L106" s="2"/>
      <c r="M106">
        <v>1</v>
      </c>
      <c r="T106" s="60"/>
      <c r="U106" s="60"/>
      <c r="V106" s="60"/>
      <c r="W106" s="60"/>
    </row>
    <row r="107" spans="1:23" ht="15" customHeight="1">
      <c r="A107" t="s">
        <v>18</v>
      </c>
      <c r="B107" t="s">
        <v>127</v>
      </c>
      <c r="C107">
        <v>0</v>
      </c>
      <c r="E107" s="21">
        <f t="shared" si="14"/>
        <v>0</v>
      </c>
      <c r="F107">
        <v>2020</v>
      </c>
      <c r="G107" s="11">
        <v>42882</v>
      </c>
      <c r="H107" s="12">
        <f t="shared" si="15"/>
        <v>0</v>
      </c>
      <c r="I107" s="13">
        <f t="shared" si="16"/>
        <v>0</v>
      </c>
      <c r="J107">
        <f t="shared" si="17"/>
        <v>1</v>
      </c>
      <c r="K107" s="64">
        <f t="shared" si="13"/>
        <v>1.25</v>
      </c>
      <c r="L107" s="2"/>
      <c r="M107">
        <v>1</v>
      </c>
    </row>
    <row r="108" spans="1:23" ht="15" customHeight="1">
      <c r="A108" t="s">
        <v>18</v>
      </c>
      <c r="B108" t="s">
        <v>128</v>
      </c>
      <c r="E108" s="21">
        <f t="shared" si="14"/>
        <v>0</v>
      </c>
      <c r="G108" s="11">
        <v>45410</v>
      </c>
      <c r="H108" s="12">
        <f t="shared" si="15"/>
        <v>0</v>
      </c>
      <c r="I108" s="13">
        <f t="shared" si="16"/>
        <v>0</v>
      </c>
      <c r="J108">
        <f t="shared" si="17"/>
        <v>1</v>
      </c>
      <c r="K108" s="64">
        <f t="shared" si="13"/>
        <v>1.25</v>
      </c>
      <c r="L108" s="2"/>
      <c r="M108">
        <v>1</v>
      </c>
    </row>
    <row r="109" spans="1:23">
      <c r="G109" s="18" t="s">
        <v>625</v>
      </c>
      <c r="H109" s="19">
        <f>MAX(H3:H108)</f>
        <v>0.94189998381615148</v>
      </c>
      <c r="K109" s="64"/>
    </row>
    <row r="110" spans="1:23">
      <c r="H110" s="20" t="s">
        <v>624</v>
      </c>
      <c r="K110" s="64"/>
    </row>
  </sheetData>
  <autoFilter ref="B2:M109" xr:uid="{3BC7CDA3-D079-4138-BEAA-EA1F91116F86}"/>
  <mergeCells count="2">
    <mergeCell ref="C1:D1"/>
    <mergeCell ref="F1:G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0437C-D181-4BF2-8A3F-6150AD3EA430}">
  <dimension ref="A1:L132"/>
  <sheetViews>
    <sheetView zoomScaleNormal="100" workbookViewId="0">
      <pane ySplit="2" topLeftCell="A3" activePane="bottomLeft" state="frozen"/>
      <selection pane="bottomLeft" activeCell="M18" sqref="M18"/>
    </sheetView>
  </sheetViews>
  <sheetFormatPr defaultRowHeight="15"/>
  <cols>
    <col min="1" max="1" width="10.5703125" bestFit="1" customWidth="1"/>
    <col min="2" max="2" width="18.42578125" bestFit="1" customWidth="1"/>
    <col min="3" max="3" width="22.140625" style="21" bestFit="1" customWidth="1"/>
    <col min="4" max="4" width="16.5703125" style="26" bestFit="1" customWidth="1"/>
    <col min="5" max="5" width="10.5703125" bestFit="1" customWidth="1"/>
    <col min="6" max="6" width="22.42578125" bestFit="1" customWidth="1"/>
    <col min="7" max="7" width="11.140625" hidden="1" customWidth="1"/>
    <col min="8" max="8" width="13" bestFit="1" customWidth="1"/>
    <col min="10" max="10" width="4.42578125" bestFit="1" customWidth="1"/>
    <col min="11" max="11" width="4.5703125" bestFit="1" customWidth="1"/>
    <col min="12" max="12" width="5.42578125" bestFit="1" customWidth="1"/>
  </cols>
  <sheetData>
    <row r="1" spans="1:12">
      <c r="A1" s="1"/>
      <c r="C1" s="16">
        <f>MAX(C3:C132)</f>
        <v>398</v>
      </c>
      <c r="D1" s="56" t="s">
        <v>625</v>
      </c>
      <c r="J1" s="14"/>
      <c r="K1" s="14"/>
      <c r="L1" s="14"/>
    </row>
    <row r="2" spans="1:12" s="1" customFormat="1">
      <c r="A2" s="1" t="s">
        <v>6</v>
      </c>
      <c r="B2" s="1" t="s">
        <v>7</v>
      </c>
      <c r="C2" s="1" t="s">
        <v>633</v>
      </c>
      <c r="D2" s="27" t="s">
        <v>634</v>
      </c>
      <c r="E2" s="1" t="s">
        <v>631</v>
      </c>
      <c r="F2" s="14" t="s">
        <v>13</v>
      </c>
      <c r="H2" s="1" t="s">
        <v>632</v>
      </c>
      <c r="J2" s="23" t="s">
        <v>15</v>
      </c>
      <c r="K2" s="23" t="s">
        <v>16</v>
      </c>
      <c r="L2" s="23" t="s">
        <v>17</v>
      </c>
    </row>
    <row r="3" spans="1:12">
      <c r="A3" t="s">
        <v>164</v>
      </c>
      <c r="B3" t="s">
        <v>165</v>
      </c>
      <c r="C3">
        <v>42</v>
      </c>
      <c r="D3" s="26">
        <f t="shared" ref="D3:D34" si="0">C3/$C$1*100</f>
        <v>10.552763819095476</v>
      </c>
      <c r="E3">
        <f t="shared" ref="E3:E34" si="1">LOOKUP(D3,$J$3:$K$7,$L$3:$L$7)</f>
        <v>2</v>
      </c>
      <c r="F3" s="64">
        <f>ROUND((E3/5)*(25/100)*30,2)</f>
        <v>3</v>
      </c>
      <c r="H3">
        <v>2</v>
      </c>
      <c r="J3" s="25">
        <v>0</v>
      </c>
      <c r="K3" s="25">
        <v>5</v>
      </c>
      <c r="L3" s="10">
        <v>1</v>
      </c>
    </row>
    <row r="4" spans="1:12">
      <c r="A4" t="s">
        <v>164</v>
      </c>
      <c r="B4" t="s">
        <v>166</v>
      </c>
      <c r="C4">
        <v>30</v>
      </c>
      <c r="D4" s="26">
        <f t="shared" si="0"/>
        <v>7.5376884422110546</v>
      </c>
      <c r="E4">
        <f t="shared" si="1"/>
        <v>2</v>
      </c>
      <c r="F4" s="64">
        <f t="shared" ref="F4:F67" si="2">ROUND((E4/5)*(25/100)*30,2)</f>
        <v>3</v>
      </c>
      <c r="H4">
        <v>2</v>
      </c>
      <c r="J4" s="61">
        <v>5</v>
      </c>
      <c r="K4" s="25">
        <v>40</v>
      </c>
      <c r="L4" s="10">
        <v>2</v>
      </c>
    </row>
    <row r="5" spans="1:12">
      <c r="A5" t="s">
        <v>164</v>
      </c>
      <c r="B5" t="s">
        <v>167</v>
      </c>
      <c r="C5">
        <v>20</v>
      </c>
      <c r="D5" s="26">
        <f t="shared" si="0"/>
        <v>5.025125628140704</v>
      </c>
      <c r="E5">
        <f t="shared" si="1"/>
        <v>2</v>
      </c>
      <c r="F5" s="64">
        <f t="shared" si="2"/>
        <v>3</v>
      </c>
      <c r="H5">
        <v>1</v>
      </c>
      <c r="J5" s="25">
        <v>40</v>
      </c>
      <c r="K5" s="25">
        <v>60</v>
      </c>
      <c r="L5" s="10">
        <v>3</v>
      </c>
    </row>
    <row r="6" spans="1:12">
      <c r="A6" t="s">
        <v>164</v>
      </c>
      <c r="B6" t="s">
        <v>168</v>
      </c>
      <c r="C6">
        <v>26</v>
      </c>
      <c r="D6" s="26">
        <f t="shared" si="0"/>
        <v>6.5326633165829149</v>
      </c>
      <c r="E6">
        <f t="shared" si="1"/>
        <v>2</v>
      </c>
      <c r="F6" s="64">
        <f t="shared" si="2"/>
        <v>3</v>
      </c>
      <c r="H6">
        <v>2</v>
      </c>
      <c r="J6" s="25">
        <v>60</v>
      </c>
      <c r="K6" s="25">
        <v>80</v>
      </c>
      <c r="L6" s="10">
        <v>4</v>
      </c>
    </row>
    <row r="7" spans="1:12">
      <c r="A7" t="s">
        <v>164</v>
      </c>
      <c r="B7" t="s">
        <v>169</v>
      </c>
      <c r="C7">
        <v>20</v>
      </c>
      <c r="D7" s="26">
        <f t="shared" si="0"/>
        <v>5.025125628140704</v>
      </c>
      <c r="E7">
        <f t="shared" si="1"/>
        <v>2</v>
      </c>
      <c r="F7" s="64">
        <f t="shared" si="2"/>
        <v>3</v>
      </c>
      <c r="H7">
        <v>1</v>
      </c>
      <c r="J7" s="25">
        <v>80</v>
      </c>
      <c r="K7" s="25">
        <v>100</v>
      </c>
      <c r="L7" s="10">
        <v>5</v>
      </c>
    </row>
    <row r="8" spans="1:12">
      <c r="A8" t="s">
        <v>164</v>
      </c>
      <c r="B8" t="s">
        <v>170</v>
      </c>
      <c r="C8">
        <v>8</v>
      </c>
      <c r="D8" s="26">
        <f t="shared" si="0"/>
        <v>2.0100502512562812</v>
      </c>
      <c r="E8">
        <f t="shared" si="1"/>
        <v>1</v>
      </c>
      <c r="F8" s="64">
        <f t="shared" si="2"/>
        <v>1.5</v>
      </c>
      <c r="H8">
        <v>1</v>
      </c>
    </row>
    <row r="9" spans="1:12">
      <c r="A9" t="s">
        <v>164</v>
      </c>
      <c r="B9" t="s">
        <v>171</v>
      </c>
      <c r="C9"/>
      <c r="D9" s="26">
        <f t="shared" si="0"/>
        <v>0</v>
      </c>
      <c r="E9">
        <f t="shared" si="1"/>
        <v>1</v>
      </c>
      <c r="F9" s="64">
        <f t="shared" si="2"/>
        <v>1.5</v>
      </c>
      <c r="H9">
        <v>1</v>
      </c>
    </row>
    <row r="10" spans="1:12">
      <c r="A10" t="s">
        <v>164</v>
      </c>
      <c r="B10" t="s">
        <v>172</v>
      </c>
      <c r="C10">
        <v>23</v>
      </c>
      <c r="D10" s="26">
        <f t="shared" si="0"/>
        <v>5.7788944723618094</v>
      </c>
      <c r="E10">
        <f t="shared" si="1"/>
        <v>2</v>
      </c>
      <c r="F10" s="64">
        <f t="shared" si="2"/>
        <v>3</v>
      </c>
      <c r="H10">
        <v>1</v>
      </c>
    </row>
    <row r="11" spans="1:12">
      <c r="A11" t="s">
        <v>164</v>
      </c>
      <c r="B11" t="s">
        <v>173</v>
      </c>
      <c r="C11">
        <v>2</v>
      </c>
      <c r="D11" s="26">
        <f t="shared" si="0"/>
        <v>0.50251256281407031</v>
      </c>
      <c r="E11">
        <f t="shared" si="1"/>
        <v>1</v>
      </c>
      <c r="F11" s="64">
        <f t="shared" si="2"/>
        <v>1.5</v>
      </c>
      <c r="H11">
        <v>1</v>
      </c>
    </row>
    <row r="12" spans="1:12">
      <c r="A12" t="s">
        <v>164</v>
      </c>
      <c r="B12" t="s">
        <v>174</v>
      </c>
      <c r="C12">
        <v>5</v>
      </c>
      <c r="D12" s="26">
        <f t="shared" si="0"/>
        <v>1.256281407035176</v>
      </c>
      <c r="E12">
        <f t="shared" si="1"/>
        <v>1</v>
      </c>
      <c r="F12" s="64">
        <f t="shared" si="2"/>
        <v>1.5</v>
      </c>
      <c r="H12">
        <v>1</v>
      </c>
    </row>
    <row r="13" spans="1:12">
      <c r="A13" t="s">
        <v>164</v>
      </c>
      <c r="B13" t="s">
        <v>175</v>
      </c>
      <c r="C13"/>
      <c r="D13" s="26">
        <f t="shared" si="0"/>
        <v>0</v>
      </c>
      <c r="E13">
        <f t="shared" si="1"/>
        <v>1</v>
      </c>
      <c r="F13" s="64">
        <f t="shared" si="2"/>
        <v>1.5</v>
      </c>
      <c r="H13">
        <v>1</v>
      </c>
    </row>
    <row r="14" spans="1:12">
      <c r="A14" t="s">
        <v>164</v>
      </c>
      <c r="B14" t="s">
        <v>176</v>
      </c>
      <c r="C14">
        <v>0</v>
      </c>
      <c r="D14" s="26">
        <f t="shared" si="0"/>
        <v>0</v>
      </c>
      <c r="E14">
        <f t="shared" si="1"/>
        <v>1</v>
      </c>
      <c r="F14" s="64">
        <f t="shared" si="2"/>
        <v>1.5</v>
      </c>
      <c r="H14">
        <v>1</v>
      </c>
    </row>
    <row r="15" spans="1:12">
      <c r="A15" t="s">
        <v>164</v>
      </c>
      <c r="B15" t="s">
        <v>177</v>
      </c>
      <c r="C15">
        <v>4</v>
      </c>
      <c r="D15" s="26">
        <f t="shared" si="0"/>
        <v>1.0050251256281406</v>
      </c>
      <c r="E15">
        <f t="shared" si="1"/>
        <v>1</v>
      </c>
      <c r="F15" s="64">
        <f t="shared" si="2"/>
        <v>1.5</v>
      </c>
      <c r="H15">
        <v>1</v>
      </c>
    </row>
    <row r="16" spans="1:12">
      <c r="A16" t="s">
        <v>164</v>
      </c>
      <c r="B16" t="s">
        <v>178</v>
      </c>
      <c r="C16"/>
      <c r="D16" s="26">
        <f t="shared" si="0"/>
        <v>0</v>
      </c>
      <c r="E16">
        <f t="shared" si="1"/>
        <v>1</v>
      </c>
      <c r="F16" s="64">
        <f t="shared" si="2"/>
        <v>1.5</v>
      </c>
      <c r="H16">
        <v>1</v>
      </c>
    </row>
    <row r="17" spans="1:8">
      <c r="A17" t="s">
        <v>164</v>
      </c>
      <c r="B17" t="s">
        <v>179</v>
      </c>
      <c r="C17">
        <v>0</v>
      </c>
      <c r="D17" s="26">
        <f t="shared" si="0"/>
        <v>0</v>
      </c>
      <c r="E17">
        <f t="shared" si="1"/>
        <v>1</v>
      </c>
      <c r="F17" s="64">
        <f t="shared" si="2"/>
        <v>1.5</v>
      </c>
      <c r="H17">
        <v>1</v>
      </c>
    </row>
    <row r="18" spans="1:8">
      <c r="A18" t="s">
        <v>164</v>
      </c>
      <c r="B18" t="s">
        <v>180</v>
      </c>
      <c r="C18">
        <v>9</v>
      </c>
      <c r="D18" s="26">
        <f t="shared" si="0"/>
        <v>2.2613065326633168</v>
      </c>
      <c r="E18">
        <f t="shared" si="1"/>
        <v>1</v>
      </c>
      <c r="F18" s="64">
        <f t="shared" si="2"/>
        <v>1.5</v>
      </c>
      <c r="H18">
        <v>1</v>
      </c>
    </row>
    <row r="19" spans="1:8">
      <c r="A19" t="s">
        <v>164</v>
      </c>
      <c r="B19" t="s">
        <v>181</v>
      </c>
      <c r="C19">
        <v>0</v>
      </c>
      <c r="D19" s="26">
        <f t="shared" si="0"/>
        <v>0</v>
      </c>
      <c r="E19">
        <f t="shared" si="1"/>
        <v>1</v>
      </c>
      <c r="F19" s="64">
        <f t="shared" si="2"/>
        <v>1.5</v>
      </c>
      <c r="H19">
        <v>1</v>
      </c>
    </row>
    <row r="20" spans="1:8">
      <c r="A20" t="s">
        <v>164</v>
      </c>
      <c r="B20" t="s">
        <v>182</v>
      </c>
      <c r="C20"/>
      <c r="D20" s="26">
        <f t="shared" si="0"/>
        <v>0</v>
      </c>
      <c r="E20">
        <f t="shared" si="1"/>
        <v>1</v>
      </c>
      <c r="F20" s="64">
        <f t="shared" si="2"/>
        <v>1.5</v>
      </c>
      <c r="H20">
        <v>1</v>
      </c>
    </row>
    <row r="21" spans="1:8">
      <c r="A21" t="s">
        <v>164</v>
      </c>
      <c r="B21" t="s">
        <v>183</v>
      </c>
      <c r="C21"/>
      <c r="D21" s="26">
        <f t="shared" si="0"/>
        <v>0</v>
      </c>
      <c r="E21">
        <f t="shared" si="1"/>
        <v>1</v>
      </c>
      <c r="F21" s="64">
        <f t="shared" si="2"/>
        <v>1.5</v>
      </c>
      <c r="H21">
        <v>1</v>
      </c>
    </row>
    <row r="22" spans="1:8">
      <c r="A22" t="s">
        <v>164</v>
      </c>
      <c r="B22" t="s">
        <v>184</v>
      </c>
      <c r="C22"/>
      <c r="D22" s="26">
        <f t="shared" si="0"/>
        <v>0</v>
      </c>
      <c r="E22">
        <f t="shared" si="1"/>
        <v>1</v>
      </c>
      <c r="F22" s="64">
        <f t="shared" si="2"/>
        <v>1.5</v>
      </c>
      <c r="H22">
        <v>1</v>
      </c>
    </row>
    <row r="23" spans="1:8">
      <c r="A23" t="s">
        <v>164</v>
      </c>
      <c r="B23" t="s">
        <v>185</v>
      </c>
      <c r="C23"/>
      <c r="D23" s="26">
        <f t="shared" si="0"/>
        <v>0</v>
      </c>
      <c r="E23">
        <f t="shared" si="1"/>
        <v>1</v>
      </c>
      <c r="F23" s="64">
        <f t="shared" si="2"/>
        <v>1.5</v>
      </c>
      <c r="H23">
        <v>1</v>
      </c>
    </row>
    <row r="24" spans="1:8">
      <c r="A24" t="s">
        <v>164</v>
      </c>
      <c r="B24" t="s">
        <v>186</v>
      </c>
      <c r="C24">
        <v>14</v>
      </c>
      <c r="D24" s="26">
        <f t="shared" si="0"/>
        <v>3.5175879396984926</v>
      </c>
      <c r="E24">
        <f t="shared" si="1"/>
        <v>1</v>
      </c>
      <c r="F24" s="64">
        <f t="shared" si="2"/>
        <v>1.5</v>
      </c>
      <c r="H24">
        <v>1</v>
      </c>
    </row>
    <row r="25" spans="1:8">
      <c r="A25" t="s">
        <v>164</v>
      </c>
      <c r="B25" t="s">
        <v>187</v>
      </c>
      <c r="C25">
        <v>0</v>
      </c>
      <c r="D25" s="26">
        <f t="shared" si="0"/>
        <v>0</v>
      </c>
      <c r="E25">
        <f t="shared" si="1"/>
        <v>1</v>
      </c>
      <c r="F25" s="64">
        <f t="shared" si="2"/>
        <v>1.5</v>
      </c>
      <c r="H25">
        <v>1</v>
      </c>
    </row>
    <row r="26" spans="1:8">
      <c r="A26" t="s">
        <v>164</v>
      </c>
      <c r="B26" t="s">
        <v>188</v>
      </c>
      <c r="C26">
        <v>0</v>
      </c>
      <c r="D26" s="26">
        <f t="shared" si="0"/>
        <v>0</v>
      </c>
      <c r="E26">
        <f t="shared" si="1"/>
        <v>1</v>
      </c>
      <c r="F26" s="64">
        <f t="shared" si="2"/>
        <v>1.5</v>
      </c>
      <c r="H26">
        <v>1</v>
      </c>
    </row>
    <row r="27" spans="1:8">
      <c r="A27" t="s">
        <v>164</v>
      </c>
      <c r="B27" t="s">
        <v>189</v>
      </c>
      <c r="C27">
        <v>2</v>
      </c>
      <c r="D27" s="26">
        <f t="shared" si="0"/>
        <v>0.50251256281407031</v>
      </c>
      <c r="E27">
        <f t="shared" si="1"/>
        <v>1</v>
      </c>
      <c r="F27" s="64">
        <f t="shared" si="2"/>
        <v>1.5</v>
      </c>
      <c r="H27">
        <v>1</v>
      </c>
    </row>
    <row r="28" spans="1:8">
      <c r="A28" t="s">
        <v>164</v>
      </c>
      <c r="B28" t="s">
        <v>190</v>
      </c>
      <c r="C28">
        <v>0</v>
      </c>
      <c r="D28" s="26">
        <f t="shared" si="0"/>
        <v>0</v>
      </c>
      <c r="E28">
        <f t="shared" si="1"/>
        <v>1</v>
      </c>
      <c r="F28" s="64">
        <f t="shared" si="2"/>
        <v>1.5</v>
      </c>
      <c r="H28">
        <v>1</v>
      </c>
    </row>
    <row r="29" spans="1:8">
      <c r="A29" t="s">
        <v>164</v>
      </c>
      <c r="B29" t="s">
        <v>191</v>
      </c>
      <c r="C29">
        <v>4</v>
      </c>
      <c r="D29" s="26">
        <f t="shared" si="0"/>
        <v>1.0050251256281406</v>
      </c>
      <c r="E29">
        <f t="shared" si="1"/>
        <v>1</v>
      </c>
      <c r="F29" s="64">
        <f t="shared" si="2"/>
        <v>1.5</v>
      </c>
      <c r="H29">
        <v>1</v>
      </c>
    </row>
    <row r="30" spans="1:8">
      <c r="A30" t="s">
        <v>164</v>
      </c>
      <c r="B30" t="s">
        <v>192</v>
      </c>
      <c r="C30">
        <v>0</v>
      </c>
      <c r="D30" s="26">
        <f t="shared" si="0"/>
        <v>0</v>
      </c>
      <c r="E30">
        <f t="shared" si="1"/>
        <v>1</v>
      </c>
      <c r="F30" s="64">
        <f t="shared" si="2"/>
        <v>1.5</v>
      </c>
      <c r="H30">
        <v>1</v>
      </c>
    </row>
    <row r="31" spans="1:8">
      <c r="A31" t="s">
        <v>164</v>
      </c>
      <c r="B31" t="s">
        <v>193</v>
      </c>
      <c r="C31">
        <v>0</v>
      </c>
      <c r="D31" s="26">
        <f t="shared" si="0"/>
        <v>0</v>
      </c>
      <c r="E31">
        <f t="shared" si="1"/>
        <v>1</v>
      </c>
      <c r="F31" s="64">
        <f t="shared" si="2"/>
        <v>1.5</v>
      </c>
      <c r="H31">
        <v>1</v>
      </c>
    </row>
    <row r="32" spans="1:8">
      <c r="A32" t="s">
        <v>164</v>
      </c>
      <c r="B32" t="s">
        <v>194</v>
      </c>
      <c r="C32">
        <v>0</v>
      </c>
      <c r="D32" s="26">
        <f t="shared" si="0"/>
        <v>0</v>
      </c>
      <c r="E32">
        <f t="shared" si="1"/>
        <v>1</v>
      </c>
      <c r="F32" s="64">
        <f t="shared" si="2"/>
        <v>1.5</v>
      </c>
      <c r="H32">
        <v>1</v>
      </c>
    </row>
    <row r="33" spans="1:8">
      <c r="A33" t="s">
        <v>164</v>
      </c>
      <c r="B33" t="s">
        <v>195</v>
      </c>
      <c r="C33">
        <v>398</v>
      </c>
      <c r="D33" s="26">
        <f t="shared" si="0"/>
        <v>100</v>
      </c>
      <c r="E33">
        <f t="shared" si="1"/>
        <v>5</v>
      </c>
      <c r="F33" s="64">
        <f t="shared" si="2"/>
        <v>7.5</v>
      </c>
      <c r="H33">
        <v>5</v>
      </c>
    </row>
    <row r="34" spans="1:8">
      <c r="A34" t="s">
        <v>164</v>
      </c>
      <c r="B34" t="s">
        <v>196</v>
      </c>
      <c r="C34">
        <v>39</v>
      </c>
      <c r="D34" s="26">
        <f t="shared" si="0"/>
        <v>9.7989949748743719</v>
      </c>
      <c r="E34">
        <f t="shared" si="1"/>
        <v>2</v>
      </c>
      <c r="F34" s="64">
        <f t="shared" si="2"/>
        <v>3</v>
      </c>
      <c r="H34">
        <v>2</v>
      </c>
    </row>
    <row r="35" spans="1:8">
      <c r="A35" t="s">
        <v>164</v>
      </c>
      <c r="B35" t="s">
        <v>197</v>
      </c>
      <c r="C35">
        <v>0</v>
      </c>
      <c r="D35" s="26">
        <f t="shared" ref="D35:D66" si="3">C35/$C$1*100</f>
        <v>0</v>
      </c>
      <c r="E35">
        <f t="shared" ref="E35:E66" si="4">LOOKUP(D35,$J$3:$K$7,$L$3:$L$7)</f>
        <v>1</v>
      </c>
      <c r="F35" s="64">
        <f t="shared" si="2"/>
        <v>1.5</v>
      </c>
      <c r="H35">
        <v>1</v>
      </c>
    </row>
    <row r="36" spans="1:8">
      <c r="A36" t="s">
        <v>164</v>
      </c>
      <c r="B36" t="s">
        <v>198</v>
      </c>
      <c r="C36">
        <v>8</v>
      </c>
      <c r="D36" s="26">
        <f t="shared" si="3"/>
        <v>2.0100502512562812</v>
      </c>
      <c r="E36">
        <f t="shared" si="4"/>
        <v>1</v>
      </c>
      <c r="F36" s="64">
        <f t="shared" si="2"/>
        <v>1.5</v>
      </c>
      <c r="H36">
        <v>1</v>
      </c>
    </row>
    <row r="37" spans="1:8">
      <c r="A37" t="s">
        <v>164</v>
      </c>
      <c r="B37" t="s">
        <v>199</v>
      </c>
      <c r="C37">
        <v>26</v>
      </c>
      <c r="D37" s="26">
        <f t="shared" si="3"/>
        <v>6.5326633165829149</v>
      </c>
      <c r="E37">
        <f t="shared" si="4"/>
        <v>2</v>
      </c>
      <c r="F37" s="64">
        <f t="shared" si="2"/>
        <v>3</v>
      </c>
      <c r="H37">
        <v>2</v>
      </c>
    </row>
    <row r="38" spans="1:8">
      <c r="A38" t="s">
        <v>164</v>
      </c>
      <c r="B38" t="s">
        <v>200</v>
      </c>
      <c r="C38">
        <v>0</v>
      </c>
      <c r="D38" s="26">
        <f t="shared" si="3"/>
        <v>0</v>
      </c>
      <c r="E38">
        <f t="shared" si="4"/>
        <v>1</v>
      </c>
      <c r="F38" s="64">
        <f t="shared" si="2"/>
        <v>1.5</v>
      </c>
      <c r="H38">
        <v>1</v>
      </c>
    </row>
    <row r="39" spans="1:8">
      <c r="A39" t="s">
        <v>164</v>
      </c>
      <c r="B39" t="s">
        <v>201</v>
      </c>
      <c r="C39">
        <v>0</v>
      </c>
      <c r="D39" s="26">
        <f t="shared" si="3"/>
        <v>0</v>
      </c>
      <c r="E39">
        <f t="shared" si="4"/>
        <v>1</v>
      </c>
      <c r="F39" s="64">
        <f t="shared" si="2"/>
        <v>1.5</v>
      </c>
      <c r="H39">
        <v>1</v>
      </c>
    </row>
    <row r="40" spans="1:8">
      <c r="A40" t="s">
        <v>164</v>
      </c>
      <c r="B40" t="s">
        <v>202</v>
      </c>
      <c r="C40">
        <v>0</v>
      </c>
      <c r="D40" s="26">
        <f t="shared" si="3"/>
        <v>0</v>
      </c>
      <c r="E40">
        <f t="shared" si="4"/>
        <v>1</v>
      </c>
      <c r="F40" s="64">
        <f t="shared" si="2"/>
        <v>1.5</v>
      </c>
      <c r="H40">
        <v>1</v>
      </c>
    </row>
    <row r="41" spans="1:8">
      <c r="A41" t="s">
        <v>164</v>
      </c>
      <c r="B41" t="s">
        <v>203</v>
      </c>
      <c r="C41">
        <v>2</v>
      </c>
      <c r="D41" s="26">
        <f t="shared" si="3"/>
        <v>0.50251256281407031</v>
      </c>
      <c r="E41">
        <f t="shared" si="4"/>
        <v>1</v>
      </c>
      <c r="F41" s="64">
        <f t="shared" si="2"/>
        <v>1.5</v>
      </c>
      <c r="H41">
        <v>1</v>
      </c>
    </row>
    <row r="42" spans="1:8">
      <c r="A42" t="s">
        <v>164</v>
      </c>
      <c r="B42" t="s">
        <v>204</v>
      </c>
      <c r="C42">
        <v>0</v>
      </c>
      <c r="D42" s="26">
        <f t="shared" si="3"/>
        <v>0</v>
      </c>
      <c r="E42">
        <f t="shared" si="4"/>
        <v>1</v>
      </c>
      <c r="F42" s="64">
        <f t="shared" si="2"/>
        <v>1.5</v>
      </c>
      <c r="H42">
        <v>1</v>
      </c>
    </row>
    <row r="43" spans="1:8">
      <c r="A43" t="s">
        <v>164</v>
      </c>
      <c r="B43" t="s">
        <v>205</v>
      </c>
      <c r="C43"/>
      <c r="D43" s="26">
        <f t="shared" si="3"/>
        <v>0</v>
      </c>
      <c r="E43">
        <f t="shared" si="4"/>
        <v>1</v>
      </c>
      <c r="F43" s="64">
        <f t="shared" si="2"/>
        <v>1.5</v>
      </c>
      <c r="H43">
        <v>1</v>
      </c>
    </row>
    <row r="44" spans="1:8">
      <c r="A44" t="s">
        <v>164</v>
      </c>
      <c r="B44" t="s">
        <v>206</v>
      </c>
      <c r="C44">
        <v>2</v>
      </c>
      <c r="D44" s="26">
        <f t="shared" si="3"/>
        <v>0.50251256281407031</v>
      </c>
      <c r="E44">
        <f t="shared" si="4"/>
        <v>1</v>
      </c>
      <c r="F44" s="64">
        <f t="shared" si="2"/>
        <v>1.5</v>
      </c>
      <c r="H44">
        <v>1</v>
      </c>
    </row>
    <row r="45" spans="1:8">
      <c r="A45" t="s">
        <v>164</v>
      </c>
      <c r="B45" t="s">
        <v>207</v>
      </c>
      <c r="C45">
        <v>1</v>
      </c>
      <c r="D45" s="26">
        <f t="shared" si="3"/>
        <v>0.25125628140703515</v>
      </c>
      <c r="E45">
        <f t="shared" si="4"/>
        <v>1</v>
      </c>
      <c r="F45" s="64">
        <f t="shared" si="2"/>
        <v>1.5</v>
      </c>
      <c r="H45">
        <v>1</v>
      </c>
    </row>
    <row r="46" spans="1:8">
      <c r="A46" t="s">
        <v>164</v>
      </c>
      <c r="B46" t="s">
        <v>208</v>
      </c>
      <c r="C46">
        <v>68</v>
      </c>
      <c r="D46" s="26">
        <f t="shared" si="3"/>
        <v>17.08542713567839</v>
      </c>
      <c r="E46">
        <f t="shared" si="4"/>
        <v>2</v>
      </c>
      <c r="F46" s="64">
        <f t="shared" si="2"/>
        <v>3</v>
      </c>
      <c r="H46">
        <v>2</v>
      </c>
    </row>
    <row r="47" spans="1:8">
      <c r="A47" t="s">
        <v>164</v>
      </c>
      <c r="B47" t="s">
        <v>209</v>
      </c>
      <c r="C47">
        <v>0</v>
      </c>
      <c r="D47" s="26">
        <f t="shared" si="3"/>
        <v>0</v>
      </c>
      <c r="E47">
        <f t="shared" si="4"/>
        <v>1</v>
      </c>
      <c r="F47" s="64">
        <f t="shared" si="2"/>
        <v>1.5</v>
      </c>
      <c r="H47">
        <v>1</v>
      </c>
    </row>
    <row r="48" spans="1:8">
      <c r="A48" t="s">
        <v>164</v>
      </c>
      <c r="B48" t="s">
        <v>210</v>
      </c>
      <c r="C48">
        <v>15</v>
      </c>
      <c r="D48" s="26">
        <f t="shared" si="3"/>
        <v>3.7688442211055273</v>
      </c>
      <c r="E48">
        <f t="shared" si="4"/>
        <v>1</v>
      </c>
      <c r="F48" s="64">
        <f t="shared" si="2"/>
        <v>1.5</v>
      </c>
      <c r="H48">
        <v>1</v>
      </c>
    </row>
    <row r="49" spans="1:8">
      <c r="A49" t="s">
        <v>164</v>
      </c>
      <c r="B49" t="s">
        <v>211</v>
      </c>
      <c r="C49">
        <v>0</v>
      </c>
      <c r="D49" s="26">
        <f t="shared" si="3"/>
        <v>0</v>
      </c>
      <c r="E49">
        <f t="shared" si="4"/>
        <v>1</v>
      </c>
      <c r="F49" s="64">
        <f t="shared" si="2"/>
        <v>1.5</v>
      </c>
      <c r="H49">
        <v>1</v>
      </c>
    </row>
    <row r="50" spans="1:8">
      <c r="A50" t="s">
        <v>164</v>
      </c>
      <c r="B50" t="s">
        <v>212</v>
      </c>
      <c r="C50">
        <v>23</v>
      </c>
      <c r="D50" s="26">
        <f t="shared" si="3"/>
        <v>5.7788944723618094</v>
      </c>
      <c r="E50">
        <f t="shared" si="4"/>
        <v>2</v>
      </c>
      <c r="F50" s="64">
        <f t="shared" si="2"/>
        <v>3</v>
      </c>
      <c r="H50">
        <v>1</v>
      </c>
    </row>
    <row r="51" spans="1:8">
      <c r="A51" t="s">
        <v>164</v>
      </c>
      <c r="B51" t="s">
        <v>213</v>
      </c>
      <c r="C51">
        <v>26</v>
      </c>
      <c r="D51" s="26">
        <f t="shared" si="3"/>
        <v>6.5326633165829149</v>
      </c>
      <c r="E51">
        <f t="shared" si="4"/>
        <v>2</v>
      </c>
      <c r="F51" s="64">
        <f t="shared" si="2"/>
        <v>3</v>
      </c>
      <c r="H51">
        <v>2</v>
      </c>
    </row>
    <row r="52" spans="1:8">
      <c r="A52" t="s">
        <v>164</v>
      </c>
      <c r="B52" t="s">
        <v>214</v>
      </c>
      <c r="C52">
        <v>4</v>
      </c>
      <c r="D52" s="26">
        <f t="shared" si="3"/>
        <v>1.0050251256281406</v>
      </c>
      <c r="E52">
        <f t="shared" si="4"/>
        <v>1</v>
      </c>
      <c r="F52" s="64">
        <f t="shared" si="2"/>
        <v>1.5</v>
      </c>
      <c r="H52">
        <v>1</v>
      </c>
    </row>
    <row r="53" spans="1:8">
      <c r="A53" t="s">
        <v>164</v>
      </c>
      <c r="B53" t="s">
        <v>215</v>
      </c>
      <c r="C53">
        <v>14</v>
      </c>
      <c r="D53" s="26">
        <f t="shared" si="3"/>
        <v>3.5175879396984926</v>
      </c>
      <c r="E53">
        <f t="shared" si="4"/>
        <v>1</v>
      </c>
      <c r="F53" s="64">
        <f t="shared" si="2"/>
        <v>1.5</v>
      </c>
      <c r="H53">
        <v>1</v>
      </c>
    </row>
    <row r="54" spans="1:8">
      <c r="A54" t="s">
        <v>164</v>
      </c>
      <c r="B54" t="s">
        <v>216</v>
      </c>
      <c r="C54">
        <v>21</v>
      </c>
      <c r="D54" s="26">
        <f t="shared" si="3"/>
        <v>5.2763819095477382</v>
      </c>
      <c r="E54">
        <f t="shared" si="4"/>
        <v>2</v>
      </c>
      <c r="F54" s="64">
        <f t="shared" si="2"/>
        <v>3</v>
      </c>
      <c r="H54">
        <v>1</v>
      </c>
    </row>
    <row r="55" spans="1:8">
      <c r="A55" t="s">
        <v>164</v>
      </c>
      <c r="B55" t="s">
        <v>217</v>
      </c>
      <c r="C55">
        <v>10</v>
      </c>
      <c r="D55" s="26">
        <f t="shared" si="3"/>
        <v>2.512562814070352</v>
      </c>
      <c r="E55">
        <f t="shared" si="4"/>
        <v>1</v>
      </c>
      <c r="F55" s="64">
        <f t="shared" si="2"/>
        <v>1.5</v>
      </c>
      <c r="H55">
        <v>1</v>
      </c>
    </row>
    <row r="56" spans="1:8">
      <c r="A56" t="s">
        <v>164</v>
      </c>
      <c r="B56" t="s">
        <v>218</v>
      </c>
      <c r="C56">
        <v>41</v>
      </c>
      <c r="D56" s="26">
        <f t="shared" si="3"/>
        <v>10.301507537688442</v>
      </c>
      <c r="E56">
        <f t="shared" si="4"/>
        <v>2</v>
      </c>
      <c r="F56" s="64">
        <f t="shared" si="2"/>
        <v>3</v>
      </c>
      <c r="H56">
        <v>2</v>
      </c>
    </row>
    <row r="57" spans="1:8">
      <c r="A57" t="s">
        <v>164</v>
      </c>
      <c r="B57" t="s">
        <v>219</v>
      </c>
      <c r="C57">
        <v>14</v>
      </c>
      <c r="D57" s="26">
        <f t="shared" si="3"/>
        <v>3.5175879396984926</v>
      </c>
      <c r="E57">
        <f t="shared" si="4"/>
        <v>1</v>
      </c>
      <c r="F57" s="64">
        <f t="shared" si="2"/>
        <v>1.5</v>
      </c>
      <c r="H57">
        <v>1</v>
      </c>
    </row>
    <row r="58" spans="1:8">
      <c r="A58" t="s">
        <v>164</v>
      </c>
      <c r="B58" t="s">
        <v>220</v>
      </c>
      <c r="C58">
        <v>16</v>
      </c>
      <c r="D58" s="26">
        <f t="shared" si="3"/>
        <v>4.0201005025125625</v>
      </c>
      <c r="E58">
        <f t="shared" si="4"/>
        <v>1</v>
      </c>
      <c r="F58" s="64">
        <f t="shared" si="2"/>
        <v>1.5</v>
      </c>
      <c r="H58">
        <v>1</v>
      </c>
    </row>
    <row r="59" spans="1:8">
      <c r="A59" t="s">
        <v>164</v>
      </c>
      <c r="B59" t="s">
        <v>221</v>
      </c>
      <c r="C59">
        <v>5</v>
      </c>
      <c r="D59" s="26">
        <f t="shared" si="3"/>
        <v>1.256281407035176</v>
      </c>
      <c r="E59">
        <f t="shared" si="4"/>
        <v>1</v>
      </c>
      <c r="F59" s="64">
        <f t="shared" si="2"/>
        <v>1.5</v>
      </c>
      <c r="H59">
        <v>1</v>
      </c>
    </row>
    <row r="60" spans="1:8">
      <c r="A60" t="s">
        <v>164</v>
      </c>
      <c r="B60" t="s">
        <v>222</v>
      </c>
      <c r="C60">
        <v>14</v>
      </c>
      <c r="D60" s="26">
        <f t="shared" si="3"/>
        <v>3.5175879396984926</v>
      </c>
      <c r="E60">
        <f t="shared" si="4"/>
        <v>1</v>
      </c>
      <c r="F60" s="64">
        <f t="shared" si="2"/>
        <v>1.5</v>
      </c>
      <c r="H60">
        <v>1</v>
      </c>
    </row>
    <row r="61" spans="1:8">
      <c r="A61" t="s">
        <v>164</v>
      </c>
      <c r="B61" t="s">
        <v>223</v>
      </c>
      <c r="C61">
        <v>17</v>
      </c>
      <c r="D61" s="26">
        <f t="shared" si="3"/>
        <v>4.2713567839195976</v>
      </c>
      <c r="E61">
        <f t="shared" si="4"/>
        <v>1</v>
      </c>
      <c r="F61" s="64">
        <f t="shared" si="2"/>
        <v>1.5</v>
      </c>
      <c r="H61">
        <v>1</v>
      </c>
    </row>
    <row r="62" spans="1:8">
      <c r="A62" t="s">
        <v>164</v>
      </c>
      <c r="B62" t="s">
        <v>224</v>
      </c>
      <c r="C62">
        <v>0</v>
      </c>
      <c r="D62" s="26">
        <f t="shared" si="3"/>
        <v>0</v>
      </c>
      <c r="E62">
        <f t="shared" si="4"/>
        <v>1</v>
      </c>
      <c r="F62" s="64">
        <f t="shared" si="2"/>
        <v>1.5</v>
      </c>
      <c r="H62">
        <v>1</v>
      </c>
    </row>
    <row r="63" spans="1:8">
      <c r="A63" t="s">
        <v>164</v>
      </c>
      <c r="B63" t="s">
        <v>225</v>
      </c>
      <c r="C63">
        <v>3</v>
      </c>
      <c r="D63" s="26">
        <f t="shared" si="3"/>
        <v>0.75376884422110546</v>
      </c>
      <c r="E63">
        <f t="shared" si="4"/>
        <v>1</v>
      </c>
      <c r="F63" s="64">
        <f t="shared" si="2"/>
        <v>1.5</v>
      </c>
      <c r="H63">
        <v>1</v>
      </c>
    </row>
    <row r="64" spans="1:8">
      <c r="A64" t="s">
        <v>164</v>
      </c>
      <c r="B64" t="s">
        <v>226</v>
      </c>
      <c r="C64">
        <v>0</v>
      </c>
      <c r="D64" s="26">
        <f t="shared" si="3"/>
        <v>0</v>
      </c>
      <c r="E64">
        <f t="shared" si="4"/>
        <v>1</v>
      </c>
      <c r="F64" s="64">
        <f t="shared" si="2"/>
        <v>1.5</v>
      </c>
      <c r="H64">
        <v>1</v>
      </c>
    </row>
    <row r="65" spans="1:8">
      <c r="A65" t="s">
        <v>164</v>
      </c>
      <c r="B65" t="s">
        <v>227</v>
      </c>
      <c r="C65">
        <v>0</v>
      </c>
      <c r="D65" s="26">
        <f t="shared" si="3"/>
        <v>0</v>
      </c>
      <c r="E65">
        <f t="shared" si="4"/>
        <v>1</v>
      </c>
      <c r="F65" s="64">
        <f t="shared" si="2"/>
        <v>1.5</v>
      </c>
      <c r="H65">
        <v>1</v>
      </c>
    </row>
    <row r="66" spans="1:8">
      <c r="A66" t="s">
        <v>164</v>
      </c>
      <c r="B66" t="s">
        <v>228</v>
      </c>
      <c r="C66">
        <v>27</v>
      </c>
      <c r="D66" s="26">
        <f t="shared" si="3"/>
        <v>6.78391959798995</v>
      </c>
      <c r="E66">
        <f t="shared" si="4"/>
        <v>2</v>
      </c>
      <c r="F66" s="64">
        <f t="shared" si="2"/>
        <v>3</v>
      </c>
      <c r="H66">
        <v>2</v>
      </c>
    </row>
    <row r="67" spans="1:8">
      <c r="A67" t="s">
        <v>164</v>
      </c>
      <c r="B67" t="s">
        <v>229</v>
      </c>
      <c r="C67">
        <v>0</v>
      </c>
      <c r="D67" s="26">
        <f t="shared" ref="D67:D96" si="5">C67/$C$1*100</f>
        <v>0</v>
      </c>
      <c r="E67">
        <f t="shared" ref="E67:E96" si="6">LOOKUP(D67,$J$3:$K$7,$L$3:$L$7)</f>
        <v>1</v>
      </c>
      <c r="F67" s="64">
        <f t="shared" si="2"/>
        <v>1.5</v>
      </c>
      <c r="H67">
        <v>1</v>
      </c>
    </row>
    <row r="68" spans="1:8">
      <c r="A68" t="s">
        <v>164</v>
      </c>
      <c r="B68" t="s">
        <v>230</v>
      </c>
      <c r="C68">
        <v>19</v>
      </c>
      <c r="D68" s="26">
        <f t="shared" si="5"/>
        <v>4.7738693467336679</v>
      </c>
      <c r="E68">
        <f t="shared" si="6"/>
        <v>1</v>
      </c>
      <c r="F68" s="64">
        <f t="shared" ref="F68:F131" si="7">ROUND((E68/5)*(25/100)*30,2)</f>
        <v>1.5</v>
      </c>
      <c r="H68">
        <v>1</v>
      </c>
    </row>
    <row r="69" spans="1:8">
      <c r="A69" t="s">
        <v>164</v>
      </c>
      <c r="B69" t="s">
        <v>231</v>
      </c>
      <c r="C69">
        <v>34</v>
      </c>
      <c r="D69" s="26">
        <f t="shared" si="5"/>
        <v>8.5427135678391952</v>
      </c>
      <c r="E69">
        <f t="shared" si="6"/>
        <v>2</v>
      </c>
      <c r="F69" s="64">
        <f t="shared" si="7"/>
        <v>3</v>
      </c>
      <c r="H69">
        <v>2</v>
      </c>
    </row>
    <row r="70" spans="1:8">
      <c r="A70" t="s">
        <v>164</v>
      </c>
      <c r="B70" t="s">
        <v>232</v>
      </c>
      <c r="C70">
        <v>0</v>
      </c>
      <c r="D70" s="26">
        <f t="shared" si="5"/>
        <v>0</v>
      </c>
      <c r="E70">
        <f t="shared" si="6"/>
        <v>1</v>
      </c>
      <c r="F70" s="64">
        <f t="shared" si="7"/>
        <v>1.5</v>
      </c>
      <c r="H70">
        <v>1</v>
      </c>
    </row>
    <row r="71" spans="1:8">
      <c r="A71" t="s">
        <v>164</v>
      </c>
      <c r="B71" t="s">
        <v>233</v>
      </c>
      <c r="C71">
        <v>25</v>
      </c>
      <c r="D71" s="26">
        <f t="shared" si="5"/>
        <v>6.2814070351758788</v>
      </c>
      <c r="E71">
        <f t="shared" si="6"/>
        <v>2</v>
      </c>
      <c r="F71" s="64">
        <f t="shared" si="7"/>
        <v>3</v>
      </c>
      <c r="H71">
        <v>2</v>
      </c>
    </row>
    <row r="72" spans="1:8">
      <c r="A72" t="s">
        <v>164</v>
      </c>
      <c r="B72" t="s">
        <v>234</v>
      </c>
      <c r="C72">
        <v>0</v>
      </c>
      <c r="D72" s="26">
        <f t="shared" si="5"/>
        <v>0</v>
      </c>
      <c r="E72">
        <f t="shared" si="6"/>
        <v>1</v>
      </c>
      <c r="F72" s="64">
        <f t="shared" si="7"/>
        <v>1.5</v>
      </c>
      <c r="H72">
        <v>1</v>
      </c>
    </row>
    <row r="73" spans="1:8">
      <c r="A73" t="s">
        <v>164</v>
      </c>
      <c r="B73" t="s">
        <v>235</v>
      </c>
      <c r="C73">
        <v>13</v>
      </c>
      <c r="D73" s="26">
        <f t="shared" si="5"/>
        <v>3.2663316582914574</v>
      </c>
      <c r="E73">
        <f t="shared" si="6"/>
        <v>1</v>
      </c>
      <c r="F73" s="64">
        <f t="shared" si="7"/>
        <v>1.5</v>
      </c>
      <c r="H73">
        <v>1</v>
      </c>
    </row>
    <row r="74" spans="1:8">
      <c r="A74" t="s">
        <v>164</v>
      </c>
      <c r="B74" t="s">
        <v>236</v>
      </c>
      <c r="C74">
        <v>27</v>
      </c>
      <c r="D74" s="26">
        <f t="shared" si="5"/>
        <v>6.78391959798995</v>
      </c>
      <c r="E74">
        <f t="shared" si="6"/>
        <v>2</v>
      </c>
      <c r="F74" s="64">
        <f t="shared" si="7"/>
        <v>3</v>
      </c>
      <c r="H74">
        <v>2</v>
      </c>
    </row>
    <row r="75" spans="1:8">
      <c r="A75" t="s">
        <v>164</v>
      </c>
      <c r="B75" t="s">
        <v>237</v>
      </c>
      <c r="C75">
        <v>0</v>
      </c>
      <c r="D75" s="26">
        <f t="shared" si="5"/>
        <v>0</v>
      </c>
      <c r="E75">
        <f t="shared" si="6"/>
        <v>1</v>
      </c>
      <c r="F75" s="64">
        <f t="shared" si="7"/>
        <v>1.5</v>
      </c>
      <c r="H75">
        <v>1</v>
      </c>
    </row>
    <row r="76" spans="1:8">
      <c r="A76" t="s">
        <v>164</v>
      </c>
      <c r="B76" t="s">
        <v>238</v>
      </c>
      <c r="C76">
        <v>2</v>
      </c>
      <c r="D76" s="26">
        <f t="shared" si="5"/>
        <v>0.50251256281407031</v>
      </c>
      <c r="E76">
        <f t="shared" si="6"/>
        <v>1</v>
      </c>
      <c r="F76" s="64">
        <f t="shared" si="7"/>
        <v>1.5</v>
      </c>
      <c r="H76">
        <v>1</v>
      </c>
    </row>
    <row r="77" spans="1:8">
      <c r="A77" t="s">
        <v>164</v>
      </c>
      <c r="B77" t="s">
        <v>239</v>
      </c>
      <c r="C77">
        <v>0</v>
      </c>
      <c r="D77" s="26">
        <f t="shared" si="5"/>
        <v>0</v>
      </c>
      <c r="E77">
        <f t="shared" si="6"/>
        <v>1</v>
      </c>
      <c r="F77" s="64">
        <f t="shared" si="7"/>
        <v>1.5</v>
      </c>
      <c r="H77">
        <v>1</v>
      </c>
    </row>
    <row r="78" spans="1:8">
      <c r="A78" t="s">
        <v>164</v>
      </c>
      <c r="B78" t="s">
        <v>240</v>
      </c>
      <c r="C78">
        <v>0</v>
      </c>
      <c r="D78" s="26">
        <f t="shared" si="5"/>
        <v>0</v>
      </c>
      <c r="E78">
        <f t="shared" si="6"/>
        <v>1</v>
      </c>
      <c r="F78" s="64">
        <f t="shared" si="7"/>
        <v>1.5</v>
      </c>
      <c r="H78">
        <v>1</v>
      </c>
    </row>
    <row r="79" spans="1:8">
      <c r="A79" t="s">
        <v>164</v>
      </c>
      <c r="B79" t="s">
        <v>241</v>
      </c>
      <c r="C79">
        <v>7</v>
      </c>
      <c r="D79" s="26">
        <f t="shared" si="5"/>
        <v>1.7587939698492463</v>
      </c>
      <c r="E79">
        <f t="shared" si="6"/>
        <v>1</v>
      </c>
      <c r="F79" s="64">
        <f t="shared" si="7"/>
        <v>1.5</v>
      </c>
      <c r="H79">
        <v>1</v>
      </c>
    </row>
    <row r="80" spans="1:8">
      <c r="A80" t="s">
        <v>164</v>
      </c>
      <c r="B80" t="s">
        <v>242</v>
      </c>
      <c r="C80">
        <v>0</v>
      </c>
      <c r="D80" s="26">
        <f t="shared" si="5"/>
        <v>0</v>
      </c>
      <c r="E80">
        <f t="shared" si="6"/>
        <v>1</v>
      </c>
      <c r="F80" s="64">
        <f t="shared" si="7"/>
        <v>1.5</v>
      </c>
      <c r="H80">
        <v>1</v>
      </c>
    </row>
    <row r="81" spans="1:8">
      <c r="A81" t="s">
        <v>164</v>
      </c>
      <c r="B81" t="s">
        <v>243</v>
      </c>
      <c r="C81">
        <v>34</v>
      </c>
      <c r="D81" s="26">
        <f t="shared" si="5"/>
        <v>8.5427135678391952</v>
      </c>
      <c r="E81">
        <f t="shared" si="6"/>
        <v>2</v>
      </c>
      <c r="F81" s="64">
        <f t="shared" si="7"/>
        <v>3</v>
      </c>
      <c r="H81">
        <v>2</v>
      </c>
    </row>
    <row r="82" spans="1:8">
      <c r="A82" t="s">
        <v>164</v>
      </c>
      <c r="B82" t="s">
        <v>244</v>
      </c>
      <c r="C82">
        <v>24</v>
      </c>
      <c r="D82" s="26">
        <f t="shared" si="5"/>
        <v>6.0301507537688437</v>
      </c>
      <c r="E82">
        <f t="shared" si="6"/>
        <v>2</v>
      </c>
      <c r="F82" s="64">
        <f t="shared" si="7"/>
        <v>3</v>
      </c>
      <c r="H82">
        <v>2</v>
      </c>
    </row>
    <row r="83" spans="1:8">
      <c r="A83" t="s">
        <v>164</v>
      </c>
      <c r="B83" t="s">
        <v>245</v>
      </c>
      <c r="C83"/>
      <c r="D83" s="26">
        <f t="shared" si="5"/>
        <v>0</v>
      </c>
      <c r="E83">
        <f t="shared" si="6"/>
        <v>1</v>
      </c>
      <c r="F83" s="64">
        <f t="shared" si="7"/>
        <v>1.5</v>
      </c>
      <c r="H83">
        <v>1</v>
      </c>
    </row>
    <row r="84" spans="1:8">
      <c r="A84" t="s">
        <v>164</v>
      </c>
      <c r="B84" t="s">
        <v>246</v>
      </c>
      <c r="C84">
        <v>14</v>
      </c>
      <c r="D84" s="26">
        <f t="shared" si="5"/>
        <v>3.5175879396984926</v>
      </c>
      <c r="E84">
        <f t="shared" si="6"/>
        <v>1</v>
      </c>
      <c r="F84" s="64">
        <f t="shared" si="7"/>
        <v>1.5</v>
      </c>
      <c r="H84">
        <v>1</v>
      </c>
    </row>
    <row r="85" spans="1:8">
      <c r="A85" t="s">
        <v>164</v>
      </c>
      <c r="B85" t="s">
        <v>247</v>
      </c>
      <c r="C85">
        <v>124</v>
      </c>
      <c r="D85" s="26">
        <f t="shared" si="5"/>
        <v>31.155778894472363</v>
      </c>
      <c r="E85">
        <f t="shared" si="6"/>
        <v>2</v>
      </c>
      <c r="F85" s="64">
        <f t="shared" si="7"/>
        <v>3</v>
      </c>
      <c r="H85">
        <v>2</v>
      </c>
    </row>
    <row r="86" spans="1:8">
      <c r="A86" t="s">
        <v>164</v>
      </c>
      <c r="B86" t="s">
        <v>248</v>
      </c>
      <c r="C86">
        <v>5</v>
      </c>
      <c r="D86" s="26">
        <f t="shared" si="5"/>
        <v>1.256281407035176</v>
      </c>
      <c r="E86">
        <f t="shared" si="6"/>
        <v>1</v>
      </c>
      <c r="F86" s="64">
        <f t="shared" si="7"/>
        <v>1.5</v>
      </c>
      <c r="H86">
        <v>1</v>
      </c>
    </row>
    <row r="87" spans="1:8">
      <c r="A87" t="s">
        <v>164</v>
      </c>
      <c r="B87" t="s">
        <v>249</v>
      </c>
      <c r="C87">
        <v>0</v>
      </c>
      <c r="D87" s="26">
        <f t="shared" si="5"/>
        <v>0</v>
      </c>
      <c r="E87">
        <f t="shared" si="6"/>
        <v>1</v>
      </c>
      <c r="F87" s="64">
        <f t="shared" si="7"/>
        <v>1.5</v>
      </c>
      <c r="H87">
        <v>1</v>
      </c>
    </row>
    <row r="88" spans="1:8">
      <c r="A88" t="s">
        <v>164</v>
      </c>
      <c r="B88" t="s">
        <v>250</v>
      </c>
      <c r="C88">
        <v>0</v>
      </c>
      <c r="D88" s="26">
        <f t="shared" si="5"/>
        <v>0</v>
      </c>
      <c r="E88">
        <f t="shared" si="6"/>
        <v>1</v>
      </c>
      <c r="F88" s="64">
        <f t="shared" si="7"/>
        <v>1.5</v>
      </c>
      <c r="H88">
        <v>1</v>
      </c>
    </row>
    <row r="89" spans="1:8">
      <c r="A89" t="s">
        <v>164</v>
      </c>
      <c r="B89" t="s">
        <v>251</v>
      </c>
      <c r="C89">
        <v>0</v>
      </c>
      <c r="D89" s="26">
        <f t="shared" si="5"/>
        <v>0</v>
      </c>
      <c r="E89">
        <f t="shared" si="6"/>
        <v>1</v>
      </c>
      <c r="F89" s="64">
        <f t="shared" si="7"/>
        <v>1.5</v>
      </c>
      <c r="H89">
        <v>1</v>
      </c>
    </row>
    <row r="90" spans="1:8">
      <c r="A90" t="s">
        <v>164</v>
      </c>
      <c r="B90" t="s">
        <v>252</v>
      </c>
      <c r="C90">
        <v>40</v>
      </c>
      <c r="D90" s="26">
        <f t="shared" si="5"/>
        <v>10.050251256281408</v>
      </c>
      <c r="E90">
        <f t="shared" si="6"/>
        <v>2</v>
      </c>
      <c r="F90" s="64">
        <f t="shared" si="7"/>
        <v>3</v>
      </c>
      <c r="H90">
        <v>2</v>
      </c>
    </row>
    <row r="91" spans="1:8">
      <c r="A91" t="s">
        <v>164</v>
      </c>
      <c r="B91" t="s">
        <v>253</v>
      </c>
      <c r="C91">
        <v>1</v>
      </c>
      <c r="D91" s="26">
        <f t="shared" si="5"/>
        <v>0.25125628140703515</v>
      </c>
      <c r="E91">
        <f t="shared" si="6"/>
        <v>1</v>
      </c>
      <c r="F91" s="64">
        <f t="shared" si="7"/>
        <v>1.5</v>
      </c>
      <c r="H91">
        <v>1</v>
      </c>
    </row>
    <row r="92" spans="1:8">
      <c r="A92" t="s">
        <v>164</v>
      </c>
      <c r="B92" t="s">
        <v>255</v>
      </c>
      <c r="C92">
        <v>343</v>
      </c>
      <c r="D92" s="26">
        <f t="shared" si="5"/>
        <v>86.180904522613062</v>
      </c>
      <c r="E92">
        <f t="shared" si="6"/>
        <v>5</v>
      </c>
      <c r="F92" s="64">
        <f t="shared" si="7"/>
        <v>7.5</v>
      </c>
      <c r="H92">
        <v>5</v>
      </c>
    </row>
    <row r="93" spans="1:8">
      <c r="A93" t="s">
        <v>164</v>
      </c>
      <c r="B93" t="s">
        <v>256</v>
      </c>
      <c r="C93"/>
      <c r="D93" s="26">
        <f t="shared" si="5"/>
        <v>0</v>
      </c>
      <c r="E93">
        <f t="shared" si="6"/>
        <v>1</v>
      </c>
      <c r="F93" s="64">
        <f t="shared" si="7"/>
        <v>1.5</v>
      </c>
      <c r="H93">
        <v>1</v>
      </c>
    </row>
    <row r="94" spans="1:8">
      <c r="A94" t="s">
        <v>164</v>
      </c>
      <c r="B94" t="s">
        <v>257</v>
      </c>
      <c r="C94">
        <v>6</v>
      </c>
      <c r="D94" s="26">
        <f t="shared" si="5"/>
        <v>1.5075376884422109</v>
      </c>
      <c r="E94">
        <f t="shared" si="6"/>
        <v>1</v>
      </c>
      <c r="F94" s="64">
        <f t="shared" si="7"/>
        <v>1.5</v>
      </c>
      <c r="H94">
        <v>1</v>
      </c>
    </row>
    <row r="95" spans="1:8">
      <c r="A95" t="s">
        <v>164</v>
      </c>
      <c r="B95" t="s">
        <v>258</v>
      </c>
      <c r="C95">
        <v>1</v>
      </c>
      <c r="D95" s="26">
        <f t="shared" si="5"/>
        <v>0.25125628140703515</v>
      </c>
      <c r="E95">
        <f t="shared" si="6"/>
        <v>1</v>
      </c>
      <c r="F95" s="64">
        <f t="shared" si="7"/>
        <v>1.5</v>
      </c>
      <c r="H95">
        <v>1</v>
      </c>
    </row>
    <row r="96" spans="1:8">
      <c r="A96" t="s">
        <v>164</v>
      </c>
      <c r="B96" t="s">
        <v>259</v>
      </c>
      <c r="C96">
        <v>0</v>
      </c>
      <c r="D96" s="26">
        <f t="shared" si="5"/>
        <v>0</v>
      </c>
      <c r="E96">
        <f t="shared" si="6"/>
        <v>1</v>
      </c>
      <c r="F96" s="64">
        <f t="shared" si="7"/>
        <v>1.5</v>
      </c>
      <c r="H96">
        <v>1</v>
      </c>
    </row>
    <row r="97" spans="1:8">
      <c r="A97" t="s">
        <v>164</v>
      </c>
      <c r="B97" t="s">
        <v>260</v>
      </c>
      <c r="C97"/>
      <c r="D97" s="26">
        <f t="shared" ref="D97:D98" si="8">C97/$C$1*100</f>
        <v>0</v>
      </c>
      <c r="E97">
        <f t="shared" ref="E97:E98" si="9">LOOKUP(D97,$J$3:$K$7,$L$3:$L$7)</f>
        <v>1</v>
      </c>
      <c r="F97" s="64">
        <f t="shared" si="7"/>
        <v>1.5</v>
      </c>
      <c r="H97">
        <v>1</v>
      </c>
    </row>
    <row r="98" spans="1:8">
      <c r="A98" t="s">
        <v>164</v>
      </c>
      <c r="B98" t="s">
        <v>261</v>
      </c>
      <c r="C98"/>
      <c r="D98" s="26">
        <f t="shared" si="8"/>
        <v>0</v>
      </c>
      <c r="E98">
        <f t="shared" si="9"/>
        <v>1</v>
      </c>
      <c r="F98" s="64">
        <f t="shared" si="7"/>
        <v>1.5</v>
      </c>
      <c r="H98">
        <v>1</v>
      </c>
    </row>
    <row r="99" spans="1:8">
      <c r="A99" t="s">
        <v>164</v>
      </c>
      <c r="B99" t="s">
        <v>262</v>
      </c>
      <c r="C99">
        <v>9</v>
      </c>
      <c r="D99" s="26">
        <f t="shared" ref="D99:D132" si="10">C99/$C$1*100</f>
        <v>2.2613065326633168</v>
      </c>
      <c r="E99">
        <f t="shared" ref="E99:E132" si="11">LOOKUP(D99,$J$3:$K$7,$L$3:$L$7)</f>
        <v>1</v>
      </c>
      <c r="F99" s="64">
        <f t="shared" si="7"/>
        <v>1.5</v>
      </c>
      <c r="H99">
        <v>1</v>
      </c>
    </row>
    <row r="100" spans="1:8">
      <c r="A100" t="s">
        <v>164</v>
      </c>
      <c r="B100" t="s">
        <v>263</v>
      </c>
      <c r="C100">
        <v>0</v>
      </c>
      <c r="D100" s="26">
        <f t="shared" si="10"/>
        <v>0</v>
      </c>
      <c r="E100">
        <f t="shared" si="11"/>
        <v>1</v>
      </c>
      <c r="F100" s="64">
        <f t="shared" si="7"/>
        <v>1.5</v>
      </c>
      <c r="H100">
        <v>1</v>
      </c>
    </row>
    <row r="101" spans="1:8">
      <c r="A101" t="s">
        <v>164</v>
      </c>
      <c r="B101" t="s">
        <v>264</v>
      </c>
      <c r="C101">
        <v>10</v>
      </c>
      <c r="D101" s="26">
        <f t="shared" si="10"/>
        <v>2.512562814070352</v>
      </c>
      <c r="E101">
        <f t="shared" si="11"/>
        <v>1</v>
      </c>
      <c r="F101" s="64">
        <f t="shared" si="7"/>
        <v>1.5</v>
      </c>
      <c r="H101">
        <v>1</v>
      </c>
    </row>
    <row r="102" spans="1:8">
      <c r="A102" t="s">
        <v>164</v>
      </c>
      <c r="B102" t="s">
        <v>265</v>
      </c>
      <c r="C102">
        <v>36</v>
      </c>
      <c r="D102" s="26">
        <f t="shared" si="10"/>
        <v>9.0452261306532673</v>
      </c>
      <c r="E102">
        <f t="shared" si="11"/>
        <v>2</v>
      </c>
      <c r="F102" s="64">
        <f t="shared" si="7"/>
        <v>3</v>
      </c>
      <c r="H102">
        <v>2</v>
      </c>
    </row>
    <row r="103" spans="1:8">
      <c r="A103" t="s">
        <v>164</v>
      </c>
      <c r="B103" t="s">
        <v>266</v>
      </c>
      <c r="C103"/>
      <c r="D103" s="26">
        <f t="shared" si="10"/>
        <v>0</v>
      </c>
      <c r="E103">
        <f t="shared" si="11"/>
        <v>1</v>
      </c>
      <c r="F103" s="64">
        <f t="shared" si="7"/>
        <v>1.5</v>
      </c>
      <c r="H103">
        <v>1</v>
      </c>
    </row>
    <row r="104" spans="1:8">
      <c r="A104" t="s">
        <v>164</v>
      </c>
      <c r="B104" t="s">
        <v>267</v>
      </c>
      <c r="C104">
        <v>0</v>
      </c>
      <c r="D104" s="26">
        <f t="shared" si="10"/>
        <v>0</v>
      </c>
      <c r="E104">
        <f t="shared" si="11"/>
        <v>1</v>
      </c>
      <c r="F104" s="64">
        <f t="shared" si="7"/>
        <v>1.5</v>
      </c>
      <c r="H104">
        <v>1</v>
      </c>
    </row>
    <row r="105" spans="1:8">
      <c r="A105" t="s">
        <v>164</v>
      </c>
      <c r="B105" t="s">
        <v>268</v>
      </c>
      <c r="C105"/>
      <c r="D105" s="26">
        <f t="shared" si="10"/>
        <v>0</v>
      </c>
      <c r="E105">
        <f t="shared" si="11"/>
        <v>1</v>
      </c>
      <c r="F105" s="64">
        <f t="shared" si="7"/>
        <v>1.5</v>
      </c>
      <c r="H105">
        <v>1</v>
      </c>
    </row>
    <row r="106" spans="1:8">
      <c r="A106" t="s">
        <v>164</v>
      </c>
      <c r="B106" t="s">
        <v>269</v>
      </c>
      <c r="C106"/>
      <c r="D106" s="26">
        <f t="shared" si="10"/>
        <v>0</v>
      </c>
      <c r="E106">
        <f t="shared" si="11"/>
        <v>1</v>
      </c>
      <c r="F106" s="64">
        <f t="shared" si="7"/>
        <v>1.5</v>
      </c>
      <c r="H106">
        <v>1</v>
      </c>
    </row>
    <row r="107" spans="1:8">
      <c r="A107" t="s">
        <v>164</v>
      </c>
      <c r="B107" t="s">
        <v>270</v>
      </c>
      <c r="C107"/>
      <c r="D107" s="26">
        <f t="shared" si="10"/>
        <v>0</v>
      </c>
      <c r="E107">
        <f t="shared" si="11"/>
        <v>1</v>
      </c>
      <c r="F107" s="64">
        <f t="shared" si="7"/>
        <v>1.5</v>
      </c>
      <c r="H107">
        <v>1</v>
      </c>
    </row>
    <row r="108" spans="1:8">
      <c r="A108" t="s">
        <v>164</v>
      </c>
      <c r="B108" t="s">
        <v>271</v>
      </c>
      <c r="C108">
        <v>10</v>
      </c>
      <c r="D108" s="26">
        <f t="shared" si="10"/>
        <v>2.512562814070352</v>
      </c>
      <c r="E108">
        <f t="shared" si="11"/>
        <v>1</v>
      </c>
      <c r="F108" s="64">
        <f t="shared" si="7"/>
        <v>1.5</v>
      </c>
      <c r="H108">
        <v>1</v>
      </c>
    </row>
    <row r="109" spans="1:8">
      <c r="A109" t="s">
        <v>164</v>
      </c>
      <c r="B109" t="s">
        <v>272</v>
      </c>
      <c r="C109">
        <v>0</v>
      </c>
      <c r="D109" s="26">
        <f t="shared" si="10"/>
        <v>0</v>
      </c>
      <c r="E109">
        <f t="shared" si="11"/>
        <v>1</v>
      </c>
      <c r="F109" s="64">
        <f t="shared" si="7"/>
        <v>1.5</v>
      </c>
      <c r="H109">
        <v>1</v>
      </c>
    </row>
    <row r="110" spans="1:8">
      <c r="A110" t="s">
        <v>164</v>
      </c>
      <c r="B110" t="s">
        <v>273</v>
      </c>
      <c r="C110">
        <v>12</v>
      </c>
      <c r="D110" s="26">
        <f t="shared" si="10"/>
        <v>3.0150753768844218</v>
      </c>
      <c r="E110">
        <f t="shared" si="11"/>
        <v>1</v>
      </c>
      <c r="F110" s="64">
        <f t="shared" si="7"/>
        <v>1.5</v>
      </c>
      <c r="H110">
        <v>1</v>
      </c>
    </row>
    <row r="111" spans="1:8">
      <c r="A111" t="s">
        <v>164</v>
      </c>
      <c r="B111" t="s">
        <v>274</v>
      </c>
      <c r="C111">
        <v>2</v>
      </c>
      <c r="D111" s="26">
        <f t="shared" si="10"/>
        <v>0.50251256281407031</v>
      </c>
      <c r="E111">
        <f t="shared" si="11"/>
        <v>1</v>
      </c>
      <c r="F111" s="64">
        <f t="shared" si="7"/>
        <v>1.5</v>
      </c>
      <c r="H111">
        <v>1</v>
      </c>
    </row>
    <row r="112" spans="1:8">
      <c r="A112" t="s">
        <v>164</v>
      </c>
      <c r="B112" t="s">
        <v>275</v>
      </c>
      <c r="C112">
        <v>12</v>
      </c>
      <c r="D112" s="26">
        <f t="shared" si="10"/>
        <v>3.0150753768844218</v>
      </c>
      <c r="E112">
        <f t="shared" si="11"/>
        <v>1</v>
      </c>
      <c r="F112" s="64">
        <f t="shared" si="7"/>
        <v>1.5</v>
      </c>
      <c r="H112">
        <v>1</v>
      </c>
    </row>
    <row r="113" spans="1:8">
      <c r="A113" t="s">
        <v>164</v>
      </c>
      <c r="B113" t="s">
        <v>276</v>
      </c>
      <c r="C113"/>
      <c r="D113" s="26">
        <f t="shared" si="10"/>
        <v>0</v>
      </c>
      <c r="E113">
        <f t="shared" si="11"/>
        <v>1</v>
      </c>
      <c r="F113" s="64">
        <f t="shared" si="7"/>
        <v>1.5</v>
      </c>
      <c r="H113">
        <v>1</v>
      </c>
    </row>
    <row r="114" spans="1:8">
      <c r="A114" t="s">
        <v>164</v>
      </c>
      <c r="B114" t="s">
        <v>277</v>
      </c>
      <c r="C114"/>
      <c r="D114" s="26">
        <f t="shared" si="10"/>
        <v>0</v>
      </c>
      <c r="E114">
        <f t="shared" si="11"/>
        <v>1</v>
      </c>
      <c r="F114" s="64">
        <f t="shared" si="7"/>
        <v>1.5</v>
      </c>
      <c r="H114">
        <v>1</v>
      </c>
    </row>
    <row r="115" spans="1:8">
      <c r="A115" t="s">
        <v>164</v>
      </c>
      <c r="B115" t="s">
        <v>278</v>
      </c>
      <c r="C115"/>
      <c r="D115" s="26">
        <f t="shared" si="10"/>
        <v>0</v>
      </c>
      <c r="E115">
        <f t="shared" si="11"/>
        <v>1</v>
      </c>
      <c r="F115" s="64">
        <f t="shared" si="7"/>
        <v>1.5</v>
      </c>
      <c r="H115">
        <v>1</v>
      </c>
    </row>
    <row r="116" spans="1:8">
      <c r="A116" t="s">
        <v>164</v>
      </c>
      <c r="B116" t="s">
        <v>279</v>
      </c>
      <c r="C116">
        <v>0</v>
      </c>
      <c r="D116" s="26">
        <f t="shared" si="10"/>
        <v>0</v>
      </c>
      <c r="E116">
        <f t="shared" si="11"/>
        <v>1</v>
      </c>
      <c r="F116" s="64">
        <f t="shared" si="7"/>
        <v>1.5</v>
      </c>
      <c r="H116">
        <v>1</v>
      </c>
    </row>
    <row r="117" spans="1:8">
      <c r="A117" t="s">
        <v>164</v>
      </c>
      <c r="B117" t="s">
        <v>280</v>
      </c>
      <c r="C117">
        <v>0</v>
      </c>
      <c r="D117" s="26">
        <f t="shared" si="10"/>
        <v>0</v>
      </c>
      <c r="E117">
        <f t="shared" si="11"/>
        <v>1</v>
      </c>
      <c r="F117" s="64">
        <f t="shared" si="7"/>
        <v>1.5</v>
      </c>
      <c r="H117">
        <v>1</v>
      </c>
    </row>
    <row r="118" spans="1:8">
      <c r="A118" t="s">
        <v>164</v>
      </c>
      <c r="B118" t="s">
        <v>281</v>
      </c>
      <c r="C118">
        <v>0</v>
      </c>
      <c r="D118" s="26">
        <f t="shared" si="10"/>
        <v>0</v>
      </c>
      <c r="E118">
        <f t="shared" si="11"/>
        <v>1</v>
      </c>
      <c r="F118" s="64">
        <f t="shared" si="7"/>
        <v>1.5</v>
      </c>
      <c r="H118">
        <v>1</v>
      </c>
    </row>
    <row r="119" spans="1:8">
      <c r="A119" t="s">
        <v>164</v>
      </c>
      <c r="B119" t="s">
        <v>282</v>
      </c>
      <c r="C119"/>
      <c r="D119" s="26">
        <f t="shared" si="10"/>
        <v>0</v>
      </c>
      <c r="E119">
        <f t="shared" si="11"/>
        <v>1</v>
      </c>
      <c r="F119" s="64">
        <f t="shared" si="7"/>
        <v>1.5</v>
      </c>
      <c r="H119">
        <v>1</v>
      </c>
    </row>
    <row r="120" spans="1:8">
      <c r="A120" t="s">
        <v>164</v>
      </c>
      <c r="B120" t="s">
        <v>283</v>
      </c>
      <c r="C120">
        <v>3</v>
      </c>
      <c r="D120" s="26">
        <f t="shared" si="10"/>
        <v>0.75376884422110546</v>
      </c>
      <c r="E120">
        <f t="shared" si="11"/>
        <v>1</v>
      </c>
      <c r="F120" s="64">
        <f t="shared" si="7"/>
        <v>1.5</v>
      </c>
      <c r="H120">
        <v>1</v>
      </c>
    </row>
    <row r="121" spans="1:8">
      <c r="A121" t="s">
        <v>164</v>
      </c>
      <c r="B121" t="s">
        <v>284</v>
      </c>
      <c r="C121">
        <v>0</v>
      </c>
      <c r="D121" s="26">
        <f t="shared" si="10"/>
        <v>0</v>
      </c>
      <c r="E121">
        <f t="shared" si="11"/>
        <v>1</v>
      </c>
      <c r="F121" s="64">
        <f t="shared" si="7"/>
        <v>1.5</v>
      </c>
      <c r="H121">
        <v>1</v>
      </c>
    </row>
    <row r="122" spans="1:8">
      <c r="A122" t="s">
        <v>164</v>
      </c>
      <c r="B122" t="s">
        <v>285</v>
      </c>
      <c r="C122">
        <v>14</v>
      </c>
      <c r="D122" s="26">
        <f t="shared" si="10"/>
        <v>3.5175879396984926</v>
      </c>
      <c r="E122">
        <f t="shared" si="11"/>
        <v>1</v>
      </c>
      <c r="F122" s="64">
        <f t="shared" si="7"/>
        <v>1.5</v>
      </c>
      <c r="H122">
        <v>1</v>
      </c>
    </row>
    <row r="123" spans="1:8">
      <c r="A123" t="s">
        <v>164</v>
      </c>
      <c r="B123" t="s">
        <v>286</v>
      </c>
      <c r="C123">
        <v>0</v>
      </c>
      <c r="D123" s="26">
        <f t="shared" si="10"/>
        <v>0</v>
      </c>
      <c r="E123">
        <f t="shared" si="11"/>
        <v>1</v>
      </c>
      <c r="F123" s="64">
        <f t="shared" si="7"/>
        <v>1.5</v>
      </c>
      <c r="H123">
        <v>1</v>
      </c>
    </row>
    <row r="124" spans="1:8">
      <c r="A124" t="s">
        <v>164</v>
      </c>
      <c r="B124" t="s">
        <v>287</v>
      </c>
      <c r="C124">
        <v>7</v>
      </c>
      <c r="D124" s="26">
        <f t="shared" si="10"/>
        <v>1.7587939698492463</v>
      </c>
      <c r="E124">
        <f t="shared" si="11"/>
        <v>1</v>
      </c>
      <c r="F124" s="64">
        <f t="shared" si="7"/>
        <v>1.5</v>
      </c>
      <c r="H124">
        <v>1</v>
      </c>
    </row>
    <row r="125" spans="1:8">
      <c r="A125" t="s">
        <v>164</v>
      </c>
      <c r="B125" t="s">
        <v>288</v>
      </c>
      <c r="C125">
        <v>0</v>
      </c>
      <c r="D125" s="26">
        <f t="shared" si="10"/>
        <v>0</v>
      </c>
      <c r="E125">
        <f t="shared" si="11"/>
        <v>1</v>
      </c>
      <c r="F125" s="64">
        <f t="shared" si="7"/>
        <v>1.5</v>
      </c>
      <c r="H125">
        <v>1</v>
      </c>
    </row>
    <row r="126" spans="1:8">
      <c r="A126" t="s">
        <v>164</v>
      </c>
      <c r="B126" t="s">
        <v>289</v>
      </c>
      <c r="C126"/>
      <c r="D126" s="26">
        <f t="shared" si="10"/>
        <v>0</v>
      </c>
      <c r="E126">
        <f t="shared" si="11"/>
        <v>1</v>
      </c>
      <c r="F126" s="64">
        <f t="shared" si="7"/>
        <v>1.5</v>
      </c>
      <c r="H126">
        <v>1</v>
      </c>
    </row>
    <row r="127" spans="1:8">
      <c r="A127" t="s">
        <v>164</v>
      </c>
      <c r="B127" t="s">
        <v>290</v>
      </c>
      <c r="C127">
        <v>6</v>
      </c>
      <c r="D127" s="26">
        <f t="shared" si="10"/>
        <v>1.5075376884422109</v>
      </c>
      <c r="E127">
        <f t="shared" si="11"/>
        <v>1</v>
      </c>
      <c r="F127" s="64">
        <f t="shared" si="7"/>
        <v>1.5</v>
      </c>
      <c r="H127">
        <v>1</v>
      </c>
    </row>
    <row r="128" spans="1:8">
      <c r="A128" t="s">
        <v>164</v>
      </c>
      <c r="B128" t="s">
        <v>291</v>
      </c>
      <c r="C128">
        <v>0</v>
      </c>
      <c r="D128" s="26">
        <f t="shared" si="10"/>
        <v>0</v>
      </c>
      <c r="E128">
        <f t="shared" si="11"/>
        <v>1</v>
      </c>
      <c r="F128" s="64">
        <f t="shared" si="7"/>
        <v>1.5</v>
      </c>
      <c r="H128">
        <v>1</v>
      </c>
    </row>
    <row r="129" spans="1:8">
      <c r="A129" t="s">
        <v>164</v>
      </c>
      <c r="B129" t="s">
        <v>292</v>
      </c>
      <c r="C129">
        <v>16</v>
      </c>
      <c r="D129" s="26">
        <f t="shared" si="10"/>
        <v>4.0201005025125625</v>
      </c>
      <c r="E129">
        <f t="shared" si="11"/>
        <v>1</v>
      </c>
      <c r="F129" s="64">
        <f t="shared" si="7"/>
        <v>1.5</v>
      </c>
      <c r="H129">
        <v>1</v>
      </c>
    </row>
    <row r="130" spans="1:8">
      <c r="A130" t="s">
        <v>164</v>
      </c>
      <c r="B130" t="s">
        <v>293</v>
      </c>
      <c r="C130"/>
      <c r="D130" s="26">
        <f t="shared" si="10"/>
        <v>0</v>
      </c>
      <c r="E130">
        <f t="shared" si="11"/>
        <v>1</v>
      </c>
      <c r="F130" s="64">
        <f t="shared" si="7"/>
        <v>1.5</v>
      </c>
      <c r="H130">
        <v>1</v>
      </c>
    </row>
    <row r="131" spans="1:8">
      <c r="A131" t="s">
        <v>164</v>
      </c>
      <c r="B131" t="s">
        <v>294</v>
      </c>
      <c r="C131">
        <v>10</v>
      </c>
      <c r="D131" s="26">
        <f t="shared" si="10"/>
        <v>2.512562814070352</v>
      </c>
      <c r="E131">
        <f t="shared" si="11"/>
        <v>1</v>
      </c>
      <c r="F131" s="64">
        <f t="shared" si="7"/>
        <v>1.5</v>
      </c>
      <c r="H131">
        <v>1</v>
      </c>
    </row>
    <row r="132" spans="1:8">
      <c r="A132" t="s">
        <v>164</v>
      </c>
      <c r="B132" t="s">
        <v>295</v>
      </c>
      <c r="C132">
        <v>21</v>
      </c>
      <c r="D132" s="26">
        <f t="shared" si="10"/>
        <v>5.2763819095477382</v>
      </c>
      <c r="E132">
        <f t="shared" si="11"/>
        <v>2</v>
      </c>
      <c r="F132" s="64">
        <f t="shared" ref="F132" si="12">ROUND((E132/5)*(25/100)*30,2)</f>
        <v>3</v>
      </c>
      <c r="H132">
        <v>1</v>
      </c>
    </row>
  </sheetData>
  <autoFilter ref="A2:H132" xr:uid="{FE00437C-D181-4BF2-8A3F-6150AD3EA430}"/>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84572-352B-4F5B-87B6-59770C5F9AB1}">
  <dimension ref="A1:L212"/>
  <sheetViews>
    <sheetView zoomScaleNormal="100" workbookViewId="0">
      <pane ySplit="2" topLeftCell="A180" activePane="bottomLeft" state="frozen"/>
      <selection pane="bottomLeft" activeCell="B2" sqref="B2:B212"/>
    </sheetView>
  </sheetViews>
  <sheetFormatPr defaultRowHeight="15"/>
  <cols>
    <col min="1" max="1" width="10.5703125" bestFit="1" customWidth="1"/>
    <col min="2" max="2" width="18.42578125" bestFit="1" customWidth="1"/>
    <col min="3" max="3" width="22.140625" style="21" bestFit="1" customWidth="1"/>
    <col min="4" max="4" width="16.5703125" style="26" bestFit="1" customWidth="1"/>
    <col min="5" max="5" width="10.5703125" bestFit="1" customWidth="1"/>
    <col min="6" max="6" width="22.42578125" bestFit="1" customWidth="1"/>
    <col min="7" max="7" width="11.140625" hidden="1" customWidth="1"/>
    <col min="8" max="8" width="12.42578125" bestFit="1" customWidth="1"/>
    <col min="10" max="10" width="4.42578125" bestFit="1" customWidth="1"/>
    <col min="11" max="11" width="4.5703125" bestFit="1" customWidth="1"/>
    <col min="12" max="12" width="5.42578125" bestFit="1" customWidth="1"/>
  </cols>
  <sheetData>
    <row r="1" spans="1:12">
      <c r="A1" s="1"/>
      <c r="C1" s="16">
        <f>MAX(C3:C212)</f>
        <v>600</v>
      </c>
      <c r="D1" s="56" t="s">
        <v>625</v>
      </c>
      <c r="J1" s="14"/>
      <c r="K1" s="14"/>
      <c r="L1" s="14"/>
    </row>
    <row r="2" spans="1:12" s="1" customFormat="1">
      <c r="A2" s="1" t="s">
        <v>6</v>
      </c>
      <c r="B2" s="1" t="s">
        <v>7</v>
      </c>
      <c r="C2" s="1" t="s">
        <v>633</v>
      </c>
      <c r="D2" s="27" t="s">
        <v>634</v>
      </c>
      <c r="E2" s="1" t="s">
        <v>631</v>
      </c>
      <c r="F2" s="14" t="s">
        <v>13</v>
      </c>
      <c r="H2" s="1" t="s">
        <v>632</v>
      </c>
      <c r="J2" s="23" t="s">
        <v>15</v>
      </c>
      <c r="K2" s="23" t="s">
        <v>16</v>
      </c>
      <c r="L2" s="23" t="s">
        <v>17</v>
      </c>
    </row>
    <row r="3" spans="1:12">
      <c r="A3" t="s">
        <v>296</v>
      </c>
      <c r="B3" t="s">
        <v>297</v>
      </c>
      <c r="C3">
        <v>0</v>
      </c>
      <c r="D3" s="26">
        <f>C3/$C$1*100</f>
        <v>0</v>
      </c>
      <c r="E3">
        <f>LOOKUP(D3,$J$3:$K$7,$L$3:$L$7)</f>
        <v>1</v>
      </c>
      <c r="F3" s="64">
        <f>ROUND((E3/5)*(25/100)*25,2)</f>
        <v>1.25</v>
      </c>
      <c r="H3">
        <v>1</v>
      </c>
      <c r="J3" s="25">
        <v>0</v>
      </c>
      <c r="K3" s="25">
        <v>5</v>
      </c>
      <c r="L3" s="10">
        <v>1</v>
      </c>
    </row>
    <row r="4" spans="1:12">
      <c r="A4" t="s">
        <v>296</v>
      </c>
      <c r="B4" t="s">
        <v>298</v>
      </c>
      <c r="C4">
        <v>18</v>
      </c>
      <c r="D4" s="26">
        <f t="shared" ref="D4:D67" si="0">C4/$C$1*100</f>
        <v>3</v>
      </c>
      <c r="E4">
        <f t="shared" ref="E4:E67" si="1">LOOKUP(D4,$J$3:$K$7,$L$3:$L$7)</f>
        <v>1</v>
      </c>
      <c r="F4" s="64">
        <f t="shared" ref="F4:F67" si="2">ROUND((E4/5)*(25/100)*25,2)</f>
        <v>1.25</v>
      </c>
      <c r="H4">
        <v>1</v>
      </c>
      <c r="J4" s="25">
        <v>5</v>
      </c>
      <c r="K4" s="25">
        <v>40</v>
      </c>
      <c r="L4" s="10">
        <v>2</v>
      </c>
    </row>
    <row r="5" spans="1:12">
      <c r="A5" t="s">
        <v>296</v>
      </c>
      <c r="B5" t="s">
        <v>299</v>
      </c>
      <c r="C5"/>
      <c r="D5" s="26">
        <f t="shared" si="0"/>
        <v>0</v>
      </c>
      <c r="E5">
        <f t="shared" si="1"/>
        <v>1</v>
      </c>
      <c r="F5" s="64">
        <f t="shared" si="2"/>
        <v>1.25</v>
      </c>
      <c r="H5">
        <v>1</v>
      </c>
      <c r="J5" s="25">
        <v>40</v>
      </c>
      <c r="K5" s="25">
        <v>60</v>
      </c>
      <c r="L5" s="10">
        <v>3</v>
      </c>
    </row>
    <row r="6" spans="1:12">
      <c r="A6" t="s">
        <v>296</v>
      </c>
      <c r="B6" t="s">
        <v>300</v>
      </c>
      <c r="C6">
        <v>0</v>
      </c>
      <c r="D6" s="26">
        <f t="shared" si="0"/>
        <v>0</v>
      </c>
      <c r="E6">
        <f t="shared" si="1"/>
        <v>1</v>
      </c>
      <c r="F6" s="64">
        <f t="shared" si="2"/>
        <v>1.25</v>
      </c>
      <c r="H6">
        <v>1</v>
      </c>
      <c r="J6" s="25">
        <v>60</v>
      </c>
      <c r="K6" s="25">
        <v>80</v>
      </c>
      <c r="L6" s="10">
        <v>4</v>
      </c>
    </row>
    <row r="7" spans="1:12">
      <c r="A7" t="s">
        <v>296</v>
      </c>
      <c r="B7" t="s">
        <v>301</v>
      </c>
      <c r="C7">
        <v>0</v>
      </c>
      <c r="D7" s="26">
        <f t="shared" si="0"/>
        <v>0</v>
      </c>
      <c r="E7">
        <f t="shared" si="1"/>
        <v>1</v>
      </c>
      <c r="F7" s="64">
        <f t="shared" si="2"/>
        <v>1.25</v>
      </c>
      <c r="H7">
        <v>1</v>
      </c>
      <c r="J7" s="25">
        <v>80</v>
      </c>
      <c r="K7" s="25">
        <v>100</v>
      </c>
      <c r="L7" s="10">
        <v>5</v>
      </c>
    </row>
    <row r="8" spans="1:12">
      <c r="A8" t="s">
        <v>296</v>
      </c>
      <c r="B8" t="s">
        <v>302</v>
      </c>
      <c r="C8">
        <v>5</v>
      </c>
      <c r="D8" s="26">
        <f t="shared" si="0"/>
        <v>0.83333333333333337</v>
      </c>
      <c r="E8">
        <f t="shared" si="1"/>
        <v>1</v>
      </c>
      <c r="F8" s="64">
        <f t="shared" si="2"/>
        <v>1.25</v>
      </c>
      <c r="H8">
        <v>1</v>
      </c>
    </row>
    <row r="9" spans="1:12">
      <c r="A9" t="s">
        <v>296</v>
      </c>
      <c r="B9" t="s">
        <v>303</v>
      </c>
      <c r="C9">
        <v>5</v>
      </c>
      <c r="D9" s="26">
        <f t="shared" si="0"/>
        <v>0.83333333333333337</v>
      </c>
      <c r="E9">
        <f t="shared" si="1"/>
        <v>1</v>
      </c>
      <c r="F9" s="64">
        <f t="shared" si="2"/>
        <v>1.25</v>
      </c>
      <c r="H9">
        <v>1</v>
      </c>
    </row>
    <row r="10" spans="1:12">
      <c r="A10" t="s">
        <v>296</v>
      </c>
      <c r="B10" t="s">
        <v>304</v>
      </c>
      <c r="C10">
        <v>5</v>
      </c>
      <c r="D10" s="26">
        <f t="shared" si="0"/>
        <v>0.83333333333333337</v>
      </c>
      <c r="E10">
        <f t="shared" si="1"/>
        <v>1</v>
      </c>
      <c r="F10" s="64">
        <f t="shared" si="2"/>
        <v>1.25</v>
      </c>
      <c r="H10">
        <v>1</v>
      </c>
    </row>
    <row r="11" spans="1:12">
      <c r="A11" t="s">
        <v>296</v>
      </c>
      <c r="B11" t="s">
        <v>305</v>
      </c>
      <c r="C11">
        <v>5</v>
      </c>
      <c r="D11" s="26">
        <f t="shared" si="0"/>
        <v>0.83333333333333337</v>
      </c>
      <c r="E11">
        <f t="shared" si="1"/>
        <v>1</v>
      </c>
      <c r="F11" s="64">
        <f t="shared" si="2"/>
        <v>1.25</v>
      </c>
      <c r="H11">
        <v>1</v>
      </c>
    </row>
    <row r="12" spans="1:12">
      <c r="A12" t="s">
        <v>296</v>
      </c>
      <c r="B12" t="s">
        <v>306</v>
      </c>
      <c r="C12">
        <v>0</v>
      </c>
      <c r="D12" s="26">
        <f t="shared" si="0"/>
        <v>0</v>
      </c>
      <c r="E12">
        <f t="shared" si="1"/>
        <v>1</v>
      </c>
      <c r="F12" s="64">
        <f t="shared" si="2"/>
        <v>1.25</v>
      </c>
      <c r="H12">
        <v>1</v>
      </c>
    </row>
    <row r="13" spans="1:12">
      <c r="A13" t="s">
        <v>296</v>
      </c>
      <c r="B13" t="s">
        <v>307</v>
      </c>
      <c r="C13">
        <v>0</v>
      </c>
      <c r="D13" s="26">
        <f t="shared" si="0"/>
        <v>0</v>
      </c>
      <c r="E13">
        <f t="shared" si="1"/>
        <v>1</v>
      </c>
      <c r="F13" s="64">
        <f t="shared" si="2"/>
        <v>1.25</v>
      </c>
      <c r="H13">
        <v>1</v>
      </c>
    </row>
    <row r="14" spans="1:12">
      <c r="A14" t="s">
        <v>296</v>
      </c>
      <c r="B14" t="s">
        <v>308</v>
      </c>
      <c r="C14">
        <v>0</v>
      </c>
      <c r="D14" s="26">
        <f t="shared" si="0"/>
        <v>0</v>
      </c>
      <c r="E14">
        <f t="shared" si="1"/>
        <v>1</v>
      </c>
      <c r="F14" s="64">
        <f t="shared" si="2"/>
        <v>1.25</v>
      </c>
      <c r="H14">
        <v>1</v>
      </c>
    </row>
    <row r="15" spans="1:12">
      <c r="A15" t="s">
        <v>296</v>
      </c>
      <c r="B15" t="s">
        <v>309</v>
      </c>
      <c r="C15">
        <v>0</v>
      </c>
      <c r="D15" s="26">
        <f t="shared" si="0"/>
        <v>0</v>
      </c>
      <c r="E15">
        <f t="shared" si="1"/>
        <v>1</v>
      </c>
      <c r="F15" s="64">
        <f t="shared" si="2"/>
        <v>1.25</v>
      </c>
      <c r="H15">
        <v>1</v>
      </c>
    </row>
    <row r="16" spans="1:12">
      <c r="A16" t="s">
        <v>296</v>
      </c>
      <c r="B16" t="s">
        <v>310</v>
      </c>
      <c r="C16">
        <v>61</v>
      </c>
      <c r="D16" s="26">
        <f t="shared" si="0"/>
        <v>10.166666666666666</v>
      </c>
      <c r="E16">
        <f t="shared" si="1"/>
        <v>2</v>
      </c>
      <c r="F16" s="64">
        <f t="shared" si="2"/>
        <v>2.5</v>
      </c>
      <c r="H16">
        <v>2</v>
      </c>
    </row>
    <row r="17" spans="1:8">
      <c r="A17" t="s">
        <v>296</v>
      </c>
      <c r="B17" t="s">
        <v>311</v>
      </c>
      <c r="C17">
        <v>0</v>
      </c>
      <c r="D17" s="26">
        <f t="shared" si="0"/>
        <v>0</v>
      </c>
      <c r="E17">
        <f t="shared" si="1"/>
        <v>1</v>
      </c>
      <c r="F17" s="64">
        <f t="shared" si="2"/>
        <v>1.25</v>
      </c>
      <c r="H17">
        <v>1</v>
      </c>
    </row>
    <row r="18" spans="1:8">
      <c r="A18" t="s">
        <v>296</v>
      </c>
      <c r="B18" t="s">
        <v>312</v>
      </c>
      <c r="C18">
        <v>0</v>
      </c>
      <c r="D18" s="26">
        <f t="shared" si="0"/>
        <v>0</v>
      </c>
      <c r="E18">
        <f t="shared" si="1"/>
        <v>1</v>
      </c>
      <c r="F18" s="64">
        <f t="shared" si="2"/>
        <v>1.25</v>
      </c>
      <c r="H18">
        <v>1</v>
      </c>
    </row>
    <row r="19" spans="1:8">
      <c r="A19" t="s">
        <v>296</v>
      </c>
      <c r="B19" t="s">
        <v>313</v>
      </c>
      <c r="C19"/>
      <c r="D19" s="26">
        <f t="shared" si="0"/>
        <v>0</v>
      </c>
      <c r="E19">
        <f t="shared" si="1"/>
        <v>1</v>
      </c>
      <c r="F19" s="64">
        <f t="shared" si="2"/>
        <v>1.25</v>
      </c>
      <c r="H19">
        <v>1</v>
      </c>
    </row>
    <row r="20" spans="1:8">
      <c r="A20" t="s">
        <v>296</v>
      </c>
      <c r="B20" t="s">
        <v>314</v>
      </c>
      <c r="C20">
        <v>5</v>
      </c>
      <c r="D20" s="26">
        <f t="shared" si="0"/>
        <v>0.83333333333333337</v>
      </c>
      <c r="E20">
        <f t="shared" si="1"/>
        <v>1</v>
      </c>
      <c r="F20" s="64">
        <f t="shared" si="2"/>
        <v>1.25</v>
      </c>
      <c r="H20">
        <v>1</v>
      </c>
    </row>
    <row r="21" spans="1:8">
      <c r="A21" t="s">
        <v>296</v>
      </c>
      <c r="B21" t="s">
        <v>315</v>
      </c>
      <c r="C21">
        <v>4</v>
      </c>
      <c r="D21" s="26">
        <f t="shared" si="0"/>
        <v>0.66666666666666674</v>
      </c>
      <c r="E21">
        <f t="shared" si="1"/>
        <v>1</v>
      </c>
      <c r="F21" s="64">
        <f t="shared" si="2"/>
        <v>1.25</v>
      </c>
      <c r="H21">
        <v>1</v>
      </c>
    </row>
    <row r="22" spans="1:8">
      <c r="A22" t="s">
        <v>296</v>
      </c>
      <c r="B22" t="s">
        <v>316</v>
      </c>
      <c r="C22">
        <v>0</v>
      </c>
      <c r="D22" s="26">
        <f t="shared" si="0"/>
        <v>0</v>
      </c>
      <c r="E22">
        <f t="shared" si="1"/>
        <v>1</v>
      </c>
      <c r="F22" s="64">
        <f t="shared" si="2"/>
        <v>1.25</v>
      </c>
      <c r="H22">
        <v>1</v>
      </c>
    </row>
    <row r="23" spans="1:8">
      <c r="A23" t="s">
        <v>296</v>
      </c>
      <c r="B23" t="s">
        <v>317</v>
      </c>
      <c r="C23">
        <v>0</v>
      </c>
      <c r="D23" s="26">
        <f t="shared" si="0"/>
        <v>0</v>
      </c>
      <c r="E23">
        <f t="shared" si="1"/>
        <v>1</v>
      </c>
      <c r="F23" s="64">
        <f t="shared" si="2"/>
        <v>1.25</v>
      </c>
      <c r="H23">
        <v>1</v>
      </c>
    </row>
    <row r="24" spans="1:8">
      <c r="A24" t="s">
        <v>296</v>
      </c>
      <c r="B24" t="s">
        <v>318</v>
      </c>
      <c r="C24"/>
      <c r="D24" s="26">
        <f t="shared" si="0"/>
        <v>0</v>
      </c>
      <c r="E24">
        <f t="shared" si="1"/>
        <v>1</v>
      </c>
      <c r="F24" s="64">
        <f t="shared" si="2"/>
        <v>1.25</v>
      </c>
      <c r="H24">
        <v>1</v>
      </c>
    </row>
    <row r="25" spans="1:8">
      <c r="A25" t="s">
        <v>296</v>
      </c>
      <c r="B25" t="s">
        <v>319</v>
      </c>
      <c r="C25">
        <v>47</v>
      </c>
      <c r="D25" s="26">
        <f t="shared" si="0"/>
        <v>7.8333333333333339</v>
      </c>
      <c r="E25">
        <f t="shared" si="1"/>
        <v>2</v>
      </c>
      <c r="F25" s="64">
        <f t="shared" si="2"/>
        <v>2.5</v>
      </c>
      <c r="H25">
        <v>2</v>
      </c>
    </row>
    <row r="26" spans="1:8">
      <c r="A26" t="s">
        <v>296</v>
      </c>
      <c r="B26" t="s">
        <v>320</v>
      </c>
      <c r="C26">
        <v>0</v>
      </c>
      <c r="D26" s="26">
        <f t="shared" si="0"/>
        <v>0</v>
      </c>
      <c r="E26">
        <f t="shared" si="1"/>
        <v>1</v>
      </c>
      <c r="F26" s="64">
        <f t="shared" si="2"/>
        <v>1.25</v>
      </c>
      <c r="H26">
        <v>1</v>
      </c>
    </row>
    <row r="27" spans="1:8">
      <c r="A27" t="s">
        <v>296</v>
      </c>
      <c r="B27" t="s">
        <v>321</v>
      </c>
      <c r="C27"/>
      <c r="D27" s="26">
        <f t="shared" si="0"/>
        <v>0</v>
      </c>
      <c r="E27">
        <f t="shared" si="1"/>
        <v>1</v>
      </c>
      <c r="F27" s="64">
        <f t="shared" si="2"/>
        <v>1.25</v>
      </c>
      <c r="H27">
        <v>1</v>
      </c>
    </row>
    <row r="28" spans="1:8">
      <c r="A28" t="s">
        <v>296</v>
      </c>
      <c r="B28" t="s">
        <v>322</v>
      </c>
      <c r="C28">
        <v>2</v>
      </c>
      <c r="D28" s="26">
        <f t="shared" si="0"/>
        <v>0.33333333333333337</v>
      </c>
      <c r="E28">
        <f t="shared" si="1"/>
        <v>1</v>
      </c>
      <c r="F28" s="64">
        <f t="shared" si="2"/>
        <v>1.25</v>
      </c>
      <c r="H28">
        <v>1</v>
      </c>
    </row>
    <row r="29" spans="1:8">
      <c r="A29" t="s">
        <v>296</v>
      </c>
      <c r="B29" t="s">
        <v>323</v>
      </c>
      <c r="C29">
        <v>31</v>
      </c>
      <c r="D29" s="26">
        <f t="shared" si="0"/>
        <v>5.166666666666667</v>
      </c>
      <c r="E29">
        <f t="shared" si="1"/>
        <v>2</v>
      </c>
      <c r="F29" s="64">
        <f t="shared" si="2"/>
        <v>2.5</v>
      </c>
      <c r="H29">
        <v>1</v>
      </c>
    </row>
    <row r="30" spans="1:8">
      <c r="A30" t="s">
        <v>296</v>
      </c>
      <c r="B30" t="s">
        <v>324</v>
      </c>
      <c r="C30">
        <v>0</v>
      </c>
      <c r="D30" s="26">
        <f t="shared" si="0"/>
        <v>0</v>
      </c>
      <c r="E30">
        <f t="shared" si="1"/>
        <v>1</v>
      </c>
      <c r="F30" s="64">
        <f t="shared" si="2"/>
        <v>1.25</v>
      </c>
      <c r="H30">
        <v>1</v>
      </c>
    </row>
    <row r="31" spans="1:8">
      <c r="A31" t="s">
        <v>296</v>
      </c>
      <c r="B31" t="s">
        <v>325</v>
      </c>
      <c r="C31">
        <v>0</v>
      </c>
      <c r="D31" s="26">
        <f t="shared" si="0"/>
        <v>0</v>
      </c>
      <c r="E31">
        <f t="shared" si="1"/>
        <v>1</v>
      </c>
      <c r="F31" s="64">
        <f t="shared" si="2"/>
        <v>1.25</v>
      </c>
      <c r="H31">
        <v>1</v>
      </c>
    </row>
    <row r="32" spans="1:8">
      <c r="A32" t="s">
        <v>296</v>
      </c>
      <c r="B32" t="s">
        <v>326</v>
      </c>
      <c r="C32">
        <v>21</v>
      </c>
      <c r="D32" s="26">
        <f t="shared" si="0"/>
        <v>3.5000000000000004</v>
      </c>
      <c r="E32">
        <f t="shared" si="1"/>
        <v>1</v>
      </c>
      <c r="F32" s="64">
        <f t="shared" si="2"/>
        <v>1.25</v>
      </c>
      <c r="H32">
        <v>1</v>
      </c>
    </row>
    <row r="33" spans="1:8">
      <c r="A33" t="s">
        <v>296</v>
      </c>
      <c r="B33" t="s">
        <v>327</v>
      </c>
      <c r="C33">
        <v>0</v>
      </c>
      <c r="D33" s="26">
        <f t="shared" si="0"/>
        <v>0</v>
      </c>
      <c r="E33">
        <f t="shared" si="1"/>
        <v>1</v>
      </c>
      <c r="F33" s="64">
        <f t="shared" si="2"/>
        <v>1.25</v>
      </c>
      <c r="H33">
        <v>1</v>
      </c>
    </row>
    <row r="34" spans="1:8">
      <c r="A34" t="s">
        <v>296</v>
      </c>
      <c r="B34" t="s">
        <v>328</v>
      </c>
      <c r="C34">
        <v>0</v>
      </c>
      <c r="D34" s="26">
        <f t="shared" si="0"/>
        <v>0</v>
      </c>
      <c r="E34">
        <f t="shared" si="1"/>
        <v>1</v>
      </c>
      <c r="F34" s="64">
        <f t="shared" si="2"/>
        <v>1.25</v>
      </c>
      <c r="H34">
        <v>1</v>
      </c>
    </row>
    <row r="35" spans="1:8">
      <c r="A35" t="s">
        <v>296</v>
      </c>
      <c r="B35" t="s">
        <v>329</v>
      </c>
      <c r="C35">
        <v>0</v>
      </c>
      <c r="D35" s="26">
        <f t="shared" si="0"/>
        <v>0</v>
      </c>
      <c r="E35">
        <f t="shared" si="1"/>
        <v>1</v>
      </c>
      <c r="F35" s="64">
        <f t="shared" si="2"/>
        <v>1.25</v>
      </c>
      <c r="H35">
        <v>1</v>
      </c>
    </row>
    <row r="36" spans="1:8">
      <c r="A36" t="s">
        <v>296</v>
      </c>
      <c r="B36" t="s">
        <v>330</v>
      </c>
      <c r="C36"/>
      <c r="D36" s="26">
        <f t="shared" si="0"/>
        <v>0</v>
      </c>
      <c r="E36">
        <f t="shared" si="1"/>
        <v>1</v>
      </c>
      <c r="F36" s="64">
        <f t="shared" si="2"/>
        <v>1.25</v>
      </c>
      <c r="H36">
        <v>1</v>
      </c>
    </row>
    <row r="37" spans="1:8">
      <c r="A37" t="s">
        <v>296</v>
      </c>
      <c r="B37" t="s">
        <v>331</v>
      </c>
      <c r="C37"/>
      <c r="D37" s="26">
        <f t="shared" si="0"/>
        <v>0</v>
      </c>
      <c r="E37">
        <f t="shared" si="1"/>
        <v>1</v>
      </c>
      <c r="F37" s="64">
        <f t="shared" si="2"/>
        <v>1.25</v>
      </c>
      <c r="H37">
        <v>1</v>
      </c>
    </row>
    <row r="38" spans="1:8">
      <c r="A38" t="s">
        <v>296</v>
      </c>
      <c r="B38" t="s">
        <v>332</v>
      </c>
      <c r="C38"/>
      <c r="D38" s="26">
        <f t="shared" si="0"/>
        <v>0</v>
      </c>
      <c r="E38">
        <f t="shared" si="1"/>
        <v>1</v>
      </c>
      <c r="F38" s="64">
        <f t="shared" si="2"/>
        <v>1.25</v>
      </c>
      <c r="H38">
        <v>1</v>
      </c>
    </row>
    <row r="39" spans="1:8">
      <c r="A39" t="s">
        <v>296</v>
      </c>
      <c r="B39" t="s">
        <v>333</v>
      </c>
      <c r="C39"/>
      <c r="D39" s="26">
        <f t="shared" si="0"/>
        <v>0</v>
      </c>
      <c r="E39">
        <f t="shared" si="1"/>
        <v>1</v>
      </c>
      <c r="F39" s="64">
        <f t="shared" si="2"/>
        <v>1.25</v>
      </c>
      <c r="H39">
        <v>1</v>
      </c>
    </row>
    <row r="40" spans="1:8">
      <c r="A40" t="s">
        <v>296</v>
      </c>
      <c r="B40" t="s">
        <v>334</v>
      </c>
      <c r="C40">
        <v>9</v>
      </c>
      <c r="D40" s="26">
        <f t="shared" si="0"/>
        <v>1.5</v>
      </c>
      <c r="E40">
        <f t="shared" si="1"/>
        <v>1</v>
      </c>
      <c r="F40" s="64">
        <f t="shared" si="2"/>
        <v>1.25</v>
      </c>
      <c r="H40">
        <v>1</v>
      </c>
    </row>
    <row r="41" spans="1:8">
      <c r="A41" t="s">
        <v>296</v>
      </c>
      <c r="B41" t="s">
        <v>335</v>
      </c>
      <c r="C41">
        <v>0</v>
      </c>
      <c r="D41" s="26">
        <f t="shared" si="0"/>
        <v>0</v>
      </c>
      <c r="E41">
        <f t="shared" si="1"/>
        <v>1</v>
      </c>
      <c r="F41" s="64">
        <f t="shared" si="2"/>
        <v>1.25</v>
      </c>
      <c r="H41">
        <v>1</v>
      </c>
    </row>
    <row r="42" spans="1:8">
      <c r="A42" t="s">
        <v>296</v>
      </c>
      <c r="B42" t="s">
        <v>336</v>
      </c>
      <c r="C42">
        <v>49</v>
      </c>
      <c r="D42" s="26">
        <f t="shared" si="0"/>
        <v>8.1666666666666661</v>
      </c>
      <c r="E42">
        <f t="shared" si="1"/>
        <v>2</v>
      </c>
      <c r="F42" s="64">
        <f t="shared" si="2"/>
        <v>2.5</v>
      </c>
      <c r="H42">
        <v>2</v>
      </c>
    </row>
    <row r="43" spans="1:8">
      <c r="A43" t="s">
        <v>296</v>
      </c>
      <c r="B43" t="s">
        <v>337</v>
      </c>
      <c r="C43">
        <v>0</v>
      </c>
      <c r="D43" s="26">
        <f t="shared" si="0"/>
        <v>0</v>
      </c>
      <c r="E43">
        <f t="shared" si="1"/>
        <v>1</v>
      </c>
      <c r="F43" s="64">
        <f t="shared" si="2"/>
        <v>1.25</v>
      </c>
      <c r="H43">
        <v>1</v>
      </c>
    </row>
    <row r="44" spans="1:8">
      <c r="A44" t="s">
        <v>296</v>
      </c>
      <c r="B44" t="s">
        <v>338</v>
      </c>
      <c r="C44">
        <v>0</v>
      </c>
      <c r="D44" s="26">
        <f t="shared" si="0"/>
        <v>0</v>
      </c>
      <c r="E44">
        <f t="shared" si="1"/>
        <v>1</v>
      </c>
      <c r="F44" s="64">
        <f t="shared" si="2"/>
        <v>1.25</v>
      </c>
      <c r="H44">
        <v>1</v>
      </c>
    </row>
    <row r="45" spans="1:8">
      <c r="A45" t="s">
        <v>296</v>
      </c>
      <c r="B45" t="s">
        <v>339</v>
      </c>
      <c r="C45"/>
      <c r="D45" s="26">
        <f t="shared" si="0"/>
        <v>0</v>
      </c>
      <c r="E45">
        <f t="shared" si="1"/>
        <v>1</v>
      </c>
      <c r="F45" s="64">
        <f t="shared" si="2"/>
        <v>1.25</v>
      </c>
      <c r="H45">
        <v>1</v>
      </c>
    </row>
    <row r="46" spans="1:8">
      <c r="A46" t="s">
        <v>296</v>
      </c>
      <c r="B46" t="s">
        <v>340</v>
      </c>
      <c r="C46"/>
      <c r="D46" s="26">
        <f t="shared" si="0"/>
        <v>0</v>
      </c>
      <c r="E46">
        <f t="shared" si="1"/>
        <v>1</v>
      </c>
      <c r="F46" s="64">
        <f t="shared" si="2"/>
        <v>1.25</v>
      </c>
      <c r="H46">
        <v>1</v>
      </c>
    </row>
    <row r="47" spans="1:8">
      <c r="A47" t="s">
        <v>296</v>
      </c>
      <c r="B47" t="s">
        <v>341</v>
      </c>
      <c r="C47"/>
      <c r="D47" s="26">
        <f t="shared" si="0"/>
        <v>0</v>
      </c>
      <c r="E47">
        <f t="shared" si="1"/>
        <v>1</v>
      </c>
      <c r="F47" s="64">
        <f t="shared" si="2"/>
        <v>1.25</v>
      </c>
      <c r="H47">
        <v>1</v>
      </c>
    </row>
    <row r="48" spans="1:8">
      <c r="A48" t="s">
        <v>296</v>
      </c>
      <c r="B48" t="s">
        <v>342</v>
      </c>
      <c r="C48"/>
      <c r="D48" s="26">
        <f t="shared" si="0"/>
        <v>0</v>
      </c>
      <c r="E48">
        <f t="shared" si="1"/>
        <v>1</v>
      </c>
      <c r="F48" s="64">
        <f t="shared" si="2"/>
        <v>1.25</v>
      </c>
      <c r="H48">
        <v>1</v>
      </c>
    </row>
    <row r="49" spans="1:8">
      <c r="A49" t="s">
        <v>296</v>
      </c>
      <c r="B49" t="s">
        <v>343</v>
      </c>
      <c r="C49">
        <v>1</v>
      </c>
      <c r="D49" s="26">
        <f t="shared" si="0"/>
        <v>0.16666666666666669</v>
      </c>
      <c r="E49">
        <f t="shared" si="1"/>
        <v>1</v>
      </c>
      <c r="F49" s="64">
        <f t="shared" si="2"/>
        <v>1.25</v>
      </c>
      <c r="H49">
        <v>1</v>
      </c>
    </row>
    <row r="50" spans="1:8">
      <c r="A50" t="s">
        <v>296</v>
      </c>
      <c r="B50" t="s">
        <v>344</v>
      </c>
      <c r="C50">
        <v>6</v>
      </c>
      <c r="D50" s="26">
        <f t="shared" si="0"/>
        <v>1</v>
      </c>
      <c r="E50">
        <f t="shared" si="1"/>
        <v>1</v>
      </c>
      <c r="F50" s="64">
        <f t="shared" si="2"/>
        <v>1.25</v>
      </c>
      <c r="H50">
        <v>1</v>
      </c>
    </row>
    <row r="51" spans="1:8">
      <c r="A51" t="s">
        <v>296</v>
      </c>
      <c r="B51" t="s">
        <v>345</v>
      </c>
      <c r="C51">
        <v>0</v>
      </c>
      <c r="D51" s="26">
        <f t="shared" si="0"/>
        <v>0</v>
      </c>
      <c r="E51">
        <f t="shared" si="1"/>
        <v>1</v>
      </c>
      <c r="F51" s="64">
        <f t="shared" si="2"/>
        <v>1.25</v>
      </c>
      <c r="H51">
        <v>1</v>
      </c>
    </row>
    <row r="52" spans="1:8">
      <c r="A52" t="s">
        <v>296</v>
      </c>
      <c r="B52" t="s">
        <v>346</v>
      </c>
      <c r="C52">
        <v>0</v>
      </c>
      <c r="D52" s="26">
        <f t="shared" si="0"/>
        <v>0</v>
      </c>
      <c r="E52">
        <f t="shared" si="1"/>
        <v>1</v>
      </c>
      <c r="F52" s="64">
        <f t="shared" si="2"/>
        <v>1.25</v>
      </c>
      <c r="H52">
        <v>1</v>
      </c>
    </row>
    <row r="53" spans="1:8">
      <c r="A53" t="s">
        <v>296</v>
      </c>
      <c r="B53" t="s">
        <v>347</v>
      </c>
      <c r="C53">
        <v>0</v>
      </c>
      <c r="D53" s="26">
        <f t="shared" si="0"/>
        <v>0</v>
      </c>
      <c r="E53">
        <f t="shared" si="1"/>
        <v>1</v>
      </c>
      <c r="F53" s="64">
        <f t="shared" si="2"/>
        <v>1.25</v>
      </c>
      <c r="H53">
        <v>1</v>
      </c>
    </row>
    <row r="54" spans="1:8">
      <c r="A54" t="s">
        <v>296</v>
      </c>
      <c r="B54" t="s">
        <v>348</v>
      </c>
      <c r="C54">
        <v>0</v>
      </c>
      <c r="D54" s="26">
        <f t="shared" si="0"/>
        <v>0</v>
      </c>
      <c r="E54">
        <f t="shared" si="1"/>
        <v>1</v>
      </c>
      <c r="F54" s="64">
        <f t="shared" si="2"/>
        <v>1.25</v>
      </c>
      <c r="H54">
        <v>1</v>
      </c>
    </row>
    <row r="55" spans="1:8">
      <c r="A55" t="s">
        <v>296</v>
      </c>
      <c r="B55" t="s">
        <v>349</v>
      </c>
      <c r="C55">
        <v>0</v>
      </c>
      <c r="D55" s="26">
        <f t="shared" si="0"/>
        <v>0</v>
      </c>
      <c r="E55">
        <f t="shared" si="1"/>
        <v>1</v>
      </c>
      <c r="F55" s="64">
        <f t="shared" si="2"/>
        <v>1.25</v>
      </c>
      <c r="H55">
        <v>1</v>
      </c>
    </row>
    <row r="56" spans="1:8">
      <c r="A56" t="s">
        <v>296</v>
      </c>
      <c r="B56" t="s">
        <v>350</v>
      </c>
      <c r="C56">
        <v>2</v>
      </c>
      <c r="D56" s="26">
        <f t="shared" si="0"/>
        <v>0.33333333333333337</v>
      </c>
      <c r="E56">
        <f t="shared" si="1"/>
        <v>1</v>
      </c>
      <c r="F56" s="64">
        <f t="shared" si="2"/>
        <v>1.25</v>
      </c>
      <c r="H56">
        <v>1</v>
      </c>
    </row>
    <row r="57" spans="1:8">
      <c r="A57" t="s">
        <v>296</v>
      </c>
      <c r="B57" t="s">
        <v>351</v>
      </c>
      <c r="C57">
        <v>0</v>
      </c>
      <c r="D57" s="26">
        <f t="shared" si="0"/>
        <v>0</v>
      </c>
      <c r="E57">
        <f t="shared" si="1"/>
        <v>1</v>
      </c>
      <c r="F57" s="64">
        <f t="shared" si="2"/>
        <v>1.25</v>
      </c>
      <c r="H57">
        <v>1</v>
      </c>
    </row>
    <row r="58" spans="1:8">
      <c r="A58" t="s">
        <v>296</v>
      </c>
      <c r="B58" t="s">
        <v>352</v>
      </c>
      <c r="C58">
        <v>0</v>
      </c>
      <c r="D58" s="26">
        <f t="shared" si="0"/>
        <v>0</v>
      </c>
      <c r="E58">
        <f t="shared" si="1"/>
        <v>1</v>
      </c>
      <c r="F58" s="64">
        <f t="shared" si="2"/>
        <v>1.25</v>
      </c>
      <c r="H58">
        <v>1</v>
      </c>
    </row>
    <row r="59" spans="1:8">
      <c r="A59" t="s">
        <v>296</v>
      </c>
      <c r="B59" t="s">
        <v>353</v>
      </c>
      <c r="C59">
        <v>0</v>
      </c>
      <c r="D59" s="26">
        <f t="shared" si="0"/>
        <v>0</v>
      </c>
      <c r="E59">
        <f t="shared" si="1"/>
        <v>1</v>
      </c>
      <c r="F59" s="64">
        <f t="shared" si="2"/>
        <v>1.25</v>
      </c>
      <c r="H59">
        <v>1</v>
      </c>
    </row>
    <row r="60" spans="1:8">
      <c r="A60" t="s">
        <v>296</v>
      </c>
      <c r="B60" t="s">
        <v>354</v>
      </c>
      <c r="C60">
        <v>1</v>
      </c>
      <c r="D60" s="26">
        <f t="shared" si="0"/>
        <v>0.16666666666666669</v>
      </c>
      <c r="E60">
        <f t="shared" si="1"/>
        <v>1</v>
      </c>
      <c r="F60" s="64">
        <f t="shared" si="2"/>
        <v>1.25</v>
      </c>
      <c r="H60">
        <v>1</v>
      </c>
    </row>
    <row r="61" spans="1:8">
      <c r="A61" t="s">
        <v>296</v>
      </c>
      <c r="B61" t="s">
        <v>355</v>
      </c>
      <c r="C61">
        <v>0</v>
      </c>
      <c r="D61" s="26">
        <f t="shared" si="0"/>
        <v>0</v>
      </c>
      <c r="E61">
        <f t="shared" si="1"/>
        <v>1</v>
      </c>
      <c r="F61" s="64">
        <f t="shared" si="2"/>
        <v>1.25</v>
      </c>
      <c r="H61">
        <v>1</v>
      </c>
    </row>
    <row r="62" spans="1:8">
      <c r="A62" t="s">
        <v>296</v>
      </c>
      <c r="B62" t="s">
        <v>356</v>
      </c>
      <c r="C62">
        <v>74</v>
      </c>
      <c r="D62" s="26">
        <f t="shared" si="0"/>
        <v>12.333333333333334</v>
      </c>
      <c r="E62">
        <f t="shared" si="1"/>
        <v>2</v>
      </c>
      <c r="F62" s="64">
        <f t="shared" si="2"/>
        <v>2.5</v>
      </c>
      <c r="H62">
        <v>2</v>
      </c>
    </row>
    <row r="63" spans="1:8">
      <c r="A63" t="s">
        <v>296</v>
      </c>
      <c r="B63" t="s">
        <v>357</v>
      </c>
      <c r="C63"/>
      <c r="D63" s="26">
        <f t="shared" si="0"/>
        <v>0</v>
      </c>
      <c r="E63">
        <f t="shared" si="1"/>
        <v>1</v>
      </c>
      <c r="F63" s="64">
        <f t="shared" si="2"/>
        <v>1.25</v>
      </c>
      <c r="H63">
        <v>1</v>
      </c>
    </row>
    <row r="64" spans="1:8">
      <c r="A64" t="s">
        <v>296</v>
      </c>
      <c r="B64" t="s">
        <v>358</v>
      </c>
      <c r="C64">
        <v>0</v>
      </c>
      <c r="D64" s="26">
        <f t="shared" si="0"/>
        <v>0</v>
      </c>
      <c r="E64">
        <f t="shared" si="1"/>
        <v>1</v>
      </c>
      <c r="F64" s="64">
        <f t="shared" si="2"/>
        <v>1.25</v>
      </c>
      <c r="H64">
        <v>1</v>
      </c>
    </row>
    <row r="65" spans="1:8">
      <c r="A65" t="s">
        <v>296</v>
      </c>
      <c r="B65" t="s">
        <v>359</v>
      </c>
      <c r="C65">
        <v>5</v>
      </c>
      <c r="D65" s="26">
        <f t="shared" si="0"/>
        <v>0.83333333333333337</v>
      </c>
      <c r="E65">
        <f t="shared" si="1"/>
        <v>1</v>
      </c>
      <c r="F65" s="64">
        <f t="shared" si="2"/>
        <v>1.25</v>
      </c>
      <c r="H65">
        <v>1</v>
      </c>
    </row>
    <row r="66" spans="1:8">
      <c r="A66" t="s">
        <v>296</v>
      </c>
      <c r="B66" t="s">
        <v>360</v>
      </c>
      <c r="C66">
        <v>0</v>
      </c>
      <c r="D66" s="26">
        <f t="shared" si="0"/>
        <v>0</v>
      </c>
      <c r="E66">
        <f t="shared" si="1"/>
        <v>1</v>
      </c>
      <c r="F66" s="64">
        <f t="shared" si="2"/>
        <v>1.25</v>
      </c>
      <c r="H66">
        <v>1</v>
      </c>
    </row>
    <row r="67" spans="1:8">
      <c r="A67" t="s">
        <v>296</v>
      </c>
      <c r="B67" t="s">
        <v>361</v>
      </c>
      <c r="C67">
        <v>0</v>
      </c>
      <c r="D67" s="26">
        <f t="shared" si="0"/>
        <v>0</v>
      </c>
      <c r="E67">
        <f t="shared" si="1"/>
        <v>1</v>
      </c>
      <c r="F67" s="64">
        <f t="shared" si="2"/>
        <v>1.25</v>
      </c>
      <c r="H67">
        <v>1</v>
      </c>
    </row>
    <row r="68" spans="1:8">
      <c r="A68" t="s">
        <v>296</v>
      </c>
      <c r="B68" t="s">
        <v>362</v>
      </c>
      <c r="C68">
        <v>0</v>
      </c>
      <c r="D68" s="26">
        <f t="shared" ref="D68:D131" si="3">C68/$C$1*100</f>
        <v>0</v>
      </c>
      <c r="E68">
        <f t="shared" ref="E68:E131" si="4">LOOKUP(D68,$J$3:$K$7,$L$3:$L$7)</f>
        <v>1</v>
      </c>
      <c r="F68" s="64">
        <f t="shared" ref="F68:F131" si="5">ROUND((E68/5)*(25/100)*25,2)</f>
        <v>1.25</v>
      </c>
      <c r="H68">
        <v>1</v>
      </c>
    </row>
    <row r="69" spans="1:8">
      <c r="A69" t="s">
        <v>296</v>
      </c>
      <c r="B69" t="s">
        <v>363</v>
      </c>
      <c r="C69">
        <v>0</v>
      </c>
      <c r="D69" s="26">
        <f t="shared" si="3"/>
        <v>0</v>
      </c>
      <c r="E69">
        <f t="shared" si="4"/>
        <v>1</v>
      </c>
      <c r="F69" s="64">
        <f t="shared" si="5"/>
        <v>1.25</v>
      </c>
      <c r="H69">
        <v>1</v>
      </c>
    </row>
    <row r="70" spans="1:8">
      <c r="A70" t="s">
        <v>296</v>
      </c>
      <c r="B70" t="s">
        <v>364</v>
      </c>
      <c r="C70">
        <v>0</v>
      </c>
      <c r="D70" s="26">
        <f t="shared" si="3"/>
        <v>0</v>
      </c>
      <c r="E70">
        <f t="shared" si="4"/>
        <v>1</v>
      </c>
      <c r="F70" s="64">
        <f t="shared" si="5"/>
        <v>1.25</v>
      </c>
      <c r="H70">
        <v>1</v>
      </c>
    </row>
    <row r="71" spans="1:8">
      <c r="A71" t="s">
        <v>296</v>
      </c>
      <c r="B71" t="s">
        <v>365</v>
      </c>
      <c r="C71">
        <v>0</v>
      </c>
      <c r="D71" s="26">
        <f t="shared" si="3"/>
        <v>0</v>
      </c>
      <c r="E71">
        <f t="shared" si="4"/>
        <v>1</v>
      </c>
      <c r="F71" s="64">
        <f t="shared" si="5"/>
        <v>1.25</v>
      </c>
      <c r="H71">
        <v>1</v>
      </c>
    </row>
    <row r="72" spans="1:8">
      <c r="A72" t="s">
        <v>296</v>
      </c>
      <c r="B72" t="s">
        <v>366</v>
      </c>
      <c r="C72">
        <v>14</v>
      </c>
      <c r="D72" s="26">
        <f t="shared" si="3"/>
        <v>2.3333333333333335</v>
      </c>
      <c r="E72">
        <f t="shared" si="4"/>
        <v>1</v>
      </c>
      <c r="F72" s="64">
        <f t="shared" si="5"/>
        <v>1.25</v>
      </c>
      <c r="H72">
        <v>1</v>
      </c>
    </row>
    <row r="73" spans="1:8">
      <c r="A73" t="s">
        <v>296</v>
      </c>
      <c r="B73" t="s">
        <v>367</v>
      </c>
      <c r="C73">
        <v>0</v>
      </c>
      <c r="D73" s="26">
        <f t="shared" si="3"/>
        <v>0</v>
      </c>
      <c r="E73">
        <f t="shared" si="4"/>
        <v>1</v>
      </c>
      <c r="F73" s="64">
        <f t="shared" si="5"/>
        <v>1.25</v>
      </c>
      <c r="H73">
        <v>1</v>
      </c>
    </row>
    <row r="74" spans="1:8">
      <c r="A74" t="s">
        <v>296</v>
      </c>
      <c r="B74" t="s">
        <v>368</v>
      </c>
      <c r="C74">
        <v>2</v>
      </c>
      <c r="D74" s="26">
        <f t="shared" si="3"/>
        <v>0.33333333333333337</v>
      </c>
      <c r="E74">
        <f t="shared" si="4"/>
        <v>1</v>
      </c>
      <c r="F74" s="64">
        <f t="shared" si="5"/>
        <v>1.25</v>
      </c>
      <c r="H74">
        <v>1</v>
      </c>
    </row>
    <row r="75" spans="1:8">
      <c r="A75" t="s">
        <v>296</v>
      </c>
      <c r="B75" t="s">
        <v>369</v>
      </c>
      <c r="C75">
        <v>17</v>
      </c>
      <c r="D75" s="26">
        <f t="shared" si="3"/>
        <v>2.833333333333333</v>
      </c>
      <c r="E75">
        <f t="shared" si="4"/>
        <v>1</v>
      </c>
      <c r="F75" s="64">
        <f t="shared" si="5"/>
        <v>1.25</v>
      </c>
      <c r="H75">
        <v>1</v>
      </c>
    </row>
    <row r="76" spans="1:8">
      <c r="A76" t="s">
        <v>296</v>
      </c>
      <c r="B76" t="s">
        <v>370</v>
      </c>
      <c r="C76">
        <v>0</v>
      </c>
      <c r="D76" s="26">
        <f t="shared" si="3"/>
        <v>0</v>
      </c>
      <c r="E76">
        <f t="shared" si="4"/>
        <v>1</v>
      </c>
      <c r="F76" s="64">
        <f t="shared" si="5"/>
        <v>1.25</v>
      </c>
      <c r="H76">
        <v>1</v>
      </c>
    </row>
    <row r="77" spans="1:8">
      <c r="A77" t="s">
        <v>296</v>
      </c>
      <c r="B77" t="s">
        <v>371</v>
      </c>
      <c r="C77">
        <v>0</v>
      </c>
      <c r="D77" s="26">
        <f t="shared" si="3"/>
        <v>0</v>
      </c>
      <c r="E77">
        <f t="shared" si="4"/>
        <v>1</v>
      </c>
      <c r="F77" s="64">
        <f t="shared" si="5"/>
        <v>1.25</v>
      </c>
      <c r="H77">
        <v>1</v>
      </c>
    </row>
    <row r="78" spans="1:8">
      <c r="A78" t="s">
        <v>296</v>
      </c>
      <c r="B78" t="s">
        <v>372</v>
      </c>
      <c r="C78"/>
      <c r="D78" s="26">
        <f t="shared" si="3"/>
        <v>0</v>
      </c>
      <c r="E78">
        <f t="shared" si="4"/>
        <v>1</v>
      </c>
      <c r="F78" s="64">
        <f t="shared" si="5"/>
        <v>1.25</v>
      </c>
      <c r="H78">
        <v>1</v>
      </c>
    </row>
    <row r="79" spans="1:8">
      <c r="A79" t="s">
        <v>296</v>
      </c>
      <c r="B79" t="s">
        <v>373</v>
      </c>
      <c r="C79">
        <v>19</v>
      </c>
      <c r="D79" s="26">
        <f t="shared" si="3"/>
        <v>3.166666666666667</v>
      </c>
      <c r="E79">
        <f t="shared" si="4"/>
        <v>1</v>
      </c>
      <c r="F79" s="64">
        <f t="shared" si="5"/>
        <v>1.25</v>
      </c>
      <c r="H79">
        <v>1</v>
      </c>
    </row>
    <row r="80" spans="1:8">
      <c r="A80" t="s">
        <v>296</v>
      </c>
      <c r="B80" t="s">
        <v>374</v>
      </c>
      <c r="C80">
        <v>6</v>
      </c>
      <c r="D80" s="26">
        <f t="shared" si="3"/>
        <v>1</v>
      </c>
      <c r="E80">
        <f t="shared" si="4"/>
        <v>1</v>
      </c>
      <c r="F80" s="64">
        <f t="shared" si="5"/>
        <v>1.25</v>
      </c>
      <c r="H80">
        <v>1</v>
      </c>
    </row>
    <row r="81" spans="1:8">
      <c r="A81" t="s">
        <v>296</v>
      </c>
      <c r="B81" t="s">
        <v>375</v>
      </c>
      <c r="C81"/>
      <c r="D81" s="26">
        <f t="shared" si="3"/>
        <v>0</v>
      </c>
      <c r="E81">
        <f t="shared" si="4"/>
        <v>1</v>
      </c>
      <c r="F81" s="64">
        <f t="shared" si="5"/>
        <v>1.25</v>
      </c>
      <c r="H81">
        <v>1</v>
      </c>
    </row>
    <row r="82" spans="1:8">
      <c r="A82" t="s">
        <v>296</v>
      </c>
      <c r="B82" t="s">
        <v>376</v>
      </c>
      <c r="C82">
        <v>0</v>
      </c>
      <c r="D82" s="26">
        <f t="shared" si="3"/>
        <v>0</v>
      </c>
      <c r="E82">
        <f t="shared" si="4"/>
        <v>1</v>
      </c>
      <c r="F82" s="64">
        <f t="shared" si="5"/>
        <v>1.25</v>
      </c>
      <c r="H82">
        <v>1</v>
      </c>
    </row>
    <row r="83" spans="1:8">
      <c r="A83" t="s">
        <v>296</v>
      </c>
      <c r="B83" t="s">
        <v>377</v>
      </c>
      <c r="C83">
        <v>0</v>
      </c>
      <c r="D83" s="26">
        <f t="shared" si="3"/>
        <v>0</v>
      </c>
      <c r="E83">
        <f t="shared" si="4"/>
        <v>1</v>
      </c>
      <c r="F83" s="64">
        <f t="shared" si="5"/>
        <v>1.25</v>
      </c>
      <c r="H83">
        <v>1</v>
      </c>
    </row>
    <row r="84" spans="1:8">
      <c r="A84" t="s">
        <v>296</v>
      </c>
      <c r="B84" t="s">
        <v>378</v>
      </c>
      <c r="C84">
        <v>22</v>
      </c>
      <c r="D84" s="26">
        <f t="shared" si="3"/>
        <v>3.6666666666666665</v>
      </c>
      <c r="E84">
        <f t="shared" si="4"/>
        <v>1</v>
      </c>
      <c r="F84" s="64">
        <f t="shared" si="5"/>
        <v>1.25</v>
      </c>
      <c r="H84">
        <v>1</v>
      </c>
    </row>
    <row r="85" spans="1:8">
      <c r="A85" t="s">
        <v>296</v>
      </c>
      <c r="B85" t="s">
        <v>379</v>
      </c>
      <c r="C85">
        <v>0</v>
      </c>
      <c r="D85" s="26">
        <f t="shared" si="3"/>
        <v>0</v>
      </c>
      <c r="E85">
        <f t="shared" si="4"/>
        <v>1</v>
      </c>
      <c r="F85" s="64">
        <f t="shared" si="5"/>
        <v>1.25</v>
      </c>
      <c r="H85">
        <v>1</v>
      </c>
    </row>
    <row r="86" spans="1:8">
      <c r="A86" t="s">
        <v>296</v>
      </c>
      <c r="B86" t="s">
        <v>380</v>
      </c>
      <c r="C86">
        <v>8</v>
      </c>
      <c r="D86" s="26">
        <f t="shared" si="3"/>
        <v>1.3333333333333335</v>
      </c>
      <c r="E86">
        <f t="shared" si="4"/>
        <v>1</v>
      </c>
      <c r="F86" s="64">
        <f t="shared" si="5"/>
        <v>1.25</v>
      </c>
      <c r="H86">
        <v>1</v>
      </c>
    </row>
    <row r="87" spans="1:8">
      <c r="A87" t="s">
        <v>296</v>
      </c>
      <c r="B87" t="s">
        <v>381</v>
      </c>
      <c r="C87">
        <v>0</v>
      </c>
      <c r="D87" s="26">
        <f t="shared" si="3"/>
        <v>0</v>
      </c>
      <c r="E87">
        <f t="shared" si="4"/>
        <v>1</v>
      </c>
      <c r="F87" s="64">
        <f t="shared" si="5"/>
        <v>1.25</v>
      </c>
      <c r="H87">
        <v>1</v>
      </c>
    </row>
    <row r="88" spans="1:8">
      <c r="A88" t="s">
        <v>296</v>
      </c>
      <c r="B88" t="s">
        <v>382</v>
      </c>
      <c r="C88"/>
      <c r="D88" s="26">
        <f t="shared" si="3"/>
        <v>0</v>
      </c>
      <c r="E88">
        <f t="shared" si="4"/>
        <v>1</v>
      </c>
      <c r="F88" s="64">
        <f t="shared" si="5"/>
        <v>1.25</v>
      </c>
      <c r="H88">
        <v>1</v>
      </c>
    </row>
    <row r="89" spans="1:8">
      <c r="A89" t="s">
        <v>296</v>
      </c>
      <c r="B89" t="s">
        <v>383</v>
      </c>
      <c r="C89">
        <v>0</v>
      </c>
      <c r="D89" s="26">
        <f t="shared" si="3"/>
        <v>0</v>
      </c>
      <c r="E89">
        <f t="shared" si="4"/>
        <v>1</v>
      </c>
      <c r="F89" s="64">
        <f t="shared" si="5"/>
        <v>1.25</v>
      </c>
      <c r="H89">
        <v>1</v>
      </c>
    </row>
    <row r="90" spans="1:8">
      <c r="A90" t="s">
        <v>296</v>
      </c>
      <c r="B90" t="s">
        <v>384</v>
      </c>
      <c r="C90">
        <v>8</v>
      </c>
      <c r="D90" s="26">
        <f t="shared" si="3"/>
        <v>1.3333333333333335</v>
      </c>
      <c r="E90">
        <f t="shared" si="4"/>
        <v>1</v>
      </c>
      <c r="F90" s="64">
        <f t="shared" si="5"/>
        <v>1.25</v>
      </c>
      <c r="H90">
        <v>1</v>
      </c>
    </row>
    <row r="91" spans="1:8">
      <c r="A91" t="s">
        <v>296</v>
      </c>
      <c r="B91" t="s">
        <v>385</v>
      </c>
      <c r="C91">
        <v>1</v>
      </c>
      <c r="D91" s="26">
        <f t="shared" si="3"/>
        <v>0.16666666666666669</v>
      </c>
      <c r="E91">
        <f t="shared" si="4"/>
        <v>1</v>
      </c>
      <c r="F91" s="64">
        <f t="shared" si="5"/>
        <v>1.25</v>
      </c>
      <c r="H91">
        <v>1</v>
      </c>
    </row>
    <row r="92" spans="1:8">
      <c r="A92" t="s">
        <v>296</v>
      </c>
      <c r="B92" t="s">
        <v>386</v>
      </c>
      <c r="C92">
        <v>0</v>
      </c>
      <c r="D92" s="26">
        <f t="shared" si="3"/>
        <v>0</v>
      </c>
      <c r="E92">
        <f t="shared" si="4"/>
        <v>1</v>
      </c>
      <c r="F92" s="64">
        <f t="shared" si="5"/>
        <v>1.25</v>
      </c>
      <c r="H92">
        <v>1</v>
      </c>
    </row>
    <row r="93" spans="1:8">
      <c r="A93" t="s">
        <v>296</v>
      </c>
      <c r="B93" t="s">
        <v>387</v>
      </c>
      <c r="C93">
        <v>0</v>
      </c>
      <c r="D93" s="26">
        <f t="shared" si="3"/>
        <v>0</v>
      </c>
      <c r="E93">
        <f t="shared" si="4"/>
        <v>1</v>
      </c>
      <c r="F93" s="64">
        <f t="shared" si="5"/>
        <v>1.25</v>
      </c>
      <c r="H93">
        <v>1</v>
      </c>
    </row>
    <row r="94" spans="1:8">
      <c r="A94" t="s">
        <v>296</v>
      </c>
      <c r="B94" t="s">
        <v>388</v>
      </c>
      <c r="C94">
        <v>0</v>
      </c>
      <c r="D94" s="26">
        <f t="shared" si="3"/>
        <v>0</v>
      </c>
      <c r="E94">
        <f t="shared" si="4"/>
        <v>1</v>
      </c>
      <c r="F94" s="64">
        <f t="shared" si="5"/>
        <v>1.25</v>
      </c>
      <c r="H94">
        <v>1</v>
      </c>
    </row>
    <row r="95" spans="1:8">
      <c r="A95" t="s">
        <v>296</v>
      </c>
      <c r="B95" t="s">
        <v>389</v>
      </c>
      <c r="C95"/>
      <c r="D95" s="26">
        <f t="shared" si="3"/>
        <v>0</v>
      </c>
      <c r="E95">
        <f t="shared" si="4"/>
        <v>1</v>
      </c>
      <c r="F95" s="64">
        <f t="shared" si="5"/>
        <v>1.25</v>
      </c>
      <c r="H95">
        <v>1</v>
      </c>
    </row>
    <row r="96" spans="1:8">
      <c r="A96" t="s">
        <v>296</v>
      </c>
      <c r="B96" t="s">
        <v>390</v>
      </c>
      <c r="C96"/>
      <c r="D96" s="26">
        <f t="shared" si="3"/>
        <v>0</v>
      </c>
      <c r="E96">
        <f t="shared" si="4"/>
        <v>1</v>
      </c>
      <c r="F96" s="64">
        <f t="shared" si="5"/>
        <v>1.25</v>
      </c>
      <c r="H96">
        <v>1</v>
      </c>
    </row>
    <row r="97" spans="1:8">
      <c r="A97" t="s">
        <v>296</v>
      </c>
      <c r="B97" t="s">
        <v>391</v>
      </c>
      <c r="C97"/>
      <c r="D97" s="26">
        <f t="shared" si="3"/>
        <v>0</v>
      </c>
      <c r="E97">
        <f t="shared" si="4"/>
        <v>1</v>
      </c>
      <c r="F97" s="64">
        <f t="shared" si="5"/>
        <v>1.25</v>
      </c>
      <c r="H97">
        <v>1</v>
      </c>
    </row>
    <row r="98" spans="1:8">
      <c r="A98" t="s">
        <v>296</v>
      </c>
      <c r="B98" t="s">
        <v>392</v>
      </c>
      <c r="C98">
        <v>600</v>
      </c>
      <c r="D98" s="26">
        <f t="shared" si="3"/>
        <v>100</v>
      </c>
      <c r="E98">
        <f t="shared" si="4"/>
        <v>5</v>
      </c>
      <c r="F98" s="64">
        <f t="shared" si="5"/>
        <v>6.25</v>
      </c>
      <c r="H98">
        <v>5</v>
      </c>
    </row>
    <row r="99" spans="1:8">
      <c r="A99" t="s">
        <v>296</v>
      </c>
      <c r="B99" t="s">
        <v>393</v>
      </c>
      <c r="C99"/>
      <c r="D99" s="26">
        <f t="shared" si="3"/>
        <v>0</v>
      </c>
      <c r="E99">
        <f t="shared" si="4"/>
        <v>1</v>
      </c>
      <c r="F99" s="64">
        <f t="shared" si="5"/>
        <v>1.25</v>
      </c>
      <c r="H99">
        <v>1</v>
      </c>
    </row>
    <row r="100" spans="1:8">
      <c r="A100" t="s">
        <v>296</v>
      </c>
      <c r="B100" t="s">
        <v>394</v>
      </c>
      <c r="C100">
        <v>7</v>
      </c>
      <c r="D100" s="26">
        <f t="shared" si="3"/>
        <v>1.1666666666666667</v>
      </c>
      <c r="E100">
        <f t="shared" si="4"/>
        <v>1</v>
      </c>
      <c r="F100" s="64">
        <f t="shared" si="5"/>
        <v>1.25</v>
      </c>
      <c r="H100">
        <v>1</v>
      </c>
    </row>
    <row r="101" spans="1:8">
      <c r="A101" t="s">
        <v>296</v>
      </c>
      <c r="B101" t="s">
        <v>395</v>
      </c>
      <c r="C101"/>
      <c r="D101" s="26">
        <f t="shared" si="3"/>
        <v>0</v>
      </c>
      <c r="E101">
        <f t="shared" si="4"/>
        <v>1</v>
      </c>
      <c r="F101" s="64">
        <f t="shared" si="5"/>
        <v>1.25</v>
      </c>
      <c r="H101">
        <v>1</v>
      </c>
    </row>
    <row r="102" spans="1:8">
      <c r="A102" t="s">
        <v>296</v>
      </c>
      <c r="B102" t="s">
        <v>396</v>
      </c>
      <c r="C102">
        <v>0</v>
      </c>
      <c r="D102" s="26">
        <f t="shared" si="3"/>
        <v>0</v>
      </c>
      <c r="E102">
        <f t="shared" si="4"/>
        <v>1</v>
      </c>
      <c r="F102" s="64">
        <f t="shared" si="5"/>
        <v>1.25</v>
      </c>
      <c r="H102">
        <v>1</v>
      </c>
    </row>
    <row r="103" spans="1:8">
      <c r="A103" t="s">
        <v>296</v>
      </c>
      <c r="B103" t="s">
        <v>397</v>
      </c>
      <c r="C103">
        <v>1</v>
      </c>
      <c r="D103" s="26">
        <f t="shared" si="3"/>
        <v>0.16666666666666669</v>
      </c>
      <c r="E103">
        <f t="shared" si="4"/>
        <v>1</v>
      </c>
      <c r="F103" s="64">
        <f t="shared" si="5"/>
        <v>1.25</v>
      </c>
      <c r="H103">
        <v>1</v>
      </c>
    </row>
    <row r="104" spans="1:8">
      <c r="A104" t="s">
        <v>296</v>
      </c>
      <c r="B104" t="s">
        <v>398</v>
      </c>
      <c r="C104"/>
      <c r="D104" s="26">
        <f t="shared" si="3"/>
        <v>0</v>
      </c>
      <c r="E104">
        <f t="shared" si="4"/>
        <v>1</v>
      </c>
      <c r="F104" s="64">
        <f t="shared" si="5"/>
        <v>1.25</v>
      </c>
      <c r="H104">
        <v>1</v>
      </c>
    </row>
    <row r="105" spans="1:8">
      <c r="A105" t="s">
        <v>296</v>
      </c>
      <c r="B105" t="s">
        <v>399</v>
      </c>
      <c r="C105">
        <v>0</v>
      </c>
      <c r="D105" s="26">
        <f t="shared" si="3"/>
        <v>0</v>
      </c>
      <c r="E105">
        <f t="shared" si="4"/>
        <v>1</v>
      </c>
      <c r="F105" s="64">
        <f t="shared" si="5"/>
        <v>1.25</v>
      </c>
      <c r="H105">
        <v>1</v>
      </c>
    </row>
    <row r="106" spans="1:8">
      <c r="A106" t="s">
        <v>296</v>
      </c>
      <c r="B106" t="s">
        <v>400</v>
      </c>
      <c r="C106">
        <v>0</v>
      </c>
      <c r="D106" s="26">
        <f t="shared" si="3"/>
        <v>0</v>
      </c>
      <c r="E106">
        <f t="shared" si="4"/>
        <v>1</v>
      </c>
      <c r="F106" s="64">
        <f t="shared" si="5"/>
        <v>1.25</v>
      </c>
      <c r="H106">
        <v>1</v>
      </c>
    </row>
    <row r="107" spans="1:8">
      <c r="A107" t="s">
        <v>296</v>
      </c>
      <c r="B107" t="s">
        <v>401</v>
      </c>
      <c r="C107">
        <v>0</v>
      </c>
      <c r="D107" s="26">
        <f t="shared" si="3"/>
        <v>0</v>
      </c>
      <c r="E107">
        <f t="shared" si="4"/>
        <v>1</v>
      </c>
      <c r="F107" s="64">
        <f t="shared" si="5"/>
        <v>1.25</v>
      </c>
      <c r="H107">
        <v>1</v>
      </c>
    </row>
    <row r="108" spans="1:8">
      <c r="A108" t="s">
        <v>296</v>
      </c>
      <c r="B108" t="s">
        <v>402</v>
      </c>
      <c r="C108"/>
      <c r="D108" s="26">
        <f t="shared" si="3"/>
        <v>0</v>
      </c>
      <c r="E108">
        <f t="shared" si="4"/>
        <v>1</v>
      </c>
      <c r="F108" s="64">
        <f t="shared" si="5"/>
        <v>1.25</v>
      </c>
      <c r="H108">
        <v>1</v>
      </c>
    </row>
    <row r="109" spans="1:8">
      <c r="A109" t="s">
        <v>296</v>
      </c>
      <c r="B109" t="s">
        <v>403</v>
      </c>
      <c r="C109"/>
      <c r="D109" s="26">
        <f t="shared" si="3"/>
        <v>0</v>
      </c>
      <c r="E109">
        <f t="shared" si="4"/>
        <v>1</v>
      </c>
      <c r="F109" s="64">
        <f t="shared" si="5"/>
        <v>1.25</v>
      </c>
      <c r="H109">
        <v>1</v>
      </c>
    </row>
    <row r="110" spans="1:8">
      <c r="A110" t="s">
        <v>296</v>
      </c>
      <c r="B110" t="s">
        <v>404</v>
      </c>
      <c r="C110"/>
      <c r="D110" s="26">
        <f t="shared" si="3"/>
        <v>0</v>
      </c>
      <c r="E110">
        <f t="shared" si="4"/>
        <v>1</v>
      </c>
      <c r="F110" s="64">
        <f t="shared" si="5"/>
        <v>1.25</v>
      </c>
      <c r="H110">
        <v>1</v>
      </c>
    </row>
    <row r="111" spans="1:8">
      <c r="A111" t="s">
        <v>296</v>
      </c>
      <c r="B111" t="s">
        <v>405</v>
      </c>
      <c r="C111"/>
      <c r="D111" s="26">
        <f t="shared" si="3"/>
        <v>0</v>
      </c>
      <c r="E111">
        <f t="shared" si="4"/>
        <v>1</v>
      </c>
      <c r="F111" s="64">
        <f t="shared" si="5"/>
        <v>1.25</v>
      </c>
      <c r="H111">
        <v>1</v>
      </c>
    </row>
    <row r="112" spans="1:8">
      <c r="A112" t="s">
        <v>296</v>
      </c>
      <c r="B112" t="s">
        <v>406</v>
      </c>
      <c r="C112"/>
      <c r="D112" s="26">
        <f t="shared" si="3"/>
        <v>0</v>
      </c>
      <c r="E112">
        <f t="shared" si="4"/>
        <v>1</v>
      </c>
      <c r="F112" s="64">
        <f t="shared" si="5"/>
        <v>1.25</v>
      </c>
      <c r="H112">
        <v>1</v>
      </c>
    </row>
    <row r="113" spans="1:8">
      <c r="A113" t="s">
        <v>296</v>
      </c>
      <c r="B113" t="s">
        <v>407</v>
      </c>
      <c r="C113"/>
      <c r="D113" s="26">
        <f t="shared" si="3"/>
        <v>0</v>
      </c>
      <c r="E113">
        <f t="shared" si="4"/>
        <v>1</v>
      </c>
      <c r="F113" s="64">
        <f t="shared" si="5"/>
        <v>1.25</v>
      </c>
      <c r="H113">
        <v>1</v>
      </c>
    </row>
    <row r="114" spans="1:8">
      <c r="A114" t="s">
        <v>296</v>
      </c>
      <c r="B114" t="s">
        <v>408</v>
      </c>
      <c r="C114"/>
      <c r="D114" s="26">
        <f t="shared" si="3"/>
        <v>0</v>
      </c>
      <c r="E114">
        <f t="shared" si="4"/>
        <v>1</v>
      </c>
      <c r="F114" s="64">
        <f t="shared" si="5"/>
        <v>1.25</v>
      </c>
      <c r="H114">
        <v>1</v>
      </c>
    </row>
    <row r="115" spans="1:8">
      <c r="A115" t="s">
        <v>296</v>
      </c>
      <c r="B115" t="s">
        <v>409</v>
      </c>
      <c r="C115"/>
      <c r="D115" s="26">
        <f t="shared" si="3"/>
        <v>0</v>
      </c>
      <c r="E115">
        <f t="shared" si="4"/>
        <v>1</v>
      </c>
      <c r="F115" s="64">
        <f t="shared" si="5"/>
        <v>1.25</v>
      </c>
      <c r="H115">
        <v>1</v>
      </c>
    </row>
    <row r="116" spans="1:8">
      <c r="A116" t="s">
        <v>296</v>
      </c>
      <c r="B116" t="s">
        <v>410</v>
      </c>
      <c r="C116"/>
      <c r="D116" s="26">
        <f t="shared" si="3"/>
        <v>0</v>
      </c>
      <c r="E116">
        <f t="shared" si="4"/>
        <v>1</v>
      </c>
      <c r="F116" s="64">
        <f t="shared" si="5"/>
        <v>1.25</v>
      </c>
      <c r="H116">
        <v>1</v>
      </c>
    </row>
    <row r="117" spans="1:8">
      <c r="A117" t="s">
        <v>296</v>
      </c>
      <c r="B117" t="s">
        <v>411</v>
      </c>
      <c r="C117"/>
      <c r="D117" s="26">
        <f t="shared" si="3"/>
        <v>0</v>
      </c>
      <c r="E117">
        <f t="shared" si="4"/>
        <v>1</v>
      </c>
      <c r="F117" s="64">
        <f t="shared" si="5"/>
        <v>1.25</v>
      </c>
      <c r="H117">
        <v>1</v>
      </c>
    </row>
    <row r="118" spans="1:8">
      <c r="A118" t="s">
        <v>296</v>
      </c>
      <c r="B118" t="s">
        <v>412</v>
      </c>
      <c r="C118"/>
      <c r="D118" s="26">
        <f t="shared" si="3"/>
        <v>0</v>
      </c>
      <c r="E118">
        <f t="shared" si="4"/>
        <v>1</v>
      </c>
      <c r="F118" s="64">
        <f t="shared" si="5"/>
        <v>1.25</v>
      </c>
      <c r="H118">
        <v>1</v>
      </c>
    </row>
    <row r="119" spans="1:8">
      <c r="A119" t="s">
        <v>296</v>
      </c>
      <c r="B119" t="s">
        <v>413</v>
      </c>
      <c r="C119"/>
      <c r="D119" s="26">
        <f t="shared" si="3"/>
        <v>0</v>
      </c>
      <c r="E119">
        <f t="shared" si="4"/>
        <v>1</v>
      </c>
      <c r="F119" s="64">
        <f t="shared" si="5"/>
        <v>1.25</v>
      </c>
      <c r="H119">
        <v>1</v>
      </c>
    </row>
    <row r="120" spans="1:8">
      <c r="A120" t="s">
        <v>296</v>
      </c>
      <c r="B120" t="s">
        <v>414</v>
      </c>
      <c r="C120"/>
      <c r="D120" s="26">
        <f t="shared" si="3"/>
        <v>0</v>
      </c>
      <c r="E120">
        <f t="shared" si="4"/>
        <v>1</v>
      </c>
      <c r="F120" s="64">
        <f t="shared" si="5"/>
        <v>1.25</v>
      </c>
      <c r="H120">
        <v>1</v>
      </c>
    </row>
    <row r="121" spans="1:8">
      <c r="A121" t="s">
        <v>296</v>
      </c>
      <c r="B121" t="s">
        <v>415</v>
      </c>
      <c r="C121">
        <v>0</v>
      </c>
      <c r="D121" s="26">
        <f t="shared" si="3"/>
        <v>0</v>
      </c>
      <c r="E121">
        <f t="shared" si="4"/>
        <v>1</v>
      </c>
      <c r="F121" s="64">
        <f t="shared" si="5"/>
        <v>1.25</v>
      </c>
      <c r="H121">
        <v>1</v>
      </c>
    </row>
    <row r="122" spans="1:8">
      <c r="A122" t="s">
        <v>296</v>
      </c>
      <c r="B122" t="s">
        <v>416</v>
      </c>
      <c r="C122"/>
      <c r="D122" s="26">
        <f t="shared" si="3"/>
        <v>0</v>
      </c>
      <c r="E122">
        <f t="shared" si="4"/>
        <v>1</v>
      </c>
      <c r="F122" s="64">
        <f t="shared" si="5"/>
        <v>1.25</v>
      </c>
      <c r="H122">
        <v>1</v>
      </c>
    </row>
    <row r="123" spans="1:8">
      <c r="A123" t="s">
        <v>296</v>
      </c>
      <c r="B123" t="s">
        <v>417</v>
      </c>
      <c r="C123"/>
      <c r="D123" s="26">
        <f t="shared" si="3"/>
        <v>0</v>
      </c>
      <c r="E123">
        <f t="shared" si="4"/>
        <v>1</v>
      </c>
      <c r="F123" s="64">
        <f t="shared" si="5"/>
        <v>1.25</v>
      </c>
      <c r="H123">
        <v>1</v>
      </c>
    </row>
    <row r="124" spans="1:8">
      <c r="A124" t="s">
        <v>296</v>
      </c>
      <c r="B124" t="s">
        <v>418</v>
      </c>
      <c r="C124">
        <v>0</v>
      </c>
      <c r="D124" s="26">
        <f t="shared" si="3"/>
        <v>0</v>
      </c>
      <c r="E124">
        <f t="shared" si="4"/>
        <v>1</v>
      </c>
      <c r="F124" s="64">
        <f t="shared" si="5"/>
        <v>1.25</v>
      </c>
      <c r="H124">
        <v>1</v>
      </c>
    </row>
    <row r="125" spans="1:8">
      <c r="A125" t="s">
        <v>296</v>
      </c>
      <c r="B125" t="s">
        <v>419</v>
      </c>
      <c r="C125">
        <v>0</v>
      </c>
      <c r="D125" s="26">
        <f t="shared" si="3"/>
        <v>0</v>
      </c>
      <c r="E125">
        <f t="shared" si="4"/>
        <v>1</v>
      </c>
      <c r="F125" s="64">
        <f t="shared" si="5"/>
        <v>1.25</v>
      </c>
      <c r="H125">
        <v>1</v>
      </c>
    </row>
    <row r="126" spans="1:8">
      <c r="A126" t="s">
        <v>296</v>
      </c>
      <c r="B126" t="s">
        <v>420</v>
      </c>
      <c r="C126"/>
      <c r="D126" s="26">
        <f t="shared" si="3"/>
        <v>0</v>
      </c>
      <c r="E126">
        <f t="shared" si="4"/>
        <v>1</v>
      </c>
      <c r="F126" s="64">
        <f t="shared" si="5"/>
        <v>1.25</v>
      </c>
      <c r="H126">
        <v>1</v>
      </c>
    </row>
    <row r="127" spans="1:8">
      <c r="A127" t="s">
        <v>296</v>
      </c>
      <c r="B127" t="s">
        <v>421</v>
      </c>
      <c r="C127">
        <v>0</v>
      </c>
      <c r="D127" s="26">
        <f t="shared" si="3"/>
        <v>0</v>
      </c>
      <c r="E127">
        <f t="shared" si="4"/>
        <v>1</v>
      </c>
      <c r="F127" s="64">
        <f t="shared" si="5"/>
        <v>1.25</v>
      </c>
      <c r="H127">
        <v>1</v>
      </c>
    </row>
    <row r="128" spans="1:8">
      <c r="A128" t="s">
        <v>296</v>
      </c>
      <c r="B128" t="s">
        <v>422</v>
      </c>
      <c r="C128"/>
      <c r="D128" s="26">
        <f t="shared" si="3"/>
        <v>0</v>
      </c>
      <c r="E128">
        <f t="shared" si="4"/>
        <v>1</v>
      </c>
      <c r="F128" s="64">
        <f t="shared" si="5"/>
        <v>1.25</v>
      </c>
      <c r="H128">
        <v>1</v>
      </c>
    </row>
    <row r="129" spans="1:8">
      <c r="A129" t="s">
        <v>296</v>
      </c>
      <c r="B129" t="s">
        <v>423</v>
      </c>
      <c r="C129"/>
      <c r="D129" s="26">
        <f t="shared" si="3"/>
        <v>0</v>
      </c>
      <c r="E129">
        <f t="shared" si="4"/>
        <v>1</v>
      </c>
      <c r="F129" s="64">
        <f t="shared" si="5"/>
        <v>1.25</v>
      </c>
      <c r="H129">
        <v>1</v>
      </c>
    </row>
    <row r="130" spans="1:8">
      <c r="A130" t="s">
        <v>296</v>
      </c>
      <c r="B130" t="s">
        <v>424</v>
      </c>
      <c r="C130">
        <v>30</v>
      </c>
      <c r="D130" s="26">
        <f t="shared" si="3"/>
        <v>5</v>
      </c>
      <c r="E130">
        <f t="shared" si="4"/>
        <v>2</v>
      </c>
      <c r="F130" s="64">
        <f t="shared" si="5"/>
        <v>2.5</v>
      </c>
      <c r="H130">
        <v>1</v>
      </c>
    </row>
    <row r="131" spans="1:8">
      <c r="A131" t="s">
        <v>296</v>
      </c>
      <c r="B131" t="s">
        <v>425</v>
      </c>
      <c r="C131"/>
      <c r="D131" s="26">
        <f t="shared" si="3"/>
        <v>0</v>
      </c>
      <c r="E131">
        <f t="shared" si="4"/>
        <v>1</v>
      </c>
      <c r="F131" s="64">
        <f t="shared" si="5"/>
        <v>1.25</v>
      </c>
      <c r="H131">
        <v>1</v>
      </c>
    </row>
    <row r="132" spans="1:8">
      <c r="A132" t="s">
        <v>296</v>
      </c>
      <c r="B132" t="s">
        <v>426</v>
      </c>
      <c r="C132"/>
      <c r="D132" s="26">
        <f t="shared" ref="D132:D195" si="6">C132/$C$1*100</f>
        <v>0</v>
      </c>
      <c r="E132">
        <f t="shared" ref="E132:E195" si="7">LOOKUP(D132,$J$3:$K$7,$L$3:$L$7)</f>
        <v>1</v>
      </c>
      <c r="F132" s="64">
        <f t="shared" ref="F132:F195" si="8">ROUND((E132/5)*(25/100)*25,2)</f>
        <v>1.25</v>
      </c>
      <c r="H132">
        <v>1</v>
      </c>
    </row>
    <row r="133" spans="1:8">
      <c r="A133" t="s">
        <v>296</v>
      </c>
      <c r="B133" t="s">
        <v>427</v>
      </c>
      <c r="C133"/>
      <c r="D133" s="26">
        <f t="shared" si="6"/>
        <v>0</v>
      </c>
      <c r="E133">
        <f t="shared" si="7"/>
        <v>1</v>
      </c>
      <c r="F133" s="64">
        <f t="shared" si="8"/>
        <v>1.25</v>
      </c>
      <c r="H133">
        <v>1</v>
      </c>
    </row>
    <row r="134" spans="1:8">
      <c r="A134" t="s">
        <v>296</v>
      </c>
      <c r="B134" t="s">
        <v>428</v>
      </c>
      <c r="C134">
        <v>0</v>
      </c>
      <c r="D134" s="26">
        <f t="shared" si="6"/>
        <v>0</v>
      </c>
      <c r="E134">
        <f t="shared" si="7"/>
        <v>1</v>
      </c>
      <c r="F134" s="64">
        <f t="shared" si="8"/>
        <v>1.25</v>
      </c>
      <c r="H134">
        <v>1</v>
      </c>
    </row>
    <row r="135" spans="1:8">
      <c r="A135" t="s">
        <v>296</v>
      </c>
      <c r="B135" t="s">
        <v>429</v>
      </c>
      <c r="C135"/>
      <c r="D135" s="26">
        <f t="shared" si="6"/>
        <v>0</v>
      </c>
      <c r="E135">
        <f t="shared" si="7"/>
        <v>1</v>
      </c>
      <c r="F135" s="64">
        <f t="shared" si="8"/>
        <v>1.25</v>
      </c>
      <c r="H135">
        <v>1</v>
      </c>
    </row>
    <row r="136" spans="1:8">
      <c r="A136" t="s">
        <v>296</v>
      </c>
      <c r="B136" t="s">
        <v>430</v>
      </c>
      <c r="C136"/>
      <c r="D136" s="26">
        <f t="shared" si="6"/>
        <v>0</v>
      </c>
      <c r="E136">
        <f t="shared" si="7"/>
        <v>1</v>
      </c>
      <c r="F136" s="64">
        <f t="shared" si="8"/>
        <v>1.25</v>
      </c>
      <c r="H136">
        <v>1</v>
      </c>
    </row>
    <row r="137" spans="1:8">
      <c r="A137" t="s">
        <v>296</v>
      </c>
      <c r="B137" t="s">
        <v>431</v>
      </c>
      <c r="C137">
        <v>2</v>
      </c>
      <c r="D137" s="26">
        <f t="shared" si="6"/>
        <v>0.33333333333333337</v>
      </c>
      <c r="E137">
        <f t="shared" si="7"/>
        <v>1</v>
      </c>
      <c r="F137" s="64">
        <f t="shared" si="8"/>
        <v>1.25</v>
      </c>
      <c r="H137">
        <v>1</v>
      </c>
    </row>
    <row r="138" spans="1:8">
      <c r="A138" t="s">
        <v>296</v>
      </c>
      <c r="B138" t="s">
        <v>432</v>
      </c>
      <c r="C138"/>
      <c r="D138" s="26">
        <f t="shared" si="6"/>
        <v>0</v>
      </c>
      <c r="E138">
        <f t="shared" si="7"/>
        <v>1</v>
      </c>
      <c r="F138" s="64">
        <f t="shared" si="8"/>
        <v>1.25</v>
      </c>
      <c r="H138">
        <v>1</v>
      </c>
    </row>
    <row r="139" spans="1:8">
      <c r="A139" t="s">
        <v>296</v>
      </c>
      <c r="B139" t="s">
        <v>433</v>
      </c>
      <c r="C139"/>
      <c r="D139" s="26">
        <f t="shared" si="6"/>
        <v>0</v>
      </c>
      <c r="E139">
        <f t="shared" si="7"/>
        <v>1</v>
      </c>
      <c r="F139" s="64">
        <f t="shared" si="8"/>
        <v>1.25</v>
      </c>
      <c r="H139">
        <v>1</v>
      </c>
    </row>
    <row r="140" spans="1:8">
      <c r="A140" t="s">
        <v>296</v>
      </c>
      <c r="B140" t="s">
        <v>434</v>
      </c>
      <c r="C140"/>
      <c r="D140" s="26">
        <f t="shared" si="6"/>
        <v>0</v>
      </c>
      <c r="E140">
        <f t="shared" si="7"/>
        <v>1</v>
      </c>
      <c r="F140" s="64">
        <f t="shared" si="8"/>
        <v>1.25</v>
      </c>
      <c r="H140">
        <v>1</v>
      </c>
    </row>
    <row r="141" spans="1:8">
      <c r="A141" t="s">
        <v>296</v>
      </c>
      <c r="B141" t="s">
        <v>435</v>
      </c>
      <c r="C141"/>
      <c r="D141" s="26">
        <f t="shared" si="6"/>
        <v>0</v>
      </c>
      <c r="E141">
        <f t="shared" si="7"/>
        <v>1</v>
      </c>
      <c r="F141" s="64">
        <f t="shared" si="8"/>
        <v>1.25</v>
      </c>
      <c r="H141">
        <v>1</v>
      </c>
    </row>
    <row r="142" spans="1:8">
      <c r="A142" t="s">
        <v>296</v>
      </c>
      <c r="B142" t="s">
        <v>436</v>
      </c>
      <c r="C142">
        <v>6</v>
      </c>
      <c r="D142" s="26">
        <f t="shared" si="6"/>
        <v>1</v>
      </c>
      <c r="E142">
        <f t="shared" si="7"/>
        <v>1</v>
      </c>
      <c r="F142" s="64">
        <f t="shared" si="8"/>
        <v>1.25</v>
      </c>
      <c r="H142">
        <v>1</v>
      </c>
    </row>
    <row r="143" spans="1:8">
      <c r="A143" t="s">
        <v>296</v>
      </c>
      <c r="B143" t="s">
        <v>437</v>
      </c>
      <c r="C143">
        <v>0</v>
      </c>
      <c r="D143" s="26">
        <f t="shared" si="6"/>
        <v>0</v>
      </c>
      <c r="E143">
        <f t="shared" si="7"/>
        <v>1</v>
      </c>
      <c r="F143" s="64">
        <f t="shared" si="8"/>
        <v>1.25</v>
      </c>
      <c r="H143">
        <v>1</v>
      </c>
    </row>
    <row r="144" spans="1:8">
      <c r="A144" t="s">
        <v>296</v>
      </c>
      <c r="B144" t="s">
        <v>438</v>
      </c>
      <c r="C144">
        <v>0</v>
      </c>
      <c r="D144" s="26">
        <f t="shared" si="6"/>
        <v>0</v>
      </c>
      <c r="E144">
        <f t="shared" si="7"/>
        <v>1</v>
      </c>
      <c r="F144" s="64">
        <f t="shared" si="8"/>
        <v>1.25</v>
      </c>
      <c r="H144">
        <v>1</v>
      </c>
    </row>
    <row r="145" spans="1:8">
      <c r="A145" t="s">
        <v>296</v>
      </c>
      <c r="B145" t="s">
        <v>439</v>
      </c>
      <c r="C145"/>
      <c r="D145" s="26">
        <f t="shared" si="6"/>
        <v>0</v>
      </c>
      <c r="E145">
        <f t="shared" si="7"/>
        <v>1</v>
      </c>
      <c r="F145" s="64">
        <f t="shared" si="8"/>
        <v>1.25</v>
      </c>
      <c r="H145">
        <v>1</v>
      </c>
    </row>
    <row r="146" spans="1:8">
      <c r="A146" t="s">
        <v>296</v>
      </c>
      <c r="B146" t="s">
        <v>440</v>
      </c>
      <c r="C146">
        <v>0</v>
      </c>
      <c r="D146" s="26">
        <f t="shared" si="6"/>
        <v>0</v>
      </c>
      <c r="E146">
        <f t="shared" si="7"/>
        <v>1</v>
      </c>
      <c r="F146" s="64">
        <f t="shared" si="8"/>
        <v>1.25</v>
      </c>
      <c r="H146">
        <v>1</v>
      </c>
    </row>
    <row r="147" spans="1:8">
      <c r="A147" t="s">
        <v>296</v>
      </c>
      <c r="B147" t="s">
        <v>441</v>
      </c>
      <c r="C147"/>
      <c r="D147" s="26">
        <f t="shared" si="6"/>
        <v>0</v>
      </c>
      <c r="E147">
        <f t="shared" si="7"/>
        <v>1</v>
      </c>
      <c r="F147" s="64">
        <f t="shared" si="8"/>
        <v>1.25</v>
      </c>
      <c r="H147">
        <v>1</v>
      </c>
    </row>
    <row r="148" spans="1:8">
      <c r="A148" t="s">
        <v>296</v>
      </c>
      <c r="B148" t="s">
        <v>442</v>
      </c>
      <c r="C148">
        <v>0</v>
      </c>
      <c r="D148" s="26">
        <f t="shared" si="6"/>
        <v>0</v>
      </c>
      <c r="E148">
        <f t="shared" si="7"/>
        <v>1</v>
      </c>
      <c r="F148" s="64">
        <f t="shared" si="8"/>
        <v>1.25</v>
      </c>
      <c r="H148">
        <v>1</v>
      </c>
    </row>
    <row r="149" spans="1:8">
      <c r="A149" t="s">
        <v>296</v>
      </c>
      <c r="B149" t="s">
        <v>443</v>
      </c>
      <c r="C149"/>
      <c r="D149" s="26">
        <f t="shared" si="6"/>
        <v>0</v>
      </c>
      <c r="E149">
        <f t="shared" si="7"/>
        <v>1</v>
      </c>
      <c r="F149" s="64">
        <f t="shared" si="8"/>
        <v>1.25</v>
      </c>
      <c r="H149">
        <v>1</v>
      </c>
    </row>
    <row r="150" spans="1:8">
      <c r="A150" t="s">
        <v>296</v>
      </c>
      <c r="B150" t="s">
        <v>444</v>
      </c>
      <c r="C150"/>
      <c r="D150" s="26">
        <f t="shared" si="6"/>
        <v>0</v>
      </c>
      <c r="E150">
        <f t="shared" si="7"/>
        <v>1</v>
      </c>
      <c r="F150" s="64">
        <f t="shared" si="8"/>
        <v>1.25</v>
      </c>
      <c r="H150">
        <v>1</v>
      </c>
    </row>
    <row r="151" spans="1:8">
      <c r="A151" t="s">
        <v>296</v>
      </c>
      <c r="B151" t="s">
        <v>445</v>
      </c>
      <c r="C151"/>
      <c r="D151" s="26">
        <f t="shared" si="6"/>
        <v>0</v>
      </c>
      <c r="E151">
        <f t="shared" si="7"/>
        <v>1</v>
      </c>
      <c r="F151" s="64">
        <f t="shared" si="8"/>
        <v>1.25</v>
      </c>
      <c r="H151">
        <v>1</v>
      </c>
    </row>
    <row r="152" spans="1:8">
      <c r="A152" t="s">
        <v>296</v>
      </c>
      <c r="B152" t="s">
        <v>446</v>
      </c>
      <c r="C152"/>
      <c r="D152" s="26">
        <f t="shared" si="6"/>
        <v>0</v>
      </c>
      <c r="E152">
        <f t="shared" si="7"/>
        <v>1</v>
      </c>
      <c r="F152" s="64">
        <f t="shared" si="8"/>
        <v>1.25</v>
      </c>
      <c r="H152">
        <v>1</v>
      </c>
    </row>
    <row r="153" spans="1:8">
      <c r="A153" t="s">
        <v>296</v>
      </c>
      <c r="B153" t="s">
        <v>447</v>
      </c>
      <c r="C153"/>
      <c r="D153" s="26">
        <f t="shared" si="6"/>
        <v>0</v>
      </c>
      <c r="E153">
        <f t="shared" si="7"/>
        <v>1</v>
      </c>
      <c r="F153" s="64">
        <f t="shared" si="8"/>
        <v>1.25</v>
      </c>
      <c r="H153">
        <v>1</v>
      </c>
    </row>
    <row r="154" spans="1:8">
      <c r="A154" t="s">
        <v>296</v>
      </c>
      <c r="B154" t="s">
        <v>448</v>
      </c>
      <c r="C154"/>
      <c r="D154" s="26">
        <f t="shared" si="6"/>
        <v>0</v>
      </c>
      <c r="E154">
        <f t="shared" si="7"/>
        <v>1</v>
      </c>
      <c r="F154" s="64">
        <f t="shared" si="8"/>
        <v>1.25</v>
      </c>
      <c r="H154">
        <v>1</v>
      </c>
    </row>
    <row r="155" spans="1:8">
      <c r="A155" t="s">
        <v>296</v>
      </c>
      <c r="B155" t="s">
        <v>449</v>
      </c>
      <c r="C155"/>
      <c r="D155" s="26">
        <f t="shared" si="6"/>
        <v>0</v>
      </c>
      <c r="E155">
        <f t="shared" si="7"/>
        <v>1</v>
      </c>
      <c r="F155" s="64">
        <f t="shared" si="8"/>
        <v>1.25</v>
      </c>
      <c r="H155">
        <v>1</v>
      </c>
    </row>
    <row r="156" spans="1:8">
      <c r="A156" t="s">
        <v>296</v>
      </c>
      <c r="B156" t="s">
        <v>450</v>
      </c>
      <c r="C156"/>
      <c r="D156" s="26">
        <f t="shared" si="6"/>
        <v>0</v>
      </c>
      <c r="E156">
        <f t="shared" si="7"/>
        <v>1</v>
      </c>
      <c r="F156" s="64">
        <f t="shared" si="8"/>
        <v>1.25</v>
      </c>
      <c r="H156">
        <v>1</v>
      </c>
    </row>
    <row r="157" spans="1:8">
      <c r="A157" t="s">
        <v>296</v>
      </c>
      <c r="B157" t="s">
        <v>451</v>
      </c>
      <c r="C157">
        <v>0</v>
      </c>
      <c r="D157" s="26">
        <f t="shared" si="6"/>
        <v>0</v>
      </c>
      <c r="E157">
        <f t="shared" si="7"/>
        <v>1</v>
      </c>
      <c r="F157" s="64">
        <f t="shared" si="8"/>
        <v>1.25</v>
      </c>
      <c r="H157">
        <v>1</v>
      </c>
    </row>
    <row r="158" spans="1:8">
      <c r="A158" t="s">
        <v>296</v>
      </c>
      <c r="B158" t="s">
        <v>452</v>
      </c>
      <c r="C158"/>
      <c r="D158" s="26">
        <f t="shared" si="6"/>
        <v>0</v>
      </c>
      <c r="E158">
        <f t="shared" si="7"/>
        <v>1</v>
      </c>
      <c r="F158" s="64">
        <f t="shared" si="8"/>
        <v>1.25</v>
      </c>
      <c r="H158">
        <v>1</v>
      </c>
    </row>
    <row r="159" spans="1:8">
      <c r="A159" t="s">
        <v>296</v>
      </c>
      <c r="B159" t="s">
        <v>453</v>
      </c>
      <c r="C159"/>
      <c r="D159" s="26">
        <f t="shared" si="6"/>
        <v>0</v>
      </c>
      <c r="E159">
        <f t="shared" si="7"/>
        <v>1</v>
      </c>
      <c r="F159" s="64">
        <f t="shared" si="8"/>
        <v>1.25</v>
      </c>
      <c r="H159">
        <v>1</v>
      </c>
    </row>
    <row r="160" spans="1:8">
      <c r="A160" t="s">
        <v>296</v>
      </c>
      <c r="B160" t="s">
        <v>454</v>
      </c>
      <c r="C160"/>
      <c r="D160" s="26">
        <f t="shared" si="6"/>
        <v>0</v>
      </c>
      <c r="E160">
        <f t="shared" si="7"/>
        <v>1</v>
      </c>
      <c r="F160" s="64">
        <f t="shared" si="8"/>
        <v>1.25</v>
      </c>
      <c r="H160">
        <v>1</v>
      </c>
    </row>
    <row r="161" spans="1:8">
      <c r="A161" t="s">
        <v>296</v>
      </c>
      <c r="B161" t="s">
        <v>455</v>
      </c>
      <c r="C161"/>
      <c r="D161" s="26">
        <f t="shared" si="6"/>
        <v>0</v>
      </c>
      <c r="E161">
        <f t="shared" si="7"/>
        <v>1</v>
      </c>
      <c r="F161" s="64">
        <f t="shared" si="8"/>
        <v>1.25</v>
      </c>
      <c r="H161">
        <v>1</v>
      </c>
    </row>
    <row r="162" spans="1:8">
      <c r="A162" t="s">
        <v>296</v>
      </c>
      <c r="B162" t="s">
        <v>456</v>
      </c>
      <c r="C162">
        <v>0</v>
      </c>
      <c r="D162" s="26">
        <f t="shared" si="6"/>
        <v>0</v>
      </c>
      <c r="E162">
        <f t="shared" si="7"/>
        <v>1</v>
      </c>
      <c r="F162" s="64">
        <f t="shared" si="8"/>
        <v>1.25</v>
      </c>
      <c r="H162">
        <v>1</v>
      </c>
    </row>
    <row r="163" spans="1:8">
      <c r="A163" t="s">
        <v>296</v>
      </c>
      <c r="B163" t="s">
        <v>457</v>
      </c>
      <c r="C163">
        <v>0</v>
      </c>
      <c r="D163" s="26">
        <f t="shared" si="6"/>
        <v>0</v>
      </c>
      <c r="E163">
        <f t="shared" si="7"/>
        <v>1</v>
      </c>
      <c r="F163" s="64">
        <f t="shared" si="8"/>
        <v>1.25</v>
      </c>
      <c r="H163">
        <v>1</v>
      </c>
    </row>
    <row r="164" spans="1:8">
      <c r="A164" t="s">
        <v>296</v>
      </c>
      <c r="B164" t="s">
        <v>458</v>
      </c>
      <c r="C164"/>
      <c r="D164" s="26">
        <f t="shared" si="6"/>
        <v>0</v>
      </c>
      <c r="E164">
        <f t="shared" si="7"/>
        <v>1</v>
      </c>
      <c r="F164" s="64">
        <f t="shared" si="8"/>
        <v>1.25</v>
      </c>
      <c r="H164">
        <v>1</v>
      </c>
    </row>
    <row r="165" spans="1:8">
      <c r="A165" t="s">
        <v>296</v>
      </c>
      <c r="B165" t="s">
        <v>459</v>
      </c>
      <c r="C165"/>
      <c r="D165" s="26">
        <f t="shared" si="6"/>
        <v>0</v>
      </c>
      <c r="E165">
        <f t="shared" si="7"/>
        <v>1</v>
      </c>
      <c r="F165" s="64">
        <f t="shared" si="8"/>
        <v>1.25</v>
      </c>
      <c r="H165">
        <v>1</v>
      </c>
    </row>
    <row r="166" spans="1:8">
      <c r="A166" t="s">
        <v>296</v>
      </c>
      <c r="B166" t="s">
        <v>460</v>
      </c>
      <c r="C166"/>
      <c r="D166" s="26">
        <f t="shared" si="6"/>
        <v>0</v>
      </c>
      <c r="E166">
        <f t="shared" si="7"/>
        <v>1</v>
      </c>
      <c r="F166" s="64">
        <f t="shared" si="8"/>
        <v>1.25</v>
      </c>
      <c r="H166">
        <v>1</v>
      </c>
    </row>
    <row r="167" spans="1:8">
      <c r="A167" t="s">
        <v>296</v>
      </c>
      <c r="B167" t="s">
        <v>461</v>
      </c>
      <c r="C167">
        <v>0</v>
      </c>
      <c r="D167" s="26">
        <f t="shared" si="6"/>
        <v>0</v>
      </c>
      <c r="E167">
        <f t="shared" si="7"/>
        <v>1</v>
      </c>
      <c r="F167" s="64">
        <f t="shared" si="8"/>
        <v>1.25</v>
      </c>
      <c r="H167">
        <v>1</v>
      </c>
    </row>
    <row r="168" spans="1:8">
      <c r="A168" t="s">
        <v>296</v>
      </c>
      <c r="B168" t="s">
        <v>462</v>
      </c>
      <c r="C168"/>
      <c r="D168" s="26">
        <f t="shared" si="6"/>
        <v>0</v>
      </c>
      <c r="E168">
        <f t="shared" si="7"/>
        <v>1</v>
      </c>
      <c r="F168" s="64">
        <f t="shared" si="8"/>
        <v>1.25</v>
      </c>
      <c r="H168">
        <v>1</v>
      </c>
    </row>
    <row r="169" spans="1:8">
      <c r="A169" t="s">
        <v>296</v>
      </c>
      <c r="B169" t="s">
        <v>463</v>
      </c>
      <c r="C169"/>
      <c r="D169" s="26">
        <f t="shared" si="6"/>
        <v>0</v>
      </c>
      <c r="E169">
        <f t="shared" si="7"/>
        <v>1</v>
      </c>
      <c r="F169" s="64">
        <f t="shared" si="8"/>
        <v>1.25</v>
      </c>
      <c r="H169">
        <v>1</v>
      </c>
    </row>
    <row r="170" spans="1:8">
      <c r="A170" t="s">
        <v>296</v>
      </c>
      <c r="B170" t="s">
        <v>464</v>
      </c>
      <c r="C170"/>
      <c r="D170" s="26">
        <f t="shared" si="6"/>
        <v>0</v>
      </c>
      <c r="E170">
        <f t="shared" si="7"/>
        <v>1</v>
      </c>
      <c r="F170" s="64">
        <f t="shared" si="8"/>
        <v>1.25</v>
      </c>
      <c r="H170">
        <v>1</v>
      </c>
    </row>
    <row r="171" spans="1:8">
      <c r="A171" t="s">
        <v>296</v>
      </c>
      <c r="B171" t="s">
        <v>465</v>
      </c>
      <c r="C171">
        <v>0</v>
      </c>
      <c r="D171" s="26">
        <f t="shared" si="6"/>
        <v>0</v>
      </c>
      <c r="E171">
        <f t="shared" si="7"/>
        <v>1</v>
      </c>
      <c r="F171" s="64">
        <f t="shared" si="8"/>
        <v>1.25</v>
      </c>
      <c r="H171">
        <v>1</v>
      </c>
    </row>
    <row r="172" spans="1:8">
      <c r="A172" t="s">
        <v>296</v>
      </c>
      <c r="B172" t="s">
        <v>466</v>
      </c>
      <c r="C172"/>
      <c r="D172" s="26">
        <f t="shared" si="6"/>
        <v>0</v>
      </c>
      <c r="E172">
        <f t="shared" si="7"/>
        <v>1</v>
      </c>
      <c r="F172" s="64">
        <f t="shared" si="8"/>
        <v>1.25</v>
      </c>
      <c r="H172">
        <v>1</v>
      </c>
    </row>
    <row r="173" spans="1:8">
      <c r="A173" t="s">
        <v>296</v>
      </c>
      <c r="B173" t="s">
        <v>467</v>
      </c>
      <c r="C173">
        <v>0</v>
      </c>
      <c r="D173" s="26">
        <f t="shared" si="6"/>
        <v>0</v>
      </c>
      <c r="E173">
        <f t="shared" si="7"/>
        <v>1</v>
      </c>
      <c r="F173" s="64">
        <f t="shared" si="8"/>
        <v>1.25</v>
      </c>
      <c r="H173">
        <v>1</v>
      </c>
    </row>
    <row r="174" spans="1:8">
      <c r="A174" t="s">
        <v>296</v>
      </c>
      <c r="B174" t="s">
        <v>468</v>
      </c>
      <c r="C174"/>
      <c r="D174" s="26">
        <f t="shared" si="6"/>
        <v>0</v>
      </c>
      <c r="E174">
        <f t="shared" si="7"/>
        <v>1</v>
      </c>
      <c r="F174" s="64">
        <f t="shared" si="8"/>
        <v>1.25</v>
      </c>
      <c r="H174">
        <v>1</v>
      </c>
    </row>
    <row r="175" spans="1:8">
      <c r="A175" t="s">
        <v>296</v>
      </c>
      <c r="B175" t="s">
        <v>469</v>
      </c>
      <c r="C175">
        <v>40</v>
      </c>
      <c r="D175" s="26">
        <f t="shared" si="6"/>
        <v>6.666666666666667</v>
      </c>
      <c r="E175">
        <f t="shared" si="7"/>
        <v>2</v>
      </c>
      <c r="F175" s="64">
        <f t="shared" si="8"/>
        <v>2.5</v>
      </c>
      <c r="H175">
        <v>2</v>
      </c>
    </row>
    <row r="176" spans="1:8">
      <c r="A176" t="s">
        <v>296</v>
      </c>
      <c r="B176" t="s">
        <v>470</v>
      </c>
      <c r="C176"/>
      <c r="D176" s="26">
        <f t="shared" si="6"/>
        <v>0</v>
      </c>
      <c r="E176">
        <f t="shared" si="7"/>
        <v>1</v>
      </c>
      <c r="F176" s="64">
        <f t="shared" si="8"/>
        <v>1.25</v>
      </c>
      <c r="H176">
        <v>1</v>
      </c>
    </row>
    <row r="177" spans="1:8">
      <c r="A177" t="s">
        <v>296</v>
      </c>
      <c r="B177" t="s">
        <v>471</v>
      </c>
      <c r="C177"/>
      <c r="D177" s="26">
        <f t="shared" si="6"/>
        <v>0</v>
      </c>
      <c r="E177">
        <f t="shared" si="7"/>
        <v>1</v>
      </c>
      <c r="F177" s="64">
        <f t="shared" si="8"/>
        <v>1.25</v>
      </c>
      <c r="H177">
        <v>1</v>
      </c>
    </row>
    <row r="178" spans="1:8">
      <c r="A178" t="s">
        <v>296</v>
      </c>
      <c r="B178" t="s">
        <v>472</v>
      </c>
      <c r="C178">
        <v>0</v>
      </c>
      <c r="D178" s="26">
        <f t="shared" si="6"/>
        <v>0</v>
      </c>
      <c r="E178">
        <f t="shared" si="7"/>
        <v>1</v>
      </c>
      <c r="F178" s="64">
        <f t="shared" si="8"/>
        <v>1.25</v>
      </c>
      <c r="H178">
        <v>1</v>
      </c>
    </row>
    <row r="179" spans="1:8">
      <c r="A179" t="s">
        <v>296</v>
      </c>
      <c r="B179" t="s">
        <v>473</v>
      </c>
      <c r="C179">
        <v>0</v>
      </c>
      <c r="D179" s="26">
        <f t="shared" si="6"/>
        <v>0</v>
      </c>
      <c r="E179">
        <f t="shared" si="7"/>
        <v>1</v>
      </c>
      <c r="F179" s="64">
        <f t="shared" si="8"/>
        <v>1.25</v>
      </c>
      <c r="H179">
        <v>1</v>
      </c>
    </row>
    <row r="180" spans="1:8">
      <c r="A180" t="s">
        <v>296</v>
      </c>
      <c r="B180" t="s">
        <v>474</v>
      </c>
      <c r="C180"/>
      <c r="D180" s="26">
        <f t="shared" si="6"/>
        <v>0</v>
      </c>
      <c r="E180">
        <f t="shared" si="7"/>
        <v>1</v>
      </c>
      <c r="F180" s="64">
        <f t="shared" si="8"/>
        <v>1.25</v>
      </c>
      <c r="H180">
        <v>1</v>
      </c>
    </row>
    <row r="181" spans="1:8">
      <c r="A181" t="s">
        <v>296</v>
      </c>
      <c r="B181" t="s">
        <v>475</v>
      </c>
      <c r="C181"/>
      <c r="D181" s="26">
        <f t="shared" si="6"/>
        <v>0</v>
      </c>
      <c r="E181">
        <f t="shared" si="7"/>
        <v>1</v>
      </c>
      <c r="F181" s="64">
        <f t="shared" si="8"/>
        <v>1.25</v>
      </c>
      <c r="H181">
        <v>1</v>
      </c>
    </row>
    <row r="182" spans="1:8">
      <c r="A182" t="s">
        <v>296</v>
      </c>
      <c r="B182" t="s">
        <v>476</v>
      </c>
      <c r="C182">
        <v>4</v>
      </c>
      <c r="D182" s="26">
        <f t="shared" si="6"/>
        <v>0.66666666666666674</v>
      </c>
      <c r="E182">
        <f t="shared" si="7"/>
        <v>1</v>
      </c>
      <c r="F182" s="64">
        <f t="shared" si="8"/>
        <v>1.25</v>
      </c>
      <c r="H182">
        <v>1</v>
      </c>
    </row>
    <row r="183" spans="1:8">
      <c r="A183" t="s">
        <v>296</v>
      </c>
      <c r="B183" t="s">
        <v>477</v>
      </c>
      <c r="C183"/>
      <c r="D183" s="26">
        <f t="shared" si="6"/>
        <v>0</v>
      </c>
      <c r="E183">
        <f t="shared" si="7"/>
        <v>1</v>
      </c>
      <c r="F183" s="64">
        <f t="shared" si="8"/>
        <v>1.25</v>
      </c>
      <c r="H183">
        <v>1</v>
      </c>
    </row>
    <row r="184" spans="1:8">
      <c r="A184" t="s">
        <v>296</v>
      </c>
      <c r="B184" t="s">
        <v>478</v>
      </c>
      <c r="C184"/>
      <c r="D184" s="26">
        <f t="shared" si="6"/>
        <v>0</v>
      </c>
      <c r="E184">
        <f t="shared" si="7"/>
        <v>1</v>
      </c>
      <c r="F184" s="64">
        <f t="shared" si="8"/>
        <v>1.25</v>
      </c>
      <c r="H184">
        <v>1</v>
      </c>
    </row>
    <row r="185" spans="1:8">
      <c r="A185" t="s">
        <v>296</v>
      </c>
      <c r="B185" t="s">
        <v>479</v>
      </c>
      <c r="C185">
        <v>0</v>
      </c>
      <c r="D185" s="26">
        <f t="shared" si="6"/>
        <v>0</v>
      </c>
      <c r="E185">
        <f t="shared" si="7"/>
        <v>1</v>
      </c>
      <c r="F185" s="64">
        <f t="shared" si="8"/>
        <v>1.25</v>
      </c>
      <c r="H185">
        <v>1</v>
      </c>
    </row>
    <row r="186" spans="1:8">
      <c r="A186" t="s">
        <v>296</v>
      </c>
      <c r="B186" t="s">
        <v>480</v>
      </c>
      <c r="C186">
        <v>0</v>
      </c>
      <c r="D186" s="26">
        <f t="shared" si="6"/>
        <v>0</v>
      </c>
      <c r="E186">
        <f t="shared" si="7"/>
        <v>1</v>
      </c>
      <c r="F186" s="64">
        <f t="shared" si="8"/>
        <v>1.25</v>
      </c>
      <c r="H186">
        <v>1</v>
      </c>
    </row>
    <row r="187" spans="1:8">
      <c r="A187" t="s">
        <v>296</v>
      </c>
      <c r="B187" t="s">
        <v>481</v>
      </c>
      <c r="C187">
        <v>0</v>
      </c>
      <c r="D187" s="26">
        <f t="shared" si="6"/>
        <v>0</v>
      </c>
      <c r="E187">
        <f t="shared" si="7"/>
        <v>1</v>
      </c>
      <c r="F187" s="64">
        <f t="shared" si="8"/>
        <v>1.25</v>
      </c>
      <c r="H187">
        <v>1</v>
      </c>
    </row>
    <row r="188" spans="1:8">
      <c r="A188" t="s">
        <v>296</v>
      </c>
      <c r="B188" t="s">
        <v>482</v>
      </c>
      <c r="C188"/>
      <c r="D188" s="26">
        <f t="shared" si="6"/>
        <v>0</v>
      </c>
      <c r="E188">
        <f t="shared" si="7"/>
        <v>1</v>
      </c>
      <c r="F188" s="64">
        <f t="shared" si="8"/>
        <v>1.25</v>
      </c>
      <c r="H188">
        <v>1</v>
      </c>
    </row>
    <row r="189" spans="1:8">
      <c r="A189" t="s">
        <v>296</v>
      </c>
      <c r="B189" t="s">
        <v>483</v>
      </c>
      <c r="C189"/>
      <c r="D189" s="26">
        <f t="shared" si="6"/>
        <v>0</v>
      </c>
      <c r="E189">
        <f t="shared" si="7"/>
        <v>1</v>
      </c>
      <c r="F189" s="64">
        <f t="shared" si="8"/>
        <v>1.25</v>
      </c>
      <c r="H189">
        <v>1</v>
      </c>
    </row>
    <row r="190" spans="1:8">
      <c r="A190" t="s">
        <v>296</v>
      </c>
      <c r="B190" t="s">
        <v>484</v>
      </c>
      <c r="C190"/>
      <c r="D190" s="26">
        <f t="shared" si="6"/>
        <v>0</v>
      </c>
      <c r="E190">
        <f t="shared" si="7"/>
        <v>1</v>
      </c>
      <c r="F190" s="64">
        <f t="shared" si="8"/>
        <v>1.25</v>
      </c>
      <c r="H190">
        <v>1</v>
      </c>
    </row>
    <row r="191" spans="1:8">
      <c r="A191" t="s">
        <v>296</v>
      </c>
      <c r="B191" t="s">
        <v>485</v>
      </c>
      <c r="C191"/>
      <c r="D191" s="26">
        <f t="shared" si="6"/>
        <v>0</v>
      </c>
      <c r="E191">
        <f t="shared" si="7"/>
        <v>1</v>
      </c>
      <c r="F191" s="64">
        <f t="shared" si="8"/>
        <v>1.25</v>
      </c>
      <c r="H191">
        <v>1</v>
      </c>
    </row>
    <row r="192" spans="1:8">
      <c r="A192" t="s">
        <v>296</v>
      </c>
      <c r="B192" t="s">
        <v>486</v>
      </c>
      <c r="C192">
        <v>1</v>
      </c>
      <c r="D192" s="26">
        <f t="shared" si="6"/>
        <v>0.16666666666666669</v>
      </c>
      <c r="E192">
        <f t="shared" si="7"/>
        <v>1</v>
      </c>
      <c r="F192" s="64">
        <f t="shared" si="8"/>
        <v>1.25</v>
      </c>
      <c r="H192">
        <v>1</v>
      </c>
    </row>
    <row r="193" spans="1:8">
      <c r="A193" t="s">
        <v>296</v>
      </c>
      <c r="B193" t="s">
        <v>487</v>
      </c>
      <c r="C193"/>
      <c r="D193" s="26">
        <f t="shared" si="6"/>
        <v>0</v>
      </c>
      <c r="E193">
        <f t="shared" si="7"/>
        <v>1</v>
      </c>
      <c r="F193" s="64">
        <f t="shared" si="8"/>
        <v>1.25</v>
      </c>
      <c r="H193">
        <v>1</v>
      </c>
    </row>
    <row r="194" spans="1:8">
      <c r="A194" t="s">
        <v>296</v>
      </c>
      <c r="B194" t="s">
        <v>488</v>
      </c>
      <c r="C194">
        <v>2</v>
      </c>
      <c r="D194" s="26">
        <f t="shared" si="6"/>
        <v>0.33333333333333337</v>
      </c>
      <c r="E194">
        <f t="shared" si="7"/>
        <v>1</v>
      </c>
      <c r="F194" s="64">
        <f t="shared" si="8"/>
        <v>1.25</v>
      </c>
      <c r="H194">
        <v>1</v>
      </c>
    </row>
    <row r="195" spans="1:8">
      <c r="A195" t="s">
        <v>296</v>
      </c>
      <c r="B195" t="s">
        <v>489</v>
      </c>
      <c r="C195"/>
      <c r="D195" s="26">
        <f t="shared" si="6"/>
        <v>0</v>
      </c>
      <c r="E195">
        <f t="shared" si="7"/>
        <v>1</v>
      </c>
      <c r="F195" s="64">
        <f t="shared" si="8"/>
        <v>1.25</v>
      </c>
      <c r="H195">
        <v>1</v>
      </c>
    </row>
    <row r="196" spans="1:8">
      <c r="A196" t="s">
        <v>296</v>
      </c>
      <c r="B196" t="s">
        <v>490</v>
      </c>
      <c r="C196">
        <v>0</v>
      </c>
      <c r="D196" s="26">
        <f t="shared" ref="D196:D212" si="9">C196/$C$1*100</f>
        <v>0</v>
      </c>
      <c r="E196">
        <f t="shared" ref="E196:E212" si="10">LOOKUP(D196,$J$3:$K$7,$L$3:$L$7)</f>
        <v>1</v>
      </c>
      <c r="F196" s="64">
        <f t="shared" ref="F196:F212" si="11">ROUND((E196/5)*(25/100)*25,2)</f>
        <v>1.25</v>
      </c>
      <c r="H196">
        <v>1</v>
      </c>
    </row>
    <row r="197" spans="1:8">
      <c r="A197" t="s">
        <v>296</v>
      </c>
      <c r="B197" t="s">
        <v>491</v>
      </c>
      <c r="C197"/>
      <c r="D197" s="26">
        <f t="shared" si="9"/>
        <v>0</v>
      </c>
      <c r="E197">
        <f t="shared" si="10"/>
        <v>1</v>
      </c>
      <c r="F197" s="64">
        <f t="shared" si="11"/>
        <v>1.25</v>
      </c>
      <c r="H197">
        <v>1</v>
      </c>
    </row>
    <row r="198" spans="1:8">
      <c r="A198" t="s">
        <v>296</v>
      </c>
      <c r="B198" t="s">
        <v>492</v>
      </c>
      <c r="C198"/>
      <c r="D198" s="26">
        <f t="shared" si="9"/>
        <v>0</v>
      </c>
      <c r="E198">
        <f t="shared" si="10"/>
        <v>1</v>
      </c>
      <c r="F198" s="64">
        <f t="shared" si="11"/>
        <v>1.25</v>
      </c>
      <c r="H198">
        <v>1</v>
      </c>
    </row>
    <row r="199" spans="1:8">
      <c r="A199" t="s">
        <v>296</v>
      </c>
      <c r="B199" t="s">
        <v>493</v>
      </c>
      <c r="C199"/>
      <c r="D199" s="26">
        <f t="shared" si="9"/>
        <v>0</v>
      </c>
      <c r="E199">
        <f t="shared" si="10"/>
        <v>1</v>
      </c>
      <c r="F199" s="64">
        <f t="shared" si="11"/>
        <v>1.25</v>
      </c>
      <c r="H199">
        <v>1</v>
      </c>
    </row>
    <row r="200" spans="1:8">
      <c r="A200" t="s">
        <v>296</v>
      </c>
      <c r="B200" t="s">
        <v>494</v>
      </c>
      <c r="C200"/>
      <c r="D200" s="26">
        <f t="shared" si="9"/>
        <v>0</v>
      </c>
      <c r="E200">
        <f t="shared" si="10"/>
        <v>1</v>
      </c>
      <c r="F200" s="64">
        <f t="shared" si="11"/>
        <v>1.25</v>
      </c>
      <c r="H200">
        <v>1</v>
      </c>
    </row>
    <row r="201" spans="1:8">
      <c r="A201" t="s">
        <v>296</v>
      </c>
      <c r="B201" t="s">
        <v>495</v>
      </c>
      <c r="C201"/>
      <c r="D201" s="26">
        <f t="shared" si="9"/>
        <v>0</v>
      </c>
      <c r="E201">
        <f t="shared" si="10"/>
        <v>1</v>
      </c>
      <c r="F201" s="64">
        <f t="shared" si="11"/>
        <v>1.25</v>
      </c>
      <c r="H201">
        <v>1</v>
      </c>
    </row>
    <row r="202" spans="1:8">
      <c r="A202" t="s">
        <v>296</v>
      </c>
      <c r="B202" t="s">
        <v>496</v>
      </c>
      <c r="C202">
        <v>0</v>
      </c>
      <c r="D202" s="26">
        <f t="shared" si="9"/>
        <v>0</v>
      </c>
      <c r="E202">
        <f t="shared" si="10"/>
        <v>1</v>
      </c>
      <c r="F202" s="64">
        <f t="shared" si="11"/>
        <v>1.25</v>
      </c>
      <c r="H202">
        <v>1</v>
      </c>
    </row>
    <row r="203" spans="1:8">
      <c r="A203" t="s">
        <v>296</v>
      </c>
      <c r="B203" t="s">
        <v>497</v>
      </c>
      <c r="C203"/>
      <c r="D203" s="26">
        <f t="shared" si="9"/>
        <v>0</v>
      </c>
      <c r="E203">
        <f t="shared" si="10"/>
        <v>1</v>
      </c>
      <c r="F203" s="64">
        <f t="shared" si="11"/>
        <v>1.25</v>
      </c>
      <c r="H203">
        <v>1</v>
      </c>
    </row>
    <row r="204" spans="1:8">
      <c r="A204" t="s">
        <v>296</v>
      </c>
      <c r="B204" t="s">
        <v>498</v>
      </c>
      <c r="C204"/>
      <c r="D204" s="26">
        <f t="shared" si="9"/>
        <v>0</v>
      </c>
      <c r="E204">
        <f t="shared" si="10"/>
        <v>1</v>
      </c>
      <c r="F204" s="64">
        <f t="shared" si="11"/>
        <v>1.25</v>
      </c>
      <c r="H204">
        <v>1</v>
      </c>
    </row>
    <row r="205" spans="1:8">
      <c r="A205" t="s">
        <v>296</v>
      </c>
      <c r="B205" t="s">
        <v>499</v>
      </c>
      <c r="C205"/>
      <c r="D205" s="26">
        <f t="shared" si="9"/>
        <v>0</v>
      </c>
      <c r="E205">
        <f t="shared" si="10"/>
        <v>1</v>
      </c>
      <c r="F205" s="64">
        <f t="shared" si="11"/>
        <v>1.25</v>
      </c>
      <c r="H205">
        <v>1</v>
      </c>
    </row>
    <row r="206" spans="1:8">
      <c r="A206" t="s">
        <v>296</v>
      </c>
      <c r="B206" t="s">
        <v>500</v>
      </c>
      <c r="C206"/>
      <c r="D206" s="26">
        <f t="shared" si="9"/>
        <v>0</v>
      </c>
      <c r="E206">
        <f t="shared" si="10"/>
        <v>1</v>
      </c>
      <c r="F206" s="64">
        <f t="shared" si="11"/>
        <v>1.25</v>
      </c>
      <c r="H206">
        <v>1</v>
      </c>
    </row>
    <row r="207" spans="1:8">
      <c r="A207" t="s">
        <v>296</v>
      </c>
      <c r="B207" t="s">
        <v>501</v>
      </c>
      <c r="C207">
        <v>21</v>
      </c>
      <c r="D207" s="26">
        <f t="shared" si="9"/>
        <v>3.5000000000000004</v>
      </c>
      <c r="E207">
        <f t="shared" si="10"/>
        <v>1</v>
      </c>
      <c r="F207" s="64">
        <f t="shared" si="11"/>
        <v>1.25</v>
      </c>
      <c r="H207">
        <v>1</v>
      </c>
    </row>
    <row r="208" spans="1:8">
      <c r="A208" t="s">
        <v>296</v>
      </c>
      <c r="B208" t="s">
        <v>502</v>
      </c>
      <c r="C208"/>
      <c r="D208" s="26">
        <f t="shared" si="9"/>
        <v>0</v>
      </c>
      <c r="E208">
        <f t="shared" si="10"/>
        <v>1</v>
      </c>
      <c r="F208" s="64">
        <f t="shared" si="11"/>
        <v>1.25</v>
      </c>
      <c r="H208">
        <v>1</v>
      </c>
    </row>
    <row r="209" spans="1:8">
      <c r="A209" t="s">
        <v>296</v>
      </c>
      <c r="B209" t="s">
        <v>503</v>
      </c>
      <c r="C209"/>
      <c r="D209" s="26">
        <f t="shared" si="9"/>
        <v>0</v>
      </c>
      <c r="E209">
        <f t="shared" si="10"/>
        <v>1</v>
      </c>
      <c r="F209" s="64">
        <f t="shared" si="11"/>
        <v>1.25</v>
      </c>
      <c r="H209">
        <v>1</v>
      </c>
    </row>
    <row r="210" spans="1:8">
      <c r="A210" t="s">
        <v>296</v>
      </c>
      <c r="B210" t="s">
        <v>504</v>
      </c>
      <c r="C210"/>
      <c r="D210" s="26">
        <f t="shared" si="9"/>
        <v>0</v>
      </c>
      <c r="E210">
        <f t="shared" si="10"/>
        <v>1</v>
      </c>
      <c r="F210" s="64">
        <f t="shared" si="11"/>
        <v>1.25</v>
      </c>
      <c r="H210">
        <v>1</v>
      </c>
    </row>
    <row r="211" spans="1:8">
      <c r="A211" t="s">
        <v>296</v>
      </c>
      <c r="B211" t="s">
        <v>505</v>
      </c>
      <c r="C211"/>
      <c r="D211" s="26">
        <f t="shared" si="9"/>
        <v>0</v>
      </c>
      <c r="E211">
        <f t="shared" si="10"/>
        <v>1</v>
      </c>
      <c r="F211" s="64">
        <f t="shared" si="11"/>
        <v>1.25</v>
      </c>
      <c r="H211">
        <v>1</v>
      </c>
    </row>
    <row r="212" spans="1:8">
      <c r="A212" t="s">
        <v>296</v>
      </c>
      <c r="B212" t="s">
        <v>506</v>
      </c>
      <c r="C212"/>
      <c r="D212" s="26">
        <f t="shared" si="9"/>
        <v>0</v>
      </c>
      <c r="E212">
        <f t="shared" si="10"/>
        <v>1</v>
      </c>
      <c r="F212" s="64">
        <f t="shared" si="11"/>
        <v>1.25</v>
      </c>
      <c r="H212">
        <v>1</v>
      </c>
    </row>
  </sheetData>
  <autoFilter ref="A2:H212" xr:uid="{FD484572-352B-4F5B-87B6-59770C5F9AB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20322-D293-43C9-91A2-DA72C1BFA485}">
  <dimension ref="A1:S110"/>
  <sheetViews>
    <sheetView workbookViewId="0">
      <pane xSplit="2" ySplit="2" topLeftCell="I3" activePane="bottomRight" state="frozen"/>
      <selection pane="bottomRight" activeCell="B2" sqref="B2"/>
      <selection pane="bottomLeft" activeCell="R7" sqref="R7"/>
      <selection pane="topRight" activeCell="R7" sqref="R7"/>
    </sheetView>
  </sheetViews>
  <sheetFormatPr defaultRowHeight="15"/>
  <cols>
    <col min="1" max="1" width="8.85546875" bestFit="1" customWidth="1"/>
    <col min="2" max="2" width="16.85546875" bestFit="1" customWidth="1"/>
    <col min="3" max="3" width="15.28515625" style="11" customWidth="1"/>
    <col min="4" max="4" width="14" style="11" customWidth="1"/>
    <col min="5" max="5" width="15" style="11" customWidth="1"/>
    <col min="6" max="6" width="14.5703125" style="11" customWidth="1"/>
    <col min="7" max="7" width="15.140625" style="11" customWidth="1"/>
    <col min="8" max="8" width="20.42578125" bestFit="1" customWidth="1"/>
    <col min="9" max="9" width="10.85546875" bestFit="1" customWidth="1"/>
    <col min="10" max="10" width="13.28515625" customWidth="1"/>
    <col min="11" max="11" width="14" customWidth="1"/>
    <col min="12" max="12" width="11" customWidth="1"/>
    <col min="13" max="13" width="22.42578125" bestFit="1" customWidth="1"/>
    <col min="14" max="14" width="9.140625" hidden="1" customWidth="1"/>
    <col min="15" max="15" width="10.85546875" bestFit="1" customWidth="1"/>
    <col min="17" max="17" width="4.42578125" bestFit="1" customWidth="1"/>
    <col min="18" max="18" width="4.5703125" bestFit="1" customWidth="1"/>
    <col min="19" max="19" width="5.42578125" bestFit="1" customWidth="1"/>
  </cols>
  <sheetData>
    <row r="1" spans="1:19">
      <c r="C1" s="81" t="s">
        <v>635</v>
      </c>
      <c r="D1" s="81"/>
      <c r="E1" s="81"/>
      <c r="F1" s="81"/>
      <c r="G1" s="81"/>
      <c r="H1" s="6" t="s">
        <v>636</v>
      </c>
      <c r="I1" s="6" t="s">
        <v>637</v>
      </c>
      <c r="J1" s="6"/>
      <c r="K1" s="6" t="s">
        <v>638</v>
      </c>
      <c r="L1" s="4" t="s">
        <v>132</v>
      </c>
      <c r="M1" s="4"/>
      <c r="Q1" s="14"/>
      <c r="R1" s="14"/>
      <c r="S1" s="14"/>
    </row>
    <row r="2" spans="1:19" s="69" customFormat="1" ht="30">
      <c r="A2" s="68" t="s">
        <v>6</v>
      </c>
      <c r="B2" s="1" t="s">
        <v>7</v>
      </c>
      <c r="C2" s="73" t="s">
        <v>639</v>
      </c>
      <c r="D2" s="73" t="s">
        <v>640</v>
      </c>
      <c r="E2" s="73" t="s">
        <v>641</v>
      </c>
      <c r="F2" s="73" t="s">
        <v>642</v>
      </c>
      <c r="G2" s="73" t="s">
        <v>643</v>
      </c>
      <c r="H2" s="71" t="s">
        <v>644</v>
      </c>
      <c r="I2" s="72" t="s">
        <v>10</v>
      </c>
      <c r="J2" s="68" t="s">
        <v>645</v>
      </c>
      <c r="K2" s="68" t="s">
        <v>646</v>
      </c>
      <c r="L2" s="68" t="s">
        <v>647</v>
      </c>
      <c r="M2" s="14" t="s">
        <v>13</v>
      </c>
      <c r="N2" s="68"/>
      <c r="O2" s="71" t="s">
        <v>648</v>
      </c>
      <c r="Q2" s="70" t="s">
        <v>15</v>
      </c>
      <c r="R2" s="70" t="s">
        <v>16</v>
      </c>
      <c r="S2" s="70" t="s">
        <v>17</v>
      </c>
    </row>
    <row r="3" spans="1:19">
      <c r="A3" t="s">
        <v>18</v>
      </c>
      <c r="B3" s="60" t="s">
        <v>19</v>
      </c>
      <c r="C3" s="11">
        <v>13005352</v>
      </c>
      <c r="D3" s="11">
        <v>350</v>
      </c>
      <c r="E3" s="11">
        <v>163219.1875</v>
      </c>
      <c r="F3" s="11">
        <v>19788025</v>
      </c>
      <c r="G3" s="11">
        <v>9076081</v>
      </c>
      <c r="H3" s="32">
        <f>(0.55*C3)+(0.3*((D3*E3)+(F3-G3))+(0.15*G3))</f>
        <v>28865953.637499999</v>
      </c>
      <c r="I3" s="11">
        <v>1226633</v>
      </c>
      <c r="J3" s="32">
        <f>IF(I3&gt;0,H3/(I3/1000),0)</f>
        <v>23532.673291440879</v>
      </c>
      <c r="K3" s="8">
        <f>J3/$J$110*100</f>
        <v>8.364990637418515</v>
      </c>
      <c r="L3" s="15">
        <f t="shared" ref="L3:L34" si="0">LOOKUP(K3,$Q$3:$R$12,$S$3:$S$12)</f>
        <v>4</v>
      </c>
      <c r="M3" s="64">
        <f>ROUND((L3/10)*(40/100)*10,2)</f>
        <v>1.6</v>
      </c>
      <c r="N3" s="15"/>
      <c r="O3">
        <v>4</v>
      </c>
      <c r="Q3" s="30">
        <v>0</v>
      </c>
      <c r="R3" s="30">
        <v>1</v>
      </c>
      <c r="S3" s="31">
        <v>1</v>
      </c>
    </row>
    <row r="4" spans="1:19">
      <c r="A4" t="s">
        <v>18</v>
      </c>
      <c r="B4" s="60" t="s">
        <v>20</v>
      </c>
      <c r="C4" s="11">
        <v>6337984</v>
      </c>
      <c r="D4" s="11">
        <v>200</v>
      </c>
      <c r="E4" s="11">
        <v>55518.4375</v>
      </c>
      <c r="F4" s="11">
        <v>20703185</v>
      </c>
      <c r="G4" s="11">
        <v>14528021</v>
      </c>
      <c r="H4" s="32">
        <f t="shared" ref="H4:H67" si="1">(0.55*C4)+(0.3*((D4*E4)+(F4-G4))+(0.15*G4))</f>
        <v>10848749.800000001</v>
      </c>
      <c r="I4" s="11">
        <v>1595831</v>
      </c>
      <c r="J4" s="32">
        <f t="shared" ref="J4:J67" si="2">IF(I4&gt;0,H4/(I4/1000),0)</f>
        <v>6798.1821383341976</v>
      </c>
      <c r="K4" s="8">
        <f t="shared" ref="K4:K67" si="3">J4/$J$110*100</f>
        <v>2.4165010593723943</v>
      </c>
      <c r="L4" s="15">
        <f t="shared" si="0"/>
        <v>2</v>
      </c>
      <c r="M4" s="64">
        <f t="shared" ref="M4:M67" si="4">ROUND((L4/10)*(40/100)*10,2)</f>
        <v>0.8</v>
      </c>
      <c r="N4" s="15"/>
      <c r="O4">
        <v>2</v>
      </c>
      <c r="Q4" s="30">
        <v>1</v>
      </c>
      <c r="R4" s="30">
        <v>3</v>
      </c>
      <c r="S4" s="31">
        <v>2</v>
      </c>
    </row>
    <row r="5" spans="1:19">
      <c r="A5" t="s">
        <v>18</v>
      </c>
      <c r="B5" s="60" t="s">
        <v>21</v>
      </c>
      <c r="C5" s="11">
        <v>2301784</v>
      </c>
      <c r="D5" s="11">
        <v>100</v>
      </c>
      <c r="E5" s="11">
        <v>101626.5625</v>
      </c>
      <c r="F5" s="11">
        <v>10557500</v>
      </c>
      <c r="G5" s="11">
        <v>6459051</v>
      </c>
      <c r="H5" s="32">
        <f t="shared" si="1"/>
        <v>6513170.4249999998</v>
      </c>
      <c r="I5" s="11">
        <v>1246109</v>
      </c>
      <c r="J5" s="32">
        <f t="shared" si="2"/>
        <v>5226.8063427838179</v>
      </c>
      <c r="K5" s="8">
        <f t="shared" si="3"/>
        <v>1.8579353726416046</v>
      </c>
      <c r="L5" s="15">
        <f t="shared" si="0"/>
        <v>2</v>
      </c>
      <c r="M5" s="64">
        <f t="shared" si="4"/>
        <v>0.8</v>
      </c>
      <c r="N5" s="15"/>
      <c r="O5">
        <v>2</v>
      </c>
      <c r="Q5" s="30">
        <v>4</v>
      </c>
      <c r="R5" s="30">
        <v>6</v>
      </c>
      <c r="S5" s="31">
        <v>3</v>
      </c>
    </row>
    <row r="6" spans="1:19">
      <c r="A6" t="s">
        <v>18</v>
      </c>
      <c r="B6" s="60" t="s">
        <v>22</v>
      </c>
      <c r="C6" s="11">
        <v>1632180</v>
      </c>
      <c r="D6" s="11">
        <v>100</v>
      </c>
      <c r="F6" s="11">
        <v>0</v>
      </c>
      <c r="G6" s="11">
        <v>0</v>
      </c>
      <c r="H6" s="32">
        <f t="shared" si="1"/>
        <v>897699.00000000012</v>
      </c>
      <c r="I6" s="11">
        <v>661679</v>
      </c>
      <c r="J6" s="32">
        <f t="shared" si="2"/>
        <v>1356.698640881757</v>
      </c>
      <c r="K6" s="8">
        <f t="shared" si="3"/>
        <v>0.4822559378709434</v>
      </c>
      <c r="L6" s="15">
        <f t="shared" si="0"/>
        <v>1</v>
      </c>
      <c r="M6" s="64">
        <f t="shared" si="4"/>
        <v>0.4</v>
      </c>
      <c r="N6" s="15"/>
      <c r="O6">
        <v>1</v>
      </c>
      <c r="Q6" s="30">
        <v>7</v>
      </c>
      <c r="R6" s="30">
        <v>10</v>
      </c>
      <c r="S6" s="31">
        <v>4</v>
      </c>
    </row>
    <row r="7" spans="1:19">
      <c r="A7" t="s">
        <v>18</v>
      </c>
      <c r="B7" s="60" t="s">
        <v>23</v>
      </c>
      <c r="C7" s="11">
        <v>1038481</v>
      </c>
      <c r="D7" s="11">
        <v>2000</v>
      </c>
      <c r="E7" s="11">
        <v>3381.5</v>
      </c>
      <c r="F7" s="11">
        <v>8178816</v>
      </c>
      <c r="G7" s="11">
        <v>5161592</v>
      </c>
      <c r="H7" s="32">
        <f t="shared" si="1"/>
        <v>4279470.55</v>
      </c>
      <c r="I7" s="11">
        <v>1218899</v>
      </c>
      <c r="J7" s="32">
        <f t="shared" si="2"/>
        <v>3510.9312174347506</v>
      </c>
      <c r="K7" s="8">
        <f t="shared" si="3"/>
        <v>1.2480055452579586</v>
      </c>
      <c r="L7" s="15">
        <f t="shared" si="0"/>
        <v>2</v>
      </c>
      <c r="M7" s="64">
        <f t="shared" si="4"/>
        <v>0.8</v>
      </c>
      <c r="N7" s="15"/>
      <c r="O7">
        <v>2</v>
      </c>
      <c r="Q7" s="30">
        <v>11</v>
      </c>
      <c r="R7" s="30">
        <v>20</v>
      </c>
      <c r="S7" s="31">
        <v>5</v>
      </c>
    </row>
    <row r="8" spans="1:19">
      <c r="A8" t="s">
        <v>18</v>
      </c>
      <c r="B8" s="60" t="s">
        <v>24</v>
      </c>
      <c r="C8" s="11">
        <v>1038491</v>
      </c>
      <c r="D8" s="11">
        <v>1000</v>
      </c>
      <c r="F8" s="11">
        <v>2750501</v>
      </c>
      <c r="G8" s="11">
        <v>1834584</v>
      </c>
      <c r="H8" s="32">
        <f t="shared" si="1"/>
        <v>1121132.75</v>
      </c>
      <c r="I8" s="11">
        <v>718480</v>
      </c>
      <c r="J8" s="32">
        <f t="shared" si="2"/>
        <v>1560.4230458746242</v>
      </c>
      <c r="K8" s="8">
        <f t="shared" si="3"/>
        <v>0.55467239133859136</v>
      </c>
      <c r="L8" s="15">
        <f t="shared" si="0"/>
        <v>1</v>
      </c>
      <c r="M8" s="64">
        <f t="shared" si="4"/>
        <v>0.4</v>
      </c>
      <c r="N8" s="15"/>
      <c r="O8">
        <v>1</v>
      </c>
      <c r="Q8" s="30">
        <v>21</v>
      </c>
      <c r="R8" s="30">
        <v>30</v>
      </c>
      <c r="S8" s="31">
        <v>6</v>
      </c>
    </row>
    <row r="9" spans="1:19">
      <c r="A9" t="s">
        <v>18</v>
      </c>
      <c r="B9" t="s">
        <v>25</v>
      </c>
      <c r="C9" s="11">
        <v>390604</v>
      </c>
      <c r="D9" s="11">
        <v>100</v>
      </c>
      <c r="E9" s="11">
        <v>0</v>
      </c>
      <c r="F9" s="11">
        <v>0</v>
      </c>
      <c r="G9" s="11">
        <v>0</v>
      </c>
      <c r="H9" s="32">
        <f t="shared" si="1"/>
        <v>214832.2</v>
      </c>
      <c r="I9" s="11">
        <v>952337</v>
      </c>
      <c r="J9" s="32">
        <f t="shared" si="2"/>
        <v>225.58422071178586</v>
      </c>
      <c r="K9" s="8">
        <f t="shared" si="3"/>
        <v>8.0186805418735366E-2</v>
      </c>
      <c r="L9" s="15">
        <f t="shared" si="0"/>
        <v>1</v>
      </c>
      <c r="M9" s="64">
        <f t="shared" si="4"/>
        <v>0.4</v>
      </c>
      <c r="N9" s="15"/>
      <c r="O9">
        <v>1</v>
      </c>
      <c r="Q9" s="30">
        <v>31</v>
      </c>
      <c r="R9" s="30">
        <v>40</v>
      </c>
      <c r="S9" s="31">
        <v>7</v>
      </c>
    </row>
    <row r="10" spans="1:19">
      <c r="A10" t="s">
        <v>18</v>
      </c>
      <c r="B10" s="60" t="s">
        <v>26</v>
      </c>
      <c r="C10" s="11">
        <v>0</v>
      </c>
      <c r="D10" s="11">
        <v>90</v>
      </c>
      <c r="E10" s="11">
        <v>0</v>
      </c>
      <c r="F10" s="11">
        <v>0</v>
      </c>
      <c r="G10" s="11">
        <v>0</v>
      </c>
      <c r="H10" s="32">
        <f t="shared" si="1"/>
        <v>0</v>
      </c>
      <c r="I10" s="11">
        <v>37420</v>
      </c>
      <c r="J10" s="32">
        <f t="shared" si="2"/>
        <v>0</v>
      </c>
      <c r="K10" s="8">
        <f t="shared" si="3"/>
        <v>0</v>
      </c>
      <c r="L10" s="15">
        <f t="shared" si="0"/>
        <v>1</v>
      </c>
      <c r="M10" s="64">
        <f t="shared" si="4"/>
        <v>0.4</v>
      </c>
      <c r="N10" s="15"/>
      <c r="O10">
        <v>1</v>
      </c>
      <c r="Q10" s="30">
        <v>41</v>
      </c>
      <c r="R10" s="30">
        <v>60</v>
      </c>
      <c r="S10" s="31">
        <v>8</v>
      </c>
    </row>
    <row r="11" spans="1:19">
      <c r="A11" t="s">
        <v>18</v>
      </c>
      <c r="B11" s="60" t="s">
        <v>28</v>
      </c>
      <c r="C11" s="11">
        <v>315596</v>
      </c>
      <c r="F11" s="11">
        <v>0</v>
      </c>
      <c r="G11" s="11">
        <v>0</v>
      </c>
      <c r="H11" s="32">
        <f t="shared" si="1"/>
        <v>173577.80000000002</v>
      </c>
      <c r="I11" s="11">
        <v>538615</v>
      </c>
      <c r="J11" s="32">
        <f t="shared" si="2"/>
        <v>322.26692535484534</v>
      </c>
      <c r="K11" s="8">
        <f t="shared" si="3"/>
        <v>0.11455391318942983</v>
      </c>
      <c r="L11" s="15">
        <f t="shared" si="0"/>
        <v>1</v>
      </c>
      <c r="M11" s="64">
        <f t="shared" si="4"/>
        <v>0.4</v>
      </c>
      <c r="N11" s="15"/>
      <c r="O11">
        <v>1</v>
      </c>
      <c r="Q11" s="30">
        <v>61</v>
      </c>
      <c r="R11" s="30">
        <v>80</v>
      </c>
      <c r="S11" s="31">
        <v>9</v>
      </c>
    </row>
    <row r="12" spans="1:19">
      <c r="A12" t="s">
        <v>18</v>
      </c>
      <c r="B12" s="60" t="s">
        <v>29</v>
      </c>
      <c r="C12" s="11">
        <v>709164</v>
      </c>
      <c r="F12" s="11">
        <v>0</v>
      </c>
      <c r="H12" s="32">
        <f t="shared" si="1"/>
        <v>390040.2</v>
      </c>
      <c r="I12" s="11">
        <v>716941</v>
      </c>
      <c r="J12" s="32">
        <f t="shared" si="2"/>
        <v>544.03388842317565</v>
      </c>
      <c r="K12" s="8">
        <f t="shared" si="3"/>
        <v>0.19338382540471716</v>
      </c>
      <c r="L12" s="15">
        <f t="shared" si="0"/>
        <v>1</v>
      </c>
      <c r="M12" s="64">
        <f t="shared" si="4"/>
        <v>0.4</v>
      </c>
      <c r="N12" s="15"/>
      <c r="O12">
        <v>1</v>
      </c>
      <c r="Q12" s="30">
        <v>81</v>
      </c>
      <c r="R12" s="30">
        <v>100</v>
      </c>
      <c r="S12" s="31">
        <v>10</v>
      </c>
    </row>
    <row r="13" spans="1:19">
      <c r="A13" t="s">
        <v>18</v>
      </c>
      <c r="B13" s="60" t="s">
        <v>32</v>
      </c>
      <c r="C13" s="11">
        <v>86259998</v>
      </c>
      <c r="D13" s="11">
        <v>8687500</v>
      </c>
      <c r="E13" s="11">
        <v>35.5625</v>
      </c>
      <c r="F13" s="11">
        <v>298094145</v>
      </c>
      <c r="G13" s="11">
        <v>222364144</v>
      </c>
      <c r="H13" s="32">
        <f t="shared" si="1"/>
        <v>196201386.42500001</v>
      </c>
      <c r="I13" s="11">
        <v>697423</v>
      </c>
      <c r="J13" s="32">
        <f t="shared" si="2"/>
        <v>281323.36677310616</v>
      </c>
      <c r="K13" s="8">
        <f t="shared" si="3"/>
        <v>100</v>
      </c>
      <c r="L13" s="15">
        <f t="shared" si="0"/>
        <v>10</v>
      </c>
      <c r="M13" s="64">
        <f t="shared" si="4"/>
        <v>4</v>
      </c>
      <c r="N13" s="15"/>
      <c r="O13">
        <v>10</v>
      </c>
    </row>
    <row r="14" spans="1:19">
      <c r="A14" t="s">
        <v>18</v>
      </c>
      <c r="B14" s="60" t="s">
        <v>33</v>
      </c>
      <c r="C14" s="11">
        <v>471407</v>
      </c>
      <c r="D14" s="11">
        <v>100</v>
      </c>
      <c r="F14" s="11">
        <v>0</v>
      </c>
      <c r="G14" s="11">
        <v>0</v>
      </c>
      <c r="H14" s="32">
        <f t="shared" si="1"/>
        <v>259273.85000000003</v>
      </c>
      <c r="I14" s="11">
        <v>1046996</v>
      </c>
      <c r="J14" s="32">
        <f t="shared" si="2"/>
        <v>247.63595085368044</v>
      </c>
      <c r="K14" s="8">
        <f t="shared" si="3"/>
        <v>8.80253758136645E-2</v>
      </c>
      <c r="L14" s="15">
        <f t="shared" si="0"/>
        <v>1</v>
      </c>
      <c r="M14" s="64">
        <f t="shared" si="4"/>
        <v>0.4</v>
      </c>
      <c r="N14" s="15"/>
      <c r="O14">
        <v>1</v>
      </c>
    </row>
    <row r="15" spans="1:19">
      <c r="A15" t="s">
        <v>18</v>
      </c>
      <c r="B15" s="60" t="s">
        <v>34</v>
      </c>
      <c r="C15" s="11">
        <v>40984339</v>
      </c>
      <c r="D15" s="11">
        <v>301.25</v>
      </c>
      <c r="E15" s="11">
        <v>181058.9375</v>
      </c>
      <c r="F15" s="11">
        <v>112209489</v>
      </c>
      <c r="G15" s="11">
        <v>73416723</v>
      </c>
      <c r="H15" s="32">
        <f t="shared" si="1"/>
        <v>61554926.176562503</v>
      </c>
      <c r="I15" s="11">
        <v>790666</v>
      </c>
      <c r="J15" s="32">
        <f t="shared" si="2"/>
        <v>77851.995882664109</v>
      </c>
      <c r="K15" s="8">
        <f t="shared" si="3"/>
        <v>27.673490750398123</v>
      </c>
      <c r="L15" s="15">
        <f t="shared" si="0"/>
        <v>6</v>
      </c>
      <c r="M15" s="64">
        <f t="shared" si="4"/>
        <v>2.4</v>
      </c>
      <c r="N15" s="15"/>
      <c r="O15">
        <v>6</v>
      </c>
    </row>
    <row r="16" spans="1:19">
      <c r="A16" t="s">
        <v>18</v>
      </c>
      <c r="B16" s="60" t="s">
        <v>35</v>
      </c>
      <c r="C16" s="11">
        <v>3356352</v>
      </c>
      <c r="D16" s="11">
        <v>0</v>
      </c>
      <c r="E16" s="11">
        <v>0</v>
      </c>
      <c r="F16" s="11">
        <v>1448365</v>
      </c>
      <c r="G16" s="11">
        <v>1448365</v>
      </c>
      <c r="H16" s="32">
        <f t="shared" si="1"/>
        <v>2063248.35</v>
      </c>
      <c r="I16" s="11">
        <v>1111290</v>
      </c>
      <c r="J16" s="32">
        <f t="shared" si="2"/>
        <v>1856.6245984396514</v>
      </c>
      <c r="K16" s="8">
        <f t="shared" si="3"/>
        <v>0.65996103336025491</v>
      </c>
      <c r="L16" s="15">
        <f t="shared" si="0"/>
        <v>1</v>
      </c>
      <c r="M16" s="64">
        <f t="shared" si="4"/>
        <v>0.4</v>
      </c>
      <c r="N16" s="15"/>
      <c r="O16">
        <v>1</v>
      </c>
    </row>
    <row r="17" spans="1:15">
      <c r="A17" t="s">
        <v>18</v>
      </c>
      <c r="B17" s="60" t="s">
        <v>36</v>
      </c>
      <c r="C17" s="11">
        <v>836345</v>
      </c>
      <c r="D17" s="11">
        <v>0</v>
      </c>
      <c r="E17" s="11">
        <v>0</v>
      </c>
      <c r="F17" s="11">
        <v>1004661</v>
      </c>
      <c r="G17" s="11">
        <v>502532</v>
      </c>
      <c r="H17" s="32">
        <f t="shared" si="1"/>
        <v>686008.25</v>
      </c>
      <c r="I17" s="11">
        <v>1409941</v>
      </c>
      <c r="J17" s="32">
        <f t="shared" si="2"/>
        <v>486.55103298648663</v>
      </c>
      <c r="K17" s="8">
        <f t="shared" si="3"/>
        <v>0.17295080695479567</v>
      </c>
      <c r="L17" s="15">
        <f t="shared" si="0"/>
        <v>1</v>
      </c>
      <c r="M17" s="64">
        <f t="shared" si="4"/>
        <v>0.4</v>
      </c>
      <c r="N17" s="15"/>
      <c r="O17">
        <v>1</v>
      </c>
    </row>
    <row r="18" spans="1:15">
      <c r="A18" t="s">
        <v>18</v>
      </c>
      <c r="B18" s="60" t="s">
        <v>37</v>
      </c>
      <c r="C18" s="11">
        <v>0</v>
      </c>
      <c r="D18" s="11">
        <v>1000</v>
      </c>
      <c r="E18" s="11">
        <v>1</v>
      </c>
      <c r="F18" s="11">
        <v>1364938</v>
      </c>
      <c r="G18" s="11">
        <v>1358867</v>
      </c>
      <c r="H18" s="32">
        <f t="shared" si="1"/>
        <v>205951.34999999998</v>
      </c>
      <c r="I18" s="11">
        <v>598357</v>
      </c>
      <c r="J18" s="32">
        <f t="shared" si="2"/>
        <v>344.1947700118825</v>
      </c>
      <c r="K18" s="8">
        <f t="shared" si="3"/>
        <v>0.12234844689935892</v>
      </c>
      <c r="L18" s="15">
        <f t="shared" si="0"/>
        <v>1</v>
      </c>
      <c r="M18" s="64">
        <f t="shared" si="4"/>
        <v>0.4</v>
      </c>
      <c r="N18" s="15"/>
      <c r="O18">
        <v>1</v>
      </c>
    </row>
    <row r="19" spans="1:15">
      <c r="A19" t="s">
        <v>18</v>
      </c>
      <c r="B19" s="60" t="s">
        <v>38</v>
      </c>
      <c r="C19" s="11">
        <v>0</v>
      </c>
      <c r="F19" s="11">
        <v>0</v>
      </c>
      <c r="G19" s="11">
        <v>0</v>
      </c>
      <c r="H19" s="32">
        <f t="shared" si="1"/>
        <v>0</v>
      </c>
      <c r="I19" s="11">
        <v>1093687</v>
      </c>
      <c r="J19" s="32">
        <f t="shared" si="2"/>
        <v>0</v>
      </c>
      <c r="K19" s="8">
        <f t="shared" si="3"/>
        <v>0</v>
      </c>
      <c r="L19" s="15">
        <f t="shared" si="0"/>
        <v>1</v>
      </c>
      <c r="M19" s="64">
        <f t="shared" si="4"/>
        <v>0.4</v>
      </c>
      <c r="N19" s="15"/>
      <c r="O19">
        <v>1</v>
      </c>
    </row>
    <row r="20" spans="1:15">
      <c r="A20" t="s">
        <v>18</v>
      </c>
      <c r="B20" s="60" t="s">
        <v>39</v>
      </c>
      <c r="C20" s="11">
        <v>966841</v>
      </c>
      <c r="D20" s="11">
        <v>0</v>
      </c>
      <c r="E20" s="11">
        <v>0</v>
      </c>
      <c r="F20" s="11">
        <v>2708755</v>
      </c>
      <c r="G20" s="11">
        <v>1625253</v>
      </c>
      <c r="H20" s="32">
        <f t="shared" si="1"/>
        <v>1100601.1000000001</v>
      </c>
      <c r="I20" s="11">
        <v>1120978</v>
      </c>
      <c r="J20" s="32">
        <f t="shared" si="2"/>
        <v>981.82221238953844</v>
      </c>
      <c r="K20" s="8">
        <f t="shared" si="3"/>
        <v>0.34900130182979111</v>
      </c>
      <c r="L20" s="15">
        <f t="shared" si="0"/>
        <v>1</v>
      </c>
      <c r="M20" s="64">
        <f t="shared" si="4"/>
        <v>0.4</v>
      </c>
      <c r="N20" s="15"/>
      <c r="O20">
        <v>1</v>
      </c>
    </row>
    <row r="21" spans="1:15">
      <c r="A21" t="s">
        <v>18</v>
      </c>
      <c r="B21" s="60" t="s">
        <v>40</v>
      </c>
      <c r="C21" s="11">
        <v>1145764</v>
      </c>
      <c r="D21" s="11">
        <v>100</v>
      </c>
      <c r="E21" s="11">
        <v>0</v>
      </c>
      <c r="F21" s="11">
        <v>2868570</v>
      </c>
      <c r="G21" s="11">
        <v>2868570</v>
      </c>
      <c r="H21" s="32">
        <f t="shared" si="1"/>
        <v>1060455.7000000002</v>
      </c>
      <c r="I21" s="11">
        <v>840425</v>
      </c>
      <c r="J21" s="32">
        <f t="shared" si="2"/>
        <v>1261.8088467144603</v>
      </c>
      <c r="K21" s="8">
        <f t="shared" si="3"/>
        <v>0.4485261431312737</v>
      </c>
      <c r="L21" s="15">
        <f t="shared" si="0"/>
        <v>1</v>
      </c>
      <c r="M21" s="64">
        <f t="shared" si="4"/>
        <v>0.4</v>
      </c>
      <c r="N21" s="15"/>
      <c r="O21">
        <v>1</v>
      </c>
    </row>
    <row r="22" spans="1:15">
      <c r="A22" t="s">
        <v>18</v>
      </c>
      <c r="B22" s="60" t="s">
        <v>41</v>
      </c>
      <c r="C22" s="11">
        <v>318971</v>
      </c>
      <c r="D22" s="11">
        <v>86.9375</v>
      </c>
      <c r="F22" s="11">
        <v>430000</v>
      </c>
      <c r="G22" s="11">
        <v>222296</v>
      </c>
      <c r="H22" s="32">
        <f t="shared" si="1"/>
        <v>271089.65000000002</v>
      </c>
      <c r="I22" s="11">
        <v>947523</v>
      </c>
      <c r="J22" s="32">
        <f t="shared" si="2"/>
        <v>286.10350355611422</v>
      </c>
      <c r="K22" s="8">
        <f t="shared" si="3"/>
        <v>0.10169916094700494</v>
      </c>
      <c r="L22" s="15">
        <f t="shared" si="0"/>
        <v>1</v>
      </c>
      <c r="M22" s="64">
        <f t="shared" si="4"/>
        <v>0.4</v>
      </c>
      <c r="N22" s="15"/>
      <c r="O22">
        <v>1</v>
      </c>
    </row>
    <row r="23" spans="1:15">
      <c r="A23" t="s">
        <v>18</v>
      </c>
      <c r="B23" s="60" t="s">
        <v>42</v>
      </c>
      <c r="C23" s="11">
        <v>366202</v>
      </c>
      <c r="D23" s="11">
        <v>100</v>
      </c>
      <c r="E23" s="11">
        <v>0</v>
      </c>
      <c r="F23" s="11">
        <v>0</v>
      </c>
      <c r="G23" s="11">
        <v>0</v>
      </c>
      <c r="H23" s="32">
        <f t="shared" si="1"/>
        <v>201411.1</v>
      </c>
      <c r="I23" s="11">
        <v>854371</v>
      </c>
      <c r="J23" s="32">
        <f t="shared" si="2"/>
        <v>235.74196689728467</v>
      </c>
      <c r="K23" s="8">
        <f t="shared" si="3"/>
        <v>8.3797506620705287E-2</v>
      </c>
      <c r="L23" s="15">
        <f t="shared" si="0"/>
        <v>1</v>
      </c>
      <c r="M23" s="64">
        <f t="shared" si="4"/>
        <v>0.4</v>
      </c>
      <c r="N23" s="15"/>
      <c r="O23">
        <v>1</v>
      </c>
    </row>
    <row r="24" spans="1:15">
      <c r="A24" t="s">
        <v>18</v>
      </c>
      <c r="B24" s="60" t="s">
        <v>43</v>
      </c>
      <c r="C24" s="11">
        <v>122463</v>
      </c>
      <c r="D24" s="11">
        <v>1000</v>
      </c>
      <c r="F24" s="11">
        <v>321009</v>
      </c>
      <c r="G24" s="11">
        <v>321009</v>
      </c>
      <c r="H24" s="32">
        <f t="shared" si="1"/>
        <v>115506</v>
      </c>
      <c r="I24" s="11">
        <v>538615</v>
      </c>
      <c r="J24" s="32">
        <f t="shared" si="2"/>
        <v>214.45002460013183</v>
      </c>
      <c r="K24" s="8">
        <f t="shared" si="3"/>
        <v>7.6229012563002185E-2</v>
      </c>
      <c r="L24" s="15">
        <f t="shared" si="0"/>
        <v>1</v>
      </c>
      <c r="M24" s="64">
        <f t="shared" si="4"/>
        <v>0.4</v>
      </c>
      <c r="N24" s="15"/>
      <c r="O24">
        <v>1</v>
      </c>
    </row>
    <row r="25" spans="1:15">
      <c r="A25" t="s">
        <v>18</v>
      </c>
      <c r="B25" s="60" t="s">
        <v>44</v>
      </c>
      <c r="C25" s="11">
        <v>6454957</v>
      </c>
      <c r="D25" s="11">
        <v>1000</v>
      </c>
      <c r="F25" s="11">
        <v>5100000</v>
      </c>
      <c r="G25" s="11">
        <v>5100000</v>
      </c>
      <c r="H25" s="32">
        <f t="shared" si="1"/>
        <v>4315226.3499999996</v>
      </c>
      <c r="I25" s="11">
        <v>1626127</v>
      </c>
      <c r="J25" s="32">
        <f t="shared" si="2"/>
        <v>2653.6834761368577</v>
      </c>
      <c r="K25" s="8">
        <f t="shared" si="3"/>
        <v>0.9432858374246299</v>
      </c>
      <c r="L25" s="15">
        <f t="shared" si="0"/>
        <v>1</v>
      </c>
      <c r="M25" s="64">
        <f t="shared" si="4"/>
        <v>0.4</v>
      </c>
      <c r="N25" s="15"/>
      <c r="O25">
        <v>1</v>
      </c>
    </row>
    <row r="26" spans="1:15">
      <c r="A26" t="s">
        <v>18</v>
      </c>
      <c r="B26" s="60" t="s">
        <v>45</v>
      </c>
      <c r="C26" s="11">
        <v>440975</v>
      </c>
      <c r="D26" s="11">
        <v>100</v>
      </c>
      <c r="E26" s="11">
        <v>0</v>
      </c>
      <c r="F26" s="11">
        <v>58400</v>
      </c>
      <c r="G26" s="11">
        <v>40880</v>
      </c>
      <c r="H26" s="32">
        <f t="shared" si="1"/>
        <v>253924.25000000003</v>
      </c>
      <c r="I26" s="11">
        <v>725910</v>
      </c>
      <c r="J26" s="32">
        <f t="shared" si="2"/>
        <v>349.80128390571838</v>
      </c>
      <c r="K26" s="8">
        <f t="shared" si="3"/>
        <v>0.12434135419253718</v>
      </c>
      <c r="L26" s="15">
        <f t="shared" si="0"/>
        <v>1</v>
      </c>
      <c r="M26" s="64">
        <f t="shared" si="4"/>
        <v>0.4</v>
      </c>
      <c r="N26" s="15"/>
      <c r="O26">
        <v>1</v>
      </c>
    </row>
    <row r="27" spans="1:15">
      <c r="A27" t="s">
        <v>18</v>
      </c>
      <c r="B27" s="60" t="s">
        <v>46</v>
      </c>
      <c r="C27" s="11">
        <v>908338</v>
      </c>
      <c r="D27" s="11">
        <v>87.5</v>
      </c>
      <c r="E27" s="11">
        <v>0</v>
      </c>
      <c r="F27" s="11">
        <v>0</v>
      </c>
      <c r="G27" s="11">
        <v>0</v>
      </c>
      <c r="H27" s="32">
        <f t="shared" si="1"/>
        <v>499585.9</v>
      </c>
      <c r="I27" s="11">
        <v>1028896</v>
      </c>
      <c r="J27" s="32">
        <f t="shared" si="2"/>
        <v>485.55529421826895</v>
      </c>
      <c r="K27" s="8">
        <f t="shared" si="3"/>
        <v>0.1725968588346522</v>
      </c>
      <c r="L27" s="15">
        <f t="shared" si="0"/>
        <v>1</v>
      </c>
      <c r="M27" s="64">
        <f t="shared" si="4"/>
        <v>0.4</v>
      </c>
      <c r="N27" s="15"/>
      <c r="O27">
        <v>1</v>
      </c>
    </row>
    <row r="28" spans="1:15">
      <c r="A28" t="s">
        <v>18</v>
      </c>
      <c r="B28" s="60" t="s">
        <v>47</v>
      </c>
      <c r="C28" s="11">
        <v>17083</v>
      </c>
      <c r="F28" s="11">
        <v>0</v>
      </c>
      <c r="G28" s="11">
        <v>0</v>
      </c>
      <c r="H28" s="32">
        <f t="shared" si="1"/>
        <v>9395.6500000000015</v>
      </c>
      <c r="I28" s="11">
        <v>715497</v>
      </c>
      <c r="J28" s="32">
        <f t="shared" si="2"/>
        <v>13.131641362577344</v>
      </c>
      <c r="K28" s="8">
        <f t="shared" si="3"/>
        <v>4.6678103966985149E-3</v>
      </c>
      <c r="L28" s="15">
        <f t="shared" si="0"/>
        <v>1</v>
      </c>
      <c r="M28" s="64">
        <f t="shared" si="4"/>
        <v>0.4</v>
      </c>
      <c r="N28" s="15"/>
      <c r="O28">
        <v>1</v>
      </c>
    </row>
    <row r="29" spans="1:15">
      <c r="A29" t="s">
        <v>18</v>
      </c>
      <c r="B29" s="60" t="s">
        <v>48</v>
      </c>
      <c r="C29" s="11">
        <v>163646</v>
      </c>
      <c r="F29" s="11">
        <v>0</v>
      </c>
      <c r="G29" s="11">
        <v>0</v>
      </c>
      <c r="H29" s="32">
        <f t="shared" si="1"/>
        <v>90005.3</v>
      </c>
      <c r="I29" s="11">
        <v>1150183</v>
      </c>
      <c r="J29" s="32">
        <f t="shared" si="2"/>
        <v>78.25302582284732</v>
      </c>
      <c r="K29" s="8">
        <f t="shared" si="3"/>
        <v>2.781604198771025E-2</v>
      </c>
      <c r="L29" s="15">
        <f t="shared" si="0"/>
        <v>1</v>
      </c>
      <c r="M29" s="64">
        <f t="shared" si="4"/>
        <v>0.4</v>
      </c>
      <c r="N29" s="15"/>
      <c r="O29">
        <v>1</v>
      </c>
    </row>
    <row r="30" spans="1:15">
      <c r="A30" t="s">
        <v>18</v>
      </c>
      <c r="B30" s="60" t="s">
        <v>49</v>
      </c>
      <c r="C30" s="11">
        <v>35000</v>
      </c>
      <c r="F30" s="11">
        <v>0</v>
      </c>
      <c r="G30" s="11">
        <v>0</v>
      </c>
      <c r="H30" s="32">
        <f t="shared" si="1"/>
        <v>19250</v>
      </c>
      <c r="I30" s="11">
        <v>1079319</v>
      </c>
      <c r="J30" s="32">
        <f t="shared" si="2"/>
        <v>17.835320234332947</v>
      </c>
      <c r="K30" s="8">
        <f t="shared" si="3"/>
        <v>6.339793398220472E-3</v>
      </c>
      <c r="L30" s="15">
        <f t="shared" si="0"/>
        <v>1</v>
      </c>
      <c r="M30" s="64">
        <f t="shared" si="4"/>
        <v>0.4</v>
      </c>
      <c r="N30" s="15"/>
      <c r="O30">
        <v>1</v>
      </c>
    </row>
    <row r="31" spans="1:15">
      <c r="A31" t="s">
        <v>18</v>
      </c>
      <c r="B31" s="60" t="s">
        <v>50</v>
      </c>
      <c r="C31" s="11">
        <v>35000</v>
      </c>
      <c r="F31" s="11">
        <v>0</v>
      </c>
      <c r="G31" s="11">
        <v>36000</v>
      </c>
      <c r="H31" s="32">
        <f t="shared" si="1"/>
        <v>13850</v>
      </c>
      <c r="I31" s="11">
        <v>1097433</v>
      </c>
      <c r="J31" s="32">
        <f t="shared" si="2"/>
        <v>12.620360422914201</v>
      </c>
      <c r="K31" s="8">
        <f t="shared" si="3"/>
        <v>4.4860690271394396E-3</v>
      </c>
      <c r="L31" s="15">
        <f t="shared" si="0"/>
        <v>1</v>
      </c>
      <c r="M31" s="64">
        <f t="shared" si="4"/>
        <v>0.4</v>
      </c>
      <c r="N31" s="15"/>
      <c r="O31">
        <v>1</v>
      </c>
    </row>
    <row r="32" spans="1:15">
      <c r="A32" t="s">
        <v>18</v>
      </c>
      <c r="B32" s="60" t="s">
        <v>51</v>
      </c>
      <c r="C32" s="11">
        <v>6208331</v>
      </c>
      <c r="D32" s="11">
        <v>100</v>
      </c>
      <c r="E32" s="11">
        <v>61678.6875</v>
      </c>
      <c r="F32" s="11">
        <v>7592949</v>
      </c>
      <c r="G32" s="11">
        <v>4175782</v>
      </c>
      <c r="H32" s="32">
        <f t="shared" si="1"/>
        <v>6916460.0750000002</v>
      </c>
      <c r="I32" s="11">
        <v>723910</v>
      </c>
      <c r="J32" s="32">
        <f t="shared" si="2"/>
        <v>9554.3093409401736</v>
      </c>
      <c r="K32" s="8">
        <f t="shared" si="3"/>
        <v>3.3962018336876891</v>
      </c>
      <c r="L32" s="15">
        <f t="shared" si="0"/>
        <v>2</v>
      </c>
      <c r="M32" s="64">
        <f t="shared" si="4"/>
        <v>0.8</v>
      </c>
      <c r="N32" s="65"/>
      <c r="O32">
        <v>2</v>
      </c>
    </row>
    <row r="33" spans="1:15">
      <c r="A33" t="s">
        <v>18</v>
      </c>
      <c r="B33" s="60" t="s">
        <v>52</v>
      </c>
      <c r="C33" s="11">
        <v>14942586</v>
      </c>
      <c r="D33" s="11">
        <v>100</v>
      </c>
      <c r="F33" s="11">
        <v>36965056</v>
      </c>
      <c r="G33" s="11">
        <v>34098121</v>
      </c>
      <c r="H33" s="32">
        <f t="shared" si="1"/>
        <v>14193220.949999999</v>
      </c>
      <c r="I33" s="11">
        <v>943347</v>
      </c>
      <c r="J33" s="32">
        <f t="shared" si="2"/>
        <v>15045.599286370762</v>
      </c>
      <c r="K33" s="8">
        <f t="shared" si="3"/>
        <v>5.348151296122297</v>
      </c>
      <c r="L33" s="15">
        <f t="shared" si="0"/>
        <v>3</v>
      </c>
      <c r="M33" s="64">
        <f t="shared" si="4"/>
        <v>1.2</v>
      </c>
      <c r="N33" s="15"/>
      <c r="O33">
        <v>3</v>
      </c>
    </row>
    <row r="34" spans="1:15">
      <c r="A34" t="s">
        <v>18</v>
      </c>
      <c r="B34" s="60" t="s">
        <v>53</v>
      </c>
      <c r="C34" s="11">
        <v>30700268</v>
      </c>
      <c r="D34" s="11">
        <v>12500</v>
      </c>
      <c r="F34" s="11">
        <v>33695960</v>
      </c>
      <c r="G34" s="11">
        <v>21158879</v>
      </c>
      <c r="H34" s="32">
        <f t="shared" si="1"/>
        <v>23820103.550000004</v>
      </c>
      <c r="I34" s="11">
        <v>854375</v>
      </c>
      <c r="J34" s="32">
        <f t="shared" si="2"/>
        <v>27880.150460863209</v>
      </c>
      <c r="K34" s="8">
        <f t="shared" si="3"/>
        <v>9.9103571739027281</v>
      </c>
      <c r="L34" s="15">
        <f t="shared" si="0"/>
        <v>4</v>
      </c>
      <c r="M34" s="64">
        <f t="shared" si="4"/>
        <v>1.6</v>
      </c>
      <c r="N34" s="15"/>
      <c r="O34">
        <v>4</v>
      </c>
    </row>
    <row r="35" spans="1:15">
      <c r="A35" t="s">
        <v>18</v>
      </c>
      <c r="B35" s="60" t="s">
        <v>54</v>
      </c>
      <c r="C35" s="11">
        <v>237180</v>
      </c>
      <c r="D35" s="11">
        <v>100</v>
      </c>
      <c r="F35" s="11">
        <v>1875000</v>
      </c>
      <c r="G35" s="11">
        <v>1875000</v>
      </c>
      <c r="H35" s="32">
        <f t="shared" si="1"/>
        <v>411699</v>
      </c>
      <c r="I35" s="11">
        <v>979424</v>
      </c>
      <c r="J35" s="32">
        <f t="shared" si="2"/>
        <v>420.34808213807298</v>
      </c>
      <c r="K35" s="8">
        <f t="shared" si="3"/>
        <v>0.14941811871499941</v>
      </c>
      <c r="L35" s="15">
        <f t="shared" ref="L35:L66" si="5">LOOKUP(K35,$Q$3:$R$12,$S$3:$S$12)</f>
        <v>1</v>
      </c>
      <c r="M35" s="64">
        <f t="shared" si="4"/>
        <v>0.4</v>
      </c>
      <c r="N35" s="15"/>
      <c r="O35">
        <v>1</v>
      </c>
    </row>
    <row r="36" spans="1:15">
      <c r="A36" t="s">
        <v>18</v>
      </c>
      <c r="B36" s="60" t="s">
        <v>56</v>
      </c>
      <c r="C36" s="11">
        <v>6970</v>
      </c>
      <c r="F36" s="11">
        <v>0</v>
      </c>
      <c r="H36" s="32">
        <f t="shared" si="1"/>
        <v>3833.5000000000005</v>
      </c>
      <c r="I36" s="11">
        <v>661679</v>
      </c>
      <c r="J36" s="32">
        <f t="shared" si="2"/>
        <v>5.7935947793416451</v>
      </c>
      <c r="K36" s="8">
        <f t="shared" si="3"/>
        <v>2.0594075941136854E-3</v>
      </c>
      <c r="L36" s="15">
        <f t="shared" si="5"/>
        <v>1</v>
      </c>
      <c r="M36" s="64">
        <f t="shared" si="4"/>
        <v>0.4</v>
      </c>
      <c r="N36" s="15"/>
      <c r="O36">
        <v>1</v>
      </c>
    </row>
    <row r="37" spans="1:15">
      <c r="A37" t="s">
        <v>18</v>
      </c>
      <c r="B37" s="60" t="s">
        <v>57</v>
      </c>
      <c r="H37" s="32">
        <f t="shared" si="1"/>
        <v>0</v>
      </c>
      <c r="I37" s="11">
        <v>687024</v>
      </c>
      <c r="J37" s="32">
        <f t="shared" si="2"/>
        <v>0</v>
      </c>
      <c r="K37" s="8">
        <f t="shared" si="3"/>
        <v>0</v>
      </c>
      <c r="L37" s="15">
        <f t="shared" si="5"/>
        <v>1</v>
      </c>
      <c r="M37" s="64">
        <f t="shared" si="4"/>
        <v>0.4</v>
      </c>
      <c r="N37" s="15"/>
      <c r="O37">
        <v>1</v>
      </c>
    </row>
    <row r="38" spans="1:15">
      <c r="A38" t="s">
        <v>18</v>
      </c>
      <c r="B38" s="60" t="s">
        <v>58</v>
      </c>
      <c r="C38" s="11">
        <v>309052</v>
      </c>
      <c r="D38" s="11">
        <v>100</v>
      </c>
      <c r="F38" s="11">
        <v>0</v>
      </c>
      <c r="G38" s="11">
        <v>0</v>
      </c>
      <c r="H38" s="32">
        <f t="shared" si="1"/>
        <v>169978.6</v>
      </c>
      <c r="I38" s="11">
        <v>982234</v>
      </c>
      <c r="J38" s="32">
        <f t="shared" si="2"/>
        <v>173.05306067596928</v>
      </c>
      <c r="K38" s="8">
        <f t="shared" si="3"/>
        <v>6.1513930627575847E-2</v>
      </c>
      <c r="L38" s="15">
        <f t="shared" si="5"/>
        <v>1</v>
      </c>
      <c r="M38" s="64">
        <f t="shared" si="4"/>
        <v>0.4</v>
      </c>
      <c r="N38" s="15"/>
      <c r="O38">
        <v>1</v>
      </c>
    </row>
    <row r="39" spans="1:15">
      <c r="A39" t="s">
        <v>18</v>
      </c>
      <c r="B39" s="60" t="s">
        <v>59</v>
      </c>
      <c r="C39" s="11">
        <v>107580</v>
      </c>
      <c r="D39" s="11">
        <v>100</v>
      </c>
      <c r="E39" s="11">
        <v>4</v>
      </c>
      <c r="F39" s="11">
        <v>0</v>
      </c>
      <c r="G39" s="11">
        <v>0</v>
      </c>
      <c r="H39" s="32">
        <f t="shared" si="1"/>
        <v>59289.000000000007</v>
      </c>
      <c r="I39" s="11">
        <v>767369</v>
      </c>
      <c r="J39" s="32">
        <f t="shared" si="2"/>
        <v>77.26269891017229</v>
      </c>
      <c r="K39" s="8">
        <f t="shared" si="3"/>
        <v>2.7464017581051652E-2</v>
      </c>
      <c r="L39" s="15">
        <f t="shared" si="5"/>
        <v>1</v>
      </c>
      <c r="M39" s="64">
        <f t="shared" si="4"/>
        <v>0.4</v>
      </c>
      <c r="N39" s="15"/>
      <c r="O39">
        <v>1</v>
      </c>
    </row>
    <row r="40" spans="1:15">
      <c r="A40" t="s">
        <v>18</v>
      </c>
      <c r="B40" t="s">
        <v>60</v>
      </c>
      <c r="C40" s="11">
        <v>1159792</v>
      </c>
      <c r="D40" s="11">
        <v>0</v>
      </c>
      <c r="E40" s="11">
        <v>0</v>
      </c>
      <c r="F40" s="11">
        <v>1326235</v>
      </c>
      <c r="G40" s="11">
        <v>663118</v>
      </c>
      <c r="H40" s="32">
        <f t="shared" si="1"/>
        <v>936288.40000000014</v>
      </c>
      <c r="I40" s="11">
        <v>761276</v>
      </c>
      <c r="J40" s="32">
        <f t="shared" si="2"/>
        <v>1229.8934946064242</v>
      </c>
      <c r="K40" s="8">
        <f t="shared" si="3"/>
        <v>0.4371814217616562</v>
      </c>
      <c r="L40" s="15">
        <f t="shared" si="5"/>
        <v>1</v>
      </c>
      <c r="M40" s="64">
        <f t="shared" si="4"/>
        <v>0.4</v>
      </c>
      <c r="N40" s="15"/>
      <c r="O40">
        <v>1</v>
      </c>
    </row>
    <row r="41" spans="1:15">
      <c r="A41" t="s">
        <v>18</v>
      </c>
      <c r="B41" t="s">
        <v>61</v>
      </c>
      <c r="C41" s="11">
        <v>356294</v>
      </c>
      <c r="D41" s="11">
        <v>100</v>
      </c>
      <c r="E41" s="11">
        <v>0</v>
      </c>
      <c r="F41" s="11">
        <v>0</v>
      </c>
      <c r="G41" s="11">
        <v>0</v>
      </c>
      <c r="H41" s="32">
        <f t="shared" si="1"/>
        <v>195961.7</v>
      </c>
      <c r="I41" s="11">
        <v>689625</v>
      </c>
      <c r="J41" s="32">
        <f t="shared" si="2"/>
        <v>284.15689686423781</v>
      </c>
      <c r="K41" s="8">
        <f t="shared" si="3"/>
        <v>0.10100721462409376</v>
      </c>
      <c r="L41" s="15">
        <f t="shared" si="5"/>
        <v>1</v>
      </c>
      <c r="M41" s="64">
        <f t="shared" si="4"/>
        <v>0.4</v>
      </c>
      <c r="N41" s="15"/>
      <c r="O41">
        <v>1</v>
      </c>
    </row>
    <row r="42" spans="1:15">
      <c r="A42" t="s">
        <v>18</v>
      </c>
      <c r="B42" s="60" t="s">
        <v>62</v>
      </c>
      <c r="C42" s="11">
        <v>158153</v>
      </c>
      <c r="D42" s="11">
        <v>0</v>
      </c>
      <c r="E42" s="11">
        <v>0</v>
      </c>
      <c r="F42" s="11">
        <v>0</v>
      </c>
      <c r="G42" s="11">
        <v>0</v>
      </c>
      <c r="H42" s="32">
        <f t="shared" si="1"/>
        <v>86984.150000000009</v>
      </c>
      <c r="I42" s="11">
        <v>544031</v>
      </c>
      <c r="J42" s="32">
        <f t="shared" si="2"/>
        <v>159.88822328139392</v>
      </c>
      <c r="K42" s="8">
        <f t="shared" si="3"/>
        <v>5.6834320275410147E-2</v>
      </c>
      <c r="L42" s="15">
        <f t="shared" si="5"/>
        <v>1</v>
      </c>
      <c r="M42" s="64">
        <f t="shared" si="4"/>
        <v>0.4</v>
      </c>
      <c r="N42" s="15"/>
      <c r="O42">
        <v>1</v>
      </c>
    </row>
    <row r="43" spans="1:15">
      <c r="A43" t="s">
        <v>18</v>
      </c>
      <c r="B43" s="60" t="s">
        <v>63</v>
      </c>
      <c r="C43" s="11">
        <v>806718</v>
      </c>
      <c r="D43" s="11">
        <v>100</v>
      </c>
      <c r="F43" s="11">
        <v>0</v>
      </c>
      <c r="G43" s="11">
        <v>0</v>
      </c>
      <c r="H43" s="32">
        <f t="shared" si="1"/>
        <v>443694.9</v>
      </c>
      <c r="I43" s="11">
        <v>982828</v>
      </c>
      <c r="J43" s="32">
        <f t="shared" si="2"/>
        <v>451.44715046783369</v>
      </c>
      <c r="K43" s="8">
        <f t="shared" si="3"/>
        <v>0.16047268154299332</v>
      </c>
      <c r="L43" s="15">
        <f t="shared" si="5"/>
        <v>1</v>
      </c>
      <c r="M43" s="64">
        <f t="shared" si="4"/>
        <v>0.4</v>
      </c>
      <c r="N43" s="15"/>
      <c r="O43">
        <v>1</v>
      </c>
    </row>
    <row r="44" spans="1:15">
      <c r="A44" t="s">
        <v>18</v>
      </c>
      <c r="B44" s="60" t="s">
        <v>64</v>
      </c>
      <c r="C44" s="11">
        <v>919961</v>
      </c>
      <c r="D44" s="11">
        <v>12</v>
      </c>
      <c r="E44" s="11">
        <v>142416.13333333301</v>
      </c>
      <c r="F44" s="11">
        <v>912863</v>
      </c>
      <c r="G44" s="11">
        <v>912863</v>
      </c>
      <c r="H44" s="32">
        <f t="shared" si="1"/>
        <v>1155606.0799999987</v>
      </c>
      <c r="I44" s="11">
        <v>704102</v>
      </c>
      <c r="J44" s="32">
        <f t="shared" si="2"/>
        <v>1641.2481146197549</v>
      </c>
      <c r="K44" s="8">
        <f t="shared" si="3"/>
        <v>0.58340269898143926</v>
      </c>
      <c r="L44" s="15">
        <f t="shared" si="5"/>
        <v>1</v>
      </c>
      <c r="M44" s="64">
        <f t="shared" si="4"/>
        <v>0.4</v>
      </c>
      <c r="N44" s="15"/>
      <c r="O44">
        <v>1</v>
      </c>
    </row>
    <row r="45" spans="1:15">
      <c r="A45" t="s">
        <v>18</v>
      </c>
      <c r="B45" s="60" t="s">
        <v>65</v>
      </c>
      <c r="C45" s="11">
        <v>766927</v>
      </c>
      <c r="D45" s="11">
        <v>100</v>
      </c>
      <c r="E45" s="11">
        <v>4184.375</v>
      </c>
      <c r="F45" s="11">
        <v>1150000</v>
      </c>
      <c r="G45" s="11">
        <v>954500</v>
      </c>
      <c r="H45" s="32">
        <f t="shared" si="1"/>
        <v>749166.10000000009</v>
      </c>
      <c r="I45" s="11">
        <v>1026719</v>
      </c>
      <c r="J45" s="32">
        <f t="shared" si="2"/>
        <v>729.67004603986106</v>
      </c>
      <c r="K45" s="8">
        <f t="shared" si="3"/>
        <v>0.25937057927660767</v>
      </c>
      <c r="L45" s="15">
        <f t="shared" si="5"/>
        <v>1</v>
      </c>
      <c r="M45" s="64">
        <f t="shared" si="4"/>
        <v>0.4</v>
      </c>
      <c r="N45" s="15"/>
      <c r="O45">
        <v>1</v>
      </c>
    </row>
    <row r="46" spans="1:15">
      <c r="A46" t="s">
        <v>18</v>
      </c>
      <c r="B46" s="60" t="s">
        <v>66</v>
      </c>
      <c r="C46" s="11">
        <v>1478929</v>
      </c>
      <c r="F46" s="11">
        <v>0</v>
      </c>
      <c r="G46" s="11">
        <v>0</v>
      </c>
      <c r="H46" s="32">
        <f t="shared" si="1"/>
        <v>813410.95000000007</v>
      </c>
      <c r="I46" s="11">
        <v>878254</v>
      </c>
      <c r="J46" s="32">
        <f t="shared" si="2"/>
        <v>926.16822695939902</v>
      </c>
      <c r="K46" s="8">
        <f t="shared" si="3"/>
        <v>0.32921837868746084</v>
      </c>
      <c r="L46" s="15">
        <f t="shared" si="5"/>
        <v>1</v>
      </c>
      <c r="M46" s="64">
        <f t="shared" si="4"/>
        <v>0.4</v>
      </c>
      <c r="N46" s="15"/>
      <c r="O46">
        <v>1</v>
      </c>
    </row>
    <row r="47" spans="1:15">
      <c r="A47" t="s">
        <v>18</v>
      </c>
      <c r="B47" s="60" t="s">
        <v>67</v>
      </c>
      <c r="C47" s="11">
        <v>662032</v>
      </c>
      <c r="D47" s="11">
        <v>0</v>
      </c>
      <c r="E47" s="11">
        <v>0</v>
      </c>
      <c r="F47" s="11">
        <v>0</v>
      </c>
      <c r="G47" s="11">
        <v>0</v>
      </c>
      <c r="H47" s="32">
        <f t="shared" si="1"/>
        <v>364117.60000000003</v>
      </c>
      <c r="I47" s="11">
        <v>1021772</v>
      </c>
      <c r="J47" s="32">
        <f t="shared" si="2"/>
        <v>356.35895287794148</v>
      </c>
      <c r="K47" s="8">
        <f t="shared" si="3"/>
        <v>0.12667236176131549</v>
      </c>
      <c r="L47" s="15">
        <f t="shared" si="5"/>
        <v>1</v>
      </c>
      <c r="M47" s="64">
        <f t="shared" si="4"/>
        <v>0.4</v>
      </c>
      <c r="N47" s="15"/>
      <c r="O47">
        <v>1</v>
      </c>
    </row>
    <row r="48" spans="1:15">
      <c r="A48" t="s">
        <v>18</v>
      </c>
      <c r="B48" s="60" t="s">
        <v>68</v>
      </c>
      <c r="C48" s="11">
        <v>2140586</v>
      </c>
      <c r="D48" s="11">
        <v>0</v>
      </c>
      <c r="E48" s="11">
        <v>0</v>
      </c>
      <c r="F48" s="11">
        <v>0</v>
      </c>
      <c r="G48" s="11">
        <v>0</v>
      </c>
      <c r="H48" s="32">
        <f t="shared" si="1"/>
        <v>1177322.3</v>
      </c>
      <c r="I48" s="11">
        <v>763182</v>
      </c>
      <c r="J48" s="32">
        <f t="shared" si="2"/>
        <v>1542.6494597618916</v>
      </c>
      <c r="K48" s="8">
        <f t="shared" si="3"/>
        <v>0.54835454212592105</v>
      </c>
      <c r="L48" s="15">
        <f t="shared" si="5"/>
        <v>1</v>
      </c>
      <c r="M48" s="64">
        <f t="shared" si="4"/>
        <v>0.4</v>
      </c>
      <c r="N48" s="15"/>
      <c r="O48">
        <v>1</v>
      </c>
    </row>
    <row r="49" spans="1:15">
      <c r="A49" t="s">
        <v>18</v>
      </c>
      <c r="B49" s="60" t="s">
        <v>69</v>
      </c>
      <c r="C49" s="11">
        <v>1028779</v>
      </c>
      <c r="D49" s="11">
        <v>1000</v>
      </c>
      <c r="F49" s="11">
        <v>3501269</v>
      </c>
      <c r="G49" s="11">
        <v>1799147</v>
      </c>
      <c r="H49" s="32">
        <f t="shared" si="1"/>
        <v>1346337.1</v>
      </c>
      <c r="I49" s="11">
        <v>715497</v>
      </c>
      <c r="J49" s="32">
        <f t="shared" si="2"/>
        <v>1881.6809853849843</v>
      </c>
      <c r="K49" s="8">
        <f t="shared" si="3"/>
        <v>0.66886764756466321</v>
      </c>
      <c r="L49" s="15">
        <f t="shared" si="5"/>
        <v>1</v>
      </c>
      <c r="M49" s="64">
        <f t="shared" si="4"/>
        <v>0.4</v>
      </c>
      <c r="N49" s="15"/>
      <c r="O49">
        <v>1</v>
      </c>
    </row>
    <row r="50" spans="1:15">
      <c r="A50" t="s">
        <v>18</v>
      </c>
      <c r="B50" s="60" t="s">
        <v>70</v>
      </c>
      <c r="C50" s="11">
        <v>1850795</v>
      </c>
      <c r="D50" s="11">
        <v>100</v>
      </c>
      <c r="F50" s="11">
        <v>0</v>
      </c>
      <c r="G50" s="11">
        <v>0</v>
      </c>
      <c r="H50" s="32">
        <f t="shared" si="1"/>
        <v>1017937.2500000001</v>
      </c>
      <c r="I50" s="11">
        <v>624272</v>
      </c>
      <c r="J50" s="32">
        <f t="shared" si="2"/>
        <v>1630.5989216239077</v>
      </c>
      <c r="K50" s="8">
        <f t="shared" si="3"/>
        <v>0.57961730670564016</v>
      </c>
      <c r="L50" s="15">
        <f t="shared" si="5"/>
        <v>1</v>
      </c>
      <c r="M50" s="64">
        <f t="shared" si="4"/>
        <v>0.4</v>
      </c>
      <c r="N50" s="15"/>
      <c r="O50">
        <v>1</v>
      </c>
    </row>
    <row r="51" spans="1:15">
      <c r="A51" t="s">
        <v>18</v>
      </c>
      <c r="B51" s="60" t="s">
        <v>71</v>
      </c>
      <c r="C51" s="11">
        <v>438483</v>
      </c>
      <c r="D51" s="11">
        <v>100</v>
      </c>
      <c r="F51" s="11">
        <v>0</v>
      </c>
      <c r="G51" s="11">
        <v>0</v>
      </c>
      <c r="H51" s="32">
        <f t="shared" si="1"/>
        <v>241165.65000000002</v>
      </c>
      <c r="I51" s="11">
        <v>807356</v>
      </c>
      <c r="J51" s="32">
        <f t="shared" si="2"/>
        <v>298.71042018638622</v>
      </c>
      <c r="K51" s="8">
        <f t="shared" si="3"/>
        <v>0.10618045120557053</v>
      </c>
      <c r="L51" s="15">
        <f t="shared" si="5"/>
        <v>1</v>
      </c>
      <c r="M51" s="64">
        <f t="shared" si="4"/>
        <v>0.4</v>
      </c>
      <c r="N51" s="15"/>
      <c r="O51">
        <v>1</v>
      </c>
    </row>
    <row r="52" spans="1:15">
      <c r="A52" t="s">
        <v>18</v>
      </c>
      <c r="B52" s="60" t="s">
        <v>72</v>
      </c>
      <c r="C52" s="11">
        <v>147003</v>
      </c>
      <c r="D52" s="11">
        <v>100</v>
      </c>
      <c r="F52" s="11">
        <v>0</v>
      </c>
      <c r="G52" s="11">
        <v>0</v>
      </c>
      <c r="H52" s="32">
        <f t="shared" si="1"/>
        <v>80851.650000000009</v>
      </c>
      <c r="I52" s="11">
        <v>1029847</v>
      </c>
      <c r="J52" s="32">
        <f t="shared" si="2"/>
        <v>78.508409501605584</v>
      </c>
      <c r="K52" s="8">
        <f t="shared" si="3"/>
        <v>2.7906821392808243E-2</v>
      </c>
      <c r="L52" s="15">
        <f t="shared" si="5"/>
        <v>1</v>
      </c>
      <c r="M52" s="64">
        <f t="shared" si="4"/>
        <v>0.4</v>
      </c>
      <c r="N52" s="15"/>
      <c r="O52">
        <v>1</v>
      </c>
    </row>
    <row r="53" spans="1:15">
      <c r="A53" t="s">
        <v>18</v>
      </c>
      <c r="B53" s="60" t="s">
        <v>73</v>
      </c>
      <c r="C53" s="11">
        <v>1400798</v>
      </c>
      <c r="D53" s="11">
        <v>100</v>
      </c>
      <c r="F53" s="11">
        <v>0</v>
      </c>
      <c r="G53" s="11">
        <v>0</v>
      </c>
      <c r="H53" s="32">
        <f t="shared" si="1"/>
        <v>770438.9</v>
      </c>
      <c r="I53" s="11">
        <v>1410865</v>
      </c>
      <c r="J53" s="32">
        <f t="shared" si="2"/>
        <v>546.07556357270187</v>
      </c>
      <c r="K53" s="8">
        <f t="shared" si="3"/>
        <v>0.19410956503059504</v>
      </c>
      <c r="L53" s="15">
        <f t="shared" si="5"/>
        <v>1</v>
      </c>
      <c r="M53" s="64">
        <f t="shared" si="4"/>
        <v>0.4</v>
      </c>
      <c r="N53" s="15"/>
      <c r="O53">
        <v>1</v>
      </c>
    </row>
    <row r="54" spans="1:15">
      <c r="A54" t="s">
        <v>18</v>
      </c>
      <c r="B54" s="60" t="s">
        <v>74</v>
      </c>
      <c r="C54" s="11">
        <v>157946</v>
      </c>
      <c r="D54" s="11">
        <v>100</v>
      </c>
      <c r="F54" s="11">
        <v>0</v>
      </c>
      <c r="G54" s="11">
        <v>0</v>
      </c>
      <c r="H54" s="32">
        <f t="shared" si="1"/>
        <v>86870.3</v>
      </c>
      <c r="I54" s="11">
        <v>578800</v>
      </c>
      <c r="J54" s="32">
        <f t="shared" si="2"/>
        <v>150.08690393918454</v>
      </c>
      <c r="K54" s="8">
        <f t="shared" si="3"/>
        <v>5.3350315567719311E-2</v>
      </c>
      <c r="L54" s="15">
        <f t="shared" si="5"/>
        <v>1</v>
      </c>
      <c r="M54" s="64">
        <f t="shared" si="4"/>
        <v>0.4</v>
      </c>
      <c r="N54" s="15"/>
      <c r="O54">
        <v>1</v>
      </c>
    </row>
    <row r="55" spans="1:15">
      <c r="A55" t="s">
        <v>18</v>
      </c>
      <c r="B55" s="60" t="s">
        <v>75</v>
      </c>
      <c r="C55" s="11">
        <v>0</v>
      </c>
      <c r="D55" s="11">
        <v>100</v>
      </c>
      <c r="F55" s="11">
        <v>2623507</v>
      </c>
      <c r="G55" s="11">
        <v>2623507</v>
      </c>
      <c r="H55" s="32">
        <f t="shared" si="1"/>
        <v>393526.05</v>
      </c>
      <c r="I55" s="11">
        <v>777091</v>
      </c>
      <c r="J55" s="32">
        <f t="shared" si="2"/>
        <v>506.40922363017972</v>
      </c>
      <c r="K55" s="8">
        <f t="shared" si="3"/>
        <v>0.18000965559274376</v>
      </c>
      <c r="L55" s="15">
        <f t="shared" si="5"/>
        <v>1</v>
      </c>
      <c r="M55" s="64">
        <f t="shared" si="4"/>
        <v>0.4</v>
      </c>
      <c r="N55" s="15"/>
      <c r="O55">
        <v>1</v>
      </c>
    </row>
    <row r="56" spans="1:15">
      <c r="A56" t="s">
        <v>18</v>
      </c>
      <c r="B56" s="60" t="s">
        <v>76</v>
      </c>
      <c r="C56" s="11">
        <v>10385</v>
      </c>
      <c r="D56" s="11">
        <v>0</v>
      </c>
      <c r="E56" s="11">
        <v>0</v>
      </c>
      <c r="F56" s="11">
        <v>4250</v>
      </c>
      <c r="G56" s="11">
        <v>4250</v>
      </c>
      <c r="H56" s="32">
        <f t="shared" si="1"/>
        <v>6349.2500000000009</v>
      </c>
      <c r="I56" s="11">
        <v>1161012</v>
      </c>
      <c r="J56" s="32">
        <f t="shared" si="2"/>
        <v>5.4687203922095557</v>
      </c>
      <c r="K56" s="8">
        <f t="shared" si="3"/>
        <v>1.9439268251827107E-3</v>
      </c>
      <c r="L56" s="15">
        <f t="shared" si="5"/>
        <v>1</v>
      </c>
      <c r="M56" s="64">
        <f t="shared" si="4"/>
        <v>0.4</v>
      </c>
      <c r="N56" s="15"/>
      <c r="O56">
        <v>1</v>
      </c>
    </row>
    <row r="57" spans="1:15">
      <c r="A57" t="s">
        <v>18</v>
      </c>
      <c r="B57" s="60" t="s">
        <v>77</v>
      </c>
      <c r="C57" s="11">
        <v>44997</v>
      </c>
      <c r="D57" s="11">
        <v>0</v>
      </c>
      <c r="E57" s="11">
        <v>0</v>
      </c>
      <c r="F57" s="11">
        <v>1056000</v>
      </c>
      <c r="G57" s="11">
        <v>1056000</v>
      </c>
      <c r="H57" s="32">
        <f t="shared" si="1"/>
        <v>183148.35</v>
      </c>
      <c r="I57" s="11">
        <v>918579</v>
      </c>
      <c r="J57" s="32">
        <f t="shared" si="2"/>
        <v>199.3822523702371</v>
      </c>
      <c r="K57" s="8">
        <f t="shared" si="3"/>
        <v>7.087297960963318E-2</v>
      </c>
      <c r="L57" s="15">
        <f t="shared" si="5"/>
        <v>1</v>
      </c>
      <c r="M57" s="64">
        <f t="shared" si="4"/>
        <v>0.4</v>
      </c>
      <c r="N57" s="15"/>
      <c r="O57">
        <v>1</v>
      </c>
    </row>
    <row r="58" spans="1:15">
      <c r="A58" t="s">
        <v>18</v>
      </c>
      <c r="B58" t="s">
        <v>78</v>
      </c>
      <c r="C58" s="11">
        <v>0</v>
      </c>
      <c r="D58" s="11">
        <v>100</v>
      </c>
      <c r="F58" s="11">
        <v>0</v>
      </c>
      <c r="G58" s="11">
        <v>0</v>
      </c>
      <c r="H58" s="32">
        <f t="shared" si="1"/>
        <v>0</v>
      </c>
      <c r="I58" s="11">
        <v>687024</v>
      </c>
      <c r="J58" s="32">
        <f t="shared" si="2"/>
        <v>0</v>
      </c>
      <c r="K58" s="8">
        <f t="shared" si="3"/>
        <v>0</v>
      </c>
      <c r="L58" s="15">
        <f t="shared" si="5"/>
        <v>1</v>
      </c>
      <c r="M58" s="64">
        <f t="shared" si="4"/>
        <v>0.4</v>
      </c>
      <c r="N58" s="15"/>
      <c r="O58">
        <v>1</v>
      </c>
    </row>
    <row r="59" spans="1:15">
      <c r="A59" t="s">
        <v>18</v>
      </c>
      <c r="B59" s="60" t="s">
        <v>79</v>
      </c>
      <c r="C59" s="11">
        <v>70206</v>
      </c>
      <c r="D59" s="11">
        <v>90.909090909090907</v>
      </c>
      <c r="E59" s="11">
        <v>0</v>
      </c>
      <c r="F59" s="11">
        <v>1171920</v>
      </c>
      <c r="G59" s="11">
        <v>1171920</v>
      </c>
      <c r="H59" s="32">
        <f t="shared" si="1"/>
        <v>214401.3</v>
      </c>
      <c r="I59" s="11">
        <v>653775</v>
      </c>
      <c r="J59" s="32">
        <f t="shared" si="2"/>
        <v>327.94355856372607</v>
      </c>
      <c r="K59" s="8">
        <f t="shared" si="3"/>
        <v>0.11657174529274711</v>
      </c>
      <c r="L59" s="15">
        <f t="shared" si="5"/>
        <v>1</v>
      </c>
      <c r="M59" s="64">
        <f t="shared" si="4"/>
        <v>0.4</v>
      </c>
      <c r="N59" s="15"/>
      <c r="O59">
        <v>1</v>
      </c>
    </row>
    <row r="60" spans="1:15">
      <c r="A60" t="s">
        <v>18</v>
      </c>
      <c r="B60" s="60" t="s">
        <v>80</v>
      </c>
      <c r="C60" s="11">
        <v>0</v>
      </c>
      <c r="D60" s="11">
        <v>0</v>
      </c>
      <c r="E60" s="11">
        <v>0</v>
      </c>
      <c r="F60" s="11">
        <v>0</v>
      </c>
      <c r="G60" s="11">
        <v>0</v>
      </c>
      <c r="H60" s="32">
        <f t="shared" si="1"/>
        <v>0</v>
      </c>
      <c r="I60" s="11">
        <v>43539</v>
      </c>
      <c r="J60" s="32">
        <f t="shared" si="2"/>
        <v>0</v>
      </c>
      <c r="K60" s="8">
        <f t="shared" si="3"/>
        <v>0</v>
      </c>
      <c r="L60" s="15">
        <f t="shared" si="5"/>
        <v>1</v>
      </c>
      <c r="M60" s="64">
        <f t="shared" si="4"/>
        <v>0.4</v>
      </c>
      <c r="N60" s="15"/>
      <c r="O60">
        <v>1</v>
      </c>
    </row>
    <row r="61" spans="1:15">
      <c r="A61" t="s">
        <v>18</v>
      </c>
      <c r="B61" s="60" t="s">
        <v>81</v>
      </c>
      <c r="C61" s="11">
        <v>221560</v>
      </c>
      <c r="D61" s="11">
        <v>100</v>
      </c>
      <c r="E61" s="11">
        <v>0</v>
      </c>
      <c r="F61" s="11">
        <v>710000</v>
      </c>
      <c r="G61" s="11">
        <v>710000</v>
      </c>
      <c r="H61" s="32">
        <f t="shared" si="1"/>
        <v>228358</v>
      </c>
      <c r="I61" s="11">
        <v>881076</v>
      </c>
      <c r="J61" s="32">
        <f t="shared" si="2"/>
        <v>259.18081981577069</v>
      </c>
      <c r="K61" s="8">
        <f t="shared" si="3"/>
        <v>9.2129147602874398E-2</v>
      </c>
      <c r="L61" s="15">
        <f t="shared" si="5"/>
        <v>1</v>
      </c>
      <c r="M61" s="64">
        <f t="shared" si="4"/>
        <v>0.4</v>
      </c>
      <c r="N61" s="15"/>
      <c r="O61">
        <v>1</v>
      </c>
    </row>
    <row r="62" spans="1:15">
      <c r="A62" t="s">
        <v>18</v>
      </c>
      <c r="B62" s="60" t="s">
        <v>82</v>
      </c>
      <c r="C62" s="11">
        <v>29849.41</v>
      </c>
      <c r="D62" s="11">
        <v>100</v>
      </c>
      <c r="E62" s="11">
        <v>0</v>
      </c>
      <c r="F62" s="11">
        <v>0</v>
      </c>
      <c r="G62" s="11">
        <v>0</v>
      </c>
      <c r="H62" s="32">
        <f t="shared" si="1"/>
        <v>16417.175500000001</v>
      </c>
      <c r="I62" s="11">
        <v>572715</v>
      </c>
      <c r="J62" s="32">
        <f t="shared" si="2"/>
        <v>28.665523864400271</v>
      </c>
      <c r="K62" s="8">
        <f t="shared" si="3"/>
        <v>1.0189528226256328E-2</v>
      </c>
      <c r="L62" s="15">
        <f t="shared" si="5"/>
        <v>1</v>
      </c>
      <c r="M62" s="64">
        <f t="shared" si="4"/>
        <v>0.4</v>
      </c>
      <c r="N62" s="15"/>
      <c r="O62">
        <v>1</v>
      </c>
    </row>
    <row r="63" spans="1:15">
      <c r="A63" t="s">
        <v>18</v>
      </c>
      <c r="B63" s="60" t="s">
        <v>83</v>
      </c>
      <c r="C63" s="11">
        <v>246782</v>
      </c>
      <c r="D63" s="11">
        <v>100</v>
      </c>
      <c r="E63" s="11">
        <v>0</v>
      </c>
      <c r="F63" s="11">
        <v>0</v>
      </c>
      <c r="G63" s="11">
        <v>0</v>
      </c>
      <c r="H63" s="32">
        <f t="shared" si="1"/>
        <v>135730.1</v>
      </c>
      <c r="I63" s="11">
        <v>1382559</v>
      </c>
      <c r="J63" s="32">
        <f t="shared" si="2"/>
        <v>98.173097856944992</v>
      </c>
      <c r="K63" s="8">
        <f t="shared" si="3"/>
        <v>3.4896887159794263E-2</v>
      </c>
      <c r="L63" s="15">
        <f t="shared" si="5"/>
        <v>1</v>
      </c>
      <c r="M63" s="64">
        <f t="shared" si="4"/>
        <v>0.4</v>
      </c>
      <c r="N63" s="15"/>
      <c r="O63">
        <v>1</v>
      </c>
    </row>
    <row r="64" spans="1:15">
      <c r="A64" t="s">
        <v>18</v>
      </c>
      <c r="B64" s="60" t="s">
        <v>84</v>
      </c>
      <c r="C64" s="11">
        <v>1810289</v>
      </c>
      <c r="D64" s="11">
        <v>0</v>
      </c>
      <c r="E64" s="11">
        <v>0</v>
      </c>
      <c r="F64" s="11">
        <v>271245</v>
      </c>
      <c r="G64" s="11">
        <v>171245</v>
      </c>
      <c r="H64" s="32">
        <f t="shared" si="1"/>
        <v>1051345.7000000002</v>
      </c>
      <c r="I64" s="11">
        <v>952337</v>
      </c>
      <c r="J64" s="32">
        <f t="shared" si="2"/>
        <v>1103.9639329355052</v>
      </c>
      <c r="K64" s="8">
        <f t="shared" si="3"/>
        <v>0.39241814343345244</v>
      </c>
      <c r="L64" s="15">
        <f t="shared" si="5"/>
        <v>1</v>
      </c>
      <c r="M64" s="64">
        <f t="shared" si="4"/>
        <v>0.4</v>
      </c>
      <c r="N64" s="15"/>
      <c r="O64">
        <v>1</v>
      </c>
    </row>
    <row r="65" spans="1:15">
      <c r="A65" t="s">
        <v>18</v>
      </c>
      <c r="B65" s="60" t="s">
        <v>85</v>
      </c>
      <c r="C65" s="11">
        <v>94673</v>
      </c>
      <c r="D65" s="11">
        <v>0</v>
      </c>
      <c r="F65" s="11">
        <v>0</v>
      </c>
      <c r="G65" s="11">
        <v>0</v>
      </c>
      <c r="H65" s="32">
        <f t="shared" si="1"/>
        <v>52070.15</v>
      </c>
      <c r="I65" s="11">
        <v>1616357</v>
      </c>
      <c r="J65" s="32">
        <f t="shared" si="2"/>
        <v>32.214510779487455</v>
      </c>
      <c r="K65" s="8">
        <f t="shared" si="3"/>
        <v>1.1451061157486149E-2</v>
      </c>
      <c r="L65" s="15">
        <f t="shared" si="5"/>
        <v>1</v>
      </c>
      <c r="M65" s="64">
        <f t="shared" si="4"/>
        <v>0.4</v>
      </c>
      <c r="N65" s="15"/>
      <c r="O65">
        <v>1</v>
      </c>
    </row>
    <row r="66" spans="1:15">
      <c r="A66" t="s">
        <v>18</v>
      </c>
      <c r="B66" s="60" t="s">
        <v>86</v>
      </c>
      <c r="C66" s="11">
        <v>552780</v>
      </c>
      <c r="D66" s="11">
        <v>300</v>
      </c>
      <c r="E66" s="11">
        <v>742.625</v>
      </c>
      <c r="F66" s="11">
        <v>1320000</v>
      </c>
      <c r="G66" s="11">
        <v>631350</v>
      </c>
      <c r="H66" s="32">
        <f t="shared" si="1"/>
        <v>672162.75</v>
      </c>
      <c r="I66" s="11">
        <v>578716</v>
      </c>
      <c r="J66" s="32">
        <f t="shared" si="2"/>
        <v>1161.4725530311932</v>
      </c>
      <c r="K66" s="8">
        <f t="shared" si="3"/>
        <v>0.41286032026196667</v>
      </c>
      <c r="L66" s="15">
        <f t="shared" si="5"/>
        <v>1</v>
      </c>
      <c r="M66" s="64">
        <f t="shared" si="4"/>
        <v>0.4</v>
      </c>
      <c r="N66" s="15"/>
      <c r="O66">
        <v>1</v>
      </c>
    </row>
    <row r="67" spans="1:15">
      <c r="A67" t="s">
        <v>18</v>
      </c>
      <c r="B67" s="60" t="s">
        <v>87</v>
      </c>
      <c r="C67" s="11">
        <v>0</v>
      </c>
      <c r="D67" s="11">
        <v>93.75</v>
      </c>
      <c r="F67" s="11">
        <v>0</v>
      </c>
      <c r="G67" s="11">
        <v>0</v>
      </c>
      <c r="H67" s="32">
        <f t="shared" si="1"/>
        <v>0</v>
      </c>
      <c r="I67" s="11">
        <v>1476230</v>
      </c>
      <c r="J67" s="32">
        <f t="shared" si="2"/>
        <v>0</v>
      </c>
      <c r="K67" s="8">
        <f t="shared" si="3"/>
        <v>0</v>
      </c>
      <c r="L67" s="15">
        <f t="shared" ref="L67" si="6">LOOKUP(K67,$Q$3:$R$12,$S$3:$S$12)</f>
        <v>1</v>
      </c>
      <c r="M67" s="64">
        <f t="shared" si="4"/>
        <v>0.4</v>
      </c>
      <c r="N67" s="15"/>
      <c r="O67">
        <v>1</v>
      </c>
    </row>
    <row r="68" spans="1:15">
      <c r="A68" t="s">
        <v>18</v>
      </c>
      <c r="B68" s="60" t="s">
        <v>88</v>
      </c>
      <c r="C68" s="11">
        <v>4049378</v>
      </c>
      <c r="D68" s="11">
        <v>100</v>
      </c>
      <c r="E68" s="11">
        <v>0</v>
      </c>
      <c r="F68" s="11">
        <v>2829821</v>
      </c>
      <c r="G68" s="11">
        <v>2829821</v>
      </c>
      <c r="H68" s="32">
        <f t="shared" ref="H68:H108" si="7">(0.55*C68)+(0.3*((D68*E68)+(F68-G68))+(0.15*G68))</f>
        <v>2651631.0500000003</v>
      </c>
      <c r="I68" s="11">
        <v>544031</v>
      </c>
      <c r="J68" s="32">
        <f t="shared" ref="J68:J108" si="8">IF(I68&gt;0,H68/(I68/1000),0)</f>
        <v>4874.044034255402</v>
      </c>
      <c r="K68" s="8">
        <f t="shared" ref="K68:K108" si="9">J68/$J$110*100</f>
        <v>1.7325414842580185</v>
      </c>
      <c r="L68" s="15">
        <f t="shared" ref="L68:L108" si="10">LOOKUP(K68,$Q$3:$R$12,$S$3:$S$12)</f>
        <v>2</v>
      </c>
      <c r="M68" s="64">
        <f t="shared" ref="M68:M108" si="11">ROUND((L68/10)*(40/100)*10,2)</f>
        <v>0.8</v>
      </c>
      <c r="N68" s="15"/>
      <c r="O68">
        <v>2</v>
      </c>
    </row>
    <row r="69" spans="1:15">
      <c r="A69" t="s">
        <v>18</v>
      </c>
      <c r="B69" s="60" t="s">
        <v>89</v>
      </c>
      <c r="C69" s="11">
        <v>0</v>
      </c>
      <c r="F69" s="11">
        <v>0</v>
      </c>
      <c r="G69" s="11">
        <v>0</v>
      </c>
      <c r="H69" s="32">
        <f t="shared" si="7"/>
        <v>0</v>
      </c>
      <c r="I69" s="11">
        <v>1198567</v>
      </c>
      <c r="J69" s="32">
        <f t="shared" si="8"/>
        <v>0</v>
      </c>
      <c r="K69" s="8">
        <f t="shared" si="9"/>
        <v>0</v>
      </c>
      <c r="L69" s="15">
        <f t="shared" si="10"/>
        <v>1</v>
      </c>
      <c r="M69" s="64">
        <f t="shared" si="11"/>
        <v>0.4</v>
      </c>
      <c r="N69" s="15"/>
      <c r="O69">
        <v>1</v>
      </c>
    </row>
    <row r="70" spans="1:15">
      <c r="A70" t="s">
        <v>18</v>
      </c>
      <c r="B70" s="60" t="s">
        <v>90</v>
      </c>
      <c r="C70" s="11">
        <v>416249</v>
      </c>
      <c r="D70" s="11">
        <v>0</v>
      </c>
      <c r="F70" s="11">
        <v>0</v>
      </c>
      <c r="G70" s="11">
        <v>0</v>
      </c>
      <c r="H70" s="32">
        <f t="shared" si="7"/>
        <v>228936.95</v>
      </c>
      <c r="I70" s="11">
        <v>1457479</v>
      </c>
      <c r="J70" s="32">
        <f t="shared" si="8"/>
        <v>157.07735754683259</v>
      </c>
      <c r="K70" s="8">
        <f t="shared" si="9"/>
        <v>5.5835161987635079E-2</v>
      </c>
      <c r="L70" s="15">
        <f t="shared" si="10"/>
        <v>1</v>
      </c>
      <c r="M70" s="64">
        <f t="shared" si="11"/>
        <v>0.4</v>
      </c>
      <c r="N70" s="15"/>
      <c r="O70">
        <v>1</v>
      </c>
    </row>
    <row r="71" spans="1:15">
      <c r="A71" t="s">
        <v>18</v>
      </c>
      <c r="B71" s="60" t="s">
        <v>91</v>
      </c>
      <c r="C71" s="11">
        <v>36440</v>
      </c>
      <c r="F71" s="11">
        <v>602499</v>
      </c>
      <c r="G71" s="11">
        <v>376562</v>
      </c>
      <c r="H71" s="32">
        <f t="shared" si="7"/>
        <v>144307.4</v>
      </c>
      <c r="I71" s="11">
        <v>669841</v>
      </c>
      <c r="J71" s="32">
        <f t="shared" si="8"/>
        <v>215.43530479621282</v>
      </c>
      <c r="K71" s="8">
        <f t="shared" si="9"/>
        <v>7.6579243049499826E-2</v>
      </c>
      <c r="L71" s="15">
        <f t="shared" si="10"/>
        <v>1</v>
      </c>
      <c r="M71" s="64">
        <f t="shared" si="11"/>
        <v>0.4</v>
      </c>
      <c r="N71" s="15"/>
      <c r="O71">
        <v>1</v>
      </c>
    </row>
    <row r="72" spans="1:15">
      <c r="A72" t="s">
        <v>18</v>
      </c>
      <c r="B72" s="60" t="s">
        <v>92</v>
      </c>
      <c r="C72" s="11">
        <v>5695837</v>
      </c>
      <c r="D72" s="11">
        <v>383.0625</v>
      </c>
      <c r="E72" s="11">
        <v>7611</v>
      </c>
      <c r="F72" s="11">
        <v>14620317</v>
      </c>
      <c r="G72" s="11">
        <v>10591843</v>
      </c>
      <c r="H72" s="32">
        <f t="shared" si="7"/>
        <v>6804675.6062499993</v>
      </c>
      <c r="I72" s="11">
        <v>9260433</v>
      </c>
      <c r="J72" s="32">
        <f t="shared" si="8"/>
        <v>734.8118177897295</v>
      </c>
      <c r="K72" s="8">
        <f t="shared" si="9"/>
        <v>0.26119828801223338</v>
      </c>
      <c r="L72" s="15">
        <f t="shared" si="10"/>
        <v>1</v>
      </c>
      <c r="M72" s="64">
        <f t="shared" si="11"/>
        <v>0.4</v>
      </c>
      <c r="N72" s="15"/>
      <c r="O72">
        <v>1</v>
      </c>
    </row>
    <row r="73" spans="1:15">
      <c r="A73" t="s">
        <v>18</v>
      </c>
      <c r="B73" s="60" t="s">
        <v>93</v>
      </c>
      <c r="H73" s="32">
        <f t="shared" si="7"/>
        <v>0</v>
      </c>
      <c r="I73" s="11">
        <v>1150183</v>
      </c>
      <c r="J73" s="32">
        <f t="shared" si="8"/>
        <v>0</v>
      </c>
      <c r="K73" s="8">
        <f t="shared" si="9"/>
        <v>0</v>
      </c>
      <c r="L73" s="15">
        <f t="shared" si="10"/>
        <v>1</v>
      </c>
      <c r="M73" s="64">
        <f t="shared" si="11"/>
        <v>0.4</v>
      </c>
      <c r="N73" s="15"/>
      <c r="O73">
        <v>1</v>
      </c>
    </row>
    <row r="74" spans="1:15">
      <c r="A74" t="s">
        <v>18</v>
      </c>
      <c r="B74" s="60" t="s">
        <v>94</v>
      </c>
      <c r="C74" s="11">
        <v>6597700</v>
      </c>
      <c r="D74" s="11">
        <v>96.625</v>
      </c>
      <c r="F74" s="11">
        <v>7425000</v>
      </c>
      <c r="G74" s="11">
        <v>4937022</v>
      </c>
      <c r="H74" s="32">
        <f t="shared" si="7"/>
        <v>5115681.7</v>
      </c>
      <c r="I74" s="11">
        <v>1049172</v>
      </c>
      <c r="J74" s="32">
        <f t="shared" si="8"/>
        <v>4875.9228229499076</v>
      </c>
      <c r="K74" s="8">
        <f t="shared" si="9"/>
        <v>1.7332093238036825</v>
      </c>
      <c r="L74" s="15">
        <f t="shared" si="10"/>
        <v>2</v>
      </c>
      <c r="M74" s="64">
        <f t="shared" si="11"/>
        <v>0.8</v>
      </c>
      <c r="N74" s="15"/>
      <c r="O74">
        <v>2</v>
      </c>
    </row>
    <row r="75" spans="1:15">
      <c r="A75" t="s">
        <v>18</v>
      </c>
      <c r="B75" s="60" t="s">
        <v>95</v>
      </c>
      <c r="C75" s="11">
        <v>972345</v>
      </c>
      <c r="D75" s="11">
        <v>100</v>
      </c>
      <c r="F75" s="11">
        <v>2311918</v>
      </c>
      <c r="G75" s="11">
        <v>1738057</v>
      </c>
      <c r="H75" s="32">
        <f t="shared" si="7"/>
        <v>967656.6</v>
      </c>
      <c r="I75" s="11">
        <v>705577</v>
      </c>
      <c r="J75" s="32">
        <f t="shared" si="8"/>
        <v>1371.4401121351743</v>
      </c>
      <c r="K75" s="8">
        <f t="shared" si="9"/>
        <v>0.48749598295589597</v>
      </c>
      <c r="L75" s="15">
        <f t="shared" si="10"/>
        <v>1</v>
      </c>
      <c r="M75" s="64">
        <f t="shared" si="11"/>
        <v>0.4</v>
      </c>
      <c r="N75" s="15"/>
      <c r="O75">
        <v>1</v>
      </c>
    </row>
    <row r="76" spans="1:15">
      <c r="A76" t="s">
        <v>18</v>
      </c>
      <c r="B76" s="60" t="s">
        <v>96</v>
      </c>
      <c r="C76" s="11">
        <v>643483</v>
      </c>
      <c r="D76" s="11">
        <v>1000</v>
      </c>
      <c r="E76" s="11">
        <v>0</v>
      </c>
      <c r="F76" s="11">
        <v>548071</v>
      </c>
      <c r="G76" s="11">
        <v>548071</v>
      </c>
      <c r="H76" s="32">
        <f t="shared" si="7"/>
        <v>436126.30000000005</v>
      </c>
      <c r="I76" s="11">
        <v>831473</v>
      </c>
      <c r="J76" s="32">
        <f t="shared" si="8"/>
        <v>524.52250403801452</v>
      </c>
      <c r="K76" s="8">
        <f t="shared" si="9"/>
        <v>0.18644825350076735</v>
      </c>
      <c r="L76" s="15">
        <f t="shared" si="10"/>
        <v>1</v>
      </c>
      <c r="M76" s="64">
        <f t="shared" si="11"/>
        <v>0.4</v>
      </c>
      <c r="N76" s="15"/>
      <c r="O76">
        <v>1</v>
      </c>
    </row>
    <row r="77" spans="1:15">
      <c r="A77" t="s">
        <v>18</v>
      </c>
      <c r="B77" s="60" t="s">
        <v>97</v>
      </c>
      <c r="C77" s="11">
        <v>1249981</v>
      </c>
      <c r="D77" s="11">
        <v>100</v>
      </c>
      <c r="E77" s="11">
        <v>0</v>
      </c>
      <c r="F77" s="11">
        <v>660204</v>
      </c>
      <c r="G77" s="11">
        <v>660204</v>
      </c>
      <c r="H77" s="32">
        <f t="shared" si="7"/>
        <v>786520.15</v>
      </c>
      <c r="I77" s="11">
        <v>927551</v>
      </c>
      <c r="J77" s="32">
        <f t="shared" si="8"/>
        <v>847.95353570854866</v>
      </c>
      <c r="K77" s="8">
        <f t="shared" si="9"/>
        <v>0.30141596321518604</v>
      </c>
      <c r="L77" s="15">
        <f t="shared" si="10"/>
        <v>1</v>
      </c>
      <c r="M77" s="64">
        <f t="shared" si="11"/>
        <v>0.4</v>
      </c>
      <c r="N77" s="15"/>
      <c r="O77">
        <v>1</v>
      </c>
    </row>
    <row r="78" spans="1:15">
      <c r="A78" t="s">
        <v>18</v>
      </c>
      <c r="B78" s="60" t="s">
        <v>98</v>
      </c>
      <c r="C78" s="11">
        <v>310773</v>
      </c>
      <c r="D78" s="11">
        <v>100</v>
      </c>
      <c r="H78" s="32">
        <f t="shared" si="7"/>
        <v>170925.15000000002</v>
      </c>
      <c r="I78" s="11">
        <v>750426</v>
      </c>
      <c r="J78" s="32">
        <f t="shared" si="8"/>
        <v>227.77082617073503</v>
      </c>
      <c r="K78" s="8">
        <f t="shared" si="9"/>
        <v>8.096406238250288E-2</v>
      </c>
      <c r="L78" s="15">
        <f t="shared" si="10"/>
        <v>1</v>
      </c>
      <c r="M78" s="64">
        <f t="shared" si="11"/>
        <v>0.4</v>
      </c>
      <c r="N78" s="15"/>
      <c r="O78">
        <v>1</v>
      </c>
    </row>
    <row r="79" spans="1:15">
      <c r="A79" t="s">
        <v>18</v>
      </c>
      <c r="B79" s="60" t="s">
        <v>99</v>
      </c>
      <c r="C79" s="11">
        <v>0</v>
      </c>
      <c r="D79" s="11">
        <v>0</v>
      </c>
      <c r="E79" s="11">
        <v>0</v>
      </c>
      <c r="F79" s="11">
        <v>0</v>
      </c>
      <c r="G79" s="11">
        <v>0</v>
      </c>
      <c r="H79" s="32">
        <f t="shared" si="7"/>
        <v>0</v>
      </c>
      <c r="I79" s="11">
        <v>934575</v>
      </c>
      <c r="J79" s="32">
        <f t="shared" si="8"/>
        <v>0</v>
      </c>
      <c r="K79" s="8">
        <f t="shared" si="9"/>
        <v>0</v>
      </c>
      <c r="L79" s="15">
        <f t="shared" si="10"/>
        <v>1</v>
      </c>
      <c r="M79" s="64">
        <f t="shared" si="11"/>
        <v>0.4</v>
      </c>
      <c r="N79" s="15"/>
      <c r="O79">
        <v>1</v>
      </c>
    </row>
    <row r="80" spans="1:15">
      <c r="A80" t="s">
        <v>18</v>
      </c>
      <c r="B80" t="s">
        <v>100</v>
      </c>
      <c r="C80" s="11">
        <v>0</v>
      </c>
      <c r="D80" s="11">
        <v>0</v>
      </c>
      <c r="E80" s="11">
        <v>0</v>
      </c>
      <c r="F80" s="11">
        <v>0</v>
      </c>
      <c r="G80" s="11">
        <v>0</v>
      </c>
      <c r="H80" s="32">
        <f t="shared" si="7"/>
        <v>0</v>
      </c>
      <c r="I80" s="11">
        <v>638585</v>
      </c>
      <c r="J80" s="32">
        <f t="shared" si="8"/>
        <v>0</v>
      </c>
      <c r="K80" s="8">
        <f t="shared" si="9"/>
        <v>0</v>
      </c>
      <c r="L80" s="15">
        <f t="shared" si="10"/>
        <v>1</v>
      </c>
      <c r="M80" s="64">
        <f t="shared" si="11"/>
        <v>0.4</v>
      </c>
      <c r="N80" s="15"/>
      <c r="O80">
        <v>1</v>
      </c>
    </row>
    <row r="81" spans="1:15">
      <c r="A81" t="s">
        <v>18</v>
      </c>
      <c r="B81" s="60" t="s">
        <v>101</v>
      </c>
      <c r="C81" s="11">
        <v>16833571</v>
      </c>
      <c r="D81" s="11">
        <v>4000</v>
      </c>
      <c r="E81" s="11">
        <v>2893</v>
      </c>
      <c r="F81" s="11">
        <v>35096732</v>
      </c>
      <c r="G81" s="11">
        <v>23975112</v>
      </c>
      <c r="H81" s="32">
        <f t="shared" si="7"/>
        <v>19662816.850000001</v>
      </c>
      <c r="I81" s="11">
        <v>0</v>
      </c>
      <c r="J81" s="32">
        <f t="shared" si="8"/>
        <v>0</v>
      </c>
      <c r="K81" s="8">
        <f t="shared" si="9"/>
        <v>0</v>
      </c>
      <c r="L81" s="15">
        <f t="shared" si="10"/>
        <v>1</v>
      </c>
      <c r="M81" s="64">
        <f t="shared" si="11"/>
        <v>0.4</v>
      </c>
      <c r="N81" s="15"/>
      <c r="O81">
        <v>1</v>
      </c>
    </row>
    <row r="82" spans="1:15">
      <c r="A82" t="s">
        <v>18</v>
      </c>
      <c r="B82" s="60" t="s">
        <v>102</v>
      </c>
      <c r="C82" s="11">
        <v>3143870</v>
      </c>
      <c r="D82" s="11">
        <v>100</v>
      </c>
      <c r="E82" s="11">
        <v>0</v>
      </c>
      <c r="F82" s="11">
        <v>0</v>
      </c>
      <c r="G82" s="11">
        <v>0</v>
      </c>
      <c r="H82" s="32">
        <f t="shared" si="7"/>
        <v>1729128.5000000002</v>
      </c>
      <c r="I82" s="11">
        <v>647192</v>
      </c>
      <c r="J82" s="32">
        <f t="shared" si="8"/>
        <v>2671.7396074117114</v>
      </c>
      <c r="K82" s="8">
        <f t="shared" si="9"/>
        <v>0.94970412094013201</v>
      </c>
      <c r="L82" s="15">
        <f t="shared" si="10"/>
        <v>1</v>
      </c>
      <c r="M82" s="64">
        <f t="shared" si="11"/>
        <v>0.4</v>
      </c>
      <c r="N82" s="15"/>
      <c r="O82">
        <v>10</v>
      </c>
    </row>
    <row r="83" spans="1:15">
      <c r="A83" t="s">
        <v>18</v>
      </c>
      <c r="B83" s="60" t="s">
        <v>103</v>
      </c>
      <c r="C83" s="11">
        <v>382503</v>
      </c>
      <c r="D83" s="11">
        <v>100</v>
      </c>
      <c r="E83" s="11">
        <v>0</v>
      </c>
      <c r="F83" s="11">
        <v>2916840</v>
      </c>
      <c r="G83" s="11">
        <v>2916840</v>
      </c>
      <c r="H83" s="32">
        <f t="shared" si="7"/>
        <v>647902.65</v>
      </c>
      <c r="I83" s="11">
        <v>689605</v>
      </c>
      <c r="J83" s="32">
        <f t="shared" si="8"/>
        <v>939.52719310329826</v>
      </c>
      <c r="K83" s="8">
        <f t="shared" si="9"/>
        <v>0.33396699459417778</v>
      </c>
      <c r="L83" s="15">
        <f t="shared" si="10"/>
        <v>1</v>
      </c>
      <c r="M83" s="64">
        <f t="shared" si="11"/>
        <v>0.4</v>
      </c>
      <c r="N83" s="15"/>
      <c r="O83">
        <v>1</v>
      </c>
    </row>
    <row r="84" spans="1:15">
      <c r="A84" t="s">
        <v>18</v>
      </c>
      <c r="B84" s="60" t="s">
        <v>104</v>
      </c>
      <c r="C84" s="11">
        <v>566415.92000000004</v>
      </c>
      <c r="D84" s="11">
        <v>100</v>
      </c>
      <c r="F84" s="11">
        <v>3619290</v>
      </c>
      <c r="G84" s="11">
        <v>3619290</v>
      </c>
      <c r="H84" s="32">
        <f t="shared" si="7"/>
        <v>854422.25600000005</v>
      </c>
      <c r="I84" s="11">
        <v>1525159</v>
      </c>
      <c r="J84" s="32">
        <f t="shared" si="8"/>
        <v>560.21847951590621</v>
      </c>
      <c r="K84" s="8">
        <f t="shared" si="9"/>
        <v>0.19913684595127693</v>
      </c>
      <c r="L84" s="15">
        <f t="shared" si="10"/>
        <v>1</v>
      </c>
      <c r="M84" s="64">
        <f t="shared" si="11"/>
        <v>0.4</v>
      </c>
      <c r="N84" s="15"/>
      <c r="O84">
        <v>1</v>
      </c>
    </row>
    <row r="85" spans="1:15">
      <c r="A85" t="s">
        <v>18</v>
      </c>
      <c r="B85" s="60" t="s">
        <v>105</v>
      </c>
      <c r="C85" s="11">
        <v>96877</v>
      </c>
      <c r="H85" s="32">
        <f t="shared" si="7"/>
        <v>53282.350000000006</v>
      </c>
      <c r="I85" s="11">
        <v>538615</v>
      </c>
      <c r="J85" s="32">
        <f t="shared" si="8"/>
        <v>98.924742162769334</v>
      </c>
      <c r="K85" s="8">
        <f t="shared" si="9"/>
        <v>3.5164068771633333E-2</v>
      </c>
      <c r="L85" s="15">
        <f t="shared" si="10"/>
        <v>1</v>
      </c>
      <c r="M85" s="64">
        <f t="shared" si="11"/>
        <v>0.4</v>
      </c>
      <c r="N85" s="15"/>
      <c r="O85">
        <v>1</v>
      </c>
    </row>
    <row r="86" spans="1:15">
      <c r="A86" t="s">
        <v>18</v>
      </c>
      <c r="B86" s="60" t="s">
        <v>106</v>
      </c>
      <c r="C86" s="11">
        <v>29693457</v>
      </c>
      <c r="D86" s="11">
        <v>110</v>
      </c>
      <c r="E86" s="11">
        <v>0</v>
      </c>
      <c r="F86" s="11">
        <v>46149494</v>
      </c>
      <c r="G86" s="11">
        <v>28538846</v>
      </c>
      <c r="H86" s="32">
        <f t="shared" si="7"/>
        <v>25895422.649999999</v>
      </c>
      <c r="I86" s="11">
        <v>1191103</v>
      </c>
      <c r="J86" s="32">
        <f t="shared" si="8"/>
        <v>21740.70810836678</v>
      </c>
      <c r="K86" s="8">
        <f t="shared" si="9"/>
        <v>7.7280136228076515</v>
      </c>
      <c r="L86" s="15">
        <f t="shared" si="10"/>
        <v>4</v>
      </c>
      <c r="M86" s="64">
        <f t="shared" si="11"/>
        <v>1.6</v>
      </c>
      <c r="N86" s="15"/>
      <c r="O86">
        <v>4</v>
      </c>
    </row>
    <row r="87" spans="1:15">
      <c r="A87" t="s">
        <v>18</v>
      </c>
      <c r="B87" s="60" t="s">
        <v>107</v>
      </c>
      <c r="C87" s="11">
        <v>799076</v>
      </c>
      <c r="D87" s="11">
        <v>100</v>
      </c>
      <c r="E87" s="11">
        <v>0</v>
      </c>
      <c r="F87" s="11">
        <v>0</v>
      </c>
      <c r="G87" s="11">
        <v>0</v>
      </c>
      <c r="H87" s="32">
        <f t="shared" si="7"/>
        <v>439491.80000000005</v>
      </c>
      <c r="I87" s="11">
        <v>1060009</v>
      </c>
      <c r="J87" s="32">
        <f t="shared" si="8"/>
        <v>414.6113853750299</v>
      </c>
      <c r="K87" s="8">
        <f t="shared" si="9"/>
        <v>0.14737893625076071</v>
      </c>
      <c r="L87" s="15">
        <f t="shared" si="10"/>
        <v>1</v>
      </c>
      <c r="M87" s="64">
        <f t="shared" si="11"/>
        <v>0.4</v>
      </c>
      <c r="N87" s="15"/>
      <c r="O87">
        <v>1</v>
      </c>
    </row>
    <row r="88" spans="1:15">
      <c r="A88" t="s">
        <v>18</v>
      </c>
      <c r="B88" s="60" t="s">
        <v>108</v>
      </c>
      <c r="C88" s="11">
        <v>614373.54</v>
      </c>
      <c r="D88" s="11">
        <v>100</v>
      </c>
      <c r="F88" s="11">
        <v>0</v>
      </c>
      <c r="G88" s="11">
        <v>0</v>
      </c>
      <c r="H88" s="32">
        <f t="shared" si="7"/>
        <v>337905.44700000004</v>
      </c>
      <c r="I88" s="11">
        <v>1075924</v>
      </c>
      <c r="J88" s="32">
        <f t="shared" si="8"/>
        <v>314.06070224290937</v>
      </c>
      <c r="K88" s="8">
        <f t="shared" si="9"/>
        <v>0.11163690590131699</v>
      </c>
      <c r="L88" s="15">
        <f t="shared" si="10"/>
        <v>1</v>
      </c>
      <c r="M88" s="64">
        <f t="shared" si="11"/>
        <v>0.4</v>
      </c>
      <c r="N88" s="15"/>
      <c r="O88">
        <v>1</v>
      </c>
    </row>
    <row r="89" spans="1:15">
      <c r="A89" t="s">
        <v>18</v>
      </c>
      <c r="B89" t="s">
        <v>109</v>
      </c>
      <c r="C89" s="11">
        <v>6401986</v>
      </c>
      <c r="D89" s="11">
        <v>89.5</v>
      </c>
      <c r="E89" s="11">
        <v>0</v>
      </c>
      <c r="F89" s="11">
        <v>500000</v>
      </c>
      <c r="G89" s="11">
        <v>310000</v>
      </c>
      <c r="H89" s="32">
        <f t="shared" si="7"/>
        <v>3624592.3000000003</v>
      </c>
      <c r="I89" s="11">
        <v>2638108</v>
      </c>
      <c r="J89" s="32">
        <f t="shared" si="8"/>
        <v>1373.9362831241178</v>
      </c>
      <c r="K89" s="8">
        <f t="shared" si="9"/>
        <v>0.48838327895891753</v>
      </c>
      <c r="L89" s="15">
        <f t="shared" si="10"/>
        <v>1</v>
      </c>
      <c r="M89" s="64">
        <f t="shared" si="11"/>
        <v>0.4</v>
      </c>
      <c r="N89" s="15"/>
      <c r="O89">
        <v>1</v>
      </c>
    </row>
    <row r="90" spans="1:15">
      <c r="A90" t="s">
        <v>18</v>
      </c>
      <c r="B90" s="60" t="s">
        <v>110</v>
      </c>
      <c r="C90" s="11">
        <v>39238</v>
      </c>
      <c r="D90" s="11">
        <v>93.75</v>
      </c>
      <c r="E90" s="11">
        <v>0</v>
      </c>
      <c r="F90" s="11">
        <v>5689301</v>
      </c>
      <c r="G90" s="11">
        <v>5589301</v>
      </c>
      <c r="H90" s="32">
        <f t="shared" si="7"/>
        <v>889976.05</v>
      </c>
      <c r="I90" s="11">
        <v>669841</v>
      </c>
      <c r="J90" s="32">
        <f t="shared" si="8"/>
        <v>1328.6377662758775</v>
      </c>
      <c r="K90" s="8">
        <f t="shared" si="9"/>
        <v>0.47228133998106703</v>
      </c>
      <c r="L90" s="15">
        <f t="shared" si="10"/>
        <v>1</v>
      </c>
      <c r="M90" s="64">
        <f t="shared" si="11"/>
        <v>0.4</v>
      </c>
      <c r="N90" s="15"/>
      <c r="O90">
        <v>1</v>
      </c>
    </row>
    <row r="91" spans="1:15">
      <c r="A91" t="s">
        <v>18</v>
      </c>
      <c r="B91" s="60" t="s">
        <v>111</v>
      </c>
      <c r="C91" s="11">
        <v>1927422</v>
      </c>
      <c r="D91" s="11">
        <v>100</v>
      </c>
      <c r="E91" s="11">
        <v>0</v>
      </c>
      <c r="F91" s="11">
        <v>1010000</v>
      </c>
      <c r="G91" s="11">
        <v>1010000</v>
      </c>
      <c r="H91" s="32">
        <f t="shared" si="7"/>
        <v>1211582.1000000001</v>
      </c>
      <c r="I91" s="11">
        <v>2919748</v>
      </c>
      <c r="J91" s="32">
        <f t="shared" si="8"/>
        <v>414.96118843133041</v>
      </c>
      <c r="K91" s="8">
        <f t="shared" si="9"/>
        <v>0.14750327823497372</v>
      </c>
      <c r="L91" s="15">
        <f t="shared" si="10"/>
        <v>1</v>
      </c>
      <c r="M91" s="64">
        <f t="shared" si="11"/>
        <v>0.4</v>
      </c>
      <c r="N91" s="15"/>
      <c r="O91">
        <v>1</v>
      </c>
    </row>
    <row r="92" spans="1:15">
      <c r="A92" t="s">
        <v>18</v>
      </c>
      <c r="B92" t="s">
        <v>112</v>
      </c>
      <c r="C92" s="11">
        <v>97941</v>
      </c>
      <c r="F92" s="11">
        <v>0</v>
      </c>
      <c r="G92" s="11">
        <v>0</v>
      </c>
      <c r="H92" s="32">
        <f t="shared" si="7"/>
        <v>53867.55</v>
      </c>
      <c r="I92" s="11">
        <v>1219161</v>
      </c>
      <c r="J92" s="32">
        <f t="shared" si="8"/>
        <v>44.184115141478443</v>
      </c>
      <c r="K92" s="8">
        <f t="shared" si="9"/>
        <v>1.570581059379755E-2</v>
      </c>
      <c r="L92" s="15">
        <f t="shared" si="10"/>
        <v>1</v>
      </c>
      <c r="M92" s="64">
        <f t="shared" si="11"/>
        <v>0.4</v>
      </c>
      <c r="N92" s="15"/>
      <c r="O92">
        <v>1</v>
      </c>
    </row>
    <row r="93" spans="1:15">
      <c r="A93" t="s">
        <v>18</v>
      </c>
      <c r="B93" s="60" t="s">
        <v>113</v>
      </c>
      <c r="C93" s="11">
        <v>4694300</v>
      </c>
      <c r="D93" s="11">
        <v>200</v>
      </c>
      <c r="E93" s="11">
        <v>10366.5625</v>
      </c>
      <c r="F93" s="11">
        <v>10534333</v>
      </c>
      <c r="G93" s="11">
        <v>6650000</v>
      </c>
      <c r="H93" s="32">
        <f t="shared" si="7"/>
        <v>5366658.6500000004</v>
      </c>
      <c r="I93" s="11">
        <v>1120621</v>
      </c>
      <c r="J93" s="32">
        <f t="shared" si="8"/>
        <v>4789.0041771482065</v>
      </c>
      <c r="K93" s="8">
        <f t="shared" si="9"/>
        <v>1.7023129760176126</v>
      </c>
      <c r="L93" s="15">
        <f t="shared" si="10"/>
        <v>2</v>
      </c>
      <c r="M93" s="64">
        <f t="shared" si="11"/>
        <v>0.8</v>
      </c>
      <c r="N93" s="15"/>
      <c r="O93">
        <v>2</v>
      </c>
    </row>
    <row r="94" spans="1:15">
      <c r="A94" t="s">
        <v>18</v>
      </c>
      <c r="B94" s="60" t="s">
        <v>114</v>
      </c>
      <c r="C94" s="11">
        <v>1260685</v>
      </c>
      <c r="D94" s="11">
        <v>126.5625</v>
      </c>
      <c r="E94" s="11">
        <v>0</v>
      </c>
      <c r="F94" s="11">
        <v>0</v>
      </c>
      <c r="G94" s="11">
        <v>0</v>
      </c>
      <c r="H94" s="32">
        <f t="shared" si="7"/>
        <v>693376.75</v>
      </c>
      <c r="I94" s="11">
        <v>1794327</v>
      </c>
      <c r="J94" s="32">
        <f t="shared" si="8"/>
        <v>386.42719526596881</v>
      </c>
      <c r="K94" s="8">
        <f t="shared" si="9"/>
        <v>0.13736050428318361</v>
      </c>
      <c r="L94" s="15">
        <f t="shared" si="10"/>
        <v>1</v>
      </c>
      <c r="M94" s="64">
        <f t="shared" si="11"/>
        <v>0.4</v>
      </c>
      <c r="N94" s="15"/>
      <c r="O94">
        <v>1</v>
      </c>
    </row>
    <row r="95" spans="1:15">
      <c r="A95" t="s">
        <v>18</v>
      </c>
      <c r="B95" s="60" t="s">
        <v>115</v>
      </c>
      <c r="C95" s="11">
        <v>67817</v>
      </c>
      <c r="D95" s="11">
        <v>0</v>
      </c>
      <c r="E95" s="11">
        <v>0</v>
      </c>
      <c r="F95" s="11">
        <v>40500</v>
      </c>
      <c r="G95" s="11">
        <v>40500</v>
      </c>
      <c r="H95" s="32">
        <f t="shared" si="7"/>
        <v>43374.350000000006</v>
      </c>
      <c r="I95" s="11">
        <v>761276</v>
      </c>
      <c r="J95" s="32">
        <f t="shared" si="8"/>
        <v>56.975853698264501</v>
      </c>
      <c r="K95" s="8">
        <f t="shared" si="9"/>
        <v>2.0252798177343316E-2</v>
      </c>
      <c r="L95" s="15">
        <f t="shared" si="10"/>
        <v>1</v>
      </c>
      <c r="M95" s="64">
        <f t="shared" si="11"/>
        <v>0.4</v>
      </c>
      <c r="N95" s="15"/>
      <c r="O95">
        <v>1</v>
      </c>
    </row>
    <row r="96" spans="1:15">
      <c r="A96" t="s">
        <v>18</v>
      </c>
      <c r="B96" s="60" t="s">
        <v>116</v>
      </c>
      <c r="C96" s="11">
        <v>1625317</v>
      </c>
      <c r="D96" s="11">
        <v>100</v>
      </c>
      <c r="E96" s="11">
        <v>1</v>
      </c>
      <c r="F96" s="11">
        <v>5150334</v>
      </c>
      <c r="G96" s="11">
        <v>3090200</v>
      </c>
      <c r="H96" s="32">
        <f t="shared" si="7"/>
        <v>1975524.55</v>
      </c>
      <c r="I96" s="11">
        <v>1298599</v>
      </c>
      <c r="J96" s="32">
        <f t="shared" si="8"/>
        <v>1521.2737342320456</v>
      </c>
      <c r="K96" s="8">
        <f t="shared" si="9"/>
        <v>0.54075626624324757</v>
      </c>
      <c r="L96" s="15">
        <f t="shared" si="10"/>
        <v>1</v>
      </c>
      <c r="M96" s="64">
        <f t="shared" si="11"/>
        <v>0.4</v>
      </c>
      <c r="N96" s="15"/>
      <c r="O96">
        <v>1</v>
      </c>
    </row>
    <row r="97" spans="1:15">
      <c r="A97" t="s">
        <v>18</v>
      </c>
      <c r="B97" s="60" t="s">
        <v>117</v>
      </c>
      <c r="C97" s="11">
        <v>228977</v>
      </c>
      <c r="D97" s="11">
        <v>100</v>
      </c>
      <c r="F97" s="11">
        <v>0</v>
      </c>
      <c r="G97" s="11">
        <v>0</v>
      </c>
      <c r="H97" s="32">
        <f t="shared" si="7"/>
        <v>125937.35</v>
      </c>
      <c r="I97" s="11">
        <v>1060293</v>
      </c>
      <c r="J97" s="32">
        <f t="shared" si="8"/>
        <v>118.77598927843532</v>
      </c>
      <c r="K97" s="8">
        <f t="shared" si="9"/>
        <v>4.2220449243461147E-2</v>
      </c>
      <c r="L97" s="15">
        <f t="shared" si="10"/>
        <v>1</v>
      </c>
      <c r="M97" s="64">
        <f t="shared" si="11"/>
        <v>0.4</v>
      </c>
      <c r="N97" s="15"/>
      <c r="O97">
        <v>1</v>
      </c>
    </row>
    <row r="98" spans="1:15">
      <c r="A98" t="s">
        <v>18</v>
      </c>
      <c r="B98" s="60" t="s">
        <v>118</v>
      </c>
      <c r="C98" s="11">
        <v>128331</v>
      </c>
      <c r="D98" s="11">
        <v>1000</v>
      </c>
      <c r="E98" s="11">
        <v>1</v>
      </c>
      <c r="F98" s="11">
        <v>233900</v>
      </c>
      <c r="G98" s="11">
        <v>201900</v>
      </c>
      <c r="H98" s="32">
        <f t="shared" si="7"/>
        <v>110767.05</v>
      </c>
      <c r="I98" s="11">
        <v>555266</v>
      </c>
      <c r="J98" s="32">
        <f t="shared" si="8"/>
        <v>199.48466140552458</v>
      </c>
      <c r="K98" s="8">
        <f t="shared" si="9"/>
        <v>7.0909382215098252E-2</v>
      </c>
      <c r="L98" s="15">
        <f t="shared" si="10"/>
        <v>1</v>
      </c>
      <c r="M98" s="64">
        <f t="shared" si="11"/>
        <v>0.4</v>
      </c>
      <c r="N98" s="15"/>
      <c r="O98">
        <v>1</v>
      </c>
    </row>
    <row r="99" spans="1:15">
      <c r="A99" t="s">
        <v>18</v>
      </c>
      <c r="B99" s="60" t="s">
        <v>119</v>
      </c>
      <c r="C99" s="11">
        <v>40477</v>
      </c>
      <c r="D99" s="11">
        <v>93.75</v>
      </c>
      <c r="E99" s="11">
        <v>38930.5625</v>
      </c>
      <c r="F99" s="11">
        <v>0</v>
      </c>
      <c r="G99" s="11">
        <v>0</v>
      </c>
      <c r="H99" s="32">
        <f t="shared" si="7"/>
        <v>1117184.4203125001</v>
      </c>
      <c r="I99" s="11">
        <v>715497</v>
      </c>
      <c r="J99" s="32">
        <f t="shared" si="8"/>
        <v>1561.4103487680593</v>
      </c>
      <c r="K99" s="8">
        <f t="shared" si="9"/>
        <v>0.55502334081881399</v>
      </c>
      <c r="L99" s="15">
        <f t="shared" si="10"/>
        <v>1</v>
      </c>
      <c r="M99" s="64">
        <f t="shared" si="11"/>
        <v>0.4</v>
      </c>
      <c r="N99" s="15"/>
      <c r="O99">
        <v>1</v>
      </c>
    </row>
    <row r="100" spans="1:15">
      <c r="A100" t="s">
        <v>18</v>
      </c>
      <c r="B100" s="60" t="s">
        <v>120</v>
      </c>
      <c r="C100" s="11">
        <v>1792219</v>
      </c>
      <c r="D100" s="11">
        <v>560</v>
      </c>
      <c r="F100" s="11">
        <v>25218079</v>
      </c>
      <c r="G100" s="11">
        <v>17933414</v>
      </c>
      <c r="H100" s="32">
        <f t="shared" si="7"/>
        <v>5861132.0499999998</v>
      </c>
      <c r="I100" s="11">
        <v>1029847</v>
      </c>
      <c r="J100" s="32">
        <f t="shared" si="8"/>
        <v>5691.2648674997354</v>
      </c>
      <c r="K100" s="8">
        <f t="shared" si="9"/>
        <v>2.0230331140924647</v>
      </c>
      <c r="L100" s="15">
        <f t="shared" si="10"/>
        <v>2</v>
      </c>
      <c r="M100" s="64">
        <f t="shared" si="11"/>
        <v>0.8</v>
      </c>
      <c r="N100" s="15"/>
      <c r="O100">
        <v>2</v>
      </c>
    </row>
    <row r="101" spans="1:15">
      <c r="A101" t="s">
        <v>18</v>
      </c>
      <c r="B101" s="60" t="s">
        <v>121</v>
      </c>
      <c r="C101" s="11">
        <v>45467</v>
      </c>
      <c r="D101" s="11">
        <v>100</v>
      </c>
      <c r="E101" s="11">
        <v>10</v>
      </c>
      <c r="F101" s="11">
        <v>0</v>
      </c>
      <c r="G101" s="11">
        <v>0</v>
      </c>
      <c r="H101" s="32">
        <f t="shared" si="7"/>
        <v>25306.850000000002</v>
      </c>
      <c r="I101" s="11">
        <v>638631</v>
      </c>
      <c r="J101" s="32">
        <f t="shared" si="8"/>
        <v>39.626717149652933</v>
      </c>
      <c r="K101" s="8">
        <f t="shared" si="9"/>
        <v>1.4085825007779322E-2</v>
      </c>
      <c r="L101" s="15">
        <f t="shared" si="10"/>
        <v>1</v>
      </c>
      <c r="M101" s="64">
        <f t="shared" si="11"/>
        <v>0.4</v>
      </c>
      <c r="N101" s="15"/>
      <c r="O101">
        <v>1</v>
      </c>
    </row>
    <row r="102" spans="1:15">
      <c r="A102" t="s">
        <v>18</v>
      </c>
      <c r="B102" t="s">
        <v>122</v>
      </c>
      <c r="C102" s="11">
        <v>0</v>
      </c>
      <c r="D102" s="11">
        <v>100</v>
      </c>
      <c r="F102" s="11">
        <v>0</v>
      </c>
      <c r="G102" s="11">
        <v>0</v>
      </c>
      <c r="H102" s="32">
        <f t="shared" si="7"/>
        <v>0</v>
      </c>
      <c r="I102" s="11">
        <v>653775</v>
      </c>
      <c r="J102" s="32">
        <f t="shared" si="8"/>
        <v>0</v>
      </c>
      <c r="K102" s="8">
        <f t="shared" si="9"/>
        <v>0</v>
      </c>
      <c r="L102" s="15">
        <f t="shared" si="10"/>
        <v>1</v>
      </c>
      <c r="M102" s="64">
        <f t="shared" si="11"/>
        <v>0.4</v>
      </c>
      <c r="N102" s="15"/>
      <c r="O102">
        <v>1</v>
      </c>
    </row>
    <row r="103" spans="1:15">
      <c r="A103" t="s">
        <v>18</v>
      </c>
      <c r="B103" s="60" t="s">
        <v>123</v>
      </c>
      <c r="C103" s="11">
        <v>352269</v>
      </c>
      <c r="D103" s="11">
        <v>300</v>
      </c>
      <c r="E103" s="11">
        <v>2464.5</v>
      </c>
      <c r="F103" s="11">
        <v>108000</v>
      </c>
      <c r="G103" s="11">
        <v>108000</v>
      </c>
      <c r="H103" s="32">
        <f t="shared" si="7"/>
        <v>431752.95</v>
      </c>
      <c r="I103" s="11">
        <v>1075924</v>
      </c>
      <c r="J103" s="32">
        <f t="shared" si="8"/>
        <v>401.28573207773042</v>
      </c>
      <c r="K103" s="8">
        <f t="shared" si="9"/>
        <v>0.14264216182275988</v>
      </c>
      <c r="L103" s="15">
        <f t="shared" si="10"/>
        <v>1</v>
      </c>
      <c r="M103" s="64">
        <f t="shared" si="11"/>
        <v>0.4</v>
      </c>
      <c r="N103" s="15"/>
      <c r="O103">
        <v>1</v>
      </c>
    </row>
    <row r="104" spans="1:15">
      <c r="A104" t="s">
        <v>18</v>
      </c>
      <c r="B104" s="60" t="s">
        <v>124</v>
      </c>
      <c r="C104" s="11">
        <v>22309</v>
      </c>
      <c r="H104" s="32">
        <f t="shared" si="7"/>
        <v>12269.95</v>
      </c>
      <c r="I104" s="11">
        <v>572715</v>
      </c>
      <c r="J104" s="32">
        <f t="shared" si="8"/>
        <v>21.424181311821762</v>
      </c>
      <c r="K104" s="8">
        <f t="shared" si="9"/>
        <v>7.6155001120475222E-3</v>
      </c>
      <c r="L104" s="15">
        <f t="shared" si="10"/>
        <v>1</v>
      </c>
      <c r="M104" s="64">
        <f t="shared" si="11"/>
        <v>0.4</v>
      </c>
      <c r="N104" s="15"/>
      <c r="O104">
        <v>1</v>
      </c>
    </row>
    <row r="105" spans="1:15">
      <c r="A105" t="s">
        <v>18</v>
      </c>
      <c r="B105" s="60" t="s">
        <v>125</v>
      </c>
      <c r="C105" s="11">
        <v>2038298</v>
      </c>
      <c r="D105" s="11">
        <v>1000</v>
      </c>
      <c r="F105" s="11">
        <v>4850000</v>
      </c>
      <c r="G105" s="11">
        <v>4850000</v>
      </c>
      <c r="H105" s="32">
        <f t="shared" si="7"/>
        <v>1848563.9000000001</v>
      </c>
      <c r="I105" s="11">
        <v>783472</v>
      </c>
      <c r="J105" s="32">
        <f t="shared" si="8"/>
        <v>2359.4511354585743</v>
      </c>
      <c r="K105" s="8">
        <f t="shared" si="9"/>
        <v>0.83869717703240998</v>
      </c>
      <c r="L105" s="15">
        <f t="shared" si="10"/>
        <v>1</v>
      </c>
      <c r="M105" s="64">
        <f t="shared" si="11"/>
        <v>0.4</v>
      </c>
      <c r="N105" s="15"/>
      <c r="O105">
        <v>1</v>
      </c>
    </row>
    <row r="106" spans="1:15">
      <c r="A106" t="s">
        <v>18</v>
      </c>
      <c r="B106" s="60" t="s">
        <v>126</v>
      </c>
      <c r="H106" s="32">
        <f t="shared" si="7"/>
        <v>0</v>
      </c>
      <c r="I106" s="11">
        <v>971069</v>
      </c>
      <c r="J106" s="32">
        <f t="shared" si="8"/>
        <v>0</v>
      </c>
      <c r="K106" s="8">
        <f t="shared" si="9"/>
        <v>0</v>
      </c>
      <c r="L106" s="15">
        <f t="shared" si="10"/>
        <v>1</v>
      </c>
      <c r="M106" s="64">
        <f t="shared" si="11"/>
        <v>0.4</v>
      </c>
      <c r="N106" s="15"/>
      <c r="O106">
        <v>1</v>
      </c>
    </row>
    <row r="107" spans="1:15">
      <c r="A107" t="s">
        <v>18</v>
      </c>
      <c r="B107" t="s">
        <v>127</v>
      </c>
      <c r="H107" s="32">
        <f t="shared" si="7"/>
        <v>0</v>
      </c>
      <c r="I107" s="11">
        <v>617343</v>
      </c>
      <c r="J107" s="32">
        <f t="shared" si="8"/>
        <v>0</v>
      </c>
      <c r="K107" s="8">
        <f t="shared" si="9"/>
        <v>0</v>
      </c>
      <c r="L107" s="15">
        <f t="shared" si="10"/>
        <v>1</v>
      </c>
      <c r="M107" s="64">
        <f t="shared" si="11"/>
        <v>0.4</v>
      </c>
      <c r="N107" s="15"/>
      <c r="O107">
        <v>1</v>
      </c>
    </row>
    <row r="108" spans="1:15">
      <c r="A108" t="s">
        <v>18</v>
      </c>
      <c r="B108" t="s">
        <v>128</v>
      </c>
      <c r="H108" s="32">
        <f t="shared" si="7"/>
        <v>0</v>
      </c>
      <c r="I108" s="11">
        <v>656014</v>
      </c>
      <c r="J108" s="32">
        <f t="shared" si="8"/>
        <v>0</v>
      </c>
      <c r="K108" s="8">
        <f t="shared" si="9"/>
        <v>0</v>
      </c>
      <c r="L108" s="15">
        <f t="shared" si="10"/>
        <v>1</v>
      </c>
      <c r="M108" s="64">
        <f t="shared" si="11"/>
        <v>0.4</v>
      </c>
      <c r="N108" s="15"/>
      <c r="O108">
        <v>1</v>
      </c>
    </row>
    <row r="109" spans="1:15">
      <c r="H109" s="32"/>
      <c r="I109" s="6" t="s">
        <v>649</v>
      </c>
      <c r="J109" s="32"/>
      <c r="K109" s="8"/>
      <c r="L109" s="15"/>
      <c r="M109" s="64"/>
      <c r="N109" s="15"/>
    </row>
    <row r="110" spans="1:15">
      <c r="I110" s="18" t="s">
        <v>625</v>
      </c>
      <c r="J110" s="33">
        <f>MAX(J3:J108)</f>
        <v>281323.36677310616</v>
      </c>
    </row>
  </sheetData>
  <autoFilter ref="A2:O110" xr:uid="{FC420322-D293-43C9-91A2-DA72C1BFA485}"/>
  <mergeCells count="1">
    <mergeCell ref="C1:G1"/>
  </mergeCell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88915-F4B2-4506-B151-652FF37BAA78}">
  <dimension ref="A1:R133"/>
  <sheetViews>
    <sheetView workbookViewId="0">
      <pane ySplit="2" topLeftCell="A3" activePane="bottomLeft" state="frozen"/>
      <selection pane="bottomLeft" activeCell="A3" sqref="A3"/>
      <selection activeCell="R7" sqref="R7"/>
    </sheetView>
  </sheetViews>
  <sheetFormatPr defaultRowHeight="15"/>
  <cols>
    <col min="1" max="1" width="11.140625" bestFit="1" customWidth="1"/>
    <col min="2" max="2" width="19.140625" bestFit="1" customWidth="1"/>
    <col min="3" max="3" width="14.5703125" style="11" customWidth="1"/>
    <col min="4" max="5" width="14.5703125" style="32" customWidth="1"/>
    <col min="6" max="7" width="14.5703125" style="11" customWidth="1"/>
    <col min="8" max="8" width="20.42578125" bestFit="1" customWidth="1"/>
    <col min="9" max="9" width="14.5703125" style="28" bestFit="1" customWidth="1"/>
    <col min="10" max="10" width="11.140625" bestFit="1" customWidth="1"/>
    <col min="11" max="11" width="21.28515625" bestFit="1" customWidth="1"/>
    <col min="12" max="12" width="8.85546875" hidden="1" customWidth="1"/>
    <col min="13" max="13" width="12.5703125" bestFit="1" customWidth="1"/>
    <col min="14" max="14" width="13.140625" bestFit="1" customWidth="1"/>
    <col min="15" max="15" width="4.42578125" bestFit="1" customWidth="1"/>
    <col min="16" max="16" width="4.5703125" bestFit="1" customWidth="1"/>
    <col min="17" max="17" width="5.42578125" bestFit="1" customWidth="1"/>
  </cols>
  <sheetData>
    <row r="1" spans="1:18">
      <c r="A1" s="1"/>
      <c r="C1" s="78" t="s">
        <v>635</v>
      </c>
      <c r="D1" s="78"/>
      <c r="E1" s="78"/>
      <c r="F1" s="78"/>
      <c r="G1" s="4"/>
      <c r="H1" s="6" t="s">
        <v>636</v>
      </c>
      <c r="I1" s="36" t="s">
        <v>650</v>
      </c>
      <c r="J1" s="37" t="s">
        <v>157</v>
      </c>
      <c r="K1" s="37"/>
      <c r="O1" s="14"/>
      <c r="P1" s="14"/>
      <c r="Q1" s="14"/>
    </row>
    <row r="2" spans="1:18" s="1" customFormat="1">
      <c r="A2" s="1" t="s">
        <v>6</v>
      </c>
      <c r="B2" s="1" t="s">
        <v>7</v>
      </c>
      <c r="C2" s="1" t="s">
        <v>639</v>
      </c>
      <c r="D2" s="1" t="s">
        <v>640</v>
      </c>
      <c r="E2" s="1" t="s">
        <v>641</v>
      </c>
      <c r="F2" s="1" t="s">
        <v>642</v>
      </c>
      <c r="G2" s="1" t="s">
        <v>643</v>
      </c>
      <c r="H2" s="3" t="s">
        <v>644</v>
      </c>
      <c r="I2" s="29" t="s">
        <v>651</v>
      </c>
      <c r="J2" s="1" t="s">
        <v>652</v>
      </c>
      <c r="K2" s="14" t="s">
        <v>13</v>
      </c>
      <c r="M2" s="1" t="s">
        <v>648</v>
      </c>
      <c r="O2" s="23" t="s">
        <v>15</v>
      </c>
      <c r="P2" s="23" t="s">
        <v>16</v>
      </c>
      <c r="Q2" s="23" t="s">
        <v>17</v>
      </c>
      <c r="R2" s="1" t="s">
        <v>17</v>
      </c>
    </row>
    <row r="3" spans="1:18">
      <c r="A3" t="s">
        <v>164</v>
      </c>
      <c r="B3" t="s">
        <v>165</v>
      </c>
      <c r="C3" s="11">
        <v>2006733</v>
      </c>
      <c r="D3" s="11">
        <v>100</v>
      </c>
      <c r="E3" s="11">
        <v>37289.5625</v>
      </c>
      <c r="F3" s="11">
        <v>7061105</v>
      </c>
      <c r="G3" s="11">
        <v>4329860</v>
      </c>
      <c r="H3" s="32">
        <f>(0.55*C3)+(0.3*((D3*E3)+(F3-G3))+(0.15*G3))</f>
        <v>3691242.5250000004</v>
      </c>
      <c r="I3" s="28">
        <f t="shared" ref="I3:I34" si="0">H3/$H$133*100</f>
        <v>6.1471756592610003</v>
      </c>
      <c r="J3">
        <f t="shared" ref="J3:J34" si="1">LOOKUP(I3,$O$3:$P$12,$Q$3:$Q$12)</f>
        <v>3</v>
      </c>
      <c r="K3" s="64">
        <f>ROUND((J3/10)*(40/100)*15,2)</f>
        <v>1.8</v>
      </c>
      <c r="M3">
        <v>3</v>
      </c>
      <c r="O3" s="30">
        <v>0</v>
      </c>
      <c r="P3" s="30">
        <v>1</v>
      </c>
      <c r="Q3" s="31">
        <v>1</v>
      </c>
    </row>
    <row r="4" spans="1:18">
      <c r="A4" t="s">
        <v>164</v>
      </c>
      <c r="B4" t="s">
        <v>166</v>
      </c>
      <c r="C4" s="11">
        <v>4088124</v>
      </c>
      <c r="D4" s="11">
        <v>120</v>
      </c>
      <c r="E4" s="11">
        <v>29746.5625</v>
      </c>
      <c r="F4" s="11">
        <v>12820000</v>
      </c>
      <c r="G4" s="11">
        <v>7653940</v>
      </c>
      <c r="H4" s="32">
        <f t="shared" ref="H4:H67" si="2">(0.55*C4)+(0.3*((D4*E4)+(F4-G4))+(0.15*G4))</f>
        <v>6017253.4500000002</v>
      </c>
      <c r="I4" s="28">
        <f t="shared" si="0"/>
        <v>10.02077584794954</v>
      </c>
      <c r="J4">
        <f t="shared" si="1"/>
        <v>4</v>
      </c>
      <c r="K4" s="64">
        <f t="shared" ref="K4:K67" si="3">ROUND((J4/10)*(40/100)*15,2)</f>
        <v>2.4</v>
      </c>
      <c r="M4">
        <v>4</v>
      </c>
      <c r="O4" s="30">
        <v>1</v>
      </c>
      <c r="P4" s="30">
        <v>3</v>
      </c>
      <c r="Q4" s="31">
        <v>2</v>
      </c>
    </row>
    <row r="5" spans="1:18">
      <c r="A5" t="s">
        <v>164</v>
      </c>
      <c r="B5" t="s">
        <v>167</v>
      </c>
      <c r="C5" s="11">
        <v>3926638</v>
      </c>
      <c r="D5" s="11">
        <v>120</v>
      </c>
      <c r="E5" s="11">
        <v>22398</v>
      </c>
      <c r="F5" s="11">
        <v>14750000</v>
      </c>
      <c r="G5" s="11">
        <v>8878600</v>
      </c>
      <c r="H5" s="32">
        <f t="shared" si="2"/>
        <v>6059188.9000000004</v>
      </c>
      <c r="I5" s="28">
        <f t="shared" si="0"/>
        <v>10.090612651073213</v>
      </c>
      <c r="J5">
        <f t="shared" si="1"/>
        <v>4</v>
      </c>
      <c r="K5" s="64">
        <f t="shared" si="3"/>
        <v>2.4</v>
      </c>
      <c r="M5">
        <v>4</v>
      </c>
      <c r="O5" s="30">
        <v>4</v>
      </c>
      <c r="P5" s="30">
        <v>6</v>
      </c>
      <c r="Q5" s="31">
        <v>3</v>
      </c>
    </row>
    <row r="6" spans="1:18">
      <c r="A6" t="s">
        <v>164</v>
      </c>
      <c r="B6" t="s">
        <v>168</v>
      </c>
      <c r="C6" s="11">
        <v>1232351</v>
      </c>
      <c r="D6" s="11">
        <v>62.5</v>
      </c>
      <c r="E6" s="11">
        <v>22599.9375</v>
      </c>
      <c r="F6" s="11">
        <v>4750000</v>
      </c>
      <c r="G6" s="11">
        <v>2818175</v>
      </c>
      <c r="H6" s="32">
        <f t="shared" si="2"/>
        <v>2103815.6281249998</v>
      </c>
      <c r="I6" s="28">
        <f t="shared" si="0"/>
        <v>3.503569362672232</v>
      </c>
      <c r="J6" s="65">
        <f t="shared" si="1"/>
        <v>2</v>
      </c>
      <c r="K6" s="64">
        <f t="shared" si="3"/>
        <v>1.2</v>
      </c>
      <c r="L6" s="65" t="s">
        <v>55</v>
      </c>
      <c r="M6">
        <v>2</v>
      </c>
      <c r="O6" s="30">
        <v>7</v>
      </c>
      <c r="P6" s="30">
        <v>10</v>
      </c>
      <c r="Q6" s="31">
        <v>4</v>
      </c>
    </row>
    <row r="7" spans="1:18">
      <c r="A7" t="s">
        <v>164</v>
      </c>
      <c r="B7" t="s">
        <v>169</v>
      </c>
      <c r="C7" s="11">
        <v>9252</v>
      </c>
      <c r="D7" s="11">
        <v>25</v>
      </c>
      <c r="E7" s="11">
        <v>935.375</v>
      </c>
      <c r="F7" s="11">
        <v>612000</v>
      </c>
      <c r="G7" s="11">
        <v>380603</v>
      </c>
      <c r="H7" s="32">
        <f t="shared" si="2"/>
        <v>138613.46249999999</v>
      </c>
      <c r="I7" s="28">
        <f t="shared" si="0"/>
        <v>0.23083861246041731</v>
      </c>
      <c r="J7">
        <f t="shared" si="1"/>
        <v>1</v>
      </c>
      <c r="K7" s="64">
        <f t="shared" si="3"/>
        <v>0.6</v>
      </c>
      <c r="M7">
        <v>1</v>
      </c>
      <c r="O7" s="30">
        <v>11</v>
      </c>
      <c r="P7" s="30">
        <v>20</v>
      </c>
      <c r="Q7" s="31">
        <v>5</v>
      </c>
    </row>
    <row r="8" spans="1:18">
      <c r="A8" t="s">
        <v>164</v>
      </c>
      <c r="B8" t="s">
        <v>170</v>
      </c>
      <c r="C8" s="11">
        <v>388978</v>
      </c>
      <c r="D8" s="11">
        <v>37.5</v>
      </c>
      <c r="E8" s="11">
        <v>2371.0625</v>
      </c>
      <c r="F8" s="11">
        <v>200000</v>
      </c>
      <c r="G8" s="11">
        <v>200000</v>
      </c>
      <c r="H8" s="32">
        <f t="shared" si="2"/>
        <v>270612.35312500002</v>
      </c>
      <c r="I8" s="28">
        <f t="shared" si="0"/>
        <v>0.45066171051043097</v>
      </c>
      <c r="J8">
        <f t="shared" si="1"/>
        <v>1</v>
      </c>
      <c r="K8" s="64">
        <f t="shared" si="3"/>
        <v>0.6</v>
      </c>
      <c r="M8">
        <v>1</v>
      </c>
      <c r="O8" s="30">
        <v>21</v>
      </c>
      <c r="P8" s="30">
        <v>30</v>
      </c>
      <c r="Q8" s="31">
        <v>6</v>
      </c>
    </row>
    <row r="9" spans="1:18">
      <c r="A9" t="s">
        <v>164</v>
      </c>
      <c r="B9" t="s">
        <v>171</v>
      </c>
      <c r="D9" s="11"/>
      <c r="E9" s="11"/>
      <c r="H9" s="32">
        <f t="shared" si="2"/>
        <v>0</v>
      </c>
      <c r="I9" s="28">
        <f t="shared" si="0"/>
        <v>0</v>
      </c>
      <c r="J9">
        <f t="shared" si="1"/>
        <v>1</v>
      </c>
      <c r="K9" s="64">
        <f t="shared" si="3"/>
        <v>0.6</v>
      </c>
      <c r="M9">
        <v>1</v>
      </c>
      <c r="O9" s="30">
        <v>31</v>
      </c>
      <c r="P9" s="30">
        <v>40</v>
      </c>
      <c r="Q9" s="31">
        <v>7</v>
      </c>
    </row>
    <row r="10" spans="1:18">
      <c r="A10" t="s">
        <v>164</v>
      </c>
      <c r="B10" t="s">
        <v>172</v>
      </c>
      <c r="C10" s="11">
        <v>621325</v>
      </c>
      <c r="D10" s="11">
        <v>100</v>
      </c>
      <c r="E10" s="11">
        <v>0</v>
      </c>
      <c r="F10" s="11">
        <v>0</v>
      </c>
      <c r="G10" s="11">
        <v>0</v>
      </c>
      <c r="H10" s="32">
        <f t="shared" si="2"/>
        <v>341728.75</v>
      </c>
      <c r="I10" s="28">
        <f t="shared" si="0"/>
        <v>0.56909472619106416</v>
      </c>
      <c r="J10">
        <f t="shared" si="1"/>
        <v>1</v>
      </c>
      <c r="K10" s="64">
        <f t="shared" si="3"/>
        <v>0.6</v>
      </c>
      <c r="M10">
        <v>1</v>
      </c>
      <c r="O10" s="30">
        <v>41</v>
      </c>
      <c r="P10" s="30">
        <v>60</v>
      </c>
      <c r="Q10" s="31">
        <v>8</v>
      </c>
    </row>
    <row r="11" spans="1:18">
      <c r="A11" t="s">
        <v>164</v>
      </c>
      <c r="B11" t="s">
        <v>173</v>
      </c>
      <c r="C11" s="11">
        <v>564240</v>
      </c>
      <c r="D11" s="11">
        <v>100</v>
      </c>
      <c r="E11" s="11">
        <v>0</v>
      </c>
      <c r="F11" s="11">
        <v>4979604</v>
      </c>
      <c r="G11" s="11">
        <v>4979604</v>
      </c>
      <c r="H11" s="32">
        <f t="shared" si="2"/>
        <v>1057272.6000000001</v>
      </c>
      <c r="I11" s="28">
        <f t="shared" si="0"/>
        <v>1.7607188766128532</v>
      </c>
      <c r="J11">
        <f t="shared" si="1"/>
        <v>2</v>
      </c>
      <c r="K11" s="64">
        <f t="shared" si="3"/>
        <v>1.2</v>
      </c>
      <c r="M11">
        <v>2</v>
      </c>
      <c r="O11" s="30">
        <v>61</v>
      </c>
      <c r="P11" s="30">
        <v>80</v>
      </c>
      <c r="Q11" s="31">
        <v>9</v>
      </c>
    </row>
    <row r="12" spans="1:18">
      <c r="A12" t="s">
        <v>164</v>
      </c>
      <c r="B12" t="s">
        <v>174</v>
      </c>
      <c r="C12" s="11">
        <v>2290874</v>
      </c>
      <c r="D12" s="11">
        <v>120</v>
      </c>
      <c r="E12" s="11">
        <v>0</v>
      </c>
      <c r="F12" s="11">
        <v>1280400</v>
      </c>
      <c r="G12" s="11">
        <v>1280400</v>
      </c>
      <c r="H12" s="32">
        <f t="shared" si="2"/>
        <v>1452040.7000000002</v>
      </c>
      <c r="I12" s="28">
        <f t="shared" si="0"/>
        <v>2.4181421802666039</v>
      </c>
      <c r="J12">
        <f t="shared" si="1"/>
        <v>2</v>
      </c>
      <c r="K12" s="64">
        <f t="shared" si="3"/>
        <v>1.2</v>
      </c>
      <c r="M12">
        <v>2</v>
      </c>
      <c r="O12" s="30">
        <v>81</v>
      </c>
      <c r="P12" s="30">
        <v>100</v>
      </c>
      <c r="Q12" s="31">
        <v>10</v>
      </c>
    </row>
    <row r="13" spans="1:18">
      <c r="A13" t="s">
        <v>164</v>
      </c>
      <c r="B13" t="s">
        <v>175</v>
      </c>
      <c r="D13" s="11"/>
      <c r="E13" s="11"/>
      <c r="H13" s="32">
        <f t="shared" si="2"/>
        <v>0</v>
      </c>
      <c r="I13" s="28">
        <f t="shared" si="0"/>
        <v>0</v>
      </c>
      <c r="J13">
        <f t="shared" si="1"/>
        <v>1</v>
      </c>
      <c r="K13" s="64">
        <f t="shared" si="3"/>
        <v>0.6</v>
      </c>
      <c r="M13">
        <v>1</v>
      </c>
    </row>
    <row r="14" spans="1:18">
      <c r="A14" t="s">
        <v>164</v>
      </c>
      <c r="B14" t="s">
        <v>176</v>
      </c>
      <c r="C14" s="11">
        <v>24619197</v>
      </c>
      <c r="D14" s="11">
        <v>88300</v>
      </c>
      <c r="E14" s="11">
        <v>0</v>
      </c>
      <c r="F14" s="11">
        <v>95427636</v>
      </c>
      <c r="G14" s="11">
        <v>9674464</v>
      </c>
      <c r="H14" s="32">
        <f t="shared" si="2"/>
        <v>40717679.549999997</v>
      </c>
      <c r="I14" s="28">
        <f t="shared" si="0"/>
        <v>67.808800677855587</v>
      </c>
      <c r="J14">
        <f t="shared" si="1"/>
        <v>9</v>
      </c>
      <c r="K14" s="64">
        <f t="shared" si="3"/>
        <v>5.4</v>
      </c>
      <c r="M14">
        <v>9</v>
      </c>
    </row>
    <row r="15" spans="1:18">
      <c r="A15" t="s">
        <v>164</v>
      </c>
      <c r="B15" t="s">
        <v>177</v>
      </c>
      <c r="C15" s="11">
        <v>17695092</v>
      </c>
      <c r="D15" s="11">
        <v>18500</v>
      </c>
      <c r="E15" s="11">
        <v>0</v>
      </c>
      <c r="F15" s="11">
        <v>63359861</v>
      </c>
      <c r="G15" s="11">
        <v>16727836</v>
      </c>
      <c r="H15" s="32">
        <f t="shared" si="2"/>
        <v>26231083.5</v>
      </c>
      <c r="I15" s="28">
        <f t="shared" si="0"/>
        <v>43.683685619449463</v>
      </c>
      <c r="J15">
        <f t="shared" si="1"/>
        <v>8</v>
      </c>
      <c r="K15" s="64">
        <f t="shared" si="3"/>
        <v>4.8</v>
      </c>
      <c r="M15">
        <v>8</v>
      </c>
    </row>
    <row r="16" spans="1:18">
      <c r="A16" t="s">
        <v>164</v>
      </c>
      <c r="B16" t="s">
        <v>178</v>
      </c>
      <c r="C16" s="11">
        <v>20978</v>
      </c>
      <c r="D16" s="11">
        <v>100</v>
      </c>
      <c r="E16" s="11"/>
      <c r="F16" s="11">
        <v>0</v>
      </c>
      <c r="G16" s="11">
        <v>0</v>
      </c>
      <c r="H16" s="32">
        <f t="shared" si="2"/>
        <v>11537.900000000001</v>
      </c>
      <c r="I16" s="28">
        <f t="shared" si="0"/>
        <v>1.9214532114491041E-2</v>
      </c>
      <c r="J16">
        <f t="shared" si="1"/>
        <v>1</v>
      </c>
      <c r="K16" s="64">
        <f t="shared" si="3"/>
        <v>0.6</v>
      </c>
      <c r="M16">
        <v>1</v>
      </c>
    </row>
    <row r="17" spans="1:13">
      <c r="A17" t="s">
        <v>164</v>
      </c>
      <c r="B17" t="s">
        <v>179</v>
      </c>
      <c r="C17" s="11">
        <v>0</v>
      </c>
      <c r="D17" s="11">
        <v>493.75</v>
      </c>
      <c r="E17" s="11"/>
      <c r="F17" s="11">
        <v>0</v>
      </c>
      <c r="G17" s="11">
        <v>0</v>
      </c>
      <c r="H17" s="32">
        <f t="shared" si="2"/>
        <v>0</v>
      </c>
      <c r="I17" s="28">
        <f t="shared" si="0"/>
        <v>0</v>
      </c>
      <c r="J17">
        <f t="shared" si="1"/>
        <v>1</v>
      </c>
      <c r="K17" s="64">
        <f t="shared" si="3"/>
        <v>0.6</v>
      </c>
      <c r="M17">
        <v>1</v>
      </c>
    </row>
    <row r="18" spans="1:13">
      <c r="A18" t="s">
        <v>164</v>
      </c>
      <c r="B18" t="s">
        <v>180</v>
      </c>
      <c r="C18" s="11">
        <v>296254</v>
      </c>
      <c r="D18" s="11">
        <v>800</v>
      </c>
      <c r="E18" s="11"/>
      <c r="F18" s="11">
        <v>14016074</v>
      </c>
      <c r="G18" s="11">
        <v>12964863</v>
      </c>
      <c r="H18" s="32">
        <f t="shared" si="2"/>
        <v>2423032.4500000002</v>
      </c>
      <c r="I18" s="28">
        <f t="shared" si="0"/>
        <v>4.0351740633025859</v>
      </c>
      <c r="J18">
        <f t="shared" si="1"/>
        <v>3</v>
      </c>
      <c r="K18" s="64">
        <f t="shared" si="3"/>
        <v>1.8</v>
      </c>
      <c r="M18">
        <v>3</v>
      </c>
    </row>
    <row r="19" spans="1:13">
      <c r="A19" t="s">
        <v>164</v>
      </c>
      <c r="B19" t="s">
        <v>181</v>
      </c>
      <c r="C19" s="11">
        <v>61410</v>
      </c>
      <c r="D19" s="11">
        <v>100</v>
      </c>
      <c r="E19" s="11"/>
      <c r="F19" s="11">
        <v>300000</v>
      </c>
      <c r="G19" s="11">
        <v>153000</v>
      </c>
      <c r="H19" s="32">
        <f t="shared" si="2"/>
        <v>100825.5</v>
      </c>
      <c r="I19" s="28">
        <f t="shared" si="0"/>
        <v>0.16790878822919389</v>
      </c>
      <c r="J19">
        <f t="shared" si="1"/>
        <v>1</v>
      </c>
      <c r="K19" s="64">
        <f t="shared" si="3"/>
        <v>0.6</v>
      </c>
      <c r="M19">
        <v>1</v>
      </c>
    </row>
    <row r="20" spans="1:13">
      <c r="A20" t="s">
        <v>164</v>
      </c>
      <c r="B20" t="s">
        <v>182</v>
      </c>
      <c r="C20" s="11">
        <v>0</v>
      </c>
      <c r="D20" s="11">
        <v>100</v>
      </c>
      <c r="E20" s="11"/>
      <c r="F20" s="11">
        <v>0</v>
      </c>
      <c r="G20" s="11">
        <v>0</v>
      </c>
      <c r="H20" s="32">
        <f t="shared" si="2"/>
        <v>0</v>
      </c>
      <c r="I20" s="28">
        <f t="shared" si="0"/>
        <v>0</v>
      </c>
      <c r="J20">
        <f t="shared" si="1"/>
        <v>1</v>
      </c>
      <c r="K20" s="64">
        <f t="shared" si="3"/>
        <v>0.6</v>
      </c>
      <c r="M20">
        <v>1</v>
      </c>
    </row>
    <row r="21" spans="1:13">
      <c r="A21" t="s">
        <v>164</v>
      </c>
      <c r="B21" t="s">
        <v>183</v>
      </c>
      <c r="C21" s="11">
        <v>222533</v>
      </c>
      <c r="D21" s="11">
        <v>100</v>
      </c>
      <c r="E21" s="11"/>
      <c r="F21" s="11">
        <v>0</v>
      </c>
      <c r="G21" s="11">
        <v>0</v>
      </c>
      <c r="H21" s="32">
        <f t="shared" si="2"/>
        <v>122393.15000000001</v>
      </c>
      <c r="I21" s="28">
        <f t="shared" si="0"/>
        <v>0.20382626918838948</v>
      </c>
      <c r="J21">
        <f t="shared" si="1"/>
        <v>1</v>
      </c>
      <c r="K21" s="64">
        <f t="shared" si="3"/>
        <v>0.6</v>
      </c>
      <c r="M21">
        <v>1</v>
      </c>
    </row>
    <row r="22" spans="1:13">
      <c r="A22" t="s">
        <v>164</v>
      </c>
      <c r="B22" t="s">
        <v>184</v>
      </c>
      <c r="C22" s="11">
        <v>0</v>
      </c>
      <c r="D22" s="11">
        <v>100</v>
      </c>
      <c r="E22" s="11"/>
      <c r="F22" s="11">
        <v>0</v>
      </c>
      <c r="G22" s="11">
        <v>0</v>
      </c>
      <c r="H22" s="32">
        <f t="shared" si="2"/>
        <v>0</v>
      </c>
      <c r="I22" s="28">
        <f t="shared" si="0"/>
        <v>0</v>
      </c>
      <c r="J22">
        <f t="shared" si="1"/>
        <v>1</v>
      </c>
      <c r="K22" s="64">
        <f t="shared" si="3"/>
        <v>0.6</v>
      </c>
      <c r="M22">
        <v>1</v>
      </c>
    </row>
    <row r="23" spans="1:13">
      <c r="A23" t="s">
        <v>164</v>
      </c>
      <c r="B23" t="s">
        <v>185</v>
      </c>
      <c r="C23" s="11">
        <v>0</v>
      </c>
      <c r="D23" s="11">
        <v>100</v>
      </c>
      <c r="E23" s="11"/>
      <c r="F23" s="11">
        <v>0</v>
      </c>
      <c r="G23" s="11">
        <v>0</v>
      </c>
      <c r="H23" s="32">
        <f t="shared" si="2"/>
        <v>0</v>
      </c>
      <c r="I23" s="28">
        <f t="shared" si="0"/>
        <v>0</v>
      </c>
      <c r="J23">
        <f t="shared" si="1"/>
        <v>1</v>
      </c>
      <c r="K23" s="64">
        <f t="shared" si="3"/>
        <v>0.6</v>
      </c>
      <c r="M23">
        <v>1</v>
      </c>
    </row>
    <row r="24" spans="1:13">
      <c r="A24" t="s">
        <v>164</v>
      </c>
      <c r="B24" t="s">
        <v>186</v>
      </c>
      <c r="C24" s="11">
        <v>51989</v>
      </c>
      <c r="D24" s="11">
        <v>0</v>
      </c>
      <c r="E24" s="11">
        <v>0</v>
      </c>
      <c r="F24" s="11">
        <v>0</v>
      </c>
      <c r="G24" s="11">
        <v>0</v>
      </c>
      <c r="H24" s="32">
        <f t="shared" si="2"/>
        <v>28593.95</v>
      </c>
      <c r="I24" s="28">
        <f t="shared" si="0"/>
        <v>4.7618662889707057E-2</v>
      </c>
      <c r="J24">
        <f t="shared" si="1"/>
        <v>1</v>
      </c>
      <c r="K24" s="64">
        <f t="shared" si="3"/>
        <v>0.6</v>
      </c>
      <c r="M24">
        <v>1</v>
      </c>
    </row>
    <row r="25" spans="1:13">
      <c r="A25" t="s">
        <v>164</v>
      </c>
      <c r="B25" t="s">
        <v>187</v>
      </c>
      <c r="C25" s="11">
        <v>95219</v>
      </c>
      <c r="D25" s="11">
        <v>0</v>
      </c>
      <c r="E25" s="11"/>
      <c r="F25" s="11">
        <v>0</v>
      </c>
      <c r="G25" s="11">
        <v>0</v>
      </c>
      <c r="H25" s="32">
        <f t="shared" si="2"/>
        <v>52370.450000000004</v>
      </c>
      <c r="I25" s="28">
        <f t="shared" si="0"/>
        <v>8.7214631204582047E-2</v>
      </c>
      <c r="J25">
        <f t="shared" si="1"/>
        <v>1</v>
      </c>
      <c r="K25" s="64">
        <f t="shared" si="3"/>
        <v>0.6</v>
      </c>
      <c r="M25">
        <v>1</v>
      </c>
    </row>
    <row r="26" spans="1:13">
      <c r="A26" t="s">
        <v>164</v>
      </c>
      <c r="B26" t="s">
        <v>188</v>
      </c>
      <c r="D26" s="11"/>
      <c r="E26" s="11"/>
      <c r="H26" s="32">
        <f t="shared" si="2"/>
        <v>0</v>
      </c>
      <c r="I26" s="28">
        <f t="shared" si="0"/>
        <v>0</v>
      </c>
      <c r="J26">
        <f t="shared" si="1"/>
        <v>1</v>
      </c>
      <c r="K26" s="64">
        <f t="shared" si="3"/>
        <v>0.6</v>
      </c>
      <c r="M26">
        <v>1</v>
      </c>
    </row>
    <row r="27" spans="1:13">
      <c r="A27" t="s">
        <v>164</v>
      </c>
      <c r="B27" t="s">
        <v>189</v>
      </c>
      <c r="C27" s="11">
        <v>5069252</v>
      </c>
      <c r="D27" s="11"/>
      <c r="E27" s="11"/>
      <c r="F27" s="11">
        <v>7730000</v>
      </c>
      <c r="G27" s="11">
        <v>7730000</v>
      </c>
      <c r="H27" s="32">
        <f t="shared" si="2"/>
        <v>3947588.6</v>
      </c>
      <c r="I27" s="28">
        <f t="shared" si="0"/>
        <v>6.5740791590756302</v>
      </c>
      <c r="J27">
        <f t="shared" si="1"/>
        <v>3</v>
      </c>
      <c r="K27" s="64">
        <f t="shared" si="3"/>
        <v>1.8</v>
      </c>
      <c r="M27">
        <v>3</v>
      </c>
    </row>
    <row r="28" spans="1:13">
      <c r="A28" t="s">
        <v>164</v>
      </c>
      <c r="B28" t="s">
        <v>190</v>
      </c>
      <c r="C28" s="11">
        <v>0</v>
      </c>
      <c r="D28" s="11">
        <v>0</v>
      </c>
      <c r="E28" s="11">
        <v>0</v>
      </c>
      <c r="F28" s="11">
        <v>0</v>
      </c>
      <c r="G28" s="11">
        <v>0</v>
      </c>
      <c r="H28" s="32">
        <f t="shared" si="2"/>
        <v>0</v>
      </c>
      <c r="I28" s="28">
        <f t="shared" si="0"/>
        <v>0</v>
      </c>
      <c r="J28">
        <f t="shared" si="1"/>
        <v>1</v>
      </c>
      <c r="K28" s="64">
        <f t="shared" si="3"/>
        <v>0.6</v>
      </c>
      <c r="M28">
        <v>1</v>
      </c>
    </row>
    <row r="29" spans="1:13">
      <c r="A29" t="s">
        <v>164</v>
      </c>
      <c r="B29" t="s">
        <v>191</v>
      </c>
      <c r="C29" s="11">
        <v>4831993</v>
      </c>
      <c r="D29" s="11"/>
      <c r="E29" s="11"/>
      <c r="H29" s="32">
        <f t="shared" si="2"/>
        <v>2657596.1500000004</v>
      </c>
      <c r="I29" s="28">
        <f t="shared" si="0"/>
        <v>4.425802491919911</v>
      </c>
      <c r="J29">
        <f t="shared" si="1"/>
        <v>3</v>
      </c>
      <c r="K29" s="64">
        <f t="shared" si="3"/>
        <v>1.8</v>
      </c>
      <c r="M29">
        <v>3</v>
      </c>
    </row>
    <row r="30" spans="1:13">
      <c r="A30" t="s">
        <v>164</v>
      </c>
      <c r="B30" t="s">
        <v>192</v>
      </c>
      <c r="C30" s="11">
        <v>4316660</v>
      </c>
      <c r="D30" s="11">
        <v>400</v>
      </c>
      <c r="E30" s="11">
        <v>0</v>
      </c>
      <c r="F30" s="11">
        <v>45106177</v>
      </c>
      <c r="G30" s="11">
        <v>45106177</v>
      </c>
      <c r="H30" s="32">
        <f t="shared" si="2"/>
        <v>9140089.5500000007</v>
      </c>
      <c r="I30" s="28">
        <f t="shared" si="0"/>
        <v>15.221361269191009</v>
      </c>
      <c r="J30">
        <f t="shared" si="1"/>
        <v>5</v>
      </c>
      <c r="K30" s="64">
        <f t="shared" si="3"/>
        <v>3</v>
      </c>
      <c r="M30">
        <v>5</v>
      </c>
    </row>
    <row r="31" spans="1:13">
      <c r="A31" t="s">
        <v>164</v>
      </c>
      <c r="B31" t="s">
        <v>193</v>
      </c>
      <c r="D31" s="11"/>
      <c r="E31" s="11"/>
      <c r="H31" s="32">
        <f t="shared" si="2"/>
        <v>0</v>
      </c>
      <c r="I31" s="28">
        <f t="shared" si="0"/>
        <v>0</v>
      </c>
      <c r="J31">
        <f t="shared" si="1"/>
        <v>1</v>
      </c>
      <c r="K31" s="64">
        <f t="shared" si="3"/>
        <v>0.6</v>
      </c>
      <c r="M31">
        <v>1</v>
      </c>
    </row>
    <row r="32" spans="1:13">
      <c r="A32" t="s">
        <v>164</v>
      </c>
      <c r="B32" t="s">
        <v>194</v>
      </c>
      <c r="D32" s="11"/>
      <c r="E32" s="11"/>
      <c r="H32" s="32">
        <f t="shared" si="2"/>
        <v>0</v>
      </c>
      <c r="I32" s="28">
        <f t="shared" si="0"/>
        <v>0</v>
      </c>
      <c r="J32">
        <f t="shared" si="1"/>
        <v>1</v>
      </c>
      <c r="K32" s="64">
        <f t="shared" si="3"/>
        <v>0.6</v>
      </c>
      <c r="M32">
        <v>1</v>
      </c>
    </row>
    <row r="33" spans="1:13">
      <c r="A33" t="s">
        <v>164</v>
      </c>
      <c r="B33" t="s">
        <v>195</v>
      </c>
      <c r="C33" s="11">
        <v>46453663</v>
      </c>
      <c r="D33" s="11">
        <v>1198.5625</v>
      </c>
      <c r="E33" s="11">
        <v>12897.8666666667</v>
      </c>
      <c r="F33" s="11">
        <v>167319475</v>
      </c>
      <c r="G33" s="11">
        <v>135568312</v>
      </c>
      <c r="H33" s="32">
        <f t="shared" si="2"/>
        <v>60047780.145000011</v>
      </c>
      <c r="I33" s="28">
        <f t="shared" si="0"/>
        <v>100</v>
      </c>
      <c r="J33">
        <f t="shared" si="1"/>
        <v>10</v>
      </c>
      <c r="K33" s="64">
        <f t="shared" si="3"/>
        <v>6</v>
      </c>
      <c r="M33">
        <v>10</v>
      </c>
    </row>
    <row r="34" spans="1:13">
      <c r="A34" t="s">
        <v>164</v>
      </c>
      <c r="B34" t="s">
        <v>196</v>
      </c>
      <c r="C34" s="11">
        <v>24021120</v>
      </c>
      <c r="D34" s="11">
        <v>120</v>
      </c>
      <c r="E34" s="11">
        <v>0</v>
      </c>
      <c r="F34" s="11">
        <v>2389286</v>
      </c>
      <c r="G34" s="11">
        <v>2389286</v>
      </c>
      <c r="H34" s="32">
        <f t="shared" si="2"/>
        <v>13570008.900000002</v>
      </c>
      <c r="I34" s="28">
        <f t="shared" si="0"/>
        <v>22.598685358945669</v>
      </c>
      <c r="J34">
        <f t="shared" si="1"/>
        <v>6</v>
      </c>
      <c r="K34" s="64">
        <f t="shared" si="3"/>
        <v>3.6</v>
      </c>
      <c r="M34">
        <v>6</v>
      </c>
    </row>
    <row r="35" spans="1:13">
      <c r="A35" t="s">
        <v>164</v>
      </c>
      <c r="B35" t="s">
        <v>197</v>
      </c>
      <c r="C35" s="11">
        <v>8458</v>
      </c>
      <c r="D35" s="11">
        <v>100</v>
      </c>
      <c r="E35" s="11">
        <v>1</v>
      </c>
      <c r="F35" s="11">
        <v>0</v>
      </c>
      <c r="G35" s="11">
        <v>0</v>
      </c>
      <c r="H35" s="32">
        <f t="shared" si="2"/>
        <v>4681.9000000000005</v>
      </c>
      <c r="I35" s="28">
        <f t="shared" ref="I35:I66" si="4">H35/$H$133*100</f>
        <v>7.796957670532385E-3</v>
      </c>
      <c r="J35">
        <f t="shared" ref="J35:J66" si="5">LOOKUP(I35,$O$3:$P$12,$Q$3:$Q$12)</f>
        <v>1</v>
      </c>
      <c r="K35" s="64">
        <f t="shared" si="3"/>
        <v>0.6</v>
      </c>
      <c r="M35">
        <v>1</v>
      </c>
    </row>
    <row r="36" spans="1:13">
      <c r="A36" t="s">
        <v>164</v>
      </c>
      <c r="B36" t="s">
        <v>198</v>
      </c>
      <c r="C36" s="11">
        <v>170804</v>
      </c>
      <c r="D36" s="11">
        <v>0</v>
      </c>
      <c r="E36" s="11"/>
      <c r="F36" s="11">
        <v>20000</v>
      </c>
      <c r="G36" s="11">
        <v>18000</v>
      </c>
      <c r="H36" s="32">
        <f t="shared" si="2"/>
        <v>97242.200000000012</v>
      </c>
      <c r="I36" s="28">
        <f t="shared" si="4"/>
        <v>0.16194137362810915</v>
      </c>
      <c r="J36">
        <f t="shared" si="5"/>
        <v>1</v>
      </c>
      <c r="K36" s="64">
        <f t="shared" si="3"/>
        <v>0.6</v>
      </c>
      <c r="M36">
        <v>1</v>
      </c>
    </row>
    <row r="37" spans="1:13">
      <c r="A37" t="s">
        <v>164</v>
      </c>
      <c r="B37" t="s">
        <v>199</v>
      </c>
      <c r="C37" s="11">
        <v>259297</v>
      </c>
      <c r="D37" s="11"/>
      <c r="E37" s="11"/>
      <c r="F37" s="11">
        <v>228176</v>
      </c>
      <c r="G37" s="11">
        <v>80170</v>
      </c>
      <c r="H37" s="32">
        <f t="shared" si="2"/>
        <v>199040.65</v>
      </c>
      <c r="I37" s="28">
        <f t="shared" si="4"/>
        <v>0.33147045489336624</v>
      </c>
      <c r="J37">
        <f t="shared" si="5"/>
        <v>1</v>
      </c>
      <c r="K37" s="64">
        <f t="shared" si="3"/>
        <v>0.6</v>
      </c>
      <c r="M37">
        <v>1</v>
      </c>
    </row>
    <row r="38" spans="1:13">
      <c r="A38" t="s">
        <v>164</v>
      </c>
      <c r="B38" t="s">
        <v>200</v>
      </c>
      <c r="C38" s="11">
        <v>0</v>
      </c>
      <c r="D38" s="11"/>
      <c r="E38" s="11"/>
      <c r="F38" s="11">
        <v>0</v>
      </c>
      <c r="G38" s="11">
        <v>0</v>
      </c>
      <c r="H38" s="32">
        <f t="shared" si="2"/>
        <v>0</v>
      </c>
      <c r="I38" s="28">
        <f t="shared" si="4"/>
        <v>0</v>
      </c>
      <c r="J38">
        <f t="shared" si="5"/>
        <v>1</v>
      </c>
      <c r="K38" s="64">
        <f t="shared" si="3"/>
        <v>0.6</v>
      </c>
      <c r="M38">
        <v>1</v>
      </c>
    </row>
    <row r="39" spans="1:13">
      <c r="A39" t="s">
        <v>164</v>
      </c>
      <c r="B39" t="s">
        <v>201</v>
      </c>
      <c r="C39" s="11">
        <v>0</v>
      </c>
      <c r="D39" s="11"/>
      <c r="E39" s="11"/>
      <c r="F39" s="11">
        <v>0</v>
      </c>
      <c r="G39" s="11">
        <v>0</v>
      </c>
      <c r="H39" s="32">
        <f t="shared" si="2"/>
        <v>0</v>
      </c>
      <c r="I39" s="28">
        <f t="shared" si="4"/>
        <v>0</v>
      </c>
      <c r="J39">
        <f t="shared" si="5"/>
        <v>1</v>
      </c>
      <c r="K39" s="64">
        <f t="shared" si="3"/>
        <v>0.6</v>
      </c>
      <c r="M39">
        <v>1</v>
      </c>
    </row>
    <row r="40" spans="1:13">
      <c r="A40" t="s">
        <v>164</v>
      </c>
      <c r="B40" t="s">
        <v>202</v>
      </c>
      <c r="C40" s="11">
        <v>0</v>
      </c>
      <c r="D40" s="11"/>
      <c r="E40" s="11"/>
      <c r="F40" s="11">
        <v>50000</v>
      </c>
      <c r="G40" s="11">
        <v>50000</v>
      </c>
      <c r="H40" s="32">
        <f t="shared" si="2"/>
        <v>7500</v>
      </c>
      <c r="I40" s="28">
        <f t="shared" si="4"/>
        <v>1.2490053723700394E-2</v>
      </c>
      <c r="J40">
        <f t="shared" si="5"/>
        <v>1</v>
      </c>
      <c r="K40" s="64">
        <f t="shared" si="3"/>
        <v>0.6</v>
      </c>
      <c r="M40">
        <v>1</v>
      </c>
    </row>
    <row r="41" spans="1:13">
      <c r="A41" t="s">
        <v>164</v>
      </c>
      <c r="B41" t="s">
        <v>203</v>
      </c>
      <c r="C41" s="11">
        <v>0</v>
      </c>
      <c r="D41" s="11">
        <v>12.5</v>
      </c>
      <c r="E41" s="11">
        <v>0</v>
      </c>
      <c r="F41" s="11">
        <v>168000</v>
      </c>
      <c r="G41" s="11">
        <v>168000</v>
      </c>
      <c r="H41" s="32">
        <f t="shared" si="2"/>
        <v>25200</v>
      </c>
      <c r="I41" s="28">
        <f t="shared" si="4"/>
        <v>4.1966580511633322E-2</v>
      </c>
      <c r="J41">
        <f t="shared" si="5"/>
        <v>1</v>
      </c>
      <c r="K41" s="64">
        <f t="shared" si="3"/>
        <v>0.6</v>
      </c>
      <c r="M41">
        <v>1</v>
      </c>
    </row>
    <row r="42" spans="1:13">
      <c r="A42" t="s">
        <v>164</v>
      </c>
      <c r="B42" t="s">
        <v>204</v>
      </c>
      <c r="C42" s="11">
        <v>335845</v>
      </c>
      <c r="D42" s="11"/>
      <c r="E42" s="11"/>
      <c r="H42" s="32">
        <f t="shared" si="2"/>
        <v>184714.75000000003</v>
      </c>
      <c r="I42" s="28">
        <f t="shared" si="4"/>
        <v>0.30761295347465167</v>
      </c>
      <c r="J42">
        <f t="shared" si="5"/>
        <v>1</v>
      </c>
      <c r="K42" s="64">
        <f t="shared" si="3"/>
        <v>0.6</v>
      </c>
      <c r="M42">
        <v>1</v>
      </c>
    </row>
    <row r="43" spans="1:13">
      <c r="A43" t="s">
        <v>164</v>
      </c>
      <c r="B43" t="s">
        <v>205</v>
      </c>
      <c r="C43" s="11">
        <v>11872400</v>
      </c>
      <c r="D43" s="11">
        <v>1000</v>
      </c>
      <c r="E43" s="11"/>
      <c r="F43" s="11">
        <v>3162500</v>
      </c>
      <c r="G43" s="11">
        <v>1897500</v>
      </c>
      <c r="H43" s="32">
        <f t="shared" si="2"/>
        <v>7193945.0000000009</v>
      </c>
      <c r="I43" s="28">
        <f t="shared" si="4"/>
        <v>11.980367938046113</v>
      </c>
      <c r="J43">
        <f t="shared" si="5"/>
        <v>5</v>
      </c>
      <c r="K43" s="64">
        <f t="shared" si="3"/>
        <v>3</v>
      </c>
      <c r="M43">
        <v>5</v>
      </c>
    </row>
    <row r="44" spans="1:13">
      <c r="A44" t="s">
        <v>164</v>
      </c>
      <c r="B44" t="s">
        <v>206</v>
      </c>
      <c r="C44" s="11">
        <v>0</v>
      </c>
      <c r="D44" s="11"/>
      <c r="E44" s="11"/>
      <c r="F44" s="11">
        <v>0</v>
      </c>
      <c r="G44" s="11">
        <v>0</v>
      </c>
      <c r="H44" s="32">
        <f t="shared" si="2"/>
        <v>0</v>
      </c>
      <c r="I44" s="28">
        <f t="shared" si="4"/>
        <v>0</v>
      </c>
      <c r="J44">
        <f t="shared" si="5"/>
        <v>1</v>
      </c>
      <c r="K44" s="64">
        <f t="shared" si="3"/>
        <v>0.6</v>
      </c>
      <c r="M44">
        <v>1</v>
      </c>
    </row>
    <row r="45" spans="1:13">
      <c r="A45" t="s">
        <v>164</v>
      </c>
      <c r="B45" t="s">
        <v>207</v>
      </c>
      <c r="C45" s="11">
        <v>0</v>
      </c>
      <c r="D45" s="11"/>
      <c r="E45" s="11"/>
      <c r="H45" s="32">
        <f t="shared" si="2"/>
        <v>0</v>
      </c>
      <c r="I45" s="28">
        <f t="shared" si="4"/>
        <v>0</v>
      </c>
      <c r="J45">
        <f t="shared" si="5"/>
        <v>1</v>
      </c>
      <c r="K45" s="64">
        <f t="shared" si="3"/>
        <v>0.6</v>
      </c>
      <c r="M45">
        <v>1</v>
      </c>
    </row>
    <row r="46" spans="1:13">
      <c r="A46" t="s">
        <v>164</v>
      </c>
      <c r="B46" t="s">
        <v>208</v>
      </c>
      <c r="C46" s="11">
        <v>989123</v>
      </c>
      <c r="D46" s="11">
        <v>75</v>
      </c>
      <c r="E46" s="11"/>
      <c r="F46" s="11">
        <v>29833175</v>
      </c>
      <c r="G46" s="11">
        <v>3521339</v>
      </c>
      <c r="H46" s="32">
        <f t="shared" si="2"/>
        <v>8965769.3000000007</v>
      </c>
      <c r="I46" s="28">
        <f t="shared" si="4"/>
        <v>14.931058697507158</v>
      </c>
      <c r="J46">
        <f t="shared" si="5"/>
        <v>5</v>
      </c>
      <c r="K46" s="64">
        <f t="shared" si="3"/>
        <v>3</v>
      </c>
      <c r="M46">
        <v>5</v>
      </c>
    </row>
    <row r="47" spans="1:13">
      <c r="A47" t="s">
        <v>164</v>
      </c>
      <c r="B47" t="s">
        <v>209</v>
      </c>
      <c r="C47" s="11">
        <v>785312</v>
      </c>
      <c r="D47" s="11">
        <v>0</v>
      </c>
      <c r="E47" s="11">
        <v>0</v>
      </c>
      <c r="F47" s="11">
        <v>0</v>
      </c>
      <c r="G47" s="11">
        <v>0</v>
      </c>
      <c r="H47" s="32">
        <f t="shared" si="2"/>
        <v>431921.60000000003</v>
      </c>
      <c r="I47" s="28">
        <f t="shared" si="4"/>
        <v>0.71929653179021769</v>
      </c>
      <c r="J47">
        <f t="shared" si="5"/>
        <v>1</v>
      </c>
      <c r="K47" s="64">
        <f t="shared" si="3"/>
        <v>0.6</v>
      </c>
      <c r="M47">
        <v>1</v>
      </c>
    </row>
    <row r="48" spans="1:13">
      <c r="A48" t="s">
        <v>164</v>
      </c>
      <c r="B48" t="s">
        <v>210</v>
      </c>
      <c r="C48" s="11">
        <v>1923120</v>
      </c>
      <c r="D48" s="11">
        <v>173.333333333333</v>
      </c>
      <c r="E48" s="11">
        <v>4657.4444444444398</v>
      </c>
      <c r="F48" s="11">
        <v>0</v>
      </c>
      <c r="G48" s="11">
        <v>0</v>
      </c>
      <c r="H48" s="32">
        <f t="shared" si="2"/>
        <v>1299903.1111111103</v>
      </c>
      <c r="I48" s="28">
        <f t="shared" si="4"/>
        <v>2.1647812924510736</v>
      </c>
      <c r="J48">
        <f t="shared" si="5"/>
        <v>2</v>
      </c>
      <c r="K48" s="64">
        <f t="shared" si="3"/>
        <v>1.2</v>
      </c>
      <c r="M48">
        <v>2</v>
      </c>
    </row>
    <row r="49" spans="1:13">
      <c r="A49" t="s">
        <v>164</v>
      </c>
      <c r="B49" t="s">
        <v>211</v>
      </c>
      <c r="C49" s="11">
        <v>0</v>
      </c>
      <c r="D49" s="11">
        <v>375</v>
      </c>
      <c r="E49" s="11"/>
      <c r="F49" s="11">
        <v>0</v>
      </c>
      <c r="G49" s="11">
        <v>0</v>
      </c>
      <c r="H49" s="32">
        <f t="shared" si="2"/>
        <v>0</v>
      </c>
      <c r="I49" s="28">
        <f t="shared" si="4"/>
        <v>0</v>
      </c>
      <c r="J49">
        <f t="shared" si="5"/>
        <v>1</v>
      </c>
      <c r="K49" s="64">
        <f t="shared" si="3"/>
        <v>0.6</v>
      </c>
      <c r="M49">
        <v>1</v>
      </c>
    </row>
    <row r="50" spans="1:13">
      <c r="A50" t="s">
        <v>164</v>
      </c>
      <c r="B50" t="s">
        <v>212</v>
      </c>
      <c r="C50" s="11">
        <v>262850</v>
      </c>
      <c r="D50" s="11">
        <v>1000</v>
      </c>
      <c r="E50" s="11">
        <v>638</v>
      </c>
      <c r="F50" s="11">
        <v>0</v>
      </c>
      <c r="G50" s="11">
        <v>0</v>
      </c>
      <c r="H50" s="32">
        <f t="shared" si="2"/>
        <v>335967.5</v>
      </c>
      <c r="I50" s="28">
        <f t="shared" si="4"/>
        <v>0.55950028325564161</v>
      </c>
      <c r="J50">
        <f t="shared" si="5"/>
        <v>1</v>
      </c>
      <c r="K50" s="64">
        <f t="shared" si="3"/>
        <v>0.6</v>
      </c>
      <c r="M50">
        <v>1</v>
      </c>
    </row>
    <row r="51" spans="1:13">
      <c r="A51" t="s">
        <v>164</v>
      </c>
      <c r="B51" t="s">
        <v>213</v>
      </c>
      <c r="C51" s="11">
        <v>2065144</v>
      </c>
      <c r="D51" s="11"/>
      <c r="E51" s="11"/>
      <c r="F51" s="11">
        <v>0</v>
      </c>
      <c r="G51" s="11">
        <v>0</v>
      </c>
      <c r="H51" s="32">
        <f t="shared" si="2"/>
        <v>1135829.2000000002</v>
      </c>
      <c r="I51" s="28">
        <f t="shared" si="4"/>
        <v>1.8915423638596858</v>
      </c>
      <c r="J51">
        <f t="shared" si="5"/>
        <v>2</v>
      </c>
      <c r="K51" s="64">
        <f t="shared" si="3"/>
        <v>1.2</v>
      </c>
      <c r="M51">
        <v>2</v>
      </c>
    </row>
    <row r="52" spans="1:13">
      <c r="A52" t="s">
        <v>164</v>
      </c>
      <c r="B52" t="s">
        <v>214</v>
      </c>
      <c r="C52" s="11">
        <v>3713966</v>
      </c>
      <c r="D52" s="11"/>
      <c r="E52" s="11"/>
      <c r="F52" s="11">
        <v>0</v>
      </c>
      <c r="G52" s="11">
        <v>0</v>
      </c>
      <c r="H52" s="32">
        <f t="shared" si="2"/>
        <v>2042681.3000000003</v>
      </c>
      <c r="I52" s="28">
        <f t="shared" si="4"/>
        <v>3.4017598903197555</v>
      </c>
      <c r="J52">
        <f t="shared" si="5"/>
        <v>2</v>
      </c>
      <c r="K52" s="64">
        <f t="shared" si="3"/>
        <v>1.2</v>
      </c>
      <c r="M52">
        <v>2</v>
      </c>
    </row>
    <row r="53" spans="1:13">
      <c r="A53" t="s">
        <v>164</v>
      </c>
      <c r="B53" t="s">
        <v>215</v>
      </c>
      <c r="C53" s="11">
        <v>203520</v>
      </c>
      <c r="D53" s="11"/>
      <c r="E53" s="11"/>
      <c r="F53" s="11">
        <v>0</v>
      </c>
      <c r="G53" s="11">
        <v>0</v>
      </c>
      <c r="H53" s="32">
        <f t="shared" si="2"/>
        <v>111936.00000000001</v>
      </c>
      <c r="I53" s="28">
        <f t="shared" si="4"/>
        <v>0.18641155381548366</v>
      </c>
      <c r="J53">
        <f t="shared" si="5"/>
        <v>1</v>
      </c>
      <c r="K53" s="64">
        <f t="shared" si="3"/>
        <v>0.6</v>
      </c>
      <c r="M53">
        <v>1</v>
      </c>
    </row>
    <row r="54" spans="1:13">
      <c r="A54" t="s">
        <v>164</v>
      </c>
      <c r="B54" t="s">
        <v>216</v>
      </c>
      <c r="C54" s="11">
        <v>2323853</v>
      </c>
      <c r="D54" s="11">
        <v>100</v>
      </c>
      <c r="E54" s="11">
        <v>45107.4</v>
      </c>
      <c r="F54" s="11">
        <v>0</v>
      </c>
      <c r="G54" s="11">
        <v>0</v>
      </c>
      <c r="H54" s="32">
        <f t="shared" si="2"/>
        <v>2631341.1500000004</v>
      </c>
      <c r="I54" s="28">
        <f t="shared" si="4"/>
        <v>4.3820789771844773</v>
      </c>
      <c r="J54">
        <f t="shared" si="5"/>
        <v>3</v>
      </c>
      <c r="K54" s="64">
        <f t="shared" si="3"/>
        <v>1.8</v>
      </c>
      <c r="M54">
        <v>3</v>
      </c>
    </row>
    <row r="55" spans="1:13">
      <c r="A55" t="s">
        <v>164</v>
      </c>
      <c r="B55" t="s">
        <v>217</v>
      </c>
      <c r="C55" s="11">
        <v>0</v>
      </c>
      <c r="D55" s="11"/>
      <c r="E55" s="11"/>
      <c r="F55" s="11">
        <v>0</v>
      </c>
      <c r="G55" s="11">
        <v>0</v>
      </c>
      <c r="H55" s="32">
        <f t="shared" si="2"/>
        <v>0</v>
      </c>
      <c r="I55" s="28">
        <f t="shared" si="4"/>
        <v>0</v>
      </c>
      <c r="J55">
        <f t="shared" si="5"/>
        <v>1</v>
      </c>
      <c r="K55" s="64">
        <f t="shared" si="3"/>
        <v>0.6</v>
      </c>
      <c r="M55">
        <v>1</v>
      </c>
    </row>
    <row r="56" spans="1:13">
      <c r="A56" t="s">
        <v>164</v>
      </c>
      <c r="B56" t="s">
        <v>218</v>
      </c>
      <c r="C56" s="11">
        <v>5117806</v>
      </c>
      <c r="D56" s="11">
        <v>68.75</v>
      </c>
      <c r="E56" s="11">
        <v>0</v>
      </c>
      <c r="F56" s="11">
        <v>3676471</v>
      </c>
      <c r="G56" s="11">
        <v>2389706</v>
      </c>
      <c r="H56" s="32">
        <f t="shared" si="2"/>
        <v>3559278.7</v>
      </c>
      <c r="I56" s="28">
        <f t="shared" si="4"/>
        <v>5.9274109574163329</v>
      </c>
      <c r="J56">
        <f t="shared" si="5"/>
        <v>3</v>
      </c>
      <c r="K56" s="64">
        <f t="shared" si="3"/>
        <v>1.8</v>
      </c>
      <c r="M56">
        <v>3</v>
      </c>
    </row>
    <row r="57" spans="1:13">
      <c r="A57" t="s">
        <v>164</v>
      </c>
      <c r="B57" t="s">
        <v>219</v>
      </c>
      <c r="C57" s="11">
        <v>251715</v>
      </c>
      <c r="D57" s="11"/>
      <c r="E57" s="11"/>
      <c r="F57" s="11">
        <v>0</v>
      </c>
      <c r="G57" s="11">
        <v>0</v>
      </c>
      <c r="H57" s="32">
        <f t="shared" si="2"/>
        <v>138443.25</v>
      </c>
      <c r="I57" s="28">
        <f t="shared" si="4"/>
        <v>0.23055515069115795</v>
      </c>
      <c r="J57">
        <f t="shared" si="5"/>
        <v>1</v>
      </c>
      <c r="K57" s="64">
        <f t="shared" si="3"/>
        <v>0.6</v>
      </c>
      <c r="M57">
        <v>1</v>
      </c>
    </row>
    <row r="58" spans="1:13">
      <c r="A58" t="s">
        <v>164</v>
      </c>
      <c r="B58" t="s">
        <v>220</v>
      </c>
      <c r="C58" s="11">
        <v>0</v>
      </c>
      <c r="D58" s="11"/>
      <c r="E58" s="11"/>
      <c r="H58" s="32">
        <f t="shared" si="2"/>
        <v>0</v>
      </c>
      <c r="I58" s="28">
        <f t="shared" si="4"/>
        <v>0</v>
      </c>
      <c r="J58">
        <f t="shared" si="5"/>
        <v>1</v>
      </c>
      <c r="K58" s="64">
        <f t="shared" si="3"/>
        <v>0.6</v>
      </c>
      <c r="M58">
        <v>1</v>
      </c>
    </row>
    <row r="59" spans="1:13">
      <c r="A59" t="s">
        <v>164</v>
      </c>
      <c r="B59" t="s">
        <v>221</v>
      </c>
      <c r="C59" s="11">
        <v>58393</v>
      </c>
      <c r="D59" s="11">
        <v>31.25</v>
      </c>
      <c r="E59" s="11"/>
      <c r="F59" s="11">
        <v>0</v>
      </c>
      <c r="G59" s="11">
        <v>0</v>
      </c>
      <c r="H59" s="32">
        <f t="shared" si="2"/>
        <v>32116.15</v>
      </c>
      <c r="I59" s="28">
        <f t="shared" si="4"/>
        <v>5.3484325186456058E-2</v>
      </c>
      <c r="J59">
        <f t="shared" si="5"/>
        <v>1</v>
      </c>
      <c r="K59" s="64">
        <f t="shared" si="3"/>
        <v>0.6</v>
      </c>
      <c r="M59">
        <v>1</v>
      </c>
    </row>
    <row r="60" spans="1:13">
      <c r="A60" t="s">
        <v>164</v>
      </c>
      <c r="B60" t="s">
        <v>222</v>
      </c>
      <c r="D60" s="11"/>
      <c r="E60" s="11"/>
      <c r="H60" s="32">
        <f t="shared" si="2"/>
        <v>0</v>
      </c>
      <c r="I60" s="28">
        <f t="shared" si="4"/>
        <v>0</v>
      </c>
      <c r="J60">
        <f t="shared" si="5"/>
        <v>1</v>
      </c>
      <c r="K60" s="64">
        <f t="shared" si="3"/>
        <v>0.6</v>
      </c>
      <c r="M60">
        <v>1</v>
      </c>
    </row>
    <row r="61" spans="1:13">
      <c r="A61" t="s">
        <v>164</v>
      </c>
      <c r="B61" t="s">
        <v>223</v>
      </c>
      <c r="C61" s="11">
        <v>934220</v>
      </c>
      <c r="D61" s="11"/>
      <c r="E61" s="11"/>
      <c r="H61" s="32">
        <f t="shared" si="2"/>
        <v>513821.00000000006</v>
      </c>
      <c r="I61" s="28">
        <f t="shared" si="4"/>
        <v>0.85568691924872808</v>
      </c>
      <c r="J61">
        <f t="shared" si="5"/>
        <v>1</v>
      </c>
      <c r="K61" s="64">
        <f t="shared" si="3"/>
        <v>0.6</v>
      </c>
      <c r="M61">
        <v>1</v>
      </c>
    </row>
    <row r="62" spans="1:13">
      <c r="A62" t="s">
        <v>164</v>
      </c>
      <c r="B62" t="s">
        <v>224</v>
      </c>
      <c r="D62" s="11"/>
      <c r="E62" s="11"/>
      <c r="H62" s="32">
        <f t="shared" si="2"/>
        <v>0</v>
      </c>
      <c r="I62" s="28">
        <f t="shared" si="4"/>
        <v>0</v>
      </c>
      <c r="J62">
        <f t="shared" si="5"/>
        <v>1</v>
      </c>
      <c r="K62" s="64">
        <f t="shared" si="3"/>
        <v>0.6</v>
      </c>
      <c r="M62">
        <v>1</v>
      </c>
    </row>
    <row r="63" spans="1:13">
      <c r="A63" t="s">
        <v>164</v>
      </c>
      <c r="B63" t="s">
        <v>225</v>
      </c>
      <c r="C63" s="11">
        <v>14333</v>
      </c>
      <c r="D63" s="11"/>
      <c r="E63" s="11"/>
      <c r="F63" s="11">
        <v>0</v>
      </c>
      <c r="G63" s="11">
        <v>0</v>
      </c>
      <c r="H63" s="32">
        <f t="shared" si="2"/>
        <v>7883.1500000000005</v>
      </c>
      <c r="I63" s="28">
        <f t="shared" si="4"/>
        <v>1.3128128934931836E-2</v>
      </c>
      <c r="J63">
        <f t="shared" si="5"/>
        <v>1</v>
      </c>
      <c r="K63" s="64">
        <f t="shared" si="3"/>
        <v>0.6</v>
      </c>
      <c r="M63">
        <v>1</v>
      </c>
    </row>
    <row r="64" spans="1:13">
      <c r="A64" t="s">
        <v>164</v>
      </c>
      <c r="B64" t="s">
        <v>226</v>
      </c>
      <c r="C64" s="11">
        <v>19061</v>
      </c>
      <c r="D64" s="11">
        <v>100</v>
      </c>
      <c r="E64" s="11">
        <v>0</v>
      </c>
      <c r="F64" s="11">
        <v>0</v>
      </c>
      <c r="G64" s="11">
        <v>0</v>
      </c>
      <c r="H64" s="32">
        <f t="shared" si="2"/>
        <v>10483.550000000001</v>
      </c>
      <c r="I64" s="28">
        <f t="shared" si="4"/>
        <v>1.745868036201324E-2</v>
      </c>
      <c r="J64">
        <f t="shared" si="5"/>
        <v>1</v>
      </c>
      <c r="K64" s="64">
        <f t="shared" si="3"/>
        <v>0.6</v>
      </c>
      <c r="M64">
        <v>1</v>
      </c>
    </row>
    <row r="65" spans="1:13">
      <c r="A65" t="s">
        <v>164</v>
      </c>
      <c r="B65" t="s">
        <v>227</v>
      </c>
      <c r="C65" s="11">
        <v>850064</v>
      </c>
      <c r="D65" s="11">
        <v>0</v>
      </c>
      <c r="E65" s="11">
        <v>30.625</v>
      </c>
      <c r="F65" s="11">
        <v>1814479</v>
      </c>
      <c r="G65" s="11">
        <v>544342</v>
      </c>
      <c r="H65" s="32">
        <f t="shared" si="2"/>
        <v>930227.6</v>
      </c>
      <c r="I65" s="28">
        <f t="shared" si="4"/>
        <v>1.5491456932358507</v>
      </c>
      <c r="J65">
        <f t="shared" si="5"/>
        <v>2</v>
      </c>
      <c r="K65" s="64">
        <f t="shared" si="3"/>
        <v>1.2</v>
      </c>
      <c r="M65">
        <v>2</v>
      </c>
    </row>
    <row r="66" spans="1:13">
      <c r="A66" t="s">
        <v>164</v>
      </c>
      <c r="B66" t="s">
        <v>228</v>
      </c>
      <c r="C66" s="11">
        <v>106680</v>
      </c>
      <c r="D66" s="11">
        <v>100</v>
      </c>
      <c r="E66" s="11"/>
      <c r="F66" s="11">
        <v>0</v>
      </c>
      <c r="G66" s="11">
        <v>0</v>
      </c>
      <c r="H66" s="32">
        <f t="shared" si="2"/>
        <v>58674.000000000007</v>
      </c>
      <c r="I66" s="28">
        <f t="shared" si="4"/>
        <v>9.7712188291252944E-2</v>
      </c>
      <c r="J66">
        <f t="shared" si="5"/>
        <v>1</v>
      </c>
      <c r="K66" s="64">
        <f t="shared" si="3"/>
        <v>0.6</v>
      </c>
      <c r="M66">
        <v>1</v>
      </c>
    </row>
    <row r="67" spans="1:13">
      <c r="A67" t="s">
        <v>164</v>
      </c>
      <c r="B67" t="s">
        <v>229</v>
      </c>
      <c r="C67" s="11">
        <v>263373</v>
      </c>
      <c r="D67" s="11">
        <v>12000000</v>
      </c>
      <c r="E67" s="11"/>
      <c r="F67" s="11">
        <v>2356000</v>
      </c>
      <c r="G67" s="11">
        <v>2356000</v>
      </c>
      <c r="H67" s="32">
        <f t="shared" si="2"/>
        <v>498255.15</v>
      </c>
      <c r="I67" s="28">
        <f t="shared" ref="I67:I71" si="6">H67/$H$133*100</f>
        <v>0.82976447888138649</v>
      </c>
      <c r="J67">
        <f t="shared" ref="J67" si="7">LOOKUP(I67,$O$3:$P$12,$Q$3:$Q$12)</f>
        <v>1</v>
      </c>
      <c r="K67" s="64">
        <f t="shared" si="3"/>
        <v>0.6</v>
      </c>
      <c r="M67">
        <v>1</v>
      </c>
    </row>
    <row r="68" spans="1:13">
      <c r="A68" t="s">
        <v>164</v>
      </c>
      <c r="B68" t="s">
        <v>230</v>
      </c>
      <c r="D68" s="11"/>
      <c r="E68" s="11"/>
      <c r="H68" s="32">
        <f t="shared" ref="H68:H71" si="8">(0.55*C68)+(0.3*((D68*E68)+(F68-G68))+(0.15*G68))</f>
        <v>0</v>
      </c>
      <c r="I68" s="28">
        <f t="shared" si="6"/>
        <v>0</v>
      </c>
      <c r="J68">
        <f t="shared" ref="J68:J131" si="9">LOOKUP(I68,$O$3:$P$12,$Q$3:$Q$12)</f>
        <v>1</v>
      </c>
      <c r="K68" s="64">
        <f t="shared" ref="K68:K131" si="10">ROUND((J68/10)*(40/100)*15,2)</f>
        <v>0.6</v>
      </c>
      <c r="M68">
        <v>1</v>
      </c>
    </row>
    <row r="69" spans="1:13">
      <c r="A69" t="s">
        <v>164</v>
      </c>
      <c r="B69" t="s">
        <v>231</v>
      </c>
      <c r="C69" s="11">
        <v>294623</v>
      </c>
      <c r="D69" s="11"/>
      <c r="E69" s="11"/>
      <c r="F69" s="11">
        <v>170000</v>
      </c>
      <c r="G69" s="11">
        <v>170000</v>
      </c>
      <c r="H69" s="32">
        <f t="shared" si="8"/>
        <v>187542.65000000002</v>
      </c>
      <c r="I69" s="28">
        <f t="shared" si="6"/>
        <v>0.31232236986468537</v>
      </c>
      <c r="J69">
        <f t="shared" si="9"/>
        <v>1</v>
      </c>
      <c r="K69" s="64">
        <f t="shared" si="10"/>
        <v>0.6</v>
      </c>
      <c r="M69">
        <v>1</v>
      </c>
    </row>
    <row r="70" spans="1:13">
      <c r="A70" t="s">
        <v>164</v>
      </c>
      <c r="B70" t="s">
        <v>232</v>
      </c>
      <c r="C70" s="11">
        <v>118135</v>
      </c>
      <c r="D70" s="11"/>
      <c r="E70" s="11"/>
      <c r="F70" s="11">
        <v>0</v>
      </c>
      <c r="G70" s="11">
        <v>0</v>
      </c>
      <c r="H70" s="32">
        <f t="shared" si="8"/>
        <v>64974.250000000007</v>
      </c>
      <c r="I70" s="28">
        <f t="shared" si="6"/>
        <v>0.1082042497542854</v>
      </c>
      <c r="J70">
        <f t="shared" si="9"/>
        <v>1</v>
      </c>
      <c r="K70" s="64">
        <f t="shared" si="10"/>
        <v>0.6</v>
      </c>
      <c r="M70">
        <v>1</v>
      </c>
    </row>
    <row r="71" spans="1:13">
      <c r="A71" t="s">
        <v>164</v>
      </c>
      <c r="B71" t="s">
        <v>233</v>
      </c>
      <c r="C71" s="11">
        <v>43951</v>
      </c>
      <c r="D71" s="11"/>
      <c r="E71" s="11"/>
      <c r="F71" s="11">
        <v>0</v>
      </c>
      <c r="G71" s="11">
        <v>0</v>
      </c>
      <c r="H71" s="32">
        <f t="shared" si="8"/>
        <v>24173.050000000003</v>
      </c>
      <c r="I71" s="28">
        <f t="shared" si="6"/>
        <v>4.025635908875945E-2</v>
      </c>
      <c r="J71">
        <f t="shared" si="9"/>
        <v>1</v>
      </c>
      <c r="K71" s="64">
        <f t="shared" si="10"/>
        <v>0.6</v>
      </c>
      <c r="M71">
        <v>1</v>
      </c>
    </row>
    <row r="72" spans="1:13">
      <c r="A72" t="s">
        <v>164</v>
      </c>
      <c r="B72" t="s">
        <v>234</v>
      </c>
      <c r="C72" s="11">
        <v>234699</v>
      </c>
      <c r="D72" s="11"/>
      <c r="E72" s="11"/>
      <c r="F72" s="11">
        <v>0</v>
      </c>
      <c r="G72" s="11">
        <v>0</v>
      </c>
      <c r="H72" s="32">
        <f t="shared" ref="H72:H132" si="11">(0.55*C72)+(0.3*((D72*E72)+(F72-G72))+(0.15*G72))</f>
        <v>129084.45000000001</v>
      </c>
      <c r="I72" s="28">
        <f t="shared" ref="I72:I132" si="12">H72/$H$133*100</f>
        <v>0.21496956205257567</v>
      </c>
      <c r="J72">
        <f t="shared" si="9"/>
        <v>1</v>
      </c>
      <c r="K72" s="64">
        <f t="shared" si="10"/>
        <v>0.6</v>
      </c>
      <c r="M72">
        <v>1</v>
      </c>
    </row>
    <row r="73" spans="1:13">
      <c r="A73" t="s">
        <v>164</v>
      </c>
      <c r="B73" t="s">
        <v>235</v>
      </c>
      <c r="C73" s="11">
        <v>0</v>
      </c>
      <c r="D73" s="11"/>
      <c r="E73" s="11"/>
      <c r="F73" s="11">
        <v>0</v>
      </c>
      <c r="G73" s="11">
        <v>0</v>
      </c>
      <c r="H73" s="32">
        <f t="shared" si="11"/>
        <v>0</v>
      </c>
      <c r="I73" s="28">
        <f t="shared" si="12"/>
        <v>0</v>
      </c>
      <c r="J73">
        <f t="shared" si="9"/>
        <v>1</v>
      </c>
      <c r="K73" s="64">
        <f t="shared" si="10"/>
        <v>0.6</v>
      </c>
      <c r="M73">
        <v>1</v>
      </c>
    </row>
    <row r="74" spans="1:13">
      <c r="A74" t="s">
        <v>164</v>
      </c>
      <c r="B74" t="s">
        <v>236</v>
      </c>
      <c r="C74" s="11">
        <v>8956</v>
      </c>
      <c r="D74" s="11"/>
      <c r="E74" s="11"/>
      <c r="F74" s="11">
        <v>104000</v>
      </c>
      <c r="G74" s="11">
        <v>104000</v>
      </c>
      <c r="H74" s="32">
        <f t="shared" si="11"/>
        <v>20525.8</v>
      </c>
      <c r="I74" s="28">
        <f t="shared" si="12"/>
        <v>3.4182445962923941E-2</v>
      </c>
      <c r="J74">
        <f t="shared" si="9"/>
        <v>1</v>
      </c>
      <c r="K74" s="64">
        <f t="shared" si="10"/>
        <v>0.6</v>
      </c>
      <c r="M74">
        <v>1</v>
      </c>
    </row>
    <row r="75" spans="1:13">
      <c r="A75" t="s">
        <v>164</v>
      </c>
      <c r="B75" t="s">
        <v>237</v>
      </c>
      <c r="C75" s="11">
        <v>545606</v>
      </c>
      <c r="D75" s="11">
        <v>0</v>
      </c>
      <c r="E75" s="11">
        <v>0</v>
      </c>
      <c r="F75" s="11">
        <v>1485416</v>
      </c>
      <c r="G75" s="11">
        <v>1485416</v>
      </c>
      <c r="H75" s="32">
        <f t="shared" si="11"/>
        <v>522895.70000000007</v>
      </c>
      <c r="I75" s="28">
        <f t="shared" si="12"/>
        <v>0.87079938465225659</v>
      </c>
      <c r="J75">
        <f t="shared" si="9"/>
        <v>1</v>
      </c>
      <c r="K75" s="64">
        <f t="shared" si="10"/>
        <v>0.6</v>
      </c>
      <c r="M75">
        <v>1</v>
      </c>
    </row>
    <row r="76" spans="1:13">
      <c r="A76" t="s">
        <v>164</v>
      </c>
      <c r="B76" t="s">
        <v>238</v>
      </c>
      <c r="C76" s="11">
        <v>0</v>
      </c>
      <c r="D76" s="11"/>
      <c r="E76" s="11"/>
      <c r="F76" s="11">
        <v>0</v>
      </c>
      <c r="G76" s="11">
        <v>0</v>
      </c>
      <c r="H76" s="32">
        <f t="shared" si="11"/>
        <v>0</v>
      </c>
      <c r="I76" s="28">
        <f t="shared" si="12"/>
        <v>0</v>
      </c>
      <c r="J76">
        <f t="shared" si="9"/>
        <v>1</v>
      </c>
      <c r="K76" s="64">
        <f t="shared" si="10"/>
        <v>0.6</v>
      </c>
      <c r="M76">
        <v>1</v>
      </c>
    </row>
    <row r="77" spans="1:13">
      <c r="A77" t="s">
        <v>164</v>
      </c>
      <c r="B77" t="s">
        <v>239</v>
      </c>
      <c r="C77" s="11">
        <v>4824119</v>
      </c>
      <c r="D77" s="11">
        <v>0</v>
      </c>
      <c r="E77" s="11">
        <v>0</v>
      </c>
      <c r="F77" s="11">
        <v>0</v>
      </c>
      <c r="G77" s="11">
        <v>0</v>
      </c>
      <c r="H77" s="32">
        <f t="shared" si="11"/>
        <v>2653265.4500000002</v>
      </c>
      <c r="I77" s="28">
        <f t="shared" si="12"/>
        <v>4.4185904018317474</v>
      </c>
      <c r="J77">
        <f t="shared" si="9"/>
        <v>3</v>
      </c>
      <c r="K77" s="64">
        <f t="shared" si="10"/>
        <v>1.8</v>
      </c>
      <c r="M77">
        <v>3</v>
      </c>
    </row>
    <row r="78" spans="1:13">
      <c r="A78" t="s">
        <v>164</v>
      </c>
      <c r="B78" t="s">
        <v>240</v>
      </c>
      <c r="C78" s="11">
        <v>22793</v>
      </c>
      <c r="D78" s="11"/>
      <c r="E78" s="11"/>
      <c r="H78" s="32">
        <f t="shared" si="11"/>
        <v>12536.150000000001</v>
      </c>
      <c r="I78" s="28">
        <f t="shared" si="12"/>
        <v>2.0876958265115562E-2</v>
      </c>
      <c r="J78">
        <f t="shared" si="9"/>
        <v>1</v>
      </c>
      <c r="K78" s="64">
        <f t="shared" si="10"/>
        <v>0.6</v>
      </c>
      <c r="M78">
        <v>1</v>
      </c>
    </row>
    <row r="79" spans="1:13">
      <c r="A79" t="s">
        <v>164</v>
      </c>
      <c r="B79" t="s">
        <v>241</v>
      </c>
      <c r="C79" s="11">
        <v>0</v>
      </c>
      <c r="D79" s="11">
        <v>0</v>
      </c>
      <c r="E79" s="11">
        <v>0</v>
      </c>
      <c r="F79" s="11">
        <v>0</v>
      </c>
      <c r="G79" s="11">
        <v>0</v>
      </c>
      <c r="H79" s="32">
        <f t="shared" si="11"/>
        <v>0</v>
      </c>
      <c r="I79" s="28">
        <f t="shared" si="12"/>
        <v>0</v>
      </c>
      <c r="J79">
        <f t="shared" si="9"/>
        <v>1</v>
      </c>
      <c r="K79" s="64">
        <f t="shared" si="10"/>
        <v>0.6</v>
      </c>
      <c r="M79">
        <v>1</v>
      </c>
    </row>
    <row r="80" spans="1:13">
      <c r="A80" t="s">
        <v>164</v>
      </c>
      <c r="B80" t="s">
        <v>242</v>
      </c>
      <c r="C80" s="11">
        <v>2843304</v>
      </c>
      <c r="D80" s="11">
        <v>100</v>
      </c>
      <c r="E80" s="11"/>
      <c r="F80" s="11">
        <v>1840000</v>
      </c>
      <c r="G80" s="11">
        <v>1656000</v>
      </c>
      <c r="H80" s="32">
        <f t="shared" si="11"/>
        <v>1867417.2000000002</v>
      </c>
      <c r="I80" s="28">
        <f t="shared" si="12"/>
        <v>3.109885487008289</v>
      </c>
      <c r="J80">
        <f t="shared" si="9"/>
        <v>2</v>
      </c>
      <c r="K80" s="64">
        <f t="shared" si="10"/>
        <v>1.2</v>
      </c>
      <c r="M80">
        <v>2</v>
      </c>
    </row>
    <row r="81" spans="1:13">
      <c r="A81" t="s">
        <v>164</v>
      </c>
      <c r="B81" t="s">
        <v>243</v>
      </c>
      <c r="C81" s="11">
        <v>17435292</v>
      </c>
      <c r="D81" s="11">
        <v>100</v>
      </c>
      <c r="E81" s="11">
        <v>1</v>
      </c>
      <c r="F81" s="11">
        <v>14425000</v>
      </c>
      <c r="G81" s="11">
        <v>14425000</v>
      </c>
      <c r="H81" s="32">
        <f t="shared" si="11"/>
        <v>11753190.600000001</v>
      </c>
      <c r="I81" s="28">
        <f t="shared" si="12"/>
        <v>19.573064269185402</v>
      </c>
      <c r="J81">
        <f t="shared" si="9"/>
        <v>5</v>
      </c>
      <c r="K81" s="64">
        <f t="shared" si="10"/>
        <v>3</v>
      </c>
      <c r="M81">
        <v>5</v>
      </c>
    </row>
    <row r="82" spans="1:13">
      <c r="A82" t="s">
        <v>164</v>
      </c>
      <c r="B82" t="s">
        <v>244</v>
      </c>
      <c r="C82" s="11">
        <v>2073873</v>
      </c>
      <c r="D82" s="11">
        <v>50</v>
      </c>
      <c r="E82" s="11">
        <v>0</v>
      </c>
      <c r="F82" s="11">
        <v>1950204</v>
      </c>
      <c r="G82" s="11">
        <v>1950204</v>
      </c>
      <c r="H82" s="32">
        <f t="shared" si="11"/>
        <v>1433160.75</v>
      </c>
      <c r="I82" s="28">
        <f t="shared" si="12"/>
        <v>2.3867006349598334</v>
      </c>
      <c r="J82">
        <f t="shared" si="9"/>
        <v>2</v>
      </c>
      <c r="K82" s="64">
        <f t="shared" si="10"/>
        <v>1.2</v>
      </c>
      <c r="M82">
        <v>2</v>
      </c>
    </row>
    <row r="83" spans="1:13">
      <c r="A83" t="s">
        <v>164</v>
      </c>
      <c r="B83" t="s">
        <v>245</v>
      </c>
      <c r="C83" s="11">
        <v>2444086</v>
      </c>
      <c r="D83" s="11">
        <v>1000</v>
      </c>
      <c r="E83" s="11">
        <v>7168.3125</v>
      </c>
      <c r="F83" s="11">
        <v>2373939</v>
      </c>
      <c r="G83" s="11">
        <v>2373939</v>
      </c>
      <c r="H83" s="32">
        <f t="shared" si="11"/>
        <v>3850831.9000000004</v>
      </c>
      <c r="I83" s="28">
        <f t="shared" si="12"/>
        <v>6.4129463082585696</v>
      </c>
      <c r="J83">
        <f t="shared" si="9"/>
        <v>3</v>
      </c>
      <c r="K83" s="64">
        <f t="shared" si="10"/>
        <v>1.8</v>
      </c>
      <c r="M83">
        <v>3</v>
      </c>
    </row>
    <row r="84" spans="1:13">
      <c r="A84" t="s">
        <v>164</v>
      </c>
      <c r="B84" t="s">
        <v>246</v>
      </c>
      <c r="C84" s="11">
        <v>469682</v>
      </c>
      <c r="D84" s="11"/>
      <c r="E84" s="11"/>
      <c r="H84" s="32">
        <f t="shared" si="11"/>
        <v>258325.10000000003</v>
      </c>
      <c r="I84" s="28">
        <f t="shared" si="12"/>
        <v>0.43019925029070366</v>
      </c>
      <c r="J84">
        <f t="shared" si="9"/>
        <v>1</v>
      </c>
      <c r="K84" s="64">
        <f t="shared" si="10"/>
        <v>0.6</v>
      </c>
      <c r="M84">
        <v>1</v>
      </c>
    </row>
    <row r="85" spans="1:13">
      <c r="A85" t="s">
        <v>164</v>
      </c>
      <c r="B85" t="s">
        <v>247</v>
      </c>
      <c r="C85" s="11">
        <v>575682</v>
      </c>
      <c r="D85" s="11">
        <v>0</v>
      </c>
      <c r="E85" s="11">
        <v>0</v>
      </c>
      <c r="F85" s="11">
        <v>0</v>
      </c>
      <c r="G85" s="11">
        <v>0</v>
      </c>
      <c r="H85" s="32">
        <f t="shared" si="11"/>
        <v>316625.10000000003</v>
      </c>
      <c r="I85" s="28">
        <f t="shared" si="12"/>
        <v>0.52728860123626808</v>
      </c>
      <c r="J85">
        <f t="shared" si="9"/>
        <v>1</v>
      </c>
      <c r="K85" s="64">
        <f t="shared" si="10"/>
        <v>0.6</v>
      </c>
      <c r="M85">
        <v>1</v>
      </c>
    </row>
    <row r="86" spans="1:13">
      <c r="A86" t="s">
        <v>164</v>
      </c>
      <c r="B86" t="s">
        <v>248</v>
      </c>
      <c r="C86" s="11">
        <v>1691891</v>
      </c>
      <c r="D86" s="11">
        <v>100</v>
      </c>
      <c r="E86" s="11"/>
      <c r="F86" s="11">
        <v>0</v>
      </c>
      <c r="G86" s="11">
        <v>0</v>
      </c>
      <c r="H86" s="32">
        <f t="shared" si="11"/>
        <v>930540.05</v>
      </c>
      <c r="I86" s="28">
        <f t="shared" si="12"/>
        <v>1.5496660288739801</v>
      </c>
      <c r="J86">
        <f t="shared" si="9"/>
        <v>2</v>
      </c>
      <c r="K86" s="64">
        <f t="shared" si="10"/>
        <v>1.2</v>
      </c>
      <c r="M86">
        <v>2</v>
      </c>
    </row>
    <row r="87" spans="1:13">
      <c r="A87" t="s">
        <v>164</v>
      </c>
      <c r="B87" t="s">
        <v>249</v>
      </c>
      <c r="C87" s="11">
        <v>697032</v>
      </c>
      <c r="D87" s="11">
        <v>10000</v>
      </c>
      <c r="E87" s="11">
        <v>34.5</v>
      </c>
      <c r="F87" s="11">
        <v>2335145</v>
      </c>
      <c r="G87" s="11">
        <v>140109</v>
      </c>
      <c r="H87" s="32">
        <f t="shared" si="11"/>
        <v>1166394.75</v>
      </c>
      <c r="I87" s="28">
        <f t="shared" si="12"/>
        <v>1.9424444120722788</v>
      </c>
      <c r="J87">
        <f t="shared" si="9"/>
        <v>2</v>
      </c>
      <c r="K87" s="64">
        <f t="shared" si="10"/>
        <v>1.2</v>
      </c>
      <c r="M87">
        <v>2</v>
      </c>
    </row>
    <row r="88" spans="1:13">
      <c r="A88" t="s">
        <v>164</v>
      </c>
      <c r="B88" t="s">
        <v>250</v>
      </c>
      <c r="C88" s="11">
        <v>302819</v>
      </c>
      <c r="D88" s="11">
        <v>100</v>
      </c>
      <c r="E88" s="11">
        <v>0</v>
      </c>
      <c r="F88" s="11">
        <v>150000</v>
      </c>
      <c r="G88" s="11">
        <v>150000</v>
      </c>
      <c r="H88" s="32">
        <f t="shared" si="11"/>
        <v>189050.45</v>
      </c>
      <c r="I88" s="28">
        <f t="shared" si="12"/>
        <v>0.31483337026529806</v>
      </c>
      <c r="J88">
        <f t="shared" si="9"/>
        <v>1</v>
      </c>
      <c r="K88" s="64">
        <f t="shared" si="10"/>
        <v>0.6</v>
      </c>
      <c r="M88">
        <v>1</v>
      </c>
    </row>
    <row r="89" spans="1:13">
      <c r="A89" t="s">
        <v>164</v>
      </c>
      <c r="B89" t="s">
        <v>251</v>
      </c>
      <c r="C89" s="11">
        <v>6562</v>
      </c>
      <c r="D89" s="11">
        <v>42.857142857142897</v>
      </c>
      <c r="E89" s="11">
        <v>0</v>
      </c>
      <c r="F89" s="11">
        <v>0</v>
      </c>
      <c r="G89" s="11">
        <v>0</v>
      </c>
      <c r="H89" s="32">
        <f t="shared" si="11"/>
        <v>3609.1000000000004</v>
      </c>
      <c r="I89" s="28">
        <f t="shared" si="12"/>
        <v>6.0103803858942801E-3</v>
      </c>
      <c r="J89">
        <f t="shared" si="9"/>
        <v>1</v>
      </c>
      <c r="K89" s="64">
        <f t="shared" si="10"/>
        <v>0.6</v>
      </c>
      <c r="M89">
        <v>1</v>
      </c>
    </row>
    <row r="90" spans="1:13">
      <c r="A90" t="s">
        <v>164</v>
      </c>
      <c r="B90" t="s">
        <v>252</v>
      </c>
      <c r="C90" s="11">
        <v>2006438</v>
      </c>
      <c r="D90" s="11">
        <v>100</v>
      </c>
      <c r="E90" s="11"/>
      <c r="F90" s="11">
        <v>0</v>
      </c>
      <c r="G90" s="11">
        <v>0</v>
      </c>
      <c r="H90" s="32">
        <f t="shared" si="11"/>
        <v>1103540.9000000001</v>
      </c>
      <c r="I90" s="28">
        <f t="shared" si="12"/>
        <v>1.8377713503067581</v>
      </c>
      <c r="J90">
        <f t="shared" si="9"/>
        <v>2</v>
      </c>
      <c r="K90" s="64">
        <f t="shared" si="10"/>
        <v>1.2</v>
      </c>
      <c r="M90">
        <v>2</v>
      </c>
    </row>
    <row r="91" spans="1:13">
      <c r="A91" t="s">
        <v>164</v>
      </c>
      <c r="B91" t="s">
        <v>253</v>
      </c>
      <c r="C91" s="11">
        <v>0</v>
      </c>
      <c r="D91" s="11">
        <v>31.25</v>
      </c>
      <c r="E91" s="11">
        <v>0</v>
      </c>
      <c r="F91" s="11">
        <v>5500</v>
      </c>
      <c r="G91" s="11">
        <v>5500</v>
      </c>
      <c r="H91" s="32">
        <f t="shared" si="11"/>
        <v>825</v>
      </c>
      <c r="I91" s="28">
        <f t="shared" si="12"/>
        <v>1.3739059096070435E-3</v>
      </c>
      <c r="J91">
        <f t="shared" si="9"/>
        <v>1</v>
      </c>
      <c r="K91" s="64">
        <f t="shared" si="10"/>
        <v>0.6</v>
      </c>
      <c r="M91">
        <v>1</v>
      </c>
    </row>
    <row r="92" spans="1:13">
      <c r="A92" t="s">
        <v>164</v>
      </c>
      <c r="B92" t="s">
        <v>255</v>
      </c>
      <c r="C92" s="11">
        <v>61511943</v>
      </c>
      <c r="D92" s="11">
        <v>600000</v>
      </c>
      <c r="E92" s="11"/>
      <c r="F92" s="11">
        <v>90550000</v>
      </c>
      <c r="G92" s="11">
        <v>29982087</v>
      </c>
      <c r="H92" s="32">
        <f t="shared" si="11"/>
        <v>56499255.600000009</v>
      </c>
      <c r="I92" s="28">
        <f t="shared" si="12"/>
        <v>94.090498372410735</v>
      </c>
      <c r="J92">
        <f t="shared" si="9"/>
        <v>10</v>
      </c>
      <c r="K92" s="64">
        <f t="shared" si="10"/>
        <v>6</v>
      </c>
      <c r="M92">
        <v>10</v>
      </c>
    </row>
    <row r="93" spans="1:13">
      <c r="A93" t="s">
        <v>164</v>
      </c>
      <c r="B93" t="s">
        <v>256</v>
      </c>
      <c r="C93" s="11">
        <v>6408813</v>
      </c>
      <c r="D93" s="11">
        <v>200</v>
      </c>
      <c r="E93" s="11">
        <v>15510.625</v>
      </c>
      <c r="F93" s="11">
        <v>13416959</v>
      </c>
      <c r="G93" s="11">
        <v>10680961</v>
      </c>
      <c r="H93" s="32">
        <f t="shared" si="11"/>
        <v>6878428.2000000002</v>
      </c>
      <c r="I93" s="28">
        <f t="shared" si="12"/>
        <v>11.454925033682107</v>
      </c>
      <c r="J93">
        <f t="shared" si="9"/>
        <v>5</v>
      </c>
      <c r="K93" s="64">
        <f t="shared" si="10"/>
        <v>3</v>
      </c>
      <c r="M93">
        <v>5</v>
      </c>
    </row>
    <row r="94" spans="1:13">
      <c r="A94" t="s">
        <v>164</v>
      </c>
      <c r="B94" t="s">
        <v>257</v>
      </c>
      <c r="C94" s="11">
        <v>67477</v>
      </c>
      <c r="D94" s="11">
        <v>93.75</v>
      </c>
      <c r="E94" s="11"/>
      <c r="F94" s="11">
        <v>0</v>
      </c>
      <c r="G94" s="11">
        <v>0</v>
      </c>
      <c r="H94" s="32">
        <f t="shared" si="11"/>
        <v>37112.350000000006</v>
      </c>
      <c r="I94" s="28">
        <f t="shared" si="12"/>
        <v>6.1804699375036319E-2</v>
      </c>
      <c r="J94">
        <f t="shared" si="9"/>
        <v>1</v>
      </c>
      <c r="K94" s="64">
        <f t="shared" si="10"/>
        <v>0.6</v>
      </c>
      <c r="M94">
        <v>1</v>
      </c>
    </row>
    <row r="95" spans="1:13">
      <c r="A95" t="s">
        <v>164</v>
      </c>
      <c r="B95" t="s">
        <v>258</v>
      </c>
      <c r="C95" s="11">
        <v>0</v>
      </c>
      <c r="D95" s="11"/>
      <c r="E95" s="11"/>
      <c r="F95" s="11">
        <v>25191</v>
      </c>
      <c r="G95" s="11">
        <v>25191</v>
      </c>
      <c r="H95" s="32">
        <f t="shared" si="11"/>
        <v>3778.6499999999996</v>
      </c>
      <c r="I95" s="28">
        <f t="shared" si="12"/>
        <v>6.2927388670747323E-3</v>
      </c>
      <c r="J95">
        <f t="shared" si="9"/>
        <v>1</v>
      </c>
      <c r="K95" s="64">
        <f t="shared" si="10"/>
        <v>0.6</v>
      </c>
      <c r="M95">
        <v>1</v>
      </c>
    </row>
    <row r="96" spans="1:13">
      <c r="A96" t="s">
        <v>164</v>
      </c>
      <c r="B96" t="s">
        <v>259</v>
      </c>
      <c r="C96" s="11">
        <v>0</v>
      </c>
      <c r="D96" s="11">
        <v>0</v>
      </c>
      <c r="E96" s="11">
        <v>0</v>
      </c>
      <c r="F96" s="11">
        <v>0</v>
      </c>
      <c r="G96" s="11">
        <v>0</v>
      </c>
      <c r="H96" s="32">
        <f t="shared" si="11"/>
        <v>0</v>
      </c>
      <c r="I96" s="28">
        <f t="shared" si="12"/>
        <v>0</v>
      </c>
      <c r="J96">
        <f t="shared" si="9"/>
        <v>1</v>
      </c>
      <c r="K96" s="64">
        <f t="shared" si="10"/>
        <v>0.6</v>
      </c>
      <c r="M96">
        <v>1</v>
      </c>
    </row>
    <row r="97" spans="1:13">
      <c r="A97" t="s">
        <v>164</v>
      </c>
      <c r="B97" t="s">
        <v>260</v>
      </c>
      <c r="C97" s="11">
        <v>14560</v>
      </c>
      <c r="D97" s="11"/>
      <c r="E97" s="11"/>
      <c r="F97" s="11">
        <v>0</v>
      </c>
      <c r="G97" s="11">
        <v>0</v>
      </c>
      <c r="H97" s="32">
        <f t="shared" si="11"/>
        <v>8008.0000000000009</v>
      </c>
      <c r="I97" s="28">
        <f t="shared" si="12"/>
        <v>1.3336046695919037E-2</v>
      </c>
      <c r="J97">
        <f t="shared" si="9"/>
        <v>1</v>
      </c>
      <c r="K97" s="64">
        <f t="shared" si="10"/>
        <v>0.6</v>
      </c>
      <c r="M97">
        <v>1</v>
      </c>
    </row>
    <row r="98" spans="1:13">
      <c r="A98" t="s">
        <v>164</v>
      </c>
      <c r="B98" t="s">
        <v>261</v>
      </c>
      <c r="C98" s="11">
        <v>0</v>
      </c>
      <c r="D98" s="11">
        <v>24</v>
      </c>
      <c r="E98" s="11"/>
      <c r="F98" s="11">
        <v>0</v>
      </c>
      <c r="G98" s="11">
        <v>0</v>
      </c>
      <c r="H98" s="32">
        <f t="shared" si="11"/>
        <v>0</v>
      </c>
      <c r="I98" s="28">
        <f t="shared" si="12"/>
        <v>0</v>
      </c>
      <c r="J98">
        <f t="shared" si="9"/>
        <v>1</v>
      </c>
      <c r="K98" s="64">
        <f t="shared" si="10"/>
        <v>0.6</v>
      </c>
      <c r="M98">
        <v>1</v>
      </c>
    </row>
    <row r="99" spans="1:13">
      <c r="A99" t="s">
        <v>164</v>
      </c>
      <c r="B99" t="s">
        <v>262</v>
      </c>
      <c r="D99" s="11"/>
      <c r="E99" s="11"/>
      <c r="H99" s="32">
        <f t="shared" si="11"/>
        <v>0</v>
      </c>
      <c r="I99" s="28">
        <f t="shared" si="12"/>
        <v>0</v>
      </c>
      <c r="J99">
        <f t="shared" si="9"/>
        <v>1</v>
      </c>
      <c r="K99" s="64">
        <f t="shared" si="10"/>
        <v>0.6</v>
      </c>
      <c r="M99">
        <v>1</v>
      </c>
    </row>
    <row r="100" spans="1:13">
      <c r="A100" t="s">
        <v>164</v>
      </c>
      <c r="B100" t="s">
        <v>263</v>
      </c>
      <c r="C100" s="11">
        <v>0</v>
      </c>
      <c r="D100" s="11">
        <v>0</v>
      </c>
      <c r="E100" s="11">
        <v>0</v>
      </c>
      <c r="F100" s="11">
        <v>0</v>
      </c>
      <c r="G100" s="11">
        <v>0</v>
      </c>
      <c r="H100" s="32">
        <f t="shared" si="11"/>
        <v>0</v>
      </c>
      <c r="I100" s="28">
        <f t="shared" si="12"/>
        <v>0</v>
      </c>
      <c r="J100">
        <f t="shared" si="9"/>
        <v>1</v>
      </c>
      <c r="K100" s="64">
        <f t="shared" si="10"/>
        <v>0.6</v>
      </c>
      <c r="M100">
        <v>1</v>
      </c>
    </row>
    <row r="101" spans="1:13">
      <c r="A101" t="s">
        <v>164</v>
      </c>
      <c r="B101" t="s">
        <v>264</v>
      </c>
      <c r="C101" s="11">
        <v>113739</v>
      </c>
      <c r="D101" s="11">
        <v>100</v>
      </c>
      <c r="E101" s="11"/>
      <c r="F101" s="11">
        <v>0</v>
      </c>
      <c r="G101" s="11">
        <v>0</v>
      </c>
      <c r="H101" s="32">
        <f t="shared" si="11"/>
        <v>62556.450000000004</v>
      </c>
      <c r="I101" s="28">
        <f t="shared" si="12"/>
        <v>0.10417778950186367</v>
      </c>
      <c r="J101">
        <f t="shared" si="9"/>
        <v>1</v>
      </c>
      <c r="K101" s="64">
        <f t="shared" si="10"/>
        <v>0.6</v>
      </c>
      <c r="M101">
        <v>1</v>
      </c>
    </row>
    <row r="102" spans="1:13">
      <c r="A102" t="s">
        <v>164</v>
      </c>
      <c r="B102" t="s">
        <v>265</v>
      </c>
      <c r="C102" s="11">
        <v>144743</v>
      </c>
      <c r="D102" s="11">
        <v>71.5</v>
      </c>
      <c r="E102" s="11">
        <v>12751.9375</v>
      </c>
      <c r="F102" s="11">
        <v>3810000</v>
      </c>
      <c r="G102" s="11">
        <v>2324100</v>
      </c>
      <c r="H102" s="32">
        <f t="shared" si="11"/>
        <v>1147522.7093749999</v>
      </c>
      <c r="I102" s="28">
        <f t="shared" si="12"/>
        <v>1.9110160385679975</v>
      </c>
      <c r="J102">
        <f t="shared" si="9"/>
        <v>2</v>
      </c>
      <c r="K102" s="64">
        <f t="shared" si="10"/>
        <v>1.2</v>
      </c>
      <c r="M102">
        <v>2</v>
      </c>
    </row>
    <row r="103" spans="1:13">
      <c r="A103" t="s">
        <v>164</v>
      </c>
      <c r="B103" t="s">
        <v>266</v>
      </c>
      <c r="C103" s="11">
        <v>0</v>
      </c>
      <c r="D103" s="11">
        <v>100</v>
      </c>
      <c r="E103" s="11"/>
      <c r="H103" s="32">
        <f t="shared" si="11"/>
        <v>0</v>
      </c>
      <c r="I103" s="28">
        <f t="shared" si="12"/>
        <v>0</v>
      </c>
      <c r="J103">
        <f t="shared" si="9"/>
        <v>1</v>
      </c>
      <c r="K103" s="64">
        <f t="shared" si="10"/>
        <v>0.6</v>
      </c>
      <c r="M103">
        <v>1</v>
      </c>
    </row>
    <row r="104" spans="1:13">
      <c r="A104" t="s">
        <v>164</v>
      </c>
      <c r="B104" t="s">
        <v>267</v>
      </c>
      <c r="C104" s="11">
        <v>0</v>
      </c>
      <c r="D104" s="11">
        <v>93.75</v>
      </c>
      <c r="E104" s="11"/>
      <c r="F104" s="11">
        <v>0</v>
      </c>
      <c r="G104" s="11">
        <v>1</v>
      </c>
      <c r="H104" s="32">
        <f t="shared" si="11"/>
        <v>-0.15</v>
      </c>
      <c r="I104" s="28">
        <f t="shared" si="12"/>
        <v>-2.498010744740079E-7</v>
      </c>
      <c r="J104" s="65">
        <v>1</v>
      </c>
      <c r="K104" s="64">
        <f t="shared" si="10"/>
        <v>0.6</v>
      </c>
      <c r="L104" s="65" t="s">
        <v>520</v>
      </c>
      <c r="M104">
        <v>1</v>
      </c>
    </row>
    <row r="105" spans="1:13">
      <c r="A105" t="s">
        <v>164</v>
      </c>
      <c r="B105" t="s">
        <v>268</v>
      </c>
      <c r="C105" s="11">
        <v>1570407</v>
      </c>
      <c r="D105" s="11">
        <v>1000</v>
      </c>
      <c r="E105" s="11"/>
      <c r="F105" s="11">
        <v>3272059</v>
      </c>
      <c r="G105" s="11">
        <v>3272058</v>
      </c>
      <c r="H105" s="32">
        <f t="shared" si="11"/>
        <v>1354532.85</v>
      </c>
      <c r="I105" s="28">
        <f t="shared" si="12"/>
        <v>2.2557584089356011</v>
      </c>
      <c r="J105">
        <f t="shared" si="9"/>
        <v>2</v>
      </c>
      <c r="K105" s="64">
        <f t="shared" si="10"/>
        <v>1.2</v>
      </c>
      <c r="M105">
        <v>2</v>
      </c>
    </row>
    <row r="106" spans="1:13">
      <c r="A106" t="s">
        <v>164</v>
      </c>
      <c r="B106" t="s">
        <v>269</v>
      </c>
      <c r="C106" s="11">
        <v>0</v>
      </c>
      <c r="D106" s="11">
        <v>100</v>
      </c>
      <c r="E106" s="11"/>
      <c r="F106" s="11">
        <v>0</v>
      </c>
      <c r="G106" s="11">
        <v>0</v>
      </c>
      <c r="H106" s="32">
        <f t="shared" si="11"/>
        <v>0</v>
      </c>
      <c r="I106" s="28">
        <f t="shared" si="12"/>
        <v>0</v>
      </c>
      <c r="J106">
        <f t="shared" si="9"/>
        <v>1</v>
      </c>
      <c r="K106" s="64">
        <f t="shared" si="10"/>
        <v>0.6</v>
      </c>
      <c r="M106">
        <v>1</v>
      </c>
    </row>
    <row r="107" spans="1:13">
      <c r="A107" t="s">
        <v>164</v>
      </c>
      <c r="B107" t="s">
        <v>270</v>
      </c>
      <c r="D107" s="11"/>
      <c r="E107" s="11"/>
      <c r="H107" s="32">
        <f t="shared" si="11"/>
        <v>0</v>
      </c>
      <c r="I107" s="28">
        <f t="shared" si="12"/>
        <v>0</v>
      </c>
      <c r="J107">
        <f t="shared" si="9"/>
        <v>1</v>
      </c>
      <c r="K107" s="64">
        <f t="shared" si="10"/>
        <v>0.6</v>
      </c>
      <c r="M107">
        <v>1</v>
      </c>
    </row>
    <row r="108" spans="1:13">
      <c r="A108" t="s">
        <v>164</v>
      </c>
      <c r="B108" t="s">
        <v>271</v>
      </c>
      <c r="C108" s="11">
        <v>0</v>
      </c>
      <c r="D108" s="11">
        <v>0</v>
      </c>
      <c r="E108" s="11">
        <v>0</v>
      </c>
      <c r="F108" s="11">
        <v>0</v>
      </c>
      <c r="G108" s="11">
        <v>0</v>
      </c>
      <c r="H108" s="32">
        <f t="shared" si="11"/>
        <v>0</v>
      </c>
      <c r="I108" s="28">
        <f t="shared" si="12"/>
        <v>0</v>
      </c>
      <c r="J108">
        <f t="shared" si="9"/>
        <v>1</v>
      </c>
      <c r="K108" s="64">
        <f t="shared" si="10"/>
        <v>0.6</v>
      </c>
      <c r="M108">
        <v>1</v>
      </c>
    </row>
    <row r="109" spans="1:13">
      <c r="A109" t="s">
        <v>164</v>
      </c>
      <c r="B109" t="s">
        <v>272</v>
      </c>
      <c r="C109" s="11">
        <v>390843</v>
      </c>
      <c r="D109" s="11">
        <v>58.8125</v>
      </c>
      <c r="E109" s="11">
        <v>1</v>
      </c>
      <c r="F109" s="11">
        <v>1664261</v>
      </c>
      <c r="G109" s="11">
        <v>1664261</v>
      </c>
      <c r="H109" s="32">
        <f t="shared" si="11"/>
        <v>464620.44374999998</v>
      </c>
      <c r="I109" s="28">
        <f t="shared" si="12"/>
        <v>0.77375124047560218</v>
      </c>
      <c r="J109">
        <f t="shared" si="9"/>
        <v>1</v>
      </c>
      <c r="K109" s="64">
        <f t="shared" si="10"/>
        <v>0.6</v>
      </c>
      <c r="M109">
        <v>1</v>
      </c>
    </row>
    <row r="110" spans="1:13">
      <c r="A110" t="s">
        <v>164</v>
      </c>
      <c r="B110" t="s">
        <v>273</v>
      </c>
      <c r="D110" s="11"/>
      <c r="E110" s="11"/>
      <c r="H110" s="32">
        <f t="shared" si="11"/>
        <v>0</v>
      </c>
      <c r="I110" s="28">
        <f t="shared" si="12"/>
        <v>0</v>
      </c>
      <c r="J110">
        <f t="shared" si="9"/>
        <v>1</v>
      </c>
      <c r="K110" s="64">
        <f t="shared" si="10"/>
        <v>0.6</v>
      </c>
      <c r="M110">
        <v>1</v>
      </c>
    </row>
    <row r="111" spans="1:13">
      <c r="A111" t="s">
        <v>164</v>
      </c>
      <c r="B111" t="s">
        <v>274</v>
      </c>
      <c r="C111" s="11">
        <v>269940</v>
      </c>
      <c r="D111" s="11"/>
      <c r="E111" s="11">
        <v>0</v>
      </c>
      <c r="H111" s="32">
        <f t="shared" si="11"/>
        <v>148467</v>
      </c>
      <c r="I111" s="28">
        <f t="shared" si="12"/>
        <v>0.24724810749288351</v>
      </c>
      <c r="J111">
        <f t="shared" si="9"/>
        <v>1</v>
      </c>
      <c r="K111" s="64">
        <f t="shared" si="10"/>
        <v>0.6</v>
      </c>
      <c r="M111">
        <v>1</v>
      </c>
    </row>
    <row r="112" spans="1:13">
      <c r="A112" t="s">
        <v>164</v>
      </c>
      <c r="B112" t="s">
        <v>275</v>
      </c>
      <c r="C112" s="11">
        <v>257604</v>
      </c>
      <c r="D112" s="11"/>
      <c r="E112" s="11"/>
      <c r="F112" s="11">
        <v>0</v>
      </c>
      <c r="G112" s="11">
        <v>0</v>
      </c>
      <c r="H112" s="32">
        <f t="shared" si="11"/>
        <v>141682.20000000001</v>
      </c>
      <c r="I112" s="28">
        <f t="shared" si="12"/>
        <v>0.23594910529227522</v>
      </c>
      <c r="J112">
        <f t="shared" si="9"/>
        <v>1</v>
      </c>
      <c r="K112" s="64">
        <f t="shared" si="10"/>
        <v>0.6</v>
      </c>
      <c r="M112">
        <v>1</v>
      </c>
    </row>
    <row r="113" spans="1:13">
      <c r="A113" t="s">
        <v>164</v>
      </c>
      <c r="B113" t="s">
        <v>276</v>
      </c>
      <c r="C113" s="11">
        <v>0</v>
      </c>
      <c r="D113" s="11"/>
      <c r="E113" s="11"/>
      <c r="H113" s="32">
        <f t="shared" si="11"/>
        <v>0</v>
      </c>
      <c r="I113" s="28">
        <f t="shared" si="12"/>
        <v>0</v>
      </c>
      <c r="J113">
        <f t="shared" si="9"/>
        <v>1</v>
      </c>
      <c r="K113" s="64">
        <f t="shared" si="10"/>
        <v>0.6</v>
      </c>
      <c r="M113">
        <v>1</v>
      </c>
    </row>
    <row r="114" spans="1:13">
      <c r="A114" t="s">
        <v>164</v>
      </c>
      <c r="B114" t="s">
        <v>277</v>
      </c>
      <c r="C114" s="11">
        <v>793395</v>
      </c>
      <c r="D114" s="11">
        <v>1000</v>
      </c>
      <c r="E114" s="11"/>
      <c r="H114" s="32">
        <f t="shared" si="11"/>
        <v>436367.25000000006</v>
      </c>
      <c r="I114" s="28">
        <f t="shared" si="12"/>
        <v>0.72670005276845362</v>
      </c>
      <c r="J114">
        <f t="shared" si="9"/>
        <v>1</v>
      </c>
      <c r="K114" s="64">
        <f t="shared" si="10"/>
        <v>0.6</v>
      </c>
      <c r="M114">
        <v>1</v>
      </c>
    </row>
    <row r="115" spans="1:13">
      <c r="A115" t="s">
        <v>164</v>
      </c>
      <c r="B115" t="s">
        <v>278</v>
      </c>
      <c r="D115" s="11">
        <v>100</v>
      </c>
      <c r="E115" s="11"/>
      <c r="F115" s="11">
        <v>82000</v>
      </c>
      <c r="G115" s="11">
        <v>27291</v>
      </c>
      <c r="H115" s="32">
        <f t="shared" si="11"/>
        <v>20506.349999999999</v>
      </c>
      <c r="I115" s="28">
        <f t="shared" si="12"/>
        <v>3.415005509026714E-2</v>
      </c>
      <c r="J115">
        <f t="shared" si="9"/>
        <v>1</v>
      </c>
      <c r="K115" s="64">
        <f t="shared" si="10"/>
        <v>0.6</v>
      </c>
      <c r="M115">
        <v>1</v>
      </c>
    </row>
    <row r="116" spans="1:13">
      <c r="A116" t="s">
        <v>164</v>
      </c>
      <c r="B116" t="s">
        <v>279</v>
      </c>
      <c r="C116" s="11">
        <v>0</v>
      </c>
      <c r="D116" s="11"/>
      <c r="E116" s="11"/>
      <c r="F116" s="11">
        <v>0</v>
      </c>
      <c r="G116" s="11">
        <v>0</v>
      </c>
      <c r="H116" s="32">
        <f t="shared" si="11"/>
        <v>0</v>
      </c>
      <c r="I116" s="28">
        <f t="shared" si="12"/>
        <v>0</v>
      </c>
      <c r="J116">
        <f t="shared" si="9"/>
        <v>1</v>
      </c>
      <c r="K116" s="64">
        <f t="shared" si="10"/>
        <v>0.6</v>
      </c>
      <c r="M116">
        <v>1</v>
      </c>
    </row>
    <row r="117" spans="1:13">
      <c r="A117" t="s">
        <v>164</v>
      </c>
      <c r="B117" t="s">
        <v>280</v>
      </c>
      <c r="C117" s="11">
        <v>14026581</v>
      </c>
      <c r="D117" s="11">
        <v>200</v>
      </c>
      <c r="E117" s="11"/>
      <c r="F117" s="11">
        <v>36750000</v>
      </c>
      <c r="G117" s="11">
        <v>12933000</v>
      </c>
      <c r="H117" s="32">
        <f t="shared" si="11"/>
        <v>16799669.550000001</v>
      </c>
      <c r="I117" s="28">
        <f t="shared" si="12"/>
        <v>27.977170029321819</v>
      </c>
      <c r="J117">
        <f t="shared" si="9"/>
        <v>6</v>
      </c>
      <c r="K117" s="64">
        <f t="shared" si="10"/>
        <v>3.6</v>
      </c>
      <c r="M117">
        <v>6</v>
      </c>
    </row>
    <row r="118" spans="1:13">
      <c r="A118" t="s">
        <v>164</v>
      </c>
      <c r="B118" t="s">
        <v>281</v>
      </c>
      <c r="C118" s="11">
        <v>909748</v>
      </c>
      <c r="D118" s="11">
        <v>0</v>
      </c>
      <c r="E118" s="11">
        <v>0</v>
      </c>
      <c r="F118" s="11">
        <v>2963548</v>
      </c>
      <c r="G118" s="11">
        <v>2963548</v>
      </c>
      <c r="H118" s="32">
        <f t="shared" si="11"/>
        <v>944893.60000000009</v>
      </c>
      <c r="I118" s="28">
        <f t="shared" si="12"/>
        <v>1.5735695769574227</v>
      </c>
      <c r="J118">
        <f t="shared" si="9"/>
        <v>2</v>
      </c>
      <c r="K118" s="64">
        <f t="shared" si="10"/>
        <v>1.2</v>
      </c>
      <c r="M118">
        <v>2</v>
      </c>
    </row>
    <row r="119" spans="1:13">
      <c r="A119" t="s">
        <v>164</v>
      </c>
      <c r="B119" t="s">
        <v>282</v>
      </c>
      <c r="C119" s="11">
        <v>564147</v>
      </c>
      <c r="D119" s="11">
        <v>100</v>
      </c>
      <c r="E119" s="11">
        <v>1</v>
      </c>
      <c r="F119" s="11">
        <v>3472420</v>
      </c>
      <c r="G119" s="11">
        <v>3125178</v>
      </c>
      <c r="H119" s="32">
        <f t="shared" si="11"/>
        <v>883260.15000000014</v>
      </c>
      <c r="I119" s="28">
        <f t="shared" si="12"/>
        <v>1.4709288967338228</v>
      </c>
      <c r="J119">
        <f t="shared" si="9"/>
        <v>2</v>
      </c>
      <c r="K119" s="64">
        <f t="shared" si="10"/>
        <v>1.2</v>
      </c>
      <c r="M119">
        <v>2</v>
      </c>
    </row>
    <row r="120" spans="1:13">
      <c r="A120" t="s">
        <v>164</v>
      </c>
      <c r="B120" t="s">
        <v>283</v>
      </c>
      <c r="C120" s="11">
        <v>2426310</v>
      </c>
      <c r="D120" s="11"/>
      <c r="E120" s="11"/>
      <c r="F120" s="11">
        <v>0</v>
      </c>
      <c r="G120" s="11">
        <v>0</v>
      </c>
      <c r="H120" s="32">
        <f t="shared" si="11"/>
        <v>1334470.5</v>
      </c>
      <c r="I120" s="28">
        <f t="shared" si="12"/>
        <v>2.222347765025777</v>
      </c>
      <c r="J120">
        <f t="shared" si="9"/>
        <v>2</v>
      </c>
      <c r="K120" s="64">
        <f t="shared" si="10"/>
        <v>1.2</v>
      </c>
      <c r="M120">
        <v>2</v>
      </c>
    </row>
    <row r="121" spans="1:13">
      <c r="A121" t="s">
        <v>164</v>
      </c>
      <c r="B121" t="s">
        <v>284</v>
      </c>
      <c r="C121" s="11">
        <v>0</v>
      </c>
      <c r="D121" s="11">
        <v>81.25</v>
      </c>
      <c r="E121" s="11"/>
      <c r="F121" s="11">
        <v>20000</v>
      </c>
      <c r="G121" s="11">
        <v>10200</v>
      </c>
      <c r="H121" s="32">
        <f t="shared" si="11"/>
        <v>4470</v>
      </c>
      <c r="I121" s="28">
        <f t="shared" si="12"/>
        <v>7.4440720193254357E-3</v>
      </c>
      <c r="J121">
        <f t="shared" si="9"/>
        <v>1</v>
      </c>
      <c r="K121" s="64">
        <f t="shared" si="10"/>
        <v>0.6</v>
      </c>
      <c r="M121">
        <v>1</v>
      </c>
    </row>
    <row r="122" spans="1:13">
      <c r="A122" t="s">
        <v>164</v>
      </c>
      <c r="B122" t="s">
        <v>285</v>
      </c>
      <c r="C122" s="11">
        <v>0</v>
      </c>
      <c r="D122" s="11">
        <v>0</v>
      </c>
      <c r="E122" s="11">
        <v>0</v>
      </c>
      <c r="F122" s="11">
        <v>0</v>
      </c>
      <c r="G122" s="11">
        <v>0</v>
      </c>
      <c r="H122" s="32">
        <f t="shared" si="11"/>
        <v>0</v>
      </c>
      <c r="I122" s="28">
        <f t="shared" si="12"/>
        <v>0</v>
      </c>
      <c r="J122">
        <f t="shared" si="9"/>
        <v>1</v>
      </c>
      <c r="K122" s="64">
        <f t="shared" si="10"/>
        <v>0.6</v>
      </c>
      <c r="M122">
        <v>1</v>
      </c>
    </row>
    <row r="123" spans="1:13">
      <c r="A123" t="s">
        <v>164</v>
      </c>
      <c r="B123" t="s">
        <v>286</v>
      </c>
      <c r="C123" s="11">
        <v>0</v>
      </c>
      <c r="D123" s="11">
        <v>873258</v>
      </c>
      <c r="E123" s="11">
        <v>4</v>
      </c>
      <c r="F123" s="11">
        <v>0</v>
      </c>
      <c r="G123" s="11">
        <v>0</v>
      </c>
      <c r="H123" s="32">
        <f t="shared" si="11"/>
        <v>1047909.6</v>
      </c>
      <c r="I123" s="28">
        <f t="shared" si="12"/>
        <v>1.7451262935441854</v>
      </c>
      <c r="J123">
        <f t="shared" si="9"/>
        <v>2</v>
      </c>
      <c r="K123" s="64">
        <f t="shared" si="10"/>
        <v>1.2</v>
      </c>
      <c r="M123">
        <v>2</v>
      </c>
    </row>
    <row r="124" spans="1:13">
      <c r="A124" t="s">
        <v>164</v>
      </c>
      <c r="B124" t="s">
        <v>287</v>
      </c>
      <c r="D124" s="11"/>
      <c r="E124" s="11"/>
      <c r="H124" s="32">
        <f t="shared" si="11"/>
        <v>0</v>
      </c>
      <c r="I124" s="28">
        <f t="shared" si="12"/>
        <v>0</v>
      </c>
      <c r="J124">
        <f t="shared" si="9"/>
        <v>1</v>
      </c>
      <c r="K124" s="64">
        <f t="shared" si="10"/>
        <v>0.6</v>
      </c>
      <c r="M124">
        <v>1</v>
      </c>
    </row>
    <row r="125" spans="1:13">
      <c r="A125" t="s">
        <v>164</v>
      </c>
      <c r="B125" t="s">
        <v>288</v>
      </c>
      <c r="C125" s="11">
        <v>11175</v>
      </c>
      <c r="D125" s="11">
        <v>0</v>
      </c>
      <c r="E125" s="11">
        <v>0</v>
      </c>
      <c r="F125" s="11">
        <v>0</v>
      </c>
      <c r="G125" s="11">
        <v>0</v>
      </c>
      <c r="H125" s="32">
        <f t="shared" si="11"/>
        <v>6146.2500000000009</v>
      </c>
      <c r="I125" s="28">
        <f t="shared" si="12"/>
        <v>1.0235599026572475E-2</v>
      </c>
      <c r="J125">
        <f t="shared" si="9"/>
        <v>1</v>
      </c>
      <c r="K125" s="64">
        <f t="shared" si="10"/>
        <v>0.6</v>
      </c>
      <c r="M125">
        <v>1</v>
      </c>
    </row>
    <row r="126" spans="1:13">
      <c r="A126" t="s">
        <v>164</v>
      </c>
      <c r="B126" t="s">
        <v>289</v>
      </c>
      <c r="C126" s="11">
        <v>2754589</v>
      </c>
      <c r="D126" s="11">
        <v>1000</v>
      </c>
      <c r="E126" s="11"/>
      <c r="F126" s="11">
        <v>0</v>
      </c>
      <c r="G126" s="11">
        <v>0</v>
      </c>
      <c r="H126" s="32">
        <f t="shared" si="11"/>
        <v>1515023.9500000002</v>
      </c>
      <c r="I126" s="28">
        <f t="shared" si="12"/>
        <v>2.523030737092371</v>
      </c>
      <c r="J126">
        <f t="shared" si="9"/>
        <v>2</v>
      </c>
      <c r="K126" s="64">
        <f t="shared" si="10"/>
        <v>1.2</v>
      </c>
      <c r="M126">
        <v>2</v>
      </c>
    </row>
    <row r="127" spans="1:13">
      <c r="A127" t="s">
        <v>164</v>
      </c>
      <c r="B127" t="s">
        <v>290</v>
      </c>
      <c r="C127" s="11">
        <v>664718</v>
      </c>
      <c r="D127" s="11"/>
      <c r="E127" s="11"/>
      <c r="F127" s="11">
        <v>1135000</v>
      </c>
      <c r="G127" s="11">
        <v>350215</v>
      </c>
      <c r="H127" s="32">
        <f t="shared" si="11"/>
        <v>653562.65</v>
      </c>
      <c r="I127" s="28">
        <f t="shared" si="12"/>
        <v>1.0884043480405332</v>
      </c>
      <c r="J127">
        <f t="shared" si="9"/>
        <v>2</v>
      </c>
      <c r="K127" s="64">
        <f t="shared" si="10"/>
        <v>1.2</v>
      </c>
      <c r="M127">
        <v>2</v>
      </c>
    </row>
    <row r="128" spans="1:13">
      <c r="A128" t="s">
        <v>164</v>
      </c>
      <c r="B128" t="s">
        <v>291</v>
      </c>
      <c r="C128" s="11">
        <v>453039</v>
      </c>
      <c r="D128" s="11">
        <v>0</v>
      </c>
      <c r="E128" s="11"/>
      <c r="F128" s="11">
        <v>0</v>
      </c>
      <c r="G128" s="11">
        <v>0</v>
      </c>
      <c r="H128" s="32">
        <f t="shared" si="11"/>
        <v>249171.45</v>
      </c>
      <c r="I128" s="28">
        <f t="shared" si="12"/>
        <v>0.41495530625497695</v>
      </c>
      <c r="J128">
        <f t="shared" si="9"/>
        <v>1</v>
      </c>
      <c r="K128" s="64">
        <f t="shared" si="10"/>
        <v>0.6</v>
      </c>
      <c r="M128">
        <v>1</v>
      </c>
    </row>
    <row r="129" spans="1:13">
      <c r="A129" t="s">
        <v>164</v>
      </c>
      <c r="B129" t="s">
        <v>292</v>
      </c>
      <c r="C129" s="11">
        <v>1698021</v>
      </c>
      <c r="D129" s="11">
        <v>100</v>
      </c>
      <c r="E129" s="11"/>
      <c r="F129" s="11">
        <v>1000000</v>
      </c>
      <c r="G129" s="11">
        <v>1000000</v>
      </c>
      <c r="H129" s="32">
        <f t="shared" si="11"/>
        <v>1083911.55</v>
      </c>
      <c r="I129" s="28">
        <f t="shared" si="12"/>
        <v>1.8050817988319157</v>
      </c>
      <c r="J129">
        <f t="shared" si="9"/>
        <v>2</v>
      </c>
      <c r="K129" s="64">
        <f t="shared" si="10"/>
        <v>1.2</v>
      </c>
      <c r="M129">
        <v>2</v>
      </c>
    </row>
    <row r="130" spans="1:13">
      <c r="A130" t="s">
        <v>164</v>
      </c>
      <c r="B130" t="s">
        <v>293</v>
      </c>
      <c r="C130" s="11">
        <v>0</v>
      </c>
      <c r="D130" s="11">
        <v>100</v>
      </c>
      <c r="E130" s="11"/>
      <c r="F130" s="11">
        <v>0</v>
      </c>
      <c r="G130" s="11">
        <v>0</v>
      </c>
      <c r="H130" s="32">
        <f t="shared" si="11"/>
        <v>0</v>
      </c>
      <c r="I130" s="28">
        <f t="shared" si="12"/>
        <v>0</v>
      </c>
      <c r="J130">
        <f t="shared" si="9"/>
        <v>1</v>
      </c>
      <c r="K130" s="64">
        <f t="shared" si="10"/>
        <v>0.6</v>
      </c>
      <c r="M130">
        <v>1</v>
      </c>
    </row>
    <row r="131" spans="1:13">
      <c r="A131" t="s">
        <v>164</v>
      </c>
      <c r="B131" t="s">
        <v>294</v>
      </c>
      <c r="C131" s="11">
        <v>226890</v>
      </c>
      <c r="D131" s="11"/>
      <c r="E131" s="11"/>
      <c r="H131" s="32">
        <f t="shared" si="11"/>
        <v>124789.50000000001</v>
      </c>
      <c r="I131" s="28">
        <f t="shared" si="12"/>
        <v>0.2078170078871614</v>
      </c>
      <c r="J131">
        <f t="shared" si="9"/>
        <v>1</v>
      </c>
      <c r="K131" s="64">
        <f t="shared" si="10"/>
        <v>0.6</v>
      </c>
      <c r="M131">
        <v>1</v>
      </c>
    </row>
    <row r="132" spans="1:13">
      <c r="A132" t="s">
        <v>164</v>
      </c>
      <c r="B132" t="s">
        <v>295</v>
      </c>
      <c r="C132" s="11">
        <v>143858</v>
      </c>
      <c r="D132" s="11">
        <v>0</v>
      </c>
      <c r="E132" s="11"/>
      <c r="F132" s="11">
        <v>0</v>
      </c>
      <c r="G132" s="11">
        <v>0</v>
      </c>
      <c r="H132" s="32">
        <f t="shared" si="11"/>
        <v>79121.900000000009</v>
      </c>
      <c r="I132" s="28">
        <f t="shared" si="12"/>
        <v>0.13176490422950005</v>
      </c>
      <c r="J132">
        <f t="shared" ref="J132" si="13">LOOKUP(I132,$O$3:$P$12,$Q$3:$Q$12)</f>
        <v>1</v>
      </c>
      <c r="K132" s="64">
        <f t="shared" ref="K132" si="14">ROUND((J132/10)*(40/100)*15,2)</f>
        <v>0.6</v>
      </c>
      <c r="M132">
        <v>1</v>
      </c>
    </row>
    <row r="133" spans="1:13">
      <c r="F133" s="35" t="s">
        <v>130</v>
      </c>
      <c r="G133" s="18" t="s">
        <v>625</v>
      </c>
      <c r="H133" s="33">
        <f>MAX(H3:H132)</f>
        <v>60047780.145000011</v>
      </c>
    </row>
  </sheetData>
  <autoFilter ref="A2:M133" xr:uid="{34988915-F4B2-4506-B151-652FF37BAA78}"/>
  <mergeCells count="1">
    <mergeCell ref="C1:F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2CF7-D171-4E11-9E94-770A69A0919B}">
  <dimension ref="A1:Q213"/>
  <sheetViews>
    <sheetView workbookViewId="0">
      <pane ySplit="2" topLeftCell="A3" activePane="bottomLeft" state="frozen"/>
      <selection pane="bottomLeft" activeCell="A3" sqref="A3"/>
      <selection activeCell="R7" sqref="R7"/>
    </sheetView>
  </sheetViews>
  <sheetFormatPr defaultRowHeight="15"/>
  <cols>
    <col min="1" max="1" width="11.140625" bestFit="1" customWidth="1"/>
    <col min="2" max="2" width="19.140625" bestFit="1" customWidth="1"/>
    <col min="3" max="3" width="14.5703125" style="11" customWidth="1"/>
    <col min="4" max="5" width="14.5703125" style="32" customWidth="1"/>
    <col min="6" max="7" width="14.5703125" style="11" customWidth="1"/>
    <col min="8" max="8" width="20.42578125" style="32" bestFit="1" customWidth="1"/>
    <col min="9" max="9" width="14.5703125" style="28" bestFit="1" customWidth="1"/>
    <col min="10" max="10" width="11.140625" bestFit="1" customWidth="1"/>
    <col min="11" max="11" width="22.42578125" bestFit="1" customWidth="1"/>
    <col min="12" max="12" width="11.140625" hidden="1" customWidth="1"/>
    <col min="13" max="13" width="11.140625" customWidth="1"/>
    <col min="15" max="15" width="4.42578125" bestFit="1" customWidth="1"/>
    <col min="16" max="16" width="4.5703125" bestFit="1" customWidth="1"/>
    <col min="17" max="17" width="5.42578125" bestFit="1" customWidth="1"/>
  </cols>
  <sheetData>
    <row r="1" spans="1:17">
      <c r="A1" s="1"/>
      <c r="C1" s="78" t="s">
        <v>635</v>
      </c>
      <c r="D1" s="78"/>
      <c r="E1" s="78"/>
      <c r="F1" s="78"/>
      <c r="G1" s="4"/>
      <c r="H1" s="40" t="s">
        <v>636</v>
      </c>
      <c r="I1" s="36" t="s">
        <v>650</v>
      </c>
      <c r="J1" s="37" t="s">
        <v>157</v>
      </c>
      <c r="K1" s="37"/>
      <c r="L1" s="37"/>
      <c r="M1" s="37"/>
      <c r="O1" s="14"/>
      <c r="P1" s="14"/>
      <c r="Q1" s="14"/>
    </row>
    <row r="2" spans="1:17" s="1" customFormat="1">
      <c r="A2" s="1" t="s">
        <v>6</v>
      </c>
      <c r="B2" s="1" t="s">
        <v>7</v>
      </c>
      <c r="C2" s="1" t="s">
        <v>639</v>
      </c>
      <c r="D2" s="1" t="s">
        <v>640</v>
      </c>
      <c r="E2" s="1" t="s">
        <v>641</v>
      </c>
      <c r="F2" s="1" t="s">
        <v>642</v>
      </c>
      <c r="G2" s="1" t="s">
        <v>643</v>
      </c>
      <c r="H2" s="41" t="s">
        <v>644</v>
      </c>
      <c r="I2" s="29" t="s">
        <v>651</v>
      </c>
      <c r="J2" s="1" t="s">
        <v>652</v>
      </c>
      <c r="K2" s="14" t="s">
        <v>13</v>
      </c>
      <c r="M2" s="1" t="s">
        <v>648</v>
      </c>
      <c r="O2" s="23" t="s">
        <v>15</v>
      </c>
      <c r="P2" s="23" t="s">
        <v>16</v>
      </c>
      <c r="Q2" s="23" t="s">
        <v>17</v>
      </c>
    </row>
    <row r="3" spans="1:17">
      <c r="A3" t="s">
        <v>296</v>
      </c>
      <c r="B3" t="s">
        <v>297</v>
      </c>
      <c r="C3">
        <v>0</v>
      </c>
      <c r="D3">
        <v>0</v>
      </c>
      <c r="E3">
        <v>0</v>
      </c>
      <c r="F3">
        <v>0</v>
      </c>
      <c r="G3">
        <v>0</v>
      </c>
      <c r="H3" s="32">
        <f>(0.55*C3)+(0.3*((D3*E3)+(F3-G3))+(0.15*G3))</f>
        <v>0</v>
      </c>
      <c r="I3" s="28">
        <f>IF(H3&gt;0,H3/$H$213*100,0)</f>
        <v>0</v>
      </c>
      <c r="J3">
        <f>LOOKUP(I3,$O$3:$P$12,$Q$3:$Q$12)</f>
        <v>1</v>
      </c>
      <c r="K3" s="64">
        <f>ROUND((J3/10)*(40/100)*10,2)</f>
        <v>0.4</v>
      </c>
      <c r="M3">
        <v>1</v>
      </c>
      <c r="O3" s="30">
        <v>0</v>
      </c>
      <c r="P3" s="30">
        <v>1</v>
      </c>
      <c r="Q3" s="31">
        <v>1</v>
      </c>
    </row>
    <row r="4" spans="1:17">
      <c r="A4" t="s">
        <v>296</v>
      </c>
      <c r="B4" t="s">
        <v>298</v>
      </c>
      <c r="C4">
        <v>0</v>
      </c>
      <c r="D4">
        <v>0</v>
      </c>
      <c r="E4">
        <v>0</v>
      </c>
      <c r="F4">
        <v>0</v>
      </c>
      <c r="G4">
        <v>0</v>
      </c>
      <c r="H4" s="32">
        <f t="shared" ref="H4:H67" si="0">(0.55*C4)+(0.3*((D4*E4)+(F4-G4))+(0.15*G4))</f>
        <v>0</v>
      </c>
      <c r="I4" s="28">
        <f t="shared" ref="I4:I67" si="1">IF(H4&gt;0,H4/$H$213*100,0)</f>
        <v>0</v>
      </c>
      <c r="J4">
        <f t="shared" ref="J4:J67" si="2">LOOKUP(I4,$O$3:$P$12,$Q$3:$Q$12)</f>
        <v>1</v>
      </c>
      <c r="K4" s="64">
        <f t="shared" ref="K4:K67" si="3">ROUND((J4/10)*(40/100)*10,2)</f>
        <v>0.4</v>
      </c>
      <c r="M4">
        <v>1</v>
      </c>
      <c r="O4" s="30">
        <v>1</v>
      </c>
      <c r="P4" s="30">
        <v>3</v>
      </c>
      <c r="Q4" s="31">
        <v>2</v>
      </c>
    </row>
    <row r="5" spans="1:17">
      <c r="A5" t="s">
        <v>296</v>
      </c>
      <c r="B5" t="s">
        <v>299</v>
      </c>
      <c r="C5"/>
      <c r="D5"/>
      <c r="E5"/>
      <c r="F5"/>
      <c r="G5"/>
      <c r="H5" s="32">
        <f t="shared" si="0"/>
        <v>0</v>
      </c>
      <c r="I5" s="28">
        <f t="shared" si="1"/>
        <v>0</v>
      </c>
      <c r="J5">
        <f t="shared" si="2"/>
        <v>1</v>
      </c>
      <c r="K5" s="64">
        <f t="shared" si="3"/>
        <v>0.4</v>
      </c>
      <c r="M5">
        <v>1</v>
      </c>
      <c r="O5" s="30">
        <v>4</v>
      </c>
      <c r="P5" s="30">
        <v>6</v>
      </c>
      <c r="Q5" s="31">
        <v>3</v>
      </c>
    </row>
    <row r="6" spans="1:17">
      <c r="A6" t="s">
        <v>296</v>
      </c>
      <c r="B6" t="s">
        <v>300</v>
      </c>
      <c r="C6">
        <v>0</v>
      </c>
      <c r="D6">
        <v>100</v>
      </c>
      <c r="E6">
        <v>0</v>
      </c>
      <c r="F6">
        <v>0</v>
      </c>
      <c r="G6">
        <v>0</v>
      </c>
      <c r="H6" s="32">
        <f t="shared" si="0"/>
        <v>0</v>
      </c>
      <c r="I6" s="28">
        <f t="shared" si="1"/>
        <v>0</v>
      </c>
      <c r="J6">
        <f t="shared" si="2"/>
        <v>1</v>
      </c>
      <c r="K6" s="64">
        <f t="shared" si="3"/>
        <v>0.4</v>
      </c>
      <c r="M6">
        <v>1</v>
      </c>
      <c r="O6" s="30">
        <v>7</v>
      </c>
      <c r="P6" s="30">
        <v>10</v>
      </c>
      <c r="Q6" s="31">
        <v>4</v>
      </c>
    </row>
    <row r="7" spans="1:17">
      <c r="A7" t="s">
        <v>296</v>
      </c>
      <c r="B7" t="s">
        <v>301</v>
      </c>
      <c r="C7">
        <v>0</v>
      </c>
      <c r="D7">
        <v>18.75</v>
      </c>
      <c r="E7">
        <v>0</v>
      </c>
      <c r="F7">
        <v>10000</v>
      </c>
      <c r="G7">
        <v>10000</v>
      </c>
      <c r="H7" s="32">
        <f t="shared" si="0"/>
        <v>1500</v>
      </c>
      <c r="I7" s="28">
        <f t="shared" si="1"/>
        <v>0.12423512059772332</v>
      </c>
      <c r="J7">
        <f t="shared" si="2"/>
        <v>1</v>
      </c>
      <c r="K7" s="64">
        <f t="shared" si="3"/>
        <v>0.4</v>
      </c>
      <c r="M7">
        <v>1</v>
      </c>
      <c r="O7" s="30">
        <v>11</v>
      </c>
      <c r="P7" s="30">
        <v>20</v>
      </c>
      <c r="Q7" s="31">
        <v>5</v>
      </c>
    </row>
    <row r="8" spans="1:17">
      <c r="A8" t="s">
        <v>296</v>
      </c>
      <c r="B8" t="s">
        <v>302</v>
      </c>
      <c r="C8">
        <v>0</v>
      </c>
      <c r="D8">
        <v>18.75</v>
      </c>
      <c r="E8">
        <v>1.0625</v>
      </c>
      <c r="F8">
        <v>10000</v>
      </c>
      <c r="G8">
        <v>10000</v>
      </c>
      <c r="H8" s="32">
        <f t="shared" si="0"/>
        <v>1505.9765625</v>
      </c>
      <c r="I8" s="28">
        <f t="shared" si="1"/>
        <v>0.12473011990635488</v>
      </c>
      <c r="J8">
        <f t="shared" si="2"/>
        <v>1</v>
      </c>
      <c r="K8" s="64">
        <f t="shared" si="3"/>
        <v>0.4</v>
      </c>
      <c r="M8">
        <v>1</v>
      </c>
      <c r="O8" s="30">
        <v>21</v>
      </c>
      <c r="P8" s="30">
        <v>30</v>
      </c>
      <c r="Q8" s="31">
        <v>6</v>
      </c>
    </row>
    <row r="9" spans="1:17">
      <c r="A9" t="s">
        <v>296</v>
      </c>
      <c r="B9" t="s">
        <v>303</v>
      </c>
      <c r="C9">
        <v>0</v>
      </c>
      <c r="D9">
        <v>18.75</v>
      </c>
      <c r="E9">
        <v>0</v>
      </c>
      <c r="F9">
        <v>10000</v>
      </c>
      <c r="G9">
        <v>10000</v>
      </c>
      <c r="H9" s="32">
        <f t="shared" si="0"/>
        <v>1500</v>
      </c>
      <c r="I9" s="28">
        <f t="shared" si="1"/>
        <v>0.12423512059772332</v>
      </c>
      <c r="J9">
        <f t="shared" si="2"/>
        <v>1</v>
      </c>
      <c r="K9" s="64">
        <f t="shared" si="3"/>
        <v>0.4</v>
      </c>
      <c r="M9">
        <v>1</v>
      </c>
      <c r="O9" s="30">
        <v>31</v>
      </c>
      <c r="P9" s="30">
        <v>40</v>
      </c>
      <c r="Q9" s="31">
        <v>7</v>
      </c>
    </row>
    <row r="10" spans="1:17">
      <c r="A10" t="s">
        <v>296</v>
      </c>
      <c r="B10" t="s">
        <v>304</v>
      </c>
      <c r="C10">
        <v>42617</v>
      </c>
      <c r="D10">
        <v>25</v>
      </c>
      <c r="E10">
        <v>0</v>
      </c>
      <c r="F10">
        <v>0</v>
      </c>
      <c r="G10">
        <v>0</v>
      </c>
      <c r="H10" s="32">
        <f t="shared" si="0"/>
        <v>23439.350000000002</v>
      </c>
      <c r="I10" s="28">
        <f t="shared" si="1"/>
        <v>1.9413269826548309</v>
      </c>
      <c r="J10">
        <f t="shared" si="2"/>
        <v>2</v>
      </c>
      <c r="K10" s="64">
        <f t="shared" si="3"/>
        <v>0.8</v>
      </c>
      <c r="M10">
        <v>1</v>
      </c>
      <c r="O10" s="30">
        <v>41</v>
      </c>
      <c r="P10" s="30">
        <v>60</v>
      </c>
      <c r="Q10" s="31">
        <v>8</v>
      </c>
    </row>
    <row r="11" spans="1:17">
      <c r="A11" t="s">
        <v>296</v>
      </c>
      <c r="B11" t="s">
        <v>305</v>
      </c>
      <c r="C11">
        <v>0</v>
      </c>
      <c r="D11">
        <v>37.5</v>
      </c>
      <c r="E11">
        <v>0</v>
      </c>
      <c r="F11">
        <v>10000</v>
      </c>
      <c r="G11">
        <v>10000</v>
      </c>
      <c r="H11" s="32">
        <f t="shared" si="0"/>
        <v>1500</v>
      </c>
      <c r="I11" s="28">
        <f t="shared" si="1"/>
        <v>0.12423512059772332</v>
      </c>
      <c r="J11">
        <f t="shared" si="2"/>
        <v>1</v>
      </c>
      <c r="K11" s="64">
        <f t="shared" si="3"/>
        <v>0.4</v>
      </c>
      <c r="M11">
        <v>1</v>
      </c>
      <c r="O11" s="30">
        <v>61</v>
      </c>
      <c r="P11" s="30">
        <v>80</v>
      </c>
      <c r="Q11" s="31">
        <v>9</v>
      </c>
    </row>
    <row r="12" spans="1:17">
      <c r="A12" t="s">
        <v>296</v>
      </c>
      <c r="B12" t="s">
        <v>306</v>
      </c>
      <c r="C12">
        <v>0</v>
      </c>
      <c r="D12">
        <v>18.75</v>
      </c>
      <c r="E12">
        <v>1.4375</v>
      </c>
      <c r="F12">
        <v>10000</v>
      </c>
      <c r="G12">
        <v>10000</v>
      </c>
      <c r="H12" s="32">
        <f t="shared" si="0"/>
        <v>1508.0859375</v>
      </c>
      <c r="I12" s="28">
        <f t="shared" si="1"/>
        <v>0.12490482554469541</v>
      </c>
      <c r="J12">
        <f t="shared" si="2"/>
        <v>1</v>
      </c>
      <c r="K12" s="64">
        <f t="shared" si="3"/>
        <v>0.4</v>
      </c>
      <c r="M12">
        <v>1</v>
      </c>
      <c r="O12" s="30">
        <v>81</v>
      </c>
      <c r="P12" s="30">
        <v>100</v>
      </c>
      <c r="Q12" s="31">
        <v>10</v>
      </c>
    </row>
    <row r="13" spans="1:17">
      <c r="A13" t="s">
        <v>296</v>
      </c>
      <c r="B13" t="s">
        <v>307</v>
      </c>
      <c r="C13">
        <v>355217</v>
      </c>
      <c r="D13"/>
      <c r="E13"/>
      <c r="F13">
        <v>670000</v>
      </c>
      <c r="G13">
        <v>670000</v>
      </c>
      <c r="H13" s="32">
        <f t="shared" si="0"/>
        <v>295869.34999999998</v>
      </c>
      <c r="I13" s="28">
        <f t="shared" si="1"/>
        <v>24.504909585613337</v>
      </c>
      <c r="J13">
        <f t="shared" si="2"/>
        <v>6</v>
      </c>
      <c r="K13" s="64">
        <f t="shared" si="3"/>
        <v>2.4</v>
      </c>
      <c r="M13">
        <v>1</v>
      </c>
    </row>
    <row r="14" spans="1:17">
      <c r="A14" t="s">
        <v>296</v>
      </c>
      <c r="B14" t="s">
        <v>308</v>
      </c>
      <c r="C14">
        <v>19384</v>
      </c>
      <c r="D14">
        <v>100</v>
      </c>
      <c r="E14">
        <v>0</v>
      </c>
      <c r="F14">
        <v>0</v>
      </c>
      <c r="G14">
        <v>0</v>
      </c>
      <c r="H14" s="32">
        <f t="shared" si="0"/>
        <v>10661.2</v>
      </c>
      <c r="I14" s="28">
        <f t="shared" si="1"/>
        <v>0.88299697847763203</v>
      </c>
      <c r="J14">
        <f t="shared" si="2"/>
        <v>1</v>
      </c>
      <c r="K14" s="64">
        <f t="shared" si="3"/>
        <v>0.4</v>
      </c>
      <c r="M14">
        <v>1</v>
      </c>
    </row>
    <row r="15" spans="1:17">
      <c r="A15" t="s">
        <v>296</v>
      </c>
      <c r="B15" t="s">
        <v>309</v>
      </c>
      <c r="C15">
        <v>0</v>
      </c>
      <c r="D15">
        <v>93.75</v>
      </c>
      <c r="E15">
        <v>0</v>
      </c>
      <c r="F15">
        <v>0</v>
      </c>
      <c r="G15">
        <v>0</v>
      </c>
      <c r="H15" s="32">
        <f t="shared" si="0"/>
        <v>0</v>
      </c>
      <c r="I15" s="28">
        <f t="shared" si="1"/>
        <v>0</v>
      </c>
      <c r="J15">
        <f t="shared" si="2"/>
        <v>1</v>
      </c>
      <c r="K15" s="64">
        <f t="shared" si="3"/>
        <v>0.4</v>
      </c>
      <c r="M15">
        <v>1</v>
      </c>
    </row>
    <row r="16" spans="1:17">
      <c r="A16" t="s">
        <v>296</v>
      </c>
      <c r="B16" t="s">
        <v>310</v>
      </c>
      <c r="C16">
        <v>4054</v>
      </c>
      <c r="D16">
        <v>56.25</v>
      </c>
      <c r="E16">
        <v>0</v>
      </c>
      <c r="F16">
        <v>0</v>
      </c>
      <c r="G16">
        <v>0</v>
      </c>
      <c r="H16" s="32">
        <f t="shared" si="0"/>
        <v>2229.7000000000003</v>
      </c>
      <c r="I16" s="28">
        <f t="shared" si="1"/>
        <v>0.18467136559782915</v>
      </c>
      <c r="J16">
        <f t="shared" si="2"/>
        <v>1</v>
      </c>
      <c r="K16" s="64">
        <f t="shared" si="3"/>
        <v>0.4</v>
      </c>
      <c r="M16">
        <v>1</v>
      </c>
    </row>
    <row r="17" spans="1:13">
      <c r="A17" t="s">
        <v>296</v>
      </c>
      <c r="B17" t="s">
        <v>311</v>
      </c>
      <c r="C17">
        <v>2947190</v>
      </c>
      <c r="D17">
        <v>1000</v>
      </c>
      <c r="E17">
        <v>0</v>
      </c>
      <c r="F17">
        <v>2234888</v>
      </c>
      <c r="G17">
        <v>2234888</v>
      </c>
      <c r="H17" s="32">
        <f t="shared" si="0"/>
        <v>1956187.7000000002</v>
      </c>
      <c r="I17" s="28">
        <f t="shared" si="1"/>
        <v>162.01814321418868</v>
      </c>
      <c r="J17">
        <f t="shared" si="2"/>
        <v>10</v>
      </c>
      <c r="K17" s="64">
        <f t="shared" si="3"/>
        <v>4</v>
      </c>
      <c r="M17">
        <v>2</v>
      </c>
    </row>
    <row r="18" spans="1:13">
      <c r="A18" t="s">
        <v>296</v>
      </c>
      <c r="B18" t="s">
        <v>312</v>
      </c>
      <c r="C18"/>
      <c r="D18">
        <v>100</v>
      </c>
      <c r="E18"/>
      <c r="F18">
        <v>0</v>
      </c>
      <c r="G18">
        <v>0</v>
      </c>
      <c r="H18" s="32">
        <f t="shared" si="0"/>
        <v>0</v>
      </c>
      <c r="I18" s="28">
        <f t="shared" si="1"/>
        <v>0</v>
      </c>
      <c r="J18">
        <f t="shared" si="2"/>
        <v>1</v>
      </c>
      <c r="K18" s="64">
        <f t="shared" si="3"/>
        <v>0.4</v>
      </c>
      <c r="M18">
        <v>1</v>
      </c>
    </row>
    <row r="19" spans="1:13">
      <c r="A19" t="s">
        <v>296</v>
      </c>
      <c r="B19" t="s">
        <v>313</v>
      </c>
      <c r="C19"/>
      <c r="D19"/>
      <c r="E19"/>
      <c r="F19"/>
      <c r="G19"/>
      <c r="H19" s="32">
        <f t="shared" si="0"/>
        <v>0</v>
      </c>
      <c r="I19" s="28">
        <f t="shared" si="1"/>
        <v>0</v>
      </c>
      <c r="J19">
        <f t="shared" si="2"/>
        <v>1</v>
      </c>
      <c r="K19" s="64">
        <f t="shared" si="3"/>
        <v>0.4</v>
      </c>
      <c r="M19">
        <v>1</v>
      </c>
    </row>
    <row r="20" spans="1:13">
      <c r="A20" t="s">
        <v>296</v>
      </c>
      <c r="B20" t="s">
        <v>314</v>
      </c>
      <c r="C20">
        <v>0</v>
      </c>
      <c r="D20">
        <v>187.5</v>
      </c>
      <c r="E20">
        <v>0</v>
      </c>
      <c r="F20">
        <v>0</v>
      </c>
      <c r="G20">
        <v>0</v>
      </c>
      <c r="H20" s="32">
        <f t="shared" si="0"/>
        <v>0</v>
      </c>
      <c r="I20" s="28">
        <f t="shared" si="1"/>
        <v>0</v>
      </c>
      <c r="J20">
        <f t="shared" si="2"/>
        <v>1</v>
      </c>
      <c r="K20" s="64">
        <f t="shared" si="3"/>
        <v>0.4</v>
      </c>
      <c r="M20">
        <v>1</v>
      </c>
    </row>
    <row r="21" spans="1:13">
      <c r="A21" t="s">
        <v>296</v>
      </c>
      <c r="B21" t="s">
        <v>315</v>
      </c>
      <c r="C21">
        <v>115779</v>
      </c>
      <c r="D21">
        <v>0</v>
      </c>
      <c r="E21"/>
      <c r="F21">
        <v>0</v>
      </c>
      <c r="G21">
        <v>0</v>
      </c>
      <c r="H21" s="32">
        <f t="shared" si="0"/>
        <v>63678.450000000004</v>
      </c>
      <c r="I21" s="28">
        <f t="shared" si="1"/>
        <v>5.2740666101507303</v>
      </c>
      <c r="J21">
        <f t="shared" si="2"/>
        <v>3</v>
      </c>
      <c r="K21" s="64">
        <f t="shared" si="3"/>
        <v>1.2</v>
      </c>
      <c r="M21">
        <v>1</v>
      </c>
    </row>
    <row r="22" spans="1:13">
      <c r="A22" t="s">
        <v>296</v>
      </c>
      <c r="B22" t="s">
        <v>316</v>
      </c>
      <c r="C22">
        <v>0</v>
      </c>
      <c r="D22">
        <v>400</v>
      </c>
      <c r="E22"/>
      <c r="F22">
        <v>0</v>
      </c>
      <c r="G22">
        <v>0</v>
      </c>
      <c r="H22" s="32">
        <f t="shared" si="0"/>
        <v>0</v>
      </c>
      <c r="I22" s="28">
        <f t="shared" si="1"/>
        <v>0</v>
      </c>
      <c r="J22">
        <f t="shared" si="2"/>
        <v>1</v>
      </c>
      <c r="K22" s="64">
        <f t="shared" si="3"/>
        <v>0.4</v>
      </c>
      <c r="M22">
        <v>1</v>
      </c>
    </row>
    <row r="23" spans="1:13">
      <c r="A23" t="s">
        <v>296</v>
      </c>
      <c r="B23" t="s">
        <v>317</v>
      </c>
      <c r="C23">
        <v>0</v>
      </c>
      <c r="D23">
        <v>0</v>
      </c>
      <c r="E23">
        <v>0</v>
      </c>
      <c r="F23">
        <v>0</v>
      </c>
      <c r="G23">
        <v>0</v>
      </c>
      <c r="H23" s="32">
        <f t="shared" si="0"/>
        <v>0</v>
      </c>
      <c r="I23" s="28">
        <f t="shared" si="1"/>
        <v>0</v>
      </c>
      <c r="J23">
        <f t="shared" si="2"/>
        <v>1</v>
      </c>
      <c r="K23" s="64">
        <f t="shared" si="3"/>
        <v>0.4</v>
      </c>
      <c r="M23">
        <v>1</v>
      </c>
    </row>
    <row r="24" spans="1:13">
      <c r="A24" t="s">
        <v>296</v>
      </c>
      <c r="B24" t="s">
        <v>318</v>
      </c>
      <c r="C24"/>
      <c r="D24"/>
      <c r="E24"/>
      <c r="F24"/>
      <c r="G24"/>
      <c r="H24" s="32">
        <f t="shared" si="0"/>
        <v>0</v>
      </c>
      <c r="I24" s="28">
        <f t="shared" si="1"/>
        <v>0</v>
      </c>
      <c r="J24">
        <f t="shared" si="2"/>
        <v>1</v>
      </c>
      <c r="K24" s="64">
        <f t="shared" si="3"/>
        <v>0.4</v>
      </c>
      <c r="M24">
        <v>1</v>
      </c>
    </row>
    <row r="25" spans="1:13">
      <c r="A25" t="s">
        <v>296</v>
      </c>
      <c r="B25" t="s">
        <v>319</v>
      </c>
      <c r="C25">
        <v>0</v>
      </c>
      <c r="D25"/>
      <c r="E25"/>
      <c r="F25">
        <v>0</v>
      </c>
      <c r="G25">
        <v>0</v>
      </c>
      <c r="H25" s="32">
        <f t="shared" si="0"/>
        <v>0</v>
      </c>
      <c r="I25" s="28">
        <f t="shared" si="1"/>
        <v>0</v>
      </c>
      <c r="J25">
        <f t="shared" si="2"/>
        <v>1</v>
      </c>
      <c r="K25" s="64">
        <f t="shared" si="3"/>
        <v>0.4</v>
      </c>
      <c r="M25">
        <v>1</v>
      </c>
    </row>
    <row r="26" spans="1:13">
      <c r="A26" t="s">
        <v>296</v>
      </c>
      <c r="B26" t="s">
        <v>320</v>
      </c>
      <c r="C26">
        <v>0</v>
      </c>
      <c r="D26">
        <v>208333.3125</v>
      </c>
      <c r="E26">
        <v>0</v>
      </c>
      <c r="F26">
        <v>11000000</v>
      </c>
      <c r="G26">
        <v>10791000</v>
      </c>
      <c r="H26" s="32">
        <f t="shared" si="0"/>
        <v>1681350</v>
      </c>
      <c r="I26" s="28">
        <f t="shared" si="1"/>
        <v>139.25514667798805</v>
      </c>
      <c r="J26">
        <f t="shared" si="2"/>
        <v>10</v>
      </c>
      <c r="K26" s="64">
        <f t="shared" si="3"/>
        <v>4</v>
      </c>
      <c r="M26">
        <v>2</v>
      </c>
    </row>
    <row r="27" spans="1:13">
      <c r="A27" t="s">
        <v>296</v>
      </c>
      <c r="B27" t="s">
        <v>321</v>
      </c>
      <c r="C27"/>
      <c r="D27"/>
      <c r="E27"/>
      <c r="F27"/>
      <c r="G27"/>
      <c r="H27" s="32">
        <f t="shared" si="0"/>
        <v>0</v>
      </c>
      <c r="I27" s="28">
        <f t="shared" si="1"/>
        <v>0</v>
      </c>
      <c r="J27">
        <f t="shared" si="2"/>
        <v>1</v>
      </c>
      <c r="K27" s="64">
        <f t="shared" si="3"/>
        <v>0.4</v>
      </c>
      <c r="M27">
        <v>1</v>
      </c>
    </row>
    <row r="28" spans="1:13">
      <c r="A28" t="s">
        <v>296</v>
      </c>
      <c r="B28" t="s">
        <v>322</v>
      </c>
      <c r="C28">
        <v>0</v>
      </c>
      <c r="D28">
        <v>100</v>
      </c>
      <c r="E28">
        <v>0</v>
      </c>
      <c r="F28">
        <v>0</v>
      </c>
      <c r="G28">
        <v>0</v>
      </c>
      <c r="H28" s="32">
        <f t="shared" si="0"/>
        <v>0</v>
      </c>
      <c r="I28" s="28">
        <f t="shared" si="1"/>
        <v>0</v>
      </c>
      <c r="J28">
        <f t="shared" si="2"/>
        <v>1</v>
      </c>
      <c r="K28" s="64">
        <f t="shared" si="3"/>
        <v>0.4</v>
      </c>
      <c r="M28">
        <v>1</v>
      </c>
    </row>
    <row r="29" spans="1:13">
      <c r="A29" t="s">
        <v>296</v>
      </c>
      <c r="B29" t="s">
        <v>323</v>
      </c>
      <c r="C29">
        <v>447458</v>
      </c>
      <c r="D29"/>
      <c r="E29"/>
      <c r="F29"/>
      <c r="G29"/>
      <c r="H29" s="32">
        <f t="shared" si="0"/>
        <v>246101.90000000002</v>
      </c>
      <c r="I29" s="28">
        <f t="shared" si="1"/>
        <v>20.3829994838859</v>
      </c>
      <c r="J29">
        <f t="shared" si="2"/>
        <v>5</v>
      </c>
      <c r="K29" s="64">
        <f t="shared" si="3"/>
        <v>2</v>
      </c>
      <c r="M29">
        <v>1</v>
      </c>
    </row>
    <row r="30" spans="1:13">
      <c r="A30" t="s">
        <v>296</v>
      </c>
      <c r="B30" t="s">
        <v>324</v>
      </c>
      <c r="C30">
        <v>0</v>
      </c>
      <c r="D30">
        <v>1000</v>
      </c>
      <c r="E30">
        <v>0</v>
      </c>
      <c r="F30">
        <v>0</v>
      </c>
      <c r="G30">
        <v>0</v>
      </c>
      <c r="H30" s="32">
        <f t="shared" si="0"/>
        <v>0</v>
      </c>
      <c r="I30" s="28">
        <f t="shared" si="1"/>
        <v>0</v>
      </c>
      <c r="J30">
        <f t="shared" si="2"/>
        <v>1</v>
      </c>
      <c r="K30" s="64">
        <f t="shared" si="3"/>
        <v>0.4</v>
      </c>
      <c r="M30">
        <v>1</v>
      </c>
    </row>
    <row r="31" spans="1:13">
      <c r="A31" t="s">
        <v>296</v>
      </c>
      <c r="B31" t="s">
        <v>325</v>
      </c>
      <c r="C31">
        <v>0</v>
      </c>
      <c r="D31">
        <v>100</v>
      </c>
      <c r="E31">
        <v>0</v>
      </c>
      <c r="F31">
        <v>2244463</v>
      </c>
      <c r="G31">
        <v>0</v>
      </c>
      <c r="H31" s="32">
        <f t="shared" si="0"/>
        <v>673338.9</v>
      </c>
      <c r="I31" s="28">
        <f t="shared" si="1"/>
        <v>55.768226296425581</v>
      </c>
      <c r="J31">
        <f t="shared" si="2"/>
        <v>8</v>
      </c>
      <c r="K31" s="64">
        <f t="shared" si="3"/>
        <v>3.2</v>
      </c>
      <c r="M31">
        <v>1</v>
      </c>
    </row>
    <row r="32" spans="1:13">
      <c r="A32" t="s">
        <v>296</v>
      </c>
      <c r="B32" t="s">
        <v>326</v>
      </c>
      <c r="C32"/>
      <c r="D32">
        <v>108.75</v>
      </c>
      <c r="E32"/>
      <c r="F32"/>
      <c r="G32"/>
      <c r="H32" s="32">
        <f t="shared" si="0"/>
        <v>0</v>
      </c>
      <c r="I32" s="28">
        <f t="shared" si="1"/>
        <v>0</v>
      </c>
      <c r="J32">
        <f t="shared" si="2"/>
        <v>1</v>
      </c>
      <c r="K32" s="64">
        <f t="shared" si="3"/>
        <v>0.4</v>
      </c>
      <c r="M32">
        <v>1</v>
      </c>
    </row>
    <row r="33" spans="1:13">
      <c r="A33" t="s">
        <v>296</v>
      </c>
      <c r="B33" t="s">
        <v>327</v>
      </c>
      <c r="C33">
        <v>0</v>
      </c>
      <c r="D33">
        <v>6.25</v>
      </c>
      <c r="E33">
        <v>0</v>
      </c>
      <c r="F33">
        <v>0</v>
      </c>
      <c r="G33">
        <v>0</v>
      </c>
      <c r="H33" s="32">
        <f t="shared" si="0"/>
        <v>0</v>
      </c>
      <c r="I33" s="28">
        <f t="shared" si="1"/>
        <v>0</v>
      </c>
      <c r="J33">
        <f t="shared" si="2"/>
        <v>1</v>
      </c>
      <c r="K33" s="64">
        <f t="shared" si="3"/>
        <v>0.4</v>
      </c>
      <c r="M33">
        <v>1</v>
      </c>
    </row>
    <row r="34" spans="1:13">
      <c r="A34" t="s">
        <v>296</v>
      </c>
      <c r="B34" t="s">
        <v>328</v>
      </c>
      <c r="C34">
        <v>0</v>
      </c>
      <c r="D34">
        <v>6.25</v>
      </c>
      <c r="E34">
        <v>0</v>
      </c>
      <c r="F34">
        <v>0</v>
      </c>
      <c r="G34">
        <v>0</v>
      </c>
      <c r="H34" s="32">
        <f t="shared" si="0"/>
        <v>0</v>
      </c>
      <c r="I34" s="28">
        <f t="shared" si="1"/>
        <v>0</v>
      </c>
      <c r="J34">
        <f t="shared" si="2"/>
        <v>1</v>
      </c>
      <c r="K34" s="64">
        <f t="shared" si="3"/>
        <v>0.4</v>
      </c>
      <c r="M34">
        <v>1</v>
      </c>
    </row>
    <row r="35" spans="1:13">
      <c r="A35" t="s">
        <v>296</v>
      </c>
      <c r="B35" t="s">
        <v>329</v>
      </c>
      <c r="C35">
        <v>23</v>
      </c>
      <c r="D35">
        <v>312.5</v>
      </c>
      <c r="E35">
        <v>0</v>
      </c>
      <c r="F35">
        <v>0</v>
      </c>
      <c r="G35">
        <v>0</v>
      </c>
      <c r="H35" s="32">
        <f t="shared" si="0"/>
        <v>12.65</v>
      </c>
      <c r="I35" s="28">
        <f t="shared" si="1"/>
        <v>1.0477161837074667E-3</v>
      </c>
      <c r="J35">
        <f t="shared" si="2"/>
        <v>1</v>
      </c>
      <c r="K35" s="64">
        <f t="shared" si="3"/>
        <v>0.4</v>
      </c>
      <c r="M35">
        <v>1</v>
      </c>
    </row>
    <row r="36" spans="1:13">
      <c r="A36" t="s">
        <v>296</v>
      </c>
      <c r="B36" t="s">
        <v>330</v>
      </c>
      <c r="C36"/>
      <c r="D36"/>
      <c r="E36"/>
      <c r="F36"/>
      <c r="G36"/>
      <c r="H36" s="32">
        <f t="shared" si="0"/>
        <v>0</v>
      </c>
      <c r="I36" s="28">
        <f t="shared" si="1"/>
        <v>0</v>
      </c>
      <c r="J36">
        <f t="shared" si="2"/>
        <v>1</v>
      </c>
      <c r="K36" s="64">
        <f t="shared" si="3"/>
        <v>0.4</v>
      </c>
      <c r="M36">
        <v>1</v>
      </c>
    </row>
    <row r="37" spans="1:13">
      <c r="A37" t="s">
        <v>296</v>
      </c>
      <c r="B37" t="s">
        <v>331</v>
      </c>
      <c r="C37"/>
      <c r="D37"/>
      <c r="E37"/>
      <c r="F37"/>
      <c r="G37"/>
      <c r="H37" s="32">
        <f t="shared" si="0"/>
        <v>0</v>
      </c>
      <c r="I37" s="28">
        <f t="shared" si="1"/>
        <v>0</v>
      </c>
      <c r="J37">
        <f t="shared" si="2"/>
        <v>1</v>
      </c>
      <c r="K37" s="64">
        <f t="shared" si="3"/>
        <v>0.4</v>
      </c>
      <c r="M37">
        <v>1</v>
      </c>
    </row>
    <row r="38" spans="1:13">
      <c r="A38" t="s">
        <v>296</v>
      </c>
      <c r="B38" t="s">
        <v>332</v>
      </c>
      <c r="C38"/>
      <c r="D38"/>
      <c r="E38"/>
      <c r="F38"/>
      <c r="G38"/>
      <c r="H38" s="32">
        <f t="shared" si="0"/>
        <v>0</v>
      </c>
      <c r="I38" s="28">
        <f t="shared" si="1"/>
        <v>0</v>
      </c>
      <c r="J38">
        <f t="shared" si="2"/>
        <v>1</v>
      </c>
      <c r="K38" s="64">
        <f t="shared" si="3"/>
        <v>0.4</v>
      </c>
      <c r="M38">
        <v>1</v>
      </c>
    </row>
    <row r="39" spans="1:13">
      <c r="A39" t="s">
        <v>296</v>
      </c>
      <c r="B39" t="s">
        <v>333</v>
      </c>
      <c r="C39">
        <v>1148046</v>
      </c>
      <c r="D39"/>
      <c r="E39"/>
      <c r="F39">
        <v>1400000</v>
      </c>
      <c r="G39">
        <v>1400000</v>
      </c>
      <c r="H39" s="32">
        <f t="shared" si="0"/>
        <v>841425.3</v>
      </c>
      <c r="I39" s="28">
        <f t="shared" si="1"/>
        <v>69.68971574631702</v>
      </c>
      <c r="J39">
        <f t="shared" si="2"/>
        <v>9</v>
      </c>
      <c r="K39" s="64">
        <f t="shared" si="3"/>
        <v>3.6</v>
      </c>
      <c r="M39">
        <v>2</v>
      </c>
    </row>
    <row r="40" spans="1:13">
      <c r="A40" t="s">
        <v>296</v>
      </c>
      <c r="B40" t="s">
        <v>334</v>
      </c>
      <c r="C40">
        <v>47678</v>
      </c>
      <c r="D40"/>
      <c r="E40"/>
      <c r="F40">
        <v>8000</v>
      </c>
      <c r="G40">
        <v>8000</v>
      </c>
      <c r="H40" s="32">
        <f t="shared" si="0"/>
        <v>27422.9</v>
      </c>
      <c r="I40" s="28">
        <f t="shared" si="1"/>
        <v>2.2712581924262047</v>
      </c>
      <c r="J40">
        <f t="shared" si="2"/>
        <v>2</v>
      </c>
      <c r="K40" s="64">
        <f t="shared" si="3"/>
        <v>0.8</v>
      </c>
      <c r="M40">
        <v>1</v>
      </c>
    </row>
    <row r="41" spans="1:13">
      <c r="A41" t="s">
        <v>296</v>
      </c>
      <c r="B41" t="s">
        <v>335</v>
      </c>
      <c r="C41">
        <v>0</v>
      </c>
      <c r="D41"/>
      <c r="E41"/>
      <c r="F41">
        <v>0</v>
      </c>
      <c r="G41">
        <v>0</v>
      </c>
      <c r="H41" s="32">
        <f t="shared" si="0"/>
        <v>0</v>
      </c>
      <c r="I41" s="28">
        <f t="shared" si="1"/>
        <v>0</v>
      </c>
      <c r="J41">
        <f t="shared" si="2"/>
        <v>1</v>
      </c>
      <c r="K41" s="64">
        <f t="shared" si="3"/>
        <v>0.4</v>
      </c>
      <c r="M41">
        <v>1</v>
      </c>
    </row>
    <row r="42" spans="1:13">
      <c r="A42" t="s">
        <v>296</v>
      </c>
      <c r="B42" t="s">
        <v>336</v>
      </c>
      <c r="C42">
        <v>0</v>
      </c>
      <c r="D42">
        <v>12.5</v>
      </c>
      <c r="E42">
        <v>0</v>
      </c>
      <c r="F42">
        <v>0</v>
      </c>
      <c r="G42">
        <v>0</v>
      </c>
      <c r="H42" s="32">
        <f t="shared" si="0"/>
        <v>0</v>
      </c>
      <c r="I42" s="28">
        <f t="shared" si="1"/>
        <v>0</v>
      </c>
      <c r="J42">
        <f t="shared" si="2"/>
        <v>1</v>
      </c>
      <c r="K42" s="64">
        <f t="shared" si="3"/>
        <v>0.4</v>
      </c>
      <c r="M42">
        <v>1</v>
      </c>
    </row>
    <row r="43" spans="1:13">
      <c r="A43" t="s">
        <v>296</v>
      </c>
      <c r="B43" t="s">
        <v>337</v>
      </c>
      <c r="C43">
        <v>0</v>
      </c>
      <c r="D43">
        <v>37.5</v>
      </c>
      <c r="E43">
        <v>0</v>
      </c>
      <c r="F43">
        <v>0</v>
      </c>
      <c r="G43">
        <v>0</v>
      </c>
      <c r="H43" s="32">
        <f t="shared" si="0"/>
        <v>0</v>
      </c>
      <c r="I43" s="28">
        <f t="shared" si="1"/>
        <v>0</v>
      </c>
      <c r="J43">
        <f t="shared" si="2"/>
        <v>1</v>
      </c>
      <c r="K43" s="64">
        <f t="shared" si="3"/>
        <v>0.4</v>
      </c>
      <c r="M43">
        <v>1</v>
      </c>
    </row>
    <row r="44" spans="1:13">
      <c r="A44" t="s">
        <v>296</v>
      </c>
      <c r="B44" t="s">
        <v>338</v>
      </c>
      <c r="C44">
        <v>0</v>
      </c>
      <c r="D44">
        <v>0</v>
      </c>
      <c r="E44">
        <v>0</v>
      </c>
      <c r="F44">
        <v>0</v>
      </c>
      <c r="G44">
        <v>0</v>
      </c>
      <c r="H44" s="32">
        <f t="shared" si="0"/>
        <v>0</v>
      </c>
      <c r="I44" s="28">
        <f t="shared" si="1"/>
        <v>0</v>
      </c>
      <c r="J44">
        <f t="shared" si="2"/>
        <v>1</v>
      </c>
      <c r="K44" s="64">
        <f t="shared" si="3"/>
        <v>0.4</v>
      </c>
      <c r="M44">
        <v>1</v>
      </c>
    </row>
    <row r="45" spans="1:13">
      <c r="A45" t="s">
        <v>296</v>
      </c>
      <c r="B45" t="s">
        <v>339</v>
      </c>
      <c r="C45"/>
      <c r="D45"/>
      <c r="E45"/>
      <c r="F45"/>
      <c r="G45"/>
      <c r="H45" s="32">
        <f t="shared" si="0"/>
        <v>0</v>
      </c>
      <c r="I45" s="28">
        <f t="shared" si="1"/>
        <v>0</v>
      </c>
      <c r="J45">
        <f t="shared" si="2"/>
        <v>1</v>
      </c>
      <c r="K45" s="64">
        <f t="shared" si="3"/>
        <v>0.4</v>
      </c>
      <c r="M45">
        <v>1</v>
      </c>
    </row>
    <row r="46" spans="1:13">
      <c r="A46" t="s">
        <v>296</v>
      </c>
      <c r="B46" t="s">
        <v>340</v>
      </c>
      <c r="C46"/>
      <c r="D46"/>
      <c r="E46"/>
      <c r="F46"/>
      <c r="G46"/>
      <c r="H46" s="32">
        <f t="shared" si="0"/>
        <v>0</v>
      </c>
      <c r="I46" s="28">
        <f t="shared" si="1"/>
        <v>0</v>
      </c>
      <c r="J46">
        <f t="shared" si="2"/>
        <v>1</v>
      </c>
      <c r="K46" s="64">
        <f t="shared" si="3"/>
        <v>0.4</v>
      </c>
      <c r="M46">
        <v>1</v>
      </c>
    </row>
    <row r="47" spans="1:13">
      <c r="A47" t="s">
        <v>296</v>
      </c>
      <c r="B47" t="s">
        <v>341</v>
      </c>
      <c r="C47"/>
      <c r="D47"/>
      <c r="E47"/>
      <c r="F47"/>
      <c r="G47"/>
      <c r="H47" s="32">
        <f t="shared" si="0"/>
        <v>0</v>
      </c>
      <c r="I47" s="28">
        <f t="shared" si="1"/>
        <v>0</v>
      </c>
      <c r="J47">
        <f t="shared" si="2"/>
        <v>1</v>
      </c>
      <c r="K47" s="64">
        <f t="shared" si="3"/>
        <v>0.4</v>
      </c>
      <c r="M47">
        <v>1</v>
      </c>
    </row>
    <row r="48" spans="1:13">
      <c r="A48" t="s">
        <v>296</v>
      </c>
      <c r="B48" t="s">
        <v>342</v>
      </c>
      <c r="C48"/>
      <c r="D48"/>
      <c r="E48"/>
      <c r="F48"/>
      <c r="G48"/>
      <c r="H48" s="32">
        <f t="shared" si="0"/>
        <v>0</v>
      </c>
      <c r="I48" s="28">
        <f t="shared" si="1"/>
        <v>0</v>
      </c>
      <c r="J48">
        <f t="shared" si="2"/>
        <v>1</v>
      </c>
      <c r="K48" s="64">
        <f t="shared" si="3"/>
        <v>0.4</v>
      </c>
      <c r="M48">
        <v>1</v>
      </c>
    </row>
    <row r="49" spans="1:13">
      <c r="A49" t="s">
        <v>296</v>
      </c>
      <c r="B49" t="s">
        <v>343</v>
      </c>
      <c r="C49">
        <v>879170</v>
      </c>
      <c r="D49">
        <v>120</v>
      </c>
      <c r="E49"/>
      <c r="F49">
        <v>5616455</v>
      </c>
      <c r="G49">
        <v>508915</v>
      </c>
      <c r="H49" s="32">
        <f t="shared" si="0"/>
        <v>2092142.75</v>
      </c>
      <c r="I49" s="28">
        <f t="shared" si="1"/>
        <v>173.27840456926836</v>
      </c>
      <c r="J49">
        <f t="shared" si="2"/>
        <v>10</v>
      </c>
      <c r="K49" s="64">
        <f t="shared" si="3"/>
        <v>4</v>
      </c>
      <c r="M49">
        <v>2</v>
      </c>
    </row>
    <row r="50" spans="1:13">
      <c r="A50" t="s">
        <v>296</v>
      </c>
      <c r="B50" t="s">
        <v>344</v>
      </c>
      <c r="C50">
        <v>2053102</v>
      </c>
      <c r="D50"/>
      <c r="E50"/>
      <c r="F50">
        <v>0</v>
      </c>
      <c r="G50">
        <v>0</v>
      </c>
      <c r="H50" s="32">
        <f t="shared" si="0"/>
        <v>1129206.1000000001</v>
      </c>
      <c r="I50" s="28">
        <f t="shared" si="1"/>
        <v>93.524704008789882</v>
      </c>
      <c r="J50">
        <f t="shared" si="2"/>
        <v>10</v>
      </c>
      <c r="K50" s="64">
        <f t="shared" si="3"/>
        <v>4</v>
      </c>
      <c r="M50">
        <v>2</v>
      </c>
    </row>
    <row r="51" spans="1:13">
      <c r="A51" t="s">
        <v>296</v>
      </c>
      <c r="B51" t="s">
        <v>345</v>
      </c>
      <c r="C51">
        <v>0</v>
      </c>
      <c r="D51">
        <v>0</v>
      </c>
      <c r="E51">
        <v>0</v>
      </c>
      <c r="F51">
        <v>0</v>
      </c>
      <c r="G51">
        <v>0</v>
      </c>
      <c r="H51" s="32">
        <f t="shared" si="0"/>
        <v>0</v>
      </c>
      <c r="I51" s="28">
        <f t="shared" si="1"/>
        <v>0</v>
      </c>
      <c r="J51">
        <f t="shared" si="2"/>
        <v>1</v>
      </c>
      <c r="K51" s="64">
        <f t="shared" si="3"/>
        <v>0.4</v>
      </c>
      <c r="M51">
        <v>1</v>
      </c>
    </row>
    <row r="52" spans="1:13">
      <c r="A52" t="s">
        <v>296</v>
      </c>
      <c r="B52" t="s">
        <v>346</v>
      </c>
      <c r="C52">
        <v>0</v>
      </c>
      <c r="D52">
        <v>0</v>
      </c>
      <c r="E52">
        <v>2300</v>
      </c>
      <c r="F52">
        <v>0</v>
      </c>
      <c r="G52">
        <v>0</v>
      </c>
      <c r="H52" s="32">
        <f t="shared" si="0"/>
        <v>0</v>
      </c>
      <c r="I52" s="28">
        <f t="shared" si="1"/>
        <v>0</v>
      </c>
      <c r="J52">
        <f t="shared" si="2"/>
        <v>1</v>
      </c>
      <c r="K52" s="64">
        <f t="shared" si="3"/>
        <v>0.4</v>
      </c>
      <c r="M52">
        <v>1</v>
      </c>
    </row>
    <row r="53" spans="1:13">
      <c r="A53" t="s">
        <v>296</v>
      </c>
      <c r="B53" t="s">
        <v>347</v>
      </c>
      <c r="C53">
        <v>0</v>
      </c>
      <c r="D53">
        <v>0</v>
      </c>
      <c r="E53">
        <v>0</v>
      </c>
      <c r="F53">
        <v>0</v>
      </c>
      <c r="G53">
        <v>0</v>
      </c>
      <c r="H53" s="32">
        <f t="shared" si="0"/>
        <v>0</v>
      </c>
      <c r="I53" s="28">
        <f t="shared" si="1"/>
        <v>0</v>
      </c>
      <c r="J53">
        <f t="shared" si="2"/>
        <v>1</v>
      </c>
      <c r="K53" s="64">
        <f t="shared" si="3"/>
        <v>0.4</v>
      </c>
      <c r="M53">
        <v>1</v>
      </c>
    </row>
    <row r="54" spans="1:13">
      <c r="A54" t="s">
        <v>296</v>
      </c>
      <c r="B54" t="s">
        <v>348</v>
      </c>
      <c r="C54">
        <v>0</v>
      </c>
      <c r="D54">
        <v>37.5</v>
      </c>
      <c r="E54"/>
      <c r="F54">
        <v>0</v>
      </c>
      <c r="G54">
        <v>0</v>
      </c>
      <c r="H54" s="32">
        <f t="shared" si="0"/>
        <v>0</v>
      </c>
      <c r="I54" s="28">
        <f t="shared" si="1"/>
        <v>0</v>
      </c>
      <c r="J54">
        <f t="shared" si="2"/>
        <v>1</v>
      </c>
      <c r="K54" s="64">
        <f t="shared" si="3"/>
        <v>0.4</v>
      </c>
      <c r="M54">
        <v>1</v>
      </c>
    </row>
    <row r="55" spans="1:13">
      <c r="A55" t="s">
        <v>296</v>
      </c>
      <c r="B55" t="s">
        <v>349</v>
      </c>
      <c r="C55">
        <v>557765</v>
      </c>
      <c r="D55">
        <v>100</v>
      </c>
      <c r="E55"/>
      <c r="F55">
        <v>0</v>
      </c>
      <c r="G55">
        <v>0</v>
      </c>
      <c r="H55" s="32">
        <f t="shared" si="0"/>
        <v>306770.75</v>
      </c>
      <c r="I55" s="28">
        <f t="shared" si="1"/>
        <v>25.407800748069352</v>
      </c>
      <c r="J55">
        <f t="shared" si="2"/>
        <v>6</v>
      </c>
      <c r="K55" s="64">
        <f t="shared" si="3"/>
        <v>2.4</v>
      </c>
      <c r="M55">
        <v>1</v>
      </c>
    </row>
    <row r="56" spans="1:13">
      <c r="A56" t="s">
        <v>296</v>
      </c>
      <c r="B56" t="s">
        <v>350</v>
      </c>
      <c r="C56">
        <v>0</v>
      </c>
      <c r="D56">
        <v>0</v>
      </c>
      <c r="E56">
        <v>0</v>
      </c>
      <c r="F56">
        <v>0</v>
      </c>
      <c r="G56">
        <v>0</v>
      </c>
      <c r="H56" s="32">
        <f t="shared" si="0"/>
        <v>0</v>
      </c>
      <c r="I56" s="28">
        <f t="shared" si="1"/>
        <v>0</v>
      </c>
      <c r="J56">
        <f t="shared" si="2"/>
        <v>1</v>
      </c>
      <c r="K56" s="64">
        <f t="shared" si="3"/>
        <v>0.4</v>
      </c>
      <c r="M56">
        <v>1</v>
      </c>
    </row>
    <row r="57" spans="1:13">
      <c r="A57" t="s">
        <v>296</v>
      </c>
      <c r="B57" t="s">
        <v>351</v>
      </c>
      <c r="C57">
        <v>130395</v>
      </c>
      <c r="D57"/>
      <c r="E57">
        <v>0.875</v>
      </c>
      <c r="F57"/>
      <c r="G57"/>
      <c r="H57" s="32">
        <f t="shared" si="0"/>
        <v>71717.25</v>
      </c>
      <c r="I57" s="28">
        <f t="shared" si="1"/>
        <v>5.9398674684580488</v>
      </c>
      <c r="J57">
        <f t="shared" si="2"/>
        <v>3</v>
      </c>
      <c r="K57" s="64">
        <f t="shared" si="3"/>
        <v>1.2</v>
      </c>
      <c r="M57">
        <v>1</v>
      </c>
    </row>
    <row r="58" spans="1:13">
      <c r="A58" t="s">
        <v>296</v>
      </c>
      <c r="B58" t="s">
        <v>352</v>
      </c>
      <c r="C58">
        <v>25760</v>
      </c>
      <c r="D58">
        <v>100</v>
      </c>
      <c r="E58"/>
      <c r="F58">
        <v>0</v>
      </c>
      <c r="G58">
        <v>0</v>
      </c>
      <c r="H58" s="32">
        <f t="shared" si="0"/>
        <v>14168.000000000002</v>
      </c>
      <c r="I58" s="28">
        <f t="shared" si="1"/>
        <v>1.1734421257523628</v>
      </c>
      <c r="J58">
        <f t="shared" si="2"/>
        <v>2</v>
      </c>
      <c r="K58" s="64">
        <f t="shared" si="3"/>
        <v>0.8</v>
      </c>
      <c r="M58">
        <v>1</v>
      </c>
    </row>
    <row r="59" spans="1:13">
      <c r="A59" t="s">
        <v>296</v>
      </c>
      <c r="B59" t="s">
        <v>353</v>
      </c>
      <c r="C59">
        <v>0</v>
      </c>
      <c r="D59">
        <v>100</v>
      </c>
      <c r="E59"/>
      <c r="F59">
        <v>0</v>
      </c>
      <c r="G59">
        <v>0</v>
      </c>
      <c r="H59" s="32">
        <f t="shared" si="0"/>
        <v>0</v>
      </c>
      <c r="I59" s="28">
        <f t="shared" si="1"/>
        <v>0</v>
      </c>
      <c r="J59">
        <f t="shared" si="2"/>
        <v>1</v>
      </c>
      <c r="K59" s="64">
        <f t="shared" si="3"/>
        <v>0.4</v>
      </c>
      <c r="M59">
        <v>1</v>
      </c>
    </row>
    <row r="60" spans="1:13">
      <c r="A60" t="s">
        <v>296</v>
      </c>
      <c r="B60" t="s">
        <v>354</v>
      </c>
      <c r="C60">
        <v>1126491</v>
      </c>
      <c r="D60">
        <v>100</v>
      </c>
      <c r="E60"/>
      <c r="F60">
        <v>0</v>
      </c>
      <c r="G60">
        <v>0</v>
      </c>
      <c r="H60" s="32">
        <f t="shared" si="0"/>
        <v>619570.05000000005</v>
      </c>
      <c r="I60" s="28">
        <f t="shared" si="1"/>
        <v>51.314906586991647</v>
      </c>
      <c r="J60">
        <f t="shared" si="2"/>
        <v>8</v>
      </c>
      <c r="K60" s="64">
        <f t="shared" si="3"/>
        <v>3.2</v>
      </c>
      <c r="M60">
        <v>1</v>
      </c>
    </row>
    <row r="61" spans="1:13">
      <c r="A61" t="s">
        <v>296</v>
      </c>
      <c r="B61" t="s">
        <v>355</v>
      </c>
      <c r="C61">
        <v>0</v>
      </c>
      <c r="D61">
        <v>100</v>
      </c>
      <c r="E61"/>
      <c r="F61">
        <v>0</v>
      </c>
      <c r="G61">
        <v>0</v>
      </c>
      <c r="H61" s="32">
        <f t="shared" si="0"/>
        <v>0</v>
      </c>
      <c r="I61" s="28">
        <f t="shared" si="1"/>
        <v>0</v>
      </c>
      <c r="J61">
        <f t="shared" si="2"/>
        <v>1</v>
      </c>
      <c r="K61" s="64">
        <f t="shared" si="3"/>
        <v>0.4</v>
      </c>
      <c r="M61">
        <v>1</v>
      </c>
    </row>
    <row r="62" spans="1:13">
      <c r="A62" t="s">
        <v>296</v>
      </c>
      <c r="B62" t="s">
        <v>356</v>
      </c>
      <c r="C62">
        <v>14412366</v>
      </c>
      <c r="D62">
        <v>1000</v>
      </c>
      <c r="E62">
        <v>6675.125</v>
      </c>
      <c r="F62">
        <v>73341518</v>
      </c>
      <c r="G62">
        <v>0</v>
      </c>
      <c r="H62" s="32">
        <f t="shared" si="0"/>
        <v>31931794.199999999</v>
      </c>
      <c r="I62" s="28">
        <f t="shared" si="1"/>
        <v>2644.700202225788</v>
      </c>
      <c r="J62">
        <f t="shared" si="2"/>
        <v>10</v>
      </c>
      <c r="K62" s="64">
        <f t="shared" si="3"/>
        <v>4</v>
      </c>
      <c r="M62">
        <v>8</v>
      </c>
    </row>
    <row r="63" spans="1:13">
      <c r="A63" t="s">
        <v>296</v>
      </c>
      <c r="B63" t="s">
        <v>357</v>
      </c>
      <c r="C63"/>
      <c r="D63"/>
      <c r="E63"/>
      <c r="F63"/>
      <c r="G63"/>
      <c r="H63" s="32">
        <f t="shared" si="0"/>
        <v>0</v>
      </c>
      <c r="I63" s="28">
        <f t="shared" si="1"/>
        <v>0</v>
      </c>
      <c r="J63">
        <f t="shared" si="2"/>
        <v>1</v>
      </c>
      <c r="K63" s="64">
        <f t="shared" si="3"/>
        <v>0.4</v>
      </c>
      <c r="M63">
        <v>1</v>
      </c>
    </row>
    <row r="64" spans="1:13">
      <c r="A64" t="s">
        <v>296</v>
      </c>
      <c r="B64" t="s">
        <v>358</v>
      </c>
      <c r="C64">
        <v>0</v>
      </c>
      <c r="D64">
        <v>0</v>
      </c>
      <c r="E64">
        <v>0</v>
      </c>
      <c r="F64">
        <v>0</v>
      </c>
      <c r="G64">
        <v>0</v>
      </c>
      <c r="H64" s="32">
        <f t="shared" si="0"/>
        <v>0</v>
      </c>
      <c r="I64" s="28">
        <f t="shared" si="1"/>
        <v>0</v>
      </c>
      <c r="J64">
        <f t="shared" si="2"/>
        <v>1</v>
      </c>
      <c r="K64" s="64">
        <f t="shared" si="3"/>
        <v>0.4</v>
      </c>
      <c r="M64">
        <v>1</v>
      </c>
    </row>
    <row r="65" spans="1:13">
      <c r="A65" t="s">
        <v>296</v>
      </c>
      <c r="B65" t="s">
        <v>359</v>
      </c>
      <c r="C65">
        <v>0</v>
      </c>
      <c r="D65">
        <v>0</v>
      </c>
      <c r="E65">
        <v>0</v>
      </c>
      <c r="F65">
        <v>0</v>
      </c>
      <c r="G65">
        <v>0</v>
      </c>
      <c r="H65" s="32">
        <f t="shared" si="0"/>
        <v>0</v>
      </c>
      <c r="I65" s="28">
        <f t="shared" si="1"/>
        <v>0</v>
      </c>
      <c r="J65">
        <f t="shared" si="2"/>
        <v>1</v>
      </c>
      <c r="K65" s="64">
        <f t="shared" si="3"/>
        <v>0.4</v>
      </c>
      <c r="M65">
        <v>1</v>
      </c>
    </row>
    <row r="66" spans="1:13">
      <c r="A66" t="s">
        <v>296</v>
      </c>
      <c r="B66" t="s">
        <v>360</v>
      </c>
      <c r="C66">
        <v>0</v>
      </c>
      <c r="D66">
        <v>0</v>
      </c>
      <c r="E66">
        <v>0</v>
      </c>
      <c r="F66">
        <v>0</v>
      </c>
      <c r="G66">
        <v>0</v>
      </c>
      <c r="H66" s="32">
        <f t="shared" si="0"/>
        <v>0</v>
      </c>
      <c r="I66" s="28">
        <f t="shared" si="1"/>
        <v>0</v>
      </c>
      <c r="J66">
        <f t="shared" si="2"/>
        <v>1</v>
      </c>
      <c r="K66" s="64">
        <f t="shared" si="3"/>
        <v>0.4</v>
      </c>
      <c r="M66">
        <v>1</v>
      </c>
    </row>
    <row r="67" spans="1:13">
      <c r="A67" t="s">
        <v>296</v>
      </c>
      <c r="B67" t="s">
        <v>361</v>
      </c>
      <c r="C67">
        <v>0</v>
      </c>
      <c r="D67">
        <v>56.25</v>
      </c>
      <c r="E67">
        <v>0</v>
      </c>
      <c r="F67">
        <v>0</v>
      </c>
      <c r="G67">
        <v>0</v>
      </c>
      <c r="H67" s="32">
        <f t="shared" si="0"/>
        <v>0</v>
      </c>
      <c r="I67" s="28">
        <f t="shared" si="1"/>
        <v>0</v>
      </c>
      <c r="J67">
        <f t="shared" si="2"/>
        <v>1</v>
      </c>
      <c r="K67" s="64">
        <f t="shared" si="3"/>
        <v>0.4</v>
      </c>
      <c r="M67">
        <v>1</v>
      </c>
    </row>
    <row r="68" spans="1:13">
      <c r="A68" t="s">
        <v>296</v>
      </c>
      <c r="B68" t="s">
        <v>362</v>
      </c>
      <c r="C68">
        <v>0</v>
      </c>
      <c r="D68">
        <v>12.5</v>
      </c>
      <c r="E68">
        <v>0</v>
      </c>
      <c r="F68">
        <v>0</v>
      </c>
      <c r="G68">
        <v>0</v>
      </c>
      <c r="H68" s="32">
        <f t="shared" ref="H68:H131" si="4">(0.55*C68)+(0.3*((D68*E68)+(F68-G68))+(0.15*G68))</f>
        <v>0</v>
      </c>
      <c r="I68" s="28">
        <f t="shared" ref="I68:I131" si="5">IF(H68&gt;0,H68/$H$213*100,0)</f>
        <v>0</v>
      </c>
      <c r="J68">
        <f t="shared" ref="J68:J131" si="6">LOOKUP(I68,$O$3:$P$12,$Q$3:$Q$12)</f>
        <v>1</v>
      </c>
      <c r="K68" s="64">
        <f t="shared" ref="K68:K131" si="7">ROUND((J68/10)*(40/100)*10,2)</f>
        <v>0.4</v>
      </c>
      <c r="M68">
        <v>1</v>
      </c>
    </row>
    <row r="69" spans="1:13">
      <c r="A69" t="s">
        <v>296</v>
      </c>
      <c r="B69" t="s">
        <v>363</v>
      </c>
      <c r="C69">
        <v>0</v>
      </c>
      <c r="D69">
        <v>12.5</v>
      </c>
      <c r="E69">
        <v>0</v>
      </c>
      <c r="F69">
        <v>0</v>
      </c>
      <c r="G69">
        <v>0</v>
      </c>
      <c r="H69" s="32">
        <f t="shared" si="4"/>
        <v>0</v>
      </c>
      <c r="I69" s="28">
        <f t="shared" si="5"/>
        <v>0</v>
      </c>
      <c r="J69">
        <f t="shared" si="6"/>
        <v>1</v>
      </c>
      <c r="K69" s="64">
        <f t="shared" si="7"/>
        <v>0.4</v>
      </c>
      <c r="M69">
        <v>1</v>
      </c>
    </row>
    <row r="70" spans="1:13">
      <c r="A70" t="s">
        <v>296</v>
      </c>
      <c r="B70" t="s">
        <v>364</v>
      </c>
      <c r="C70">
        <v>0</v>
      </c>
      <c r="D70">
        <v>0</v>
      </c>
      <c r="E70">
        <v>0</v>
      </c>
      <c r="F70">
        <v>0</v>
      </c>
      <c r="G70">
        <v>0</v>
      </c>
      <c r="H70" s="32">
        <f t="shared" si="4"/>
        <v>0</v>
      </c>
      <c r="I70" s="28">
        <f t="shared" si="5"/>
        <v>0</v>
      </c>
      <c r="J70">
        <f t="shared" si="6"/>
        <v>1</v>
      </c>
      <c r="K70" s="64">
        <f t="shared" si="7"/>
        <v>0.4</v>
      </c>
      <c r="M70">
        <v>1</v>
      </c>
    </row>
    <row r="71" spans="1:13">
      <c r="A71" t="s">
        <v>296</v>
      </c>
      <c r="B71" t="s">
        <v>365</v>
      </c>
      <c r="C71">
        <v>114998</v>
      </c>
      <c r="D71">
        <v>0</v>
      </c>
      <c r="E71">
        <v>0</v>
      </c>
      <c r="F71">
        <v>0</v>
      </c>
      <c r="G71">
        <v>0</v>
      </c>
      <c r="H71" s="32">
        <f t="shared" si="4"/>
        <v>63248.900000000009</v>
      </c>
      <c r="I71" s="28">
        <f t="shared" si="5"/>
        <v>5.2384898127822295</v>
      </c>
      <c r="J71">
        <f t="shared" si="6"/>
        <v>3</v>
      </c>
      <c r="K71" s="64">
        <f t="shared" si="7"/>
        <v>1.2</v>
      </c>
      <c r="M71">
        <v>1</v>
      </c>
    </row>
    <row r="72" spans="1:13">
      <c r="A72" t="s">
        <v>296</v>
      </c>
      <c r="B72" t="s">
        <v>366</v>
      </c>
      <c r="C72">
        <v>2590831</v>
      </c>
      <c r="D72">
        <v>0</v>
      </c>
      <c r="E72">
        <v>0</v>
      </c>
      <c r="F72">
        <v>0</v>
      </c>
      <c r="G72">
        <v>0</v>
      </c>
      <c r="H72" s="32">
        <f t="shared" si="4"/>
        <v>1424957.05</v>
      </c>
      <c r="I72" s="28">
        <f t="shared" si="5"/>
        <v>118.01980730221737</v>
      </c>
      <c r="J72">
        <f t="shared" si="6"/>
        <v>10</v>
      </c>
      <c r="K72" s="64">
        <f t="shared" si="7"/>
        <v>4</v>
      </c>
      <c r="M72">
        <v>2</v>
      </c>
    </row>
    <row r="73" spans="1:13">
      <c r="A73" t="s">
        <v>296</v>
      </c>
      <c r="B73" t="s">
        <v>367</v>
      </c>
      <c r="C73">
        <v>0</v>
      </c>
      <c r="D73">
        <v>43.75</v>
      </c>
      <c r="E73">
        <v>0</v>
      </c>
      <c r="F73">
        <v>0</v>
      </c>
      <c r="G73">
        <v>0</v>
      </c>
      <c r="H73" s="32">
        <f t="shared" si="4"/>
        <v>0</v>
      </c>
      <c r="I73" s="28">
        <f t="shared" si="5"/>
        <v>0</v>
      </c>
      <c r="J73">
        <f t="shared" si="6"/>
        <v>1</v>
      </c>
      <c r="K73" s="64">
        <f t="shared" si="7"/>
        <v>0.4</v>
      </c>
      <c r="M73">
        <v>1</v>
      </c>
    </row>
    <row r="74" spans="1:13">
      <c r="A74" t="s">
        <v>296</v>
      </c>
      <c r="B74" t="s">
        <v>368</v>
      </c>
      <c r="C74">
        <v>0</v>
      </c>
      <c r="D74">
        <v>0</v>
      </c>
      <c r="E74"/>
      <c r="F74">
        <v>0</v>
      </c>
      <c r="G74">
        <v>0</v>
      </c>
      <c r="H74" s="32">
        <f t="shared" si="4"/>
        <v>0</v>
      </c>
      <c r="I74" s="28">
        <f t="shared" si="5"/>
        <v>0</v>
      </c>
      <c r="J74">
        <f t="shared" si="6"/>
        <v>1</v>
      </c>
      <c r="K74" s="64">
        <f t="shared" si="7"/>
        <v>0.4</v>
      </c>
      <c r="M74">
        <v>1</v>
      </c>
    </row>
    <row r="75" spans="1:13">
      <c r="A75" t="s">
        <v>296</v>
      </c>
      <c r="B75" t="s">
        <v>369</v>
      </c>
      <c r="C75">
        <v>2749822</v>
      </c>
      <c r="D75"/>
      <c r="E75"/>
      <c r="F75">
        <v>225000</v>
      </c>
      <c r="G75">
        <v>121250</v>
      </c>
      <c r="H75" s="32">
        <f t="shared" si="4"/>
        <v>1561714.6</v>
      </c>
      <c r="I75" s="28">
        <f t="shared" si="5"/>
        <v>129.34653444681683</v>
      </c>
      <c r="J75">
        <f t="shared" si="6"/>
        <v>10</v>
      </c>
      <c r="K75" s="64">
        <f t="shared" si="7"/>
        <v>4</v>
      </c>
      <c r="M75">
        <v>2</v>
      </c>
    </row>
    <row r="76" spans="1:13">
      <c r="A76" t="s">
        <v>296</v>
      </c>
      <c r="B76" t="s">
        <v>370</v>
      </c>
      <c r="C76">
        <v>0</v>
      </c>
      <c r="D76">
        <v>0</v>
      </c>
      <c r="E76">
        <v>0</v>
      </c>
      <c r="F76">
        <v>0</v>
      </c>
      <c r="G76">
        <v>0</v>
      </c>
      <c r="H76" s="32">
        <f t="shared" si="4"/>
        <v>0</v>
      </c>
      <c r="I76" s="28">
        <f t="shared" si="5"/>
        <v>0</v>
      </c>
      <c r="J76">
        <f t="shared" si="6"/>
        <v>1</v>
      </c>
      <c r="K76" s="64">
        <f t="shared" si="7"/>
        <v>0.4</v>
      </c>
      <c r="M76">
        <v>1</v>
      </c>
    </row>
    <row r="77" spans="1:13">
      <c r="A77" t="s">
        <v>296</v>
      </c>
      <c r="B77" t="s">
        <v>371</v>
      </c>
      <c r="C77">
        <v>0</v>
      </c>
      <c r="D77">
        <v>100</v>
      </c>
      <c r="E77"/>
      <c r="F77">
        <v>0</v>
      </c>
      <c r="G77">
        <v>0</v>
      </c>
      <c r="H77" s="32">
        <f t="shared" si="4"/>
        <v>0</v>
      </c>
      <c r="I77" s="28">
        <f t="shared" si="5"/>
        <v>0</v>
      </c>
      <c r="J77">
        <f t="shared" si="6"/>
        <v>1</v>
      </c>
      <c r="K77" s="64">
        <f t="shared" si="7"/>
        <v>0.4</v>
      </c>
      <c r="M77">
        <v>1</v>
      </c>
    </row>
    <row r="78" spans="1:13">
      <c r="A78" t="s">
        <v>296</v>
      </c>
      <c r="B78" t="s">
        <v>372</v>
      </c>
      <c r="C78"/>
      <c r="D78"/>
      <c r="E78"/>
      <c r="F78"/>
      <c r="G78"/>
      <c r="H78" s="32">
        <f t="shared" si="4"/>
        <v>0</v>
      </c>
      <c r="I78" s="28">
        <f t="shared" si="5"/>
        <v>0</v>
      </c>
      <c r="J78">
        <f t="shared" si="6"/>
        <v>1</v>
      </c>
      <c r="K78" s="64">
        <f t="shared" si="7"/>
        <v>0.4</v>
      </c>
      <c r="M78">
        <v>1</v>
      </c>
    </row>
    <row r="79" spans="1:13">
      <c r="A79" t="s">
        <v>296</v>
      </c>
      <c r="B79" t="s">
        <v>373</v>
      </c>
      <c r="C79">
        <v>0</v>
      </c>
      <c r="D79">
        <v>0</v>
      </c>
      <c r="E79">
        <v>0</v>
      </c>
      <c r="F79">
        <v>0</v>
      </c>
      <c r="G79">
        <v>0</v>
      </c>
      <c r="H79" s="32">
        <f t="shared" si="4"/>
        <v>0</v>
      </c>
      <c r="I79" s="28">
        <f t="shared" si="5"/>
        <v>0</v>
      </c>
      <c r="J79">
        <f t="shared" si="6"/>
        <v>1</v>
      </c>
      <c r="K79" s="64">
        <f t="shared" si="7"/>
        <v>0.4</v>
      </c>
      <c r="M79">
        <v>1</v>
      </c>
    </row>
    <row r="80" spans="1:13">
      <c r="A80" t="s">
        <v>296</v>
      </c>
      <c r="B80" t="s">
        <v>374</v>
      </c>
      <c r="C80">
        <v>0</v>
      </c>
      <c r="D80">
        <v>0</v>
      </c>
      <c r="E80">
        <v>0</v>
      </c>
      <c r="F80">
        <v>0</v>
      </c>
      <c r="G80">
        <v>0</v>
      </c>
      <c r="H80" s="32">
        <f t="shared" si="4"/>
        <v>0</v>
      </c>
      <c r="I80" s="28">
        <f t="shared" si="5"/>
        <v>0</v>
      </c>
      <c r="J80">
        <f t="shared" si="6"/>
        <v>1</v>
      </c>
      <c r="K80" s="64">
        <f t="shared" si="7"/>
        <v>0.4</v>
      </c>
      <c r="M80">
        <v>1</v>
      </c>
    </row>
    <row r="81" spans="1:13">
      <c r="A81" t="s">
        <v>296</v>
      </c>
      <c r="B81" t="s">
        <v>375</v>
      </c>
      <c r="C81"/>
      <c r="D81"/>
      <c r="E81"/>
      <c r="F81"/>
      <c r="G81"/>
      <c r="H81" s="32">
        <f t="shared" si="4"/>
        <v>0</v>
      </c>
      <c r="I81" s="28">
        <f t="shared" si="5"/>
        <v>0</v>
      </c>
      <c r="J81">
        <f t="shared" si="6"/>
        <v>1</v>
      </c>
      <c r="K81" s="64">
        <f t="shared" si="7"/>
        <v>0.4</v>
      </c>
      <c r="M81">
        <v>1</v>
      </c>
    </row>
    <row r="82" spans="1:13">
      <c r="A82" t="s">
        <v>296</v>
      </c>
      <c r="B82" t="s">
        <v>376</v>
      </c>
      <c r="C82">
        <v>0</v>
      </c>
      <c r="D82">
        <v>0</v>
      </c>
      <c r="E82">
        <v>0</v>
      </c>
      <c r="F82">
        <v>0</v>
      </c>
      <c r="G82">
        <v>0</v>
      </c>
      <c r="H82" s="32">
        <f t="shared" si="4"/>
        <v>0</v>
      </c>
      <c r="I82" s="28">
        <f t="shared" si="5"/>
        <v>0</v>
      </c>
      <c r="J82">
        <f t="shared" si="6"/>
        <v>1</v>
      </c>
      <c r="K82" s="64">
        <f t="shared" si="7"/>
        <v>0.4</v>
      </c>
      <c r="M82">
        <v>1</v>
      </c>
    </row>
    <row r="83" spans="1:13">
      <c r="A83" t="s">
        <v>296</v>
      </c>
      <c r="B83" t="s">
        <v>377</v>
      </c>
      <c r="C83">
        <v>0</v>
      </c>
      <c r="D83">
        <v>15</v>
      </c>
      <c r="E83">
        <v>0</v>
      </c>
      <c r="F83">
        <v>0</v>
      </c>
      <c r="G83">
        <v>0</v>
      </c>
      <c r="H83" s="32">
        <f t="shared" si="4"/>
        <v>0</v>
      </c>
      <c r="I83" s="28">
        <f t="shared" si="5"/>
        <v>0</v>
      </c>
      <c r="J83">
        <f t="shared" si="6"/>
        <v>1</v>
      </c>
      <c r="K83" s="64">
        <f t="shared" si="7"/>
        <v>0.4</v>
      </c>
      <c r="M83">
        <v>1</v>
      </c>
    </row>
    <row r="84" spans="1:13">
      <c r="A84" t="s">
        <v>296</v>
      </c>
      <c r="B84" t="s">
        <v>378</v>
      </c>
      <c r="C84">
        <v>152843</v>
      </c>
      <c r="D84"/>
      <c r="E84"/>
      <c r="F84"/>
      <c r="G84"/>
      <c r="H84" s="32">
        <f t="shared" si="4"/>
        <v>84063.650000000009</v>
      </c>
      <c r="I84" s="28">
        <f t="shared" si="5"/>
        <v>6.9624384637565377</v>
      </c>
      <c r="J84">
        <f t="shared" si="6"/>
        <v>3</v>
      </c>
      <c r="K84" s="64">
        <f t="shared" si="7"/>
        <v>1.2</v>
      </c>
      <c r="M84">
        <v>1</v>
      </c>
    </row>
    <row r="85" spans="1:13">
      <c r="A85" t="s">
        <v>296</v>
      </c>
      <c r="B85" t="s">
        <v>379</v>
      </c>
      <c r="C85">
        <v>0</v>
      </c>
      <c r="D85"/>
      <c r="E85"/>
      <c r="F85">
        <v>0</v>
      </c>
      <c r="G85">
        <v>0</v>
      </c>
      <c r="H85" s="32">
        <f t="shared" si="4"/>
        <v>0</v>
      </c>
      <c r="I85" s="28">
        <f t="shared" si="5"/>
        <v>0</v>
      </c>
      <c r="J85">
        <f t="shared" si="6"/>
        <v>1</v>
      </c>
      <c r="K85" s="64">
        <f t="shared" si="7"/>
        <v>0.4</v>
      </c>
      <c r="M85">
        <v>1</v>
      </c>
    </row>
    <row r="86" spans="1:13">
      <c r="A86" t="s">
        <v>296</v>
      </c>
      <c r="B86" t="s">
        <v>380</v>
      </c>
      <c r="C86"/>
      <c r="D86"/>
      <c r="E86"/>
      <c r="F86"/>
      <c r="G86"/>
      <c r="H86" s="32">
        <f t="shared" si="4"/>
        <v>0</v>
      </c>
      <c r="I86" s="28">
        <f t="shared" si="5"/>
        <v>0</v>
      </c>
      <c r="J86">
        <f t="shared" si="6"/>
        <v>1</v>
      </c>
      <c r="K86" s="64">
        <f t="shared" si="7"/>
        <v>0.4</v>
      </c>
      <c r="M86">
        <v>1</v>
      </c>
    </row>
    <row r="87" spans="1:13">
      <c r="A87" t="s">
        <v>296</v>
      </c>
      <c r="B87" t="s">
        <v>381</v>
      </c>
      <c r="C87">
        <v>0</v>
      </c>
      <c r="D87">
        <v>0</v>
      </c>
      <c r="E87">
        <v>0</v>
      </c>
      <c r="F87">
        <v>0</v>
      </c>
      <c r="G87">
        <v>0</v>
      </c>
      <c r="H87" s="32">
        <f t="shared" si="4"/>
        <v>0</v>
      </c>
      <c r="I87" s="28">
        <f t="shared" si="5"/>
        <v>0</v>
      </c>
      <c r="J87">
        <f t="shared" si="6"/>
        <v>1</v>
      </c>
      <c r="K87" s="64">
        <f t="shared" si="7"/>
        <v>0.4</v>
      </c>
      <c r="M87">
        <v>1</v>
      </c>
    </row>
    <row r="88" spans="1:13">
      <c r="A88" t="s">
        <v>296</v>
      </c>
      <c r="B88" t="s">
        <v>382</v>
      </c>
      <c r="C88"/>
      <c r="D88"/>
      <c r="E88"/>
      <c r="F88"/>
      <c r="G88"/>
      <c r="H88" s="32">
        <f t="shared" si="4"/>
        <v>0</v>
      </c>
      <c r="I88" s="28">
        <f t="shared" si="5"/>
        <v>0</v>
      </c>
      <c r="J88">
        <f t="shared" si="6"/>
        <v>1</v>
      </c>
      <c r="K88" s="64">
        <f t="shared" si="7"/>
        <v>0.4</v>
      </c>
      <c r="M88">
        <v>1</v>
      </c>
    </row>
    <row r="89" spans="1:13">
      <c r="A89" t="s">
        <v>296</v>
      </c>
      <c r="B89" t="s">
        <v>383</v>
      </c>
      <c r="C89">
        <v>0</v>
      </c>
      <c r="D89">
        <v>0</v>
      </c>
      <c r="E89">
        <v>0</v>
      </c>
      <c r="F89">
        <v>0</v>
      </c>
      <c r="G89">
        <v>0</v>
      </c>
      <c r="H89" s="32">
        <f t="shared" si="4"/>
        <v>0</v>
      </c>
      <c r="I89" s="28">
        <f t="shared" si="5"/>
        <v>0</v>
      </c>
      <c r="J89">
        <f t="shared" si="6"/>
        <v>1</v>
      </c>
      <c r="K89" s="64">
        <f t="shared" si="7"/>
        <v>0.4</v>
      </c>
      <c r="M89">
        <v>1</v>
      </c>
    </row>
    <row r="90" spans="1:13">
      <c r="A90" t="s">
        <v>296</v>
      </c>
      <c r="B90" t="s">
        <v>384</v>
      </c>
      <c r="C90">
        <v>0</v>
      </c>
      <c r="D90">
        <v>0</v>
      </c>
      <c r="E90">
        <v>0</v>
      </c>
      <c r="F90">
        <v>0</v>
      </c>
      <c r="G90">
        <v>0</v>
      </c>
      <c r="H90" s="32">
        <f t="shared" si="4"/>
        <v>0</v>
      </c>
      <c r="I90" s="28">
        <f t="shared" si="5"/>
        <v>0</v>
      </c>
      <c r="J90">
        <f t="shared" si="6"/>
        <v>1</v>
      </c>
      <c r="K90" s="64">
        <f t="shared" si="7"/>
        <v>0.4</v>
      </c>
      <c r="M90">
        <v>1</v>
      </c>
    </row>
    <row r="91" spans="1:13">
      <c r="A91" t="s">
        <v>296</v>
      </c>
      <c r="B91" t="s">
        <v>385</v>
      </c>
      <c r="C91">
        <v>0</v>
      </c>
      <c r="D91">
        <v>18.75</v>
      </c>
      <c r="E91">
        <v>0</v>
      </c>
      <c r="F91">
        <v>5000</v>
      </c>
      <c r="G91">
        <v>5000</v>
      </c>
      <c r="H91" s="32">
        <f t="shared" si="4"/>
        <v>750</v>
      </c>
      <c r="I91" s="28">
        <f t="shared" si="5"/>
        <v>6.211756029886166E-2</v>
      </c>
      <c r="J91">
        <f t="shared" si="6"/>
        <v>1</v>
      </c>
      <c r="K91" s="64">
        <f t="shared" si="7"/>
        <v>0.4</v>
      </c>
      <c r="M91">
        <v>1</v>
      </c>
    </row>
    <row r="92" spans="1:13">
      <c r="A92" t="s">
        <v>296</v>
      </c>
      <c r="B92" t="s">
        <v>386</v>
      </c>
      <c r="C92">
        <v>2071</v>
      </c>
      <c r="D92">
        <v>31.25</v>
      </c>
      <c r="E92">
        <v>0</v>
      </c>
      <c r="F92">
        <v>10000</v>
      </c>
      <c r="G92">
        <v>10000</v>
      </c>
      <c r="H92" s="32">
        <f t="shared" si="4"/>
        <v>2639.05</v>
      </c>
      <c r="I92" s="28">
        <f t="shared" si="5"/>
        <v>0.21857513000894785</v>
      </c>
      <c r="J92">
        <f t="shared" si="6"/>
        <v>1</v>
      </c>
      <c r="K92" s="64">
        <f t="shared" si="7"/>
        <v>0.4</v>
      </c>
      <c r="M92">
        <v>1</v>
      </c>
    </row>
    <row r="93" spans="1:13">
      <c r="A93" t="s">
        <v>296</v>
      </c>
      <c r="B93" t="s">
        <v>387</v>
      </c>
      <c r="C93">
        <v>0</v>
      </c>
      <c r="D93">
        <v>31.25</v>
      </c>
      <c r="E93">
        <v>0</v>
      </c>
      <c r="F93">
        <v>1000</v>
      </c>
      <c r="G93">
        <v>1000</v>
      </c>
      <c r="H93" s="32">
        <f t="shared" si="4"/>
        <v>150</v>
      </c>
      <c r="I93" s="28">
        <f t="shared" si="5"/>
        <v>1.2423512059772331E-2</v>
      </c>
      <c r="J93">
        <f t="shared" si="6"/>
        <v>1</v>
      </c>
      <c r="K93" s="64">
        <f t="shared" si="7"/>
        <v>0.4</v>
      </c>
      <c r="M93">
        <v>1</v>
      </c>
    </row>
    <row r="94" spans="1:13">
      <c r="A94" t="s">
        <v>296</v>
      </c>
      <c r="B94" t="s">
        <v>388</v>
      </c>
      <c r="C94">
        <v>0</v>
      </c>
      <c r="D94">
        <v>25</v>
      </c>
      <c r="E94">
        <v>0</v>
      </c>
      <c r="F94">
        <v>9000</v>
      </c>
      <c r="G94">
        <v>9000</v>
      </c>
      <c r="H94" s="32">
        <f t="shared" si="4"/>
        <v>1350</v>
      </c>
      <c r="I94" s="28">
        <f t="shared" si="5"/>
        <v>0.11181160853795098</v>
      </c>
      <c r="J94">
        <f t="shared" si="6"/>
        <v>1</v>
      </c>
      <c r="K94" s="64">
        <f t="shared" si="7"/>
        <v>0.4</v>
      </c>
      <c r="M94">
        <v>1</v>
      </c>
    </row>
    <row r="95" spans="1:13">
      <c r="A95" t="s">
        <v>296</v>
      </c>
      <c r="B95" t="s">
        <v>389</v>
      </c>
      <c r="C95"/>
      <c r="D95"/>
      <c r="E95"/>
      <c r="F95"/>
      <c r="G95"/>
      <c r="H95" s="32">
        <f t="shared" si="4"/>
        <v>0</v>
      </c>
      <c r="I95" s="28">
        <f t="shared" si="5"/>
        <v>0</v>
      </c>
      <c r="J95">
        <f t="shared" si="6"/>
        <v>1</v>
      </c>
      <c r="K95" s="64">
        <f t="shared" si="7"/>
        <v>0.4</v>
      </c>
      <c r="M95">
        <v>1</v>
      </c>
    </row>
    <row r="96" spans="1:13">
      <c r="A96" t="s">
        <v>296</v>
      </c>
      <c r="B96" t="s">
        <v>390</v>
      </c>
      <c r="C96"/>
      <c r="D96"/>
      <c r="E96"/>
      <c r="F96"/>
      <c r="G96"/>
      <c r="H96" s="32">
        <f t="shared" si="4"/>
        <v>0</v>
      </c>
      <c r="I96" s="28">
        <f t="shared" si="5"/>
        <v>0</v>
      </c>
      <c r="J96">
        <f t="shared" si="6"/>
        <v>1</v>
      </c>
      <c r="K96" s="64">
        <f t="shared" si="7"/>
        <v>0.4</v>
      </c>
      <c r="M96">
        <v>1</v>
      </c>
    </row>
    <row r="97" spans="1:13">
      <c r="A97" t="s">
        <v>296</v>
      </c>
      <c r="B97" t="s">
        <v>391</v>
      </c>
      <c r="C97"/>
      <c r="D97"/>
      <c r="E97"/>
      <c r="F97"/>
      <c r="G97"/>
      <c r="H97" s="32">
        <f t="shared" si="4"/>
        <v>0</v>
      </c>
      <c r="I97" s="28">
        <f t="shared" si="5"/>
        <v>0</v>
      </c>
      <c r="J97">
        <f t="shared" si="6"/>
        <v>1</v>
      </c>
      <c r="K97" s="64">
        <f t="shared" si="7"/>
        <v>0.4</v>
      </c>
      <c r="M97">
        <v>1</v>
      </c>
    </row>
    <row r="98" spans="1:13">
      <c r="A98" t="s">
        <v>296</v>
      </c>
      <c r="B98" t="s">
        <v>392</v>
      </c>
      <c r="C98">
        <v>85519749</v>
      </c>
      <c r="D98">
        <v>1670</v>
      </c>
      <c r="E98">
        <v>0</v>
      </c>
      <c r="F98">
        <v>104573000</v>
      </c>
      <c r="G98">
        <v>37286630</v>
      </c>
      <c r="H98" s="32">
        <f t="shared" si="4"/>
        <v>72814767.450000003</v>
      </c>
      <c r="I98" s="28">
        <f t="shared" si="5"/>
        <v>6030.7676102972864</v>
      </c>
      <c r="J98">
        <f t="shared" si="6"/>
        <v>10</v>
      </c>
      <c r="K98" s="64">
        <f t="shared" si="7"/>
        <v>4</v>
      </c>
      <c r="M98">
        <v>10</v>
      </c>
    </row>
    <row r="99" spans="1:13">
      <c r="A99" t="s">
        <v>296</v>
      </c>
      <c r="B99" t="s">
        <v>393</v>
      </c>
      <c r="C99"/>
      <c r="D99"/>
      <c r="E99"/>
      <c r="F99"/>
      <c r="G99"/>
      <c r="H99" s="32">
        <f t="shared" si="4"/>
        <v>0</v>
      </c>
      <c r="I99" s="28">
        <f t="shared" si="5"/>
        <v>0</v>
      </c>
      <c r="J99">
        <f t="shared" si="6"/>
        <v>1</v>
      </c>
      <c r="K99" s="64">
        <f t="shared" si="7"/>
        <v>0.4</v>
      </c>
      <c r="M99">
        <v>1</v>
      </c>
    </row>
    <row r="100" spans="1:13">
      <c r="A100" t="s">
        <v>296</v>
      </c>
      <c r="B100" t="s">
        <v>394</v>
      </c>
      <c r="C100">
        <v>1874193</v>
      </c>
      <c r="D100">
        <v>1000</v>
      </c>
      <c r="E100">
        <v>0</v>
      </c>
      <c r="F100">
        <v>16219750</v>
      </c>
      <c r="G100">
        <v>95383</v>
      </c>
      <c r="H100" s="32">
        <f t="shared" si="4"/>
        <v>5882423.7000000002</v>
      </c>
      <c r="I100" s="28">
        <f t="shared" si="5"/>
        <v>487.20241185093727</v>
      </c>
      <c r="J100">
        <f t="shared" si="6"/>
        <v>10</v>
      </c>
      <c r="K100" s="64">
        <f t="shared" si="7"/>
        <v>4</v>
      </c>
      <c r="M100">
        <v>4</v>
      </c>
    </row>
    <row r="101" spans="1:13">
      <c r="A101" t="s">
        <v>296</v>
      </c>
      <c r="B101" t="s">
        <v>395</v>
      </c>
      <c r="C101">
        <v>0</v>
      </c>
      <c r="D101">
        <v>125</v>
      </c>
      <c r="E101"/>
      <c r="F101">
        <v>0</v>
      </c>
      <c r="G101">
        <v>0</v>
      </c>
      <c r="H101" s="32">
        <f t="shared" si="4"/>
        <v>0</v>
      </c>
      <c r="I101" s="28">
        <f t="shared" si="5"/>
        <v>0</v>
      </c>
      <c r="J101">
        <f t="shared" si="6"/>
        <v>1</v>
      </c>
      <c r="K101" s="64">
        <f t="shared" si="7"/>
        <v>0.4</v>
      </c>
      <c r="M101">
        <v>1</v>
      </c>
    </row>
    <row r="102" spans="1:13">
      <c r="A102" t="s">
        <v>296</v>
      </c>
      <c r="B102" t="s">
        <v>396</v>
      </c>
      <c r="C102">
        <v>0</v>
      </c>
      <c r="D102">
        <v>0</v>
      </c>
      <c r="E102">
        <v>0</v>
      </c>
      <c r="F102">
        <v>0</v>
      </c>
      <c r="G102">
        <v>0</v>
      </c>
      <c r="H102" s="32">
        <f t="shared" si="4"/>
        <v>0</v>
      </c>
      <c r="I102" s="28">
        <f t="shared" si="5"/>
        <v>0</v>
      </c>
      <c r="J102">
        <f t="shared" si="6"/>
        <v>1</v>
      </c>
      <c r="K102" s="64">
        <f t="shared" si="7"/>
        <v>0.4</v>
      </c>
      <c r="M102">
        <v>1</v>
      </c>
    </row>
    <row r="103" spans="1:13">
      <c r="A103" t="s">
        <v>296</v>
      </c>
      <c r="B103" t="s">
        <v>397</v>
      </c>
      <c r="C103">
        <v>10994</v>
      </c>
      <c r="D103">
        <v>2482.8125</v>
      </c>
      <c r="E103">
        <v>0.1875</v>
      </c>
      <c r="F103">
        <v>0</v>
      </c>
      <c r="G103">
        <v>0</v>
      </c>
      <c r="H103" s="32">
        <f t="shared" si="4"/>
        <v>6186.3582031250007</v>
      </c>
      <c r="I103" s="28">
        <f t="shared" si="5"/>
        <v>0.51237530495063299</v>
      </c>
      <c r="J103">
        <f t="shared" si="6"/>
        <v>1</v>
      </c>
      <c r="K103" s="64">
        <f t="shared" si="7"/>
        <v>0.4</v>
      </c>
      <c r="M103">
        <v>1</v>
      </c>
    </row>
    <row r="104" spans="1:13">
      <c r="A104" t="s">
        <v>296</v>
      </c>
      <c r="B104" t="s">
        <v>398</v>
      </c>
      <c r="C104"/>
      <c r="D104"/>
      <c r="E104"/>
      <c r="F104"/>
      <c r="G104"/>
      <c r="H104" s="32">
        <f t="shared" si="4"/>
        <v>0</v>
      </c>
      <c r="I104" s="28">
        <f t="shared" si="5"/>
        <v>0</v>
      </c>
      <c r="J104">
        <f t="shared" si="6"/>
        <v>1</v>
      </c>
      <c r="K104" s="64">
        <f t="shared" si="7"/>
        <v>0.4</v>
      </c>
      <c r="M104">
        <v>1</v>
      </c>
    </row>
    <row r="105" spans="1:13">
      <c r="A105" t="s">
        <v>296</v>
      </c>
      <c r="B105" t="s">
        <v>399</v>
      </c>
      <c r="C105">
        <v>0</v>
      </c>
      <c r="D105">
        <v>0</v>
      </c>
      <c r="E105">
        <v>0</v>
      </c>
      <c r="F105">
        <v>0</v>
      </c>
      <c r="G105">
        <v>0</v>
      </c>
      <c r="H105" s="32">
        <f t="shared" si="4"/>
        <v>0</v>
      </c>
      <c r="I105" s="28">
        <f t="shared" si="5"/>
        <v>0</v>
      </c>
      <c r="J105">
        <f t="shared" si="6"/>
        <v>1</v>
      </c>
      <c r="K105" s="64">
        <f t="shared" si="7"/>
        <v>0.4</v>
      </c>
      <c r="M105">
        <v>1</v>
      </c>
    </row>
    <row r="106" spans="1:13">
      <c r="A106" t="s">
        <v>296</v>
      </c>
      <c r="B106" t="s">
        <v>400</v>
      </c>
      <c r="C106">
        <v>0</v>
      </c>
      <c r="D106">
        <v>12.5</v>
      </c>
      <c r="E106">
        <v>0</v>
      </c>
      <c r="F106">
        <v>0</v>
      </c>
      <c r="G106">
        <v>0</v>
      </c>
      <c r="H106" s="32">
        <f t="shared" si="4"/>
        <v>0</v>
      </c>
      <c r="I106" s="28">
        <f t="shared" si="5"/>
        <v>0</v>
      </c>
      <c r="J106">
        <f t="shared" si="6"/>
        <v>1</v>
      </c>
      <c r="K106" s="64">
        <f t="shared" si="7"/>
        <v>0.4</v>
      </c>
      <c r="M106">
        <v>1</v>
      </c>
    </row>
    <row r="107" spans="1:13">
      <c r="A107" t="s">
        <v>296</v>
      </c>
      <c r="B107" t="s">
        <v>401</v>
      </c>
      <c r="C107">
        <v>0</v>
      </c>
      <c r="D107">
        <v>25</v>
      </c>
      <c r="E107">
        <v>0</v>
      </c>
      <c r="F107">
        <v>2000</v>
      </c>
      <c r="G107">
        <v>2000</v>
      </c>
      <c r="H107" s="32">
        <f t="shared" si="4"/>
        <v>300</v>
      </c>
      <c r="I107" s="28">
        <f t="shared" si="5"/>
        <v>2.4847024119544661E-2</v>
      </c>
      <c r="J107">
        <f t="shared" si="6"/>
        <v>1</v>
      </c>
      <c r="K107" s="64">
        <f t="shared" si="7"/>
        <v>0.4</v>
      </c>
      <c r="M107">
        <v>1</v>
      </c>
    </row>
    <row r="108" spans="1:13">
      <c r="A108" t="s">
        <v>296</v>
      </c>
      <c r="B108" t="s">
        <v>402</v>
      </c>
      <c r="C108"/>
      <c r="D108"/>
      <c r="E108"/>
      <c r="F108"/>
      <c r="G108"/>
      <c r="H108" s="32">
        <f t="shared" si="4"/>
        <v>0</v>
      </c>
      <c r="I108" s="28">
        <f t="shared" si="5"/>
        <v>0</v>
      </c>
      <c r="J108">
        <f t="shared" si="6"/>
        <v>1</v>
      </c>
      <c r="K108" s="64">
        <f t="shared" si="7"/>
        <v>0.4</v>
      </c>
      <c r="M108">
        <v>1</v>
      </c>
    </row>
    <row r="109" spans="1:13">
      <c r="A109" t="s">
        <v>296</v>
      </c>
      <c r="B109" t="s">
        <v>403</v>
      </c>
      <c r="C109"/>
      <c r="D109"/>
      <c r="E109"/>
      <c r="F109"/>
      <c r="G109"/>
      <c r="H109" s="32">
        <f t="shared" si="4"/>
        <v>0</v>
      </c>
      <c r="I109" s="28">
        <f t="shared" si="5"/>
        <v>0</v>
      </c>
      <c r="J109">
        <f t="shared" si="6"/>
        <v>1</v>
      </c>
      <c r="K109" s="64">
        <f t="shared" si="7"/>
        <v>0.4</v>
      </c>
      <c r="M109">
        <v>1</v>
      </c>
    </row>
    <row r="110" spans="1:13">
      <c r="A110" t="s">
        <v>296</v>
      </c>
      <c r="B110" t="s">
        <v>404</v>
      </c>
      <c r="C110">
        <v>0</v>
      </c>
      <c r="D110"/>
      <c r="E110"/>
      <c r="F110"/>
      <c r="G110"/>
      <c r="H110" s="32">
        <f t="shared" si="4"/>
        <v>0</v>
      </c>
      <c r="I110" s="28">
        <f t="shared" si="5"/>
        <v>0</v>
      </c>
      <c r="J110">
        <f t="shared" si="6"/>
        <v>1</v>
      </c>
      <c r="K110" s="64">
        <f t="shared" si="7"/>
        <v>0.4</v>
      </c>
      <c r="M110">
        <v>1</v>
      </c>
    </row>
    <row r="111" spans="1:13">
      <c r="A111" t="s">
        <v>296</v>
      </c>
      <c r="B111" t="s">
        <v>405</v>
      </c>
      <c r="C111"/>
      <c r="D111"/>
      <c r="E111"/>
      <c r="F111"/>
      <c r="G111"/>
      <c r="H111" s="32">
        <f t="shared" si="4"/>
        <v>0</v>
      </c>
      <c r="I111" s="28">
        <f t="shared" si="5"/>
        <v>0</v>
      </c>
      <c r="J111">
        <f t="shared" si="6"/>
        <v>1</v>
      </c>
      <c r="K111" s="64">
        <f t="shared" si="7"/>
        <v>0.4</v>
      </c>
      <c r="M111">
        <v>1</v>
      </c>
    </row>
    <row r="112" spans="1:13">
      <c r="A112" t="s">
        <v>296</v>
      </c>
      <c r="B112" t="s">
        <v>406</v>
      </c>
      <c r="C112"/>
      <c r="D112"/>
      <c r="E112"/>
      <c r="F112"/>
      <c r="G112"/>
      <c r="H112" s="32">
        <f t="shared" si="4"/>
        <v>0</v>
      </c>
      <c r="I112" s="28">
        <f t="shared" si="5"/>
        <v>0</v>
      </c>
      <c r="J112">
        <f t="shared" si="6"/>
        <v>1</v>
      </c>
      <c r="K112" s="64">
        <f t="shared" si="7"/>
        <v>0.4</v>
      </c>
      <c r="M112">
        <v>1</v>
      </c>
    </row>
    <row r="113" spans="1:13">
      <c r="A113" t="s">
        <v>296</v>
      </c>
      <c r="B113" t="s">
        <v>407</v>
      </c>
      <c r="C113"/>
      <c r="D113"/>
      <c r="E113"/>
      <c r="F113"/>
      <c r="G113"/>
      <c r="H113" s="32">
        <f t="shared" si="4"/>
        <v>0</v>
      </c>
      <c r="I113" s="28">
        <f t="shared" si="5"/>
        <v>0</v>
      </c>
      <c r="J113">
        <f t="shared" si="6"/>
        <v>1</v>
      </c>
      <c r="K113" s="64">
        <f t="shared" si="7"/>
        <v>0.4</v>
      </c>
      <c r="M113">
        <v>1</v>
      </c>
    </row>
    <row r="114" spans="1:13">
      <c r="A114" t="s">
        <v>296</v>
      </c>
      <c r="B114" t="s">
        <v>408</v>
      </c>
      <c r="C114"/>
      <c r="D114"/>
      <c r="E114"/>
      <c r="F114"/>
      <c r="G114"/>
      <c r="H114" s="32">
        <f t="shared" si="4"/>
        <v>0</v>
      </c>
      <c r="I114" s="28">
        <f t="shared" si="5"/>
        <v>0</v>
      </c>
      <c r="J114">
        <f t="shared" si="6"/>
        <v>1</v>
      </c>
      <c r="K114" s="64">
        <f t="shared" si="7"/>
        <v>0.4</v>
      </c>
      <c r="M114">
        <v>1</v>
      </c>
    </row>
    <row r="115" spans="1:13">
      <c r="A115" t="s">
        <v>296</v>
      </c>
      <c r="B115" t="s">
        <v>409</v>
      </c>
      <c r="C115"/>
      <c r="D115"/>
      <c r="E115"/>
      <c r="F115"/>
      <c r="G115"/>
      <c r="H115" s="32">
        <f t="shared" si="4"/>
        <v>0</v>
      </c>
      <c r="I115" s="28">
        <f t="shared" si="5"/>
        <v>0</v>
      </c>
      <c r="J115">
        <f t="shared" si="6"/>
        <v>1</v>
      </c>
      <c r="K115" s="64">
        <f t="shared" si="7"/>
        <v>0.4</v>
      </c>
      <c r="M115">
        <v>1</v>
      </c>
    </row>
    <row r="116" spans="1:13">
      <c r="A116" t="s">
        <v>296</v>
      </c>
      <c r="B116" t="s">
        <v>410</v>
      </c>
      <c r="C116">
        <v>0</v>
      </c>
      <c r="D116"/>
      <c r="E116"/>
      <c r="F116"/>
      <c r="G116"/>
      <c r="H116" s="32">
        <f t="shared" si="4"/>
        <v>0</v>
      </c>
      <c r="I116" s="28">
        <f t="shared" si="5"/>
        <v>0</v>
      </c>
      <c r="J116">
        <f t="shared" si="6"/>
        <v>1</v>
      </c>
      <c r="K116" s="64">
        <f t="shared" si="7"/>
        <v>0.4</v>
      </c>
      <c r="M116">
        <v>1</v>
      </c>
    </row>
    <row r="117" spans="1:13">
      <c r="A117" t="s">
        <v>296</v>
      </c>
      <c r="B117" t="s">
        <v>411</v>
      </c>
      <c r="C117"/>
      <c r="D117"/>
      <c r="E117"/>
      <c r="F117"/>
      <c r="G117"/>
      <c r="H117" s="32">
        <f t="shared" si="4"/>
        <v>0</v>
      </c>
      <c r="I117" s="28">
        <f t="shared" si="5"/>
        <v>0</v>
      </c>
      <c r="J117">
        <f t="shared" si="6"/>
        <v>1</v>
      </c>
      <c r="K117" s="64">
        <f t="shared" si="7"/>
        <v>0.4</v>
      </c>
      <c r="M117">
        <v>1</v>
      </c>
    </row>
    <row r="118" spans="1:13">
      <c r="A118" t="s">
        <v>296</v>
      </c>
      <c r="B118" t="s">
        <v>412</v>
      </c>
      <c r="C118">
        <v>0</v>
      </c>
      <c r="D118"/>
      <c r="E118"/>
      <c r="F118">
        <v>0</v>
      </c>
      <c r="G118">
        <v>0</v>
      </c>
      <c r="H118" s="32">
        <f t="shared" si="4"/>
        <v>0</v>
      </c>
      <c r="I118" s="28">
        <f t="shared" si="5"/>
        <v>0</v>
      </c>
      <c r="J118">
        <f t="shared" si="6"/>
        <v>1</v>
      </c>
      <c r="K118" s="64">
        <f t="shared" si="7"/>
        <v>0.4</v>
      </c>
      <c r="M118">
        <v>1</v>
      </c>
    </row>
    <row r="119" spans="1:13">
      <c r="A119" t="s">
        <v>296</v>
      </c>
      <c r="B119" t="s">
        <v>413</v>
      </c>
      <c r="C119"/>
      <c r="D119"/>
      <c r="E119"/>
      <c r="F119"/>
      <c r="G119"/>
      <c r="H119" s="32">
        <f t="shared" si="4"/>
        <v>0</v>
      </c>
      <c r="I119" s="28">
        <f t="shared" si="5"/>
        <v>0</v>
      </c>
      <c r="J119">
        <f t="shared" si="6"/>
        <v>1</v>
      </c>
      <c r="K119" s="64">
        <f t="shared" si="7"/>
        <v>0.4</v>
      </c>
      <c r="M119">
        <v>1</v>
      </c>
    </row>
    <row r="120" spans="1:13">
      <c r="A120" t="s">
        <v>296</v>
      </c>
      <c r="B120" t="s">
        <v>414</v>
      </c>
      <c r="C120">
        <v>0</v>
      </c>
      <c r="D120">
        <v>0</v>
      </c>
      <c r="E120">
        <v>0</v>
      </c>
      <c r="F120">
        <v>0</v>
      </c>
      <c r="G120">
        <v>0</v>
      </c>
      <c r="H120" s="32">
        <f t="shared" si="4"/>
        <v>0</v>
      </c>
      <c r="I120" s="28">
        <f t="shared" si="5"/>
        <v>0</v>
      </c>
      <c r="J120">
        <f t="shared" si="6"/>
        <v>1</v>
      </c>
      <c r="K120" s="64">
        <f t="shared" si="7"/>
        <v>0.4</v>
      </c>
      <c r="M120">
        <v>1</v>
      </c>
    </row>
    <row r="121" spans="1:13">
      <c r="A121" t="s">
        <v>296</v>
      </c>
      <c r="B121" t="s">
        <v>415</v>
      </c>
      <c r="C121">
        <v>0</v>
      </c>
      <c r="D121">
        <v>0</v>
      </c>
      <c r="E121">
        <v>0</v>
      </c>
      <c r="F121">
        <v>0</v>
      </c>
      <c r="G121">
        <v>0</v>
      </c>
      <c r="H121" s="32">
        <f t="shared" si="4"/>
        <v>0</v>
      </c>
      <c r="I121" s="28">
        <f t="shared" si="5"/>
        <v>0</v>
      </c>
      <c r="J121">
        <f t="shared" si="6"/>
        <v>1</v>
      </c>
      <c r="K121" s="64">
        <f t="shared" si="7"/>
        <v>0.4</v>
      </c>
      <c r="M121">
        <v>1</v>
      </c>
    </row>
    <row r="122" spans="1:13">
      <c r="A122" t="s">
        <v>296</v>
      </c>
      <c r="B122" t="s">
        <v>416</v>
      </c>
      <c r="C122"/>
      <c r="D122"/>
      <c r="E122"/>
      <c r="F122"/>
      <c r="G122"/>
      <c r="H122" s="32">
        <f t="shared" si="4"/>
        <v>0</v>
      </c>
      <c r="I122" s="28">
        <f t="shared" si="5"/>
        <v>0</v>
      </c>
      <c r="J122">
        <f t="shared" si="6"/>
        <v>1</v>
      </c>
      <c r="K122" s="64">
        <f t="shared" si="7"/>
        <v>0.4</v>
      </c>
      <c r="M122">
        <v>1</v>
      </c>
    </row>
    <row r="123" spans="1:13">
      <c r="A123" t="s">
        <v>296</v>
      </c>
      <c r="B123" t="s">
        <v>417</v>
      </c>
      <c r="C123"/>
      <c r="D123"/>
      <c r="E123"/>
      <c r="F123"/>
      <c r="G123"/>
      <c r="H123" s="32">
        <f t="shared" si="4"/>
        <v>0</v>
      </c>
      <c r="I123" s="28">
        <f t="shared" si="5"/>
        <v>0</v>
      </c>
      <c r="J123">
        <f t="shared" si="6"/>
        <v>1</v>
      </c>
      <c r="K123" s="64">
        <f t="shared" si="7"/>
        <v>0.4</v>
      </c>
      <c r="M123">
        <v>1</v>
      </c>
    </row>
    <row r="124" spans="1:13">
      <c r="A124" t="s">
        <v>296</v>
      </c>
      <c r="B124" t="s">
        <v>418</v>
      </c>
      <c r="C124">
        <v>0</v>
      </c>
      <c r="D124"/>
      <c r="E124"/>
      <c r="F124"/>
      <c r="G124"/>
      <c r="H124" s="32">
        <f t="shared" si="4"/>
        <v>0</v>
      </c>
      <c r="I124" s="28">
        <f t="shared" si="5"/>
        <v>0</v>
      </c>
      <c r="J124">
        <f t="shared" si="6"/>
        <v>1</v>
      </c>
      <c r="K124" s="64">
        <f t="shared" si="7"/>
        <v>0.4</v>
      </c>
      <c r="M124">
        <v>1</v>
      </c>
    </row>
    <row r="125" spans="1:13">
      <c r="A125" t="s">
        <v>296</v>
      </c>
      <c r="B125" t="s">
        <v>419</v>
      </c>
      <c r="C125">
        <v>0</v>
      </c>
      <c r="D125">
        <v>0</v>
      </c>
      <c r="E125">
        <v>0</v>
      </c>
      <c r="F125">
        <v>0</v>
      </c>
      <c r="G125">
        <v>0</v>
      </c>
      <c r="H125" s="32">
        <f t="shared" si="4"/>
        <v>0</v>
      </c>
      <c r="I125" s="28">
        <f t="shared" si="5"/>
        <v>0</v>
      </c>
      <c r="J125">
        <f t="shared" si="6"/>
        <v>1</v>
      </c>
      <c r="K125" s="64">
        <f t="shared" si="7"/>
        <v>0.4</v>
      </c>
      <c r="M125">
        <v>1</v>
      </c>
    </row>
    <row r="126" spans="1:13">
      <c r="A126" t="s">
        <v>296</v>
      </c>
      <c r="B126" t="s">
        <v>420</v>
      </c>
      <c r="C126"/>
      <c r="D126"/>
      <c r="E126"/>
      <c r="F126"/>
      <c r="G126"/>
      <c r="H126" s="32">
        <f t="shared" si="4"/>
        <v>0</v>
      </c>
      <c r="I126" s="28">
        <f t="shared" si="5"/>
        <v>0</v>
      </c>
      <c r="J126">
        <f t="shared" si="6"/>
        <v>1</v>
      </c>
      <c r="K126" s="64">
        <f t="shared" si="7"/>
        <v>0.4</v>
      </c>
      <c r="M126">
        <v>1</v>
      </c>
    </row>
    <row r="127" spans="1:13">
      <c r="A127" t="s">
        <v>296</v>
      </c>
      <c r="B127" t="s">
        <v>421</v>
      </c>
      <c r="C127">
        <v>0</v>
      </c>
      <c r="D127">
        <v>0</v>
      </c>
      <c r="E127">
        <v>0</v>
      </c>
      <c r="F127">
        <v>0</v>
      </c>
      <c r="G127">
        <v>0</v>
      </c>
      <c r="H127" s="32">
        <f t="shared" si="4"/>
        <v>0</v>
      </c>
      <c r="I127" s="28">
        <f t="shared" si="5"/>
        <v>0</v>
      </c>
      <c r="J127">
        <f t="shared" si="6"/>
        <v>1</v>
      </c>
      <c r="K127" s="64">
        <f t="shared" si="7"/>
        <v>0.4</v>
      </c>
      <c r="M127">
        <v>1</v>
      </c>
    </row>
    <row r="128" spans="1:13">
      <c r="A128" t="s">
        <v>296</v>
      </c>
      <c r="B128" t="s">
        <v>422</v>
      </c>
      <c r="C128"/>
      <c r="D128"/>
      <c r="E128"/>
      <c r="F128"/>
      <c r="G128"/>
      <c r="H128" s="32">
        <f t="shared" si="4"/>
        <v>0</v>
      </c>
      <c r="I128" s="28">
        <f t="shared" si="5"/>
        <v>0</v>
      </c>
      <c r="J128">
        <f t="shared" si="6"/>
        <v>1</v>
      </c>
      <c r="K128" s="64">
        <f t="shared" si="7"/>
        <v>0.4</v>
      </c>
      <c r="M128">
        <v>1</v>
      </c>
    </row>
    <row r="129" spans="1:13">
      <c r="A129" t="s">
        <v>296</v>
      </c>
      <c r="B129" t="s">
        <v>423</v>
      </c>
      <c r="C129"/>
      <c r="D129"/>
      <c r="E129"/>
      <c r="F129"/>
      <c r="G129"/>
      <c r="H129" s="32">
        <f t="shared" si="4"/>
        <v>0</v>
      </c>
      <c r="I129" s="28">
        <f t="shared" si="5"/>
        <v>0</v>
      </c>
      <c r="J129">
        <f t="shared" si="6"/>
        <v>1</v>
      </c>
      <c r="K129" s="64">
        <f t="shared" si="7"/>
        <v>0.4</v>
      </c>
      <c r="M129">
        <v>1</v>
      </c>
    </row>
    <row r="130" spans="1:13">
      <c r="A130" t="s">
        <v>296</v>
      </c>
      <c r="B130" t="s">
        <v>424</v>
      </c>
      <c r="C130">
        <v>107079</v>
      </c>
      <c r="D130"/>
      <c r="E130"/>
      <c r="F130">
        <v>0</v>
      </c>
      <c r="G130">
        <v>0</v>
      </c>
      <c r="H130" s="32">
        <f t="shared" si="4"/>
        <v>58893.450000000004</v>
      </c>
      <c r="I130" s="28">
        <f t="shared" si="5"/>
        <v>4.8777565754439927</v>
      </c>
      <c r="J130">
        <f t="shared" si="6"/>
        <v>3</v>
      </c>
      <c r="K130" s="64">
        <f t="shared" si="7"/>
        <v>1.2</v>
      </c>
      <c r="M130">
        <v>1</v>
      </c>
    </row>
    <row r="131" spans="1:13">
      <c r="A131" t="s">
        <v>296</v>
      </c>
      <c r="B131" t="s">
        <v>425</v>
      </c>
      <c r="C131"/>
      <c r="D131"/>
      <c r="E131"/>
      <c r="F131"/>
      <c r="G131"/>
      <c r="H131" s="32">
        <f t="shared" si="4"/>
        <v>0</v>
      </c>
      <c r="I131" s="28">
        <f t="shared" si="5"/>
        <v>0</v>
      </c>
      <c r="J131">
        <f t="shared" si="6"/>
        <v>1</v>
      </c>
      <c r="K131" s="64">
        <f t="shared" si="7"/>
        <v>0.4</v>
      </c>
      <c r="M131">
        <v>1</v>
      </c>
    </row>
    <row r="132" spans="1:13">
      <c r="A132" t="s">
        <v>296</v>
      </c>
      <c r="B132" t="s">
        <v>426</v>
      </c>
      <c r="C132"/>
      <c r="D132"/>
      <c r="E132"/>
      <c r="F132"/>
      <c r="G132"/>
      <c r="H132" s="32">
        <f t="shared" ref="H132:H195" si="8">(0.55*C132)+(0.3*((D132*E132)+(F132-G132))+(0.15*G132))</f>
        <v>0</v>
      </c>
      <c r="I132" s="28">
        <f t="shared" ref="I132:I195" si="9">IF(H132&gt;0,H132/$H$213*100,0)</f>
        <v>0</v>
      </c>
      <c r="J132">
        <f t="shared" ref="J132:J195" si="10">LOOKUP(I132,$O$3:$P$12,$Q$3:$Q$12)</f>
        <v>1</v>
      </c>
      <c r="K132" s="64">
        <f t="shared" ref="K132:K195" si="11">ROUND((J132/10)*(40/100)*10,2)</f>
        <v>0.4</v>
      </c>
      <c r="M132">
        <v>1</v>
      </c>
    </row>
    <row r="133" spans="1:13">
      <c r="A133" t="s">
        <v>296</v>
      </c>
      <c r="B133" t="s">
        <v>427</v>
      </c>
      <c r="C133"/>
      <c r="D133"/>
      <c r="E133"/>
      <c r="F133"/>
      <c r="G133"/>
      <c r="H133" s="32">
        <f t="shared" si="8"/>
        <v>0</v>
      </c>
      <c r="I133" s="28">
        <f t="shared" si="9"/>
        <v>0</v>
      </c>
      <c r="J133">
        <f t="shared" si="10"/>
        <v>1</v>
      </c>
      <c r="K133" s="64">
        <f t="shared" si="11"/>
        <v>0.4</v>
      </c>
      <c r="M133">
        <v>1</v>
      </c>
    </row>
    <row r="134" spans="1:13">
      <c r="A134" t="s">
        <v>296</v>
      </c>
      <c r="B134" t="s">
        <v>428</v>
      </c>
      <c r="C134">
        <v>0</v>
      </c>
      <c r="D134">
        <v>0</v>
      </c>
      <c r="E134">
        <v>0</v>
      </c>
      <c r="F134">
        <v>0</v>
      </c>
      <c r="G134">
        <v>0</v>
      </c>
      <c r="H134" s="32">
        <f t="shared" si="8"/>
        <v>0</v>
      </c>
      <c r="I134" s="28">
        <f t="shared" si="9"/>
        <v>0</v>
      </c>
      <c r="J134">
        <f t="shared" si="10"/>
        <v>1</v>
      </c>
      <c r="K134" s="64">
        <f t="shared" si="11"/>
        <v>0.4</v>
      </c>
      <c r="M134">
        <v>1</v>
      </c>
    </row>
    <row r="135" spans="1:13">
      <c r="A135" t="s">
        <v>296</v>
      </c>
      <c r="B135" t="s">
        <v>429</v>
      </c>
      <c r="C135"/>
      <c r="D135"/>
      <c r="E135"/>
      <c r="F135"/>
      <c r="G135"/>
      <c r="H135" s="32">
        <f t="shared" si="8"/>
        <v>0</v>
      </c>
      <c r="I135" s="28">
        <f t="shared" si="9"/>
        <v>0</v>
      </c>
      <c r="J135">
        <f t="shared" si="10"/>
        <v>1</v>
      </c>
      <c r="K135" s="64">
        <f t="shared" si="11"/>
        <v>0.4</v>
      </c>
      <c r="M135">
        <v>1</v>
      </c>
    </row>
    <row r="136" spans="1:13">
      <c r="A136" t="s">
        <v>296</v>
      </c>
      <c r="B136" t="s">
        <v>430</v>
      </c>
      <c r="C136"/>
      <c r="D136"/>
      <c r="E136"/>
      <c r="F136"/>
      <c r="G136"/>
      <c r="H136" s="32">
        <f t="shared" si="8"/>
        <v>0</v>
      </c>
      <c r="I136" s="28">
        <f t="shared" si="9"/>
        <v>0</v>
      </c>
      <c r="J136">
        <f t="shared" si="10"/>
        <v>1</v>
      </c>
      <c r="K136" s="64">
        <f t="shared" si="11"/>
        <v>0.4</v>
      </c>
      <c r="M136">
        <v>1</v>
      </c>
    </row>
    <row r="137" spans="1:13">
      <c r="A137" t="s">
        <v>296</v>
      </c>
      <c r="B137" t="s">
        <v>431</v>
      </c>
      <c r="C137">
        <v>0</v>
      </c>
      <c r="D137"/>
      <c r="E137"/>
      <c r="F137"/>
      <c r="G137"/>
      <c r="H137" s="32">
        <f t="shared" si="8"/>
        <v>0</v>
      </c>
      <c r="I137" s="28">
        <f t="shared" si="9"/>
        <v>0</v>
      </c>
      <c r="J137">
        <f t="shared" si="10"/>
        <v>1</v>
      </c>
      <c r="K137" s="64">
        <f t="shared" si="11"/>
        <v>0.4</v>
      </c>
      <c r="M137">
        <v>1</v>
      </c>
    </row>
    <row r="138" spans="1:13">
      <c r="A138" t="s">
        <v>296</v>
      </c>
      <c r="B138" t="s">
        <v>432</v>
      </c>
      <c r="C138"/>
      <c r="D138"/>
      <c r="E138"/>
      <c r="F138"/>
      <c r="G138"/>
      <c r="H138" s="32">
        <f t="shared" si="8"/>
        <v>0</v>
      </c>
      <c r="I138" s="28">
        <f t="shared" si="9"/>
        <v>0</v>
      </c>
      <c r="J138">
        <f t="shared" si="10"/>
        <v>1</v>
      </c>
      <c r="K138" s="64">
        <f t="shared" si="11"/>
        <v>0.4</v>
      </c>
      <c r="M138">
        <v>1</v>
      </c>
    </row>
    <row r="139" spans="1:13">
      <c r="A139" t="s">
        <v>296</v>
      </c>
      <c r="B139" t="s">
        <v>433</v>
      </c>
      <c r="C139"/>
      <c r="D139"/>
      <c r="E139"/>
      <c r="F139"/>
      <c r="G139"/>
      <c r="H139" s="32">
        <f t="shared" si="8"/>
        <v>0</v>
      </c>
      <c r="I139" s="28">
        <f t="shared" si="9"/>
        <v>0</v>
      </c>
      <c r="J139">
        <f t="shared" si="10"/>
        <v>1</v>
      </c>
      <c r="K139" s="64">
        <f t="shared" si="11"/>
        <v>0.4</v>
      </c>
      <c r="M139">
        <v>1</v>
      </c>
    </row>
    <row r="140" spans="1:13">
      <c r="A140" t="s">
        <v>296</v>
      </c>
      <c r="B140" t="s">
        <v>434</v>
      </c>
      <c r="C140"/>
      <c r="D140"/>
      <c r="E140"/>
      <c r="F140"/>
      <c r="G140"/>
      <c r="H140" s="32">
        <f t="shared" si="8"/>
        <v>0</v>
      </c>
      <c r="I140" s="28">
        <f t="shared" si="9"/>
        <v>0</v>
      </c>
      <c r="J140">
        <f t="shared" si="10"/>
        <v>1</v>
      </c>
      <c r="K140" s="64">
        <f t="shared" si="11"/>
        <v>0.4</v>
      </c>
      <c r="M140">
        <v>1</v>
      </c>
    </row>
    <row r="141" spans="1:13">
      <c r="A141" t="s">
        <v>296</v>
      </c>
      <c r="B141" t="s">
        <v>435</v>
      </c>
      <c r="C141"/>
      <c r="D141"/>
      <c r="E141"/>
      <c r="F141"/>
      <c r="G141"/>
      <c r="H141" s="32">
        <f t="shared" si="8"/>
        <v>0</v>
      </c>
      <c r="I141" s="28">
        <f t="shared" si="9"/>
        <v>0</v>
      </c>
      <c r="J141">
        <f t="shared" si="10"/>
        <v>1</v>
      </c>
      <c r="K141" s="64">
        <f t="shared" si="11"/>
        <v>0.4</v>
      </c>
      <c r="M141">
        <v>1</v>
      </c>
    </row>
    <row r="142" spans="1:13">
      <c r="A142" t="s">
        <v>296</v>
      </c>
      <c r="B142" t="s">
        <v>436</v>
      </c>
      <c r="C142">
        <v>0</v>
      </c>
      <c r="D142">
        <v>0</v>
      </c>
      <c r="E142">
        <v>0</v>
      </c>
      <c r="F142">
        <v>0</v>
      </c>
      <c r="G142">
        <v>0</v>
      </c>
      <c r="H142" s="32">
        <f t="shared" si="8"/>
        <v>0</v>
      </c>
      <c r="I142" s="28">
        <f t="shared" si="9"/>
        <v>0</v>
      </c>
      <c r="J142">
        <f t="shared" si="10"/>
        <v>1</v>
      </c>
      <c r="K142" s="64">
        <f t="shared" si="11"/>
        <v>0.4</v>
      </c>
      <c r="M142">
        <v>1</v>
      </c>
    </row>
    <row r="143" spans="1:13">
      <c r="A143" t="s">
        <v>296</v>
      </c>
      <c r="B143" t="s">
        <v>437</v>
      </c>
      <c r="C143">
        <v>0</v>
      </c>
      <c r="D143">
        <v>0</v>
      </c>
      <c r="E143">
        <v>0</v>
      </c>
      <c r="F143">
        <v>0</v>
      </c>
      <c r="G143">
        <v>0</v>
      </c>
      <c r="H143" s="32">
        <f t="shared" si="8"/>
        <v>0</v>
      </c>
      <c r="I143" s="28">
        <f t="shared" si="9"/>
        <v>0</v>
      </c>
      <c r="J143">
        <f t="shared" si="10"/>
        <v>1</v>
      </c>
      <c r="K143" s="64">
        <f t="shared" si="11"/>
        <v>0.4</v>
      </c>
      <c r="M143">
        <v>1</v>
      </c>
    </row>
    <row r="144" spans="1:13">
      <c r="A144" t="s">
        <v>296</v>
      </c>
      <c r="B144" t="s">
        <v>438</v>
      </c>
      <c r="C144">
        <v>0</v>
      </c>
      <c r="D144">
        <v>0</v>
      </c>
      <c r="E144">
        <v>0</v>
      </c>
      <c r="F144">
        <v>0</v>
      </c>
      <c r="G144">
        <v>0</v>
      </c>
      <c r="H144" s="32">
        <f t="shared" si="8"/>
        <v>0</v>
      </c>
      <c r="I144" s="28">
        <f t="shared" si="9"/>
        <v>0</v>
      </c>
      <c r="J144">
        <f t="shared" si="10"/>
        <v>1</v>
      </c>
      <c r="K144" s="64">
        <f t="shared" si="11"/>
        <v>0.4</v>
      </c>
      <c r="M144">
        <v>1</v>
      </c>
    </row>
    <row r="145" spans="1:13">
      <c r="A145" t="s">
        <v>296</v>
      </c>
      <c r="B145" t="s">
        <v>439</v>
      </c>
      <c r="C145"/>
      <c r="D145"/>
      <c r="E145"/>
      <c r="F145"/>
      <c r="G145"/>
      <c r="H145" s="32">
        <f t="shared" si="8"/>
        <v>0</v>
      </c>
      <c r="I145" s="28">
        <f t="shared" si="9"/>
        <v>0</v>
      </c>
      <c r="J145">
        <f t="shared" si="10"/>
        <v>1</v>
      </c>
      <c r="K145" s="64">
        <f t="shared" si="11"/>
        <v>0.4</v>
      </c>
      <c r="M145">
        <v>1</v>
      </c>
    </row>
    <row r="146" spans="1:13">
      <c r="A146" t="s">
        <v>296</v>
      </c>
      <c r="B146" t="s">
        <v>440</v>
      </c>
      <c r="C146">
        <v>0</v>
      </c>
      <c r="D146">
        <v>0</v>
      </c>
      <c r="E146">
        <v>0</v>
      </c>
      <c r="F146">
        <v>0</v>
      </c>
      <c r="G146">
        <v>0</v>
      </c>
      <c r="H146" s="32">
        <f t="shared" si="8"/>
        <v>0</v>
      </c>
      <c r="I146" s="28">
        <f t="shared" si="9"/>
        <v>0</v>
      </c>
      <c r="J146">
        <f t="shared" si="10"/>
        <v>1</v>
      </c>
      <c r="K146" s="64">
        <f t="shared" si="11"/>
        <v>0.4</v>
      </c>
      <c r="M146">
        <v>1</v>
      </c>
    </row>
    <row r="147" spans="1:13">
      <c r="A147" t="s">
        <v>296</v>
      </c>
      <c r="B147" t="s">
        <v>441</v>
      </c>
      <c r="C147"/>
      <c r="D147"/>
      <c r="E147"/>
      <c r="F147"/>
      <c r="G147"/>
      <c r="H147" s="32">
        <f t="shared" si="8"/>
        <v>0</v>
      </c>
      <c r="I147" s="28">
        <f t="shared" si="9"/>
        <v>0</v>
      </c>
      <c r="J147">
        <f t="shared" si="10"/>
        <v>1</v>
      </c>
      <c r="K147" s="64">
        <f t="shared" si="11"/>
        <v>0.4</v>
      </c>
      <c r="M147">
        <v>1</v>
      </c>
    </row>
    <row r="148" spans="1:13">
      <c r="A148" t="s">
        <v>296</v>
      </c>
      <c r="B148" t="s">
        <v>442</v>
      </c>
      <c r="C148">
        <v>0</v>
      </c>
      <c r="D148">
        <v>0</v>
      </c>
      <c r="E148">
        <v>0</v>
      </c>
      <c r="F148">
        <v>0</v>
      </c>
      <c r="G148">
        <v>0</v>
      </c>
      <c r="H148" s="32">
        <f t="shared" si="8"/>
        <v>0</v>
      </c>
      <c r="I148" s="28">
        <f t="shared" si="9"/>
        <v>0</v>
      </c>
      <c r="J148">
        <f t="shared" si="10"/>
        <v>1</v>
      </c>
      <c r="K148" s="64">
        <f t="shared" si="11"/>
        <v>0.4</v>
      </c>
      <c r="M148">
        <v>1</v>
      </c>
    </row>
    <row r="149" spans="1:13">
      <c r="A149" t="s">
        <v>296</v>
      </c>
      <c r="B149" t="s">
        <v>443</v>
      </c>
      <c r="C149">
        <v>1273329</v>
      </c>
      <c r="D149"/>
      <c r="E149"/>
      <c r="F149"/>
      <c r="G149"/>
      <c r="H149" s="32">
        <f t="shared" si="8"/>
        <v>700330.95000000007</v>
      </c>
      <c r="I149" s="28">
        <f t="shared" si="9"/>
        <v>58.003800021045436</v>
      </c>
      <c r="J149">
        <f t="shared" si="10"/>
        <v>8</v>
      </c>
      <c r="K149" s="64">
        <f t="shared" si="11"/>
        <v>3.2</v>
      </c>
      <c r="M149">
        <v>1</v>
      </c>
    </row>
    <row r="150" spans="1:13">
      <c r="A150" t="s">
        <v>296</v>
      </c>
      <c r="B150" t="s">
        <v>444</v>
      </c>
      <c r="C150"/>
      <c r="D150"/>
      <c r="E150"/>
      <c r="F150"/>
      <c r="G150"/>
      <c r="H150" s="32">
        <f t="shared" si="8"/>
        <v>0</v>
      </c>
      <c r="I150" s="28">
        <f t="shared" si="9"/>
        <v>0</v>
      </c>
      <c r="J150">
        <f t="shared" si="10"/>
        <v>1</v>
      </c>
      <c r="K150" s="64">
        <f t="shared" si="11"/>
        <v>0.4</v>
      </c>
      <c r="M150">
        <v>1</v>
      </c>
    </row>
    <row r="151" spans="1:13">
      <c r="A151" t="s">
        <v>296</v>
      </c>
      <c r="B151" t="s">
        <v>445</v>
      </c>
      <c r="C151">
        <v>0</v>
      </c>
      <c r="D151">
        <v>1000</v>
      </c>
      <c r="E151"/>
      <c r="F151">
        <v>0</v>
      </c>
      <c r="G151">
        <v>0</v>
      </c>
      <c r="H151" s="32">
        <f t="shared" si="8"/>
        <v>0</v>
      </c>
      <c r="I151" s="28">
        <f t="shared" si="9"/>
        <v>0</v>
      </c>
      <c r="J151">
        <f t="shared" si="10"/>
        <v>1</v>
      </c>
      <c r="K151" s="64">
        <f t="shared" si="11"/>
        <v>0.4</v>
      </c>
      <c r="M151">
        <v>1</v>
      </c>
    </row>
    <row r="152" spans="1:13">
      <c r="A152" t="s">
        <v>296</v>
      </c>
      <c r="B152" t="s">
        <v>446</v>
      </c>
      <c r="C152">
        <v>0</v>
      </c>
      <c r="D152">
        <v>1000</v>
      </c>
      <c r="E152"/>
      <c r="F152">
        <v>0</v>
      </c>
      <c r="G152">
        <v>0</v>
      </c>
      <c r="H152" s="32">
        <f t="shared" si="8"/>
        <v>0</v>
      </c>
      <c r="I152" s="28">
        <f t="shared" si="9"/>
        <v>0</v>
      </c>
      <c r="J152">
        <f t="shared" si="10"/>
        <v>1</v>
      </c>
      <c r="K152" s="64">
        <f t="shared" si="11"/>
        <v>0.4</v>
      </c>
      <c r="M152">
        <v>1</v>
      </c>
    </row>
    <row r="153" spans="1:13">
      <c r="A153" t="s">
        <v>296</v>
      </c>
      <c r="B153" t="s">
        <v>447</v>
      </c>
      <c r="C153">
        <v>0</v>
      </c>
      <c r="D153">
        <v>1000</v>
      </c>
      <c r="E153"/>
      <c r="F153">
        <v>0</v>
      </c>
      <c r="G153">
        <v>0</v>
      </c>
      <c r="H153" s="32">
        <f t="shared" si="8"/>
        <v>0</v>
      </c>
      <c r="I153" s="28">
        <f t="shared" si="9"/>
        <v>0</v>
      </c>
      <c r="J153">
        <f t="shared" si="10"/>
        <v>1</v>
      </c>
      <c r="K153" s="64">
        <f t="shared" si="11"/>
        <v>0.4</v>
      </c>
      <c r="M153">
        <v>1</v>
      </c>
    </row>
    <row r="154" spans="1:13">
      <c r="A154" t="s">
        <v>296</v>
      </c>
      <c r="B154" t="s">
        <v>448</v>
      </c>
      <c r="C154"/>
      <c r="D154"/>
      <c r="E154"/>
      <c r="F154"/>
      <c r="G154"/>
      <c r="H154" s="32">
        <f t="shared" si="8"/>
        <v>0</v>
      </c>
      <c r="I154" s="28">
        <f t="shared" si="9"/>
        <v>0</v>
      </c>
      <c r="J154">
        <f t="shared" si="10"/>
        <v>1</v>
      </c>
      <c r="K154" s="64">
        <f t="shared" si="11"/>
        <v>0.4</v>
      </c>
      <c r="M154">
        <v>1</v>
      </c>
    </row>
    <row r="155" spans="1:13">
      <c r="A155" t="s">
        <v>296</v>
      </c>
      <c r="B155" t="s">
        <v>449</v>
      </c>
      <c r="C155"/>
      <c r="D155"/>
      <c r="E155"/>
      <c r="F155"/>
      <c r="G155"/>
      <c r="H155" s="32">
        <f t="shared" si="8"/>
        <v>0</v>
      </c>
      <c r="I155" s="28">
        <f t="shared" si="9"/>
        <v>0</v>
      </c>
      <c r="J155">
        <f t="shared" si="10"/>
        <v>1</v>
      </c>
      <c r="K155" s="64">
        <f t="shared" si="11"/>
        <v>0.4</v>
      </c>
      <c r="M155">
        <v>1</v>
      </c>
    </row>
    <row r="156" spans="1:13">
      <c r="A156" t="s">
        <v>296</v>
      </c>
      <c r="B156" t="s">
        <v>450</v>
      </c>
      <c r="C156">
        <v>0</v>
      </c>
      <c r="D156">
        <v>0</v>
      </c>
      <c r="E156">
        <v>0</v>
      </c>
      <c r="F156">
        <v>0</v>
      </c>
      <c r="G156">
        <v>0</v>
      </c>
      <c r="H156" s="32">
        <f t="shared" si="8"/>
        <v>0</v>
      </c>
      <c r="I156" s="28">
        <f t="shared" si="9"/>
        <v>0</v>
      </c>
      <c r="J156">
        <f t="shared" si="10"/>
        <v>1</v>
      </c>
      <c r="K156" s="64">
        <f t="shared" si="11"/>
        <v>0.4</v>
      </c>
      <c r="M156">
        <v>1</v>
      </c>
    </row>
    <row r="157" spans="1:13">
      <c r="A157" t="s">
        <v>296</v>
      </c>
      <c r="B157" t="s">
        <v>451</v>
      </c>
      <c r="C157">
        <v>0</v>
      </c>
      <c r="D157">
        <v>0</v>
      </c>
      <c r="E157">
        <v>0</v>
      </c>
      <c r="F157">
        <v>0</v>
      </c>
      <c r="G157">
        <v>0</v>
      </c>
      <c r="H157" s="32">
        <f t="shared" si="8"/>
        <v>0</v>
      </c>
      <c r="I157" s="28">
        <f t="shared" si="9"/>
        <v>0</v>
      </c>
      <c r="J157">
        <f t="shared" si="10"/>
        <v>1</v>
      </c>
      <c r="K157" s="64">
        <f t="shared" si="11"/>
        <v>0.4</v>
      </c>
      <c r="M157">
        <v>1</v>
      </c>
    </row>
    <row r="158" spans="1:13">
      <c r="A158" t="s">
        <v>296</v>
      </c>
      <c r="B158" t="s">
        <v>452</v>
      </c>
      <c r="C158"/>
      <c r="D158"/>
      <c r="E158"/>
      <c r="F158"/>
      <c r="G158"/>
      <c r="H158" s="32">
        <f t="shared" si="8"/>
        <v>0</v>
      </c>
      <c r="I158" s="28">
        <f t="shared" si="9"/>
        <v>0</v>
      </c>
      <c r="J158">
        <f t="shared" si="10"/>
        <v>1</v>
      </c>
      <c r="K158" s="64">
        <f t="shared" si="11"/>
        <v>0.4</v>
      </c>
      <c r="M158">
        <v>1</v>
      </c>
    </row>
    <row r="159" spans="1:13">
      <c r="A159" t="s">
        <v>296</v>
      </c>
      <c r="B159" t="s">
        <v>453</v>
      </c>
      <c r="C159"/>
      <c r="D159"/>
      <c r="E159"/>
      <c r="F159"/>
      <c r="G159"/>
      <c r="H159" s="32">
        <f t="shared" si="8"/>
        <v>0</v>
      </c>
      <c r="I159" s="28">
        <f t="shared" si="9"/>
        <v>0</v>
      </c>
      <c r="J159">
        <f t="shared" si="10"/>
        <v>1</v>
      </c>
      <c r="K159" s="64">
        <f t="shared" si="11"/>
        <v>0.4</v>
      </c>
      <c r="M159">
        <v>1</v>
      </c>
    </row>
    <row r="160" spans="1:13">
      <c r="A160" t="s">
        <v>296</v>
      </c>
      <c r="B160" t="s">
        <v>454</v>
      </c>
      <c r="C160"/>
      <c r="D160"/>
      <c r="E160"/>
      <c r="F160"/>
      <c r="G160"/>
      <c r="H160" s="32">
        <f t="shared" si="8"/>
        <v>0</v>
      </c>
      <c r="I160" s="28">
        <f t="shared" si="9"/>
        <v>0</v>
      </c>
      <c r="J160">
        <f t="shared" si="10"/>
        <v>1</v>
      </c>
      <c r="K160" s="64">
        <f t="shared" si="11"/>
        <v>0.4</v>
      </c>
      <c r="M160">
        <v>1</v>
      </c>
    </row>
    <row r="161" spans="1:13">
      <c r="A161" t="s">
        <v>296</v>
      </c>
      <c r="B161" t="s">
        <v>455</v>
      </c>
      <c r="C161"/>
      <c r="D161"/>
      <c r="E161"/>
      <c r="F161"/>
      <c r="G161"/>
      <c r="H161" s="32">
        <f t="shared" si="8"/>
        <v>0</v>
      </c>
      <c r="I161" s="28">
        <f t="shared" si="9"/>
        <v>0</v>
      </c>
      <c r="J161">
        <f t="shared" si="10"/>
        <v>1</v>
      </c>
      <c r="K161" s="64">
        <f t="shared" si="11"/>
        <v>0.4</v>
      </c>
      <c r="M161">
        <v>1</v>
      </c>
    </row>
    <row r="162" spans="1:13">
      <c r="A162" t="s">
        <v>296</v>
      </c>
      <c r="B162" t="s">
        <v>456</v>
      </c>
      <c r="C162">
        <v>0</v>
      </c>
      <c r="D162">
        <v>0</v>
      </c>
      <c r="E162">
        <v>0</v>
      </c>
      <c r="F162">
        <v>0</v>
      </c>
      <c r="G162">
        <v>0</v>
      </c>
      <c r="H162" s="32">
        <f t="shared" si="8"/>
        <v>0</v>
      </c>
      <c r="I162" s="28">
        <f t="shared" si="9"/>
        <v>0</v>
      </c>
      <c r="J162">
        <f t="shared" si="10"/>
        <v>1</v>
      </c>
      <c r="K162" s="64">
        <f t="shared" si="11"/>
        <v>0.4</v>
      </c>
      <c r="M162">
        <v>1</v>
      </c>
    </row>
    <row r="163" spans="1:13">
      <c r="A163" t="s">
        <v>296</v>
      </c>
      <c r="B163" t="s">
        <v>457</v>
      </c>
      <c r="C163">
        <v>0</v>
      </c>
      <c r="D163">
        <v>0</v>
      </c>
      <c r="E163">
        <v>0</v>
      </c>
      <c r="F163">
        <v>0</v>
      </c>
      <c r="G163"/>
      <c r="H163" s="32">
        <f t="shared" si="8"/>
        <v>0</v>
      </c>
      <c r="I163" s="28">
        <f t="shared" si="9"/>
        <v>0</v>
      </c>
      <c r="J163">
        <f t="shared" si="10"/>
        <v>1</v>
      </c>
      <c r="K163" s="64">
        <f t="shared" si="11"/>
        <v>0.4</v>
      </c>
      <c r="M163">
        <v>1</v>
      </c>
    </row>
    <row r="164" spans="1:13">
      <c r="A164" t="s">
        <v>296</v>
      </c>
      <c r="B164" t="s">
        <v>458</v>
      </c>
      <c r="C164"/>
      <c r="D164"/>
      <c r="E164"/>
      <c r="F164"/>
      <c r="G164"/>
      <c r="H164" s="32">
        <f t="shared" si="8"/>
        <v>0</v>
      </c>
      <c r="I164" s="28">
        <f t="shared" si="9"/>
        <v>0</v>
      </c>
      <c r="J164">
        <f t="shared" si="10"/>
        <v>1</v>
      </c>
      <c r="K164" s="64">
        <f t="shared" si="11"/>
        <v>0.4</v>
      </c>
      <c r="M164">
        <v>1</v>
      </c>
    </row>
    <row r="165" spans="1:13">
      <c r="A165" t="s">
        <v>296</v>
      </c>
      <c r="B165" t="s">
        <v>459</v>
      </c>
      <c r="C165"/>
      <c r="D165"/>
      <c r="E165"/>
      <c r="F165"/>
      <c r="G165"/>
      <c r="H165" s="32">
        <f t="shared" si="8"/>
        <v>0</v>
      </c>
      <c r="I165" s="28">
        <f t="shared" si="9"/>
        <v>0</v>
      </c>
      <c r="J165">
        <f t="shared" si="10"/>
        <v>1</v>
      </c>
      <c r="K165" s="64">
        <f t="shared" si="11"/>
        <v>0.4</v>
      </c>
      <c r="M165">
        <v>1</v>
      </c>
    </row>
    <row r="166" spans="1:13">
      <c r="A166" t="s">
        <v>296</v>
      </c>
      <c r="B166" t="s">
        <v>460</v>
      </c>
      <c r="C166"/>
      <c r="D166"/>
      <c r="E166"/>
      <c r="F166"/>
      <c r="G166"/>
      <c r="H166" s="32">
        <f t="shared" si="8"/>
        <v>0</v>
      </c>
      <c r="I166" s="28">
        <f t="shared" si="9"/>
        <v>0</v>
      </c>
      <c r="J166">
        <f t="shared" si="10"/>
        <v>1</v>
      </c>
      <c r="K166" s="64">
        <f t="shared" si="11"/>
        <v>0.4</v>
      </c>
      <c r="M166">
        <v>1</v>
      </c>
    </row>
    <row r="167" spans="1:13">
      <c r="A167" t="s">
        <v>296</v>
      </c>
      <c r="B167" t="s">
        <v>461</v>
      </c>
      <c r="C167">
        <v>2195251</v>
      </c>
      <c r="D167">
        <v>0</v>
      </c>
      <c r="E167">
        <v>0</v>
      </c>
      <c r="F167">
        <v>0</v>
      </c>
      <c r="G167">
        <v>0</v>
      </c>
      <c r="H167" s="32">
        <f t="shared" si="8"/>
        <v>1207388.05</v>
      </c>
      <c r="I167" s="28">
        <f t="shared" si="9"/>
        <v>100</v>
      </c>
      <c r="J167">
        <f t="shared" si="10"/>
        <v>10</v>
      </c>
      <c r="K167" s="64">
        <f t="shared" si="11"/>
        <v>4</v>
      </c>
      <c r="M167">
        <v>2</v>
      </c>
    </row>
    <row r="168" spans="1:13">
      <c r="A168" t="s">
        <v>296</v>
      </c>
      <c r="B168" t="s">
        <v>462</v>
      </c>
      <c r="C168"/>
      <c r="D168"/>
      <c r="E168"/>
      <c r="F168"/>
      <c r="G168"/>
      <c r="H168" s="32">
        <f t="shared" si="8"/>
        <v>0</v>
      </c>
      <c r="I168" s="28">
        <f t="shared" si="9"/>
        <v>0</v>
      </c>
      <c r="J168">
        <f t="shared" si="10"/>
        <v>1</v>
      </c>
      <c r="K168" s="64">
        <f t="shared" si="11"/>
        <v>0.4</v>
      </c>
      <c r="M168">
        <v>1</v>
      </c>
    </row>
    <row r="169" spans="1:13">
      <c r="A169" t="s">
        <v>296</v>
      </c>
      <c r="B169" t="s">
        <v>463</v>
      </c>
      <c r="C169"/>
      <c r="D169"/>
      <c r="E169"/>
      <c r="F169"/>
      <c r="G169"/>
      <c r="H169" s="32">
        <f t="shared" si="8"/>
        <v>0</v>
      </c>
      <c r="I169" s="28">
        <f t="shared" si="9"/>
        <v>0</v>
      </c>
      <c r="J169">
        <f t="shared" si="10"/>
        <v>1</v>
      </c>
      <c r="K169" s="64">
        <f t="shared" si="11"/>
        <v>0.4</v>
      </c>
      <c r="M169">
        <v>1</v>
      </c>
    </row>
    <row r="170" spans="1:13">
      <c r="A170" t="s">
        <v>296</v>
      </c>
      <c r="B170" t="s">
        <v>464</v>
      </c>
      <c r="C170"/>
      <c r="D170"/>
      <c r="E170"/>
      <c r="F170"/>
      <c r="G170"/>
      <c r="H170" s="32">
        <f t="shared" si="8"/>
        <v>0</v>
      </c>
      <c r="I170" s="28">
        <f t="shared" si="9"/>
        <v>0</v>
      </c>
      <c r="J170">
        <f t="shared" si="10"/>
        <v>1</v>
      </c>
      <c r="K170" s="64">
        <f t="shared" si="11"/>
        <v>0.4</v>
      </c>
      <c r="M170">
        <v>1</v>
      </c>
    </row>
    <row r="171" spans="1:13">
      <c r="A171" t="s">
        <v>296</v>
      </c>
      <c r="B171" t="s">
        <v>465</v>
      </c>
      <c r="C171">
        <v>0</v>
      </c>
      <c r="D171">
        <v>0</v>
      </c>
      <c r="E171">
        <v>0</v>
      </c>
      <c r="F171">
        <v>0</v>
      </c>
      <c r="G171">
        <v>0</v>
      </c>
      <c r="H171" s="32">
        <f t="shared" si="8"/>
        <v>0</v>
      </c>
      <c r="I171" s="28">
        <f t="shared" si="9"/>
        <v>0</v>
      </c>
      <c r="J171">
        <f t="shared" si="10"/>
        <v>1</v>
      </c>
      <c r="K171" s="64">
        <f t="shared" si="11"/>
        <v>0.4</v>
      </c>
      <c r="M171">
        <v>1</v>
      </c>
    </row>
    <row r="172" spans="1:13">
      <c r="A172" t="s">
        <v>296</v>
      </c>
      <c r="B172" t="s">
        <v>466</v>
      </c>
      <c r="C172"/>
      <c r="D172"/>
      <c r="E172"/>
      <c r="F172"/>
      <c r="G172"/>
      <c r="H172" s="32">
        <f t="shared" si="8"/>
        <v>0</v>
      </c>
      <c r="I172" s="28">
        <f t="shared" si="9"/>
        <v>0</v>
      </c>
      <c r="J172">
        <f t="shared" si="10"/>
        <v>1</v>
      </c>
      <c r="K172" s="64">
        <f t="shared" si="11"/>
        <v>0.4</v>
      </c>
      <c r="M172">
        <v>1</v>
      </c>
    </row>
    <row r="173" spans="1:13">
      <c r="A173" t="s">
        <v>296</v>
      </c>
      <c r="B173" t="s">
        <v>467</v>
      </c>
      <c r="C173">
        <v>0</v>
      </c>
      <c r="D173">
        <v>0</v>
      </c>
      <c r="E173">
        <v>0</v>
      </c>
      <c r="F173">
        <v>0</v>
      </c>
      <c r="G173">
        <v>0</v>
      </c>
      <c r="H173" s="32">
        <f t="shared" si="8"/>
        <v>0</v>
      </c>
      <c r="I173" s="28">
        <f t="shared" si="9"/>
        <v>0</v>
      </c>
      <c r="J173">
        <f t="shared" si="10"/>
        <v>1</v>
      </c>
      <c r="K173" s="64">
        <f t="shared" si="11"/>
        <v>0.4</v>
      </c>
      <c r="M173">
        <v>1</v>
      </c>
    </row>
    <row r="174" spans="1:13">
      <c r="A174" t="s">
        <v>296</v>
      </c>
      <c r="B174" t="s">
        <v>468</v>
      </c>
      <c r="C174"/>
      <c r="D174"/>
      <c r="E174"/>
      <c r="F174"/>
      <c r="G174"/>
      <c r="H174" s="32">
        <f t="shared" si="8"/>
        <v>0</v>
      </c>
      <c r="I174" s="28">
        <f t="shared" si="9"/>
        <v>0</v>
      </c>
      <c r="J174">
        <f t="shared" si="10"/>
        <v>1</v>
      </c>
      <c r="K174" s="64">
        <f t="shared" si="11"/>
        <v>0.4</v>
      </c>
      <c r="M174">
        <v>1</v>
      </c>
    </row>
    <row r="175" spans="1:13">
      <c r="A175" t="s">
        <v>296</v>
      </c>
      <c r="B175" t="s">
        <v>469</v>
      </c>
      <c r="C175">
        <v>0</v>
      </c>
      <c r="D175"/>
      <c r="E175"/>
      <c r="F175"/>
      <c r="G175"/>
      <c r="H175" s="32">
        <f t="shared" si="8"/>
        <v>0</v>
      </c>
      <c r="I175" s="28">
        <f t="shared" si="9"/>
        <v>0</v>
      </c>
      <c r="J175">
        <f t="shared" si="10"/>
        <v>1</v>
      </c>
      <c r="K175" s="64">
        <f t="shared" si="11"/>
        <v>0.4</v>
      </c>
      <c r="M175">
        <v>1</v>
      </c>
    </row>
    <row r="176" spans="1:13">
      <c r="A176" t="s">
        <v>296</v>
      </c>
      <c r="B176" t="s">
        <v>470</v>
      </c>
      <c r="C176"/>
      <c r="D176"/>
      <c r="E176"/>
      <c r="F176"/>
      <c r="G176"/>
      <c r="H176" s="32">
        <f t="shared" si="8"/>
        <v>0</v>
      </c>
      <c r="I176" s="28">
        <f t="shared" si="9"/>
        <v>0</v>
      </c>
      <c r="J176">
        <f t="shared" si="10"/>
        <v>1</v>
      </c>
      <c r="K176" s="64">
        <f t="shared" si="11"/>
        <v>0.4</v>
      </c>
      <c r="M176">
        <v>1</v>
      </c>
    </row>
    <row r="177" spans="1:13">
      <c r="A177" t="s">
        <v>296</v>
      </c>
      <c r="B177" t="s">
        <v>471</v>
      </c>
      <c r="C177"/>
      <c r="D177"/>
      <c r="E177"/>
      <c r="F177"/>
      <c r="G177"/>
      <c r="H177" s="32">
        <f t="shared" si="8"/>
        <v>0</v>
      </c>
      <c r="I177" s="28">
        <f t="shared" si="9"/>
        <v>0</v>
      </c>
      <c r="J177">
        <f t="shared" si="10"/>
        <v>1</v>
      </c>
      <c r="K177" s="64">
        <f t="shared" si="11"/>
        <v>0.4</v>
      </c>
      <c r="M177">
        <v>1</v>
      </c>
    </row>
    <row r="178" spans="1:13">
      <c r="A178" t="s">
        <v>296</v>
      </c>
      <c r="B178" t="s">
        <v>472</v>
      </c>
      <c r="C178"/>
      <c r="D178"/>
      <c r="E178"/>
      <c r="F178"/>
      <c r="G178"/>
      <c r="H178" s="32">
        <f t="shared" si="8"/>
        <v>0</v>
      </c>
      <c r="I178" s="28">
        <f t="shared" si="9"/>
        <v>0</v>
      </c>
      <c r="J178">
        <f t="shared" si="10"/>
        <v>1</v>
      </c>
      <c r="K178" s="64">
        <f t="shared" si="11"/>
        <v>0.4</v>
      </c>
      <c r="M178">
        <v>1</v>
      </c>
    </row>
    <row r="179" spans="1:13">
      <c r="A179" t="s">
        <v>296</v>
      </c>
      <c r="B179" t="s">
        <v>473</v>
      </c>
      <c r="C179">
        <v>0</v>
      </c>
      <c r="D179">
        <v>0</v>
      </c>
      <c r="E179"/>
      <c r="F179">
        <v>0</v>
      </c>
      <c r="G179">
        <v>0</v>
      </c>
      <c r="H179" s="32">
        <f t="shared" si="8"/>
        <v>0</v>
      </c>
      <c r="I179" s="28">
        <f t="shared" si="9"/>
        <v>0</v>
      </c>
      <c r="J179">
        <f t="shared" si="10"/>
        <v>1</v>
      </c>
      <c r="K179" s="64">
        <f t="shared" si="11"/>
        <v>0.4</v>
      </c>
      <c r="M179">
        <v>1</v>
      </c>
    </row>
    <row r="180" spans="1:13">
      <c r="A180" t="s">
        <v>296</v>
      </c>
      <c r="B180" t="s">
        <v>474</v>
      </c>
      <c r="C180"/>
      <c r="D180"/>
      <c r="E180"/>
      <c r="F180"/>
      <c r="G180"/>
      <c r="H180" s="32">
        <f t="shared" si="8"/>
        <v>0</v>
      </c>
      <c r="I180" s="28">
        <f t="shared" si="9"/>
        <v>0</v>
      </c>
      <c r="J180">
        <f t="shared" si="10"/>
        <v>1</v>
      </c>
      <c r="K180" s="64">
        <f t="shared" si="11"/>
        <v>0.4</v>
      </c>
      <c r="M180">
        <v>1</v>
      </c>
    </row>
    <row r="181" spans="1:13">
      <c r="A181" t="s">
        <v>296</v>
      </c>
      <c r="B181" t="s">
        <v>475</v>
      </c>
      <c r="C181"/>
      <c r="D181"/>
      <c r="E181"/>
      <c r="F181"/>
      <c r="G181"/>
      <c r="H181" s="32">
        <f t="shared" si="8"/>
        <v>0</v>
      </c>
      <c r="I181" s="28">
        <f t="shared" si="9"/>
        <v>0</v>
      </c>
      <c r="J181">
        <f t="shared" si="10"/>
        <v>1</v>
      </c>
      <c r="K181" s="64">
        <f t="shared" si="11"/>
        <v>0.4</v>
      </c>
      <c r="M181">
        <v>1</v>
      </c>
    </row>
    <row r="182" spans="1:13">
      <c r="A182" t="s">
        <v>296</v>
      </c>
      <c r="B182" t="s">
        <v>476</v>
      </c>
      <c r="C182"/>
      <c r="D182"/>
      <c r="E182"/>
      <c r="F182"/>
      <c r="G182"/>
      <c r="H182" s="32">
        <f t="shared" si="8"/>
        <v>0</v>
      </c>
      <c r="I182" s="28">
        <f t="shared" si="9"/>
        <v>0</v>
      </c>
      <c r="J182">
        <f t="shared" si="10"/>
        <v>1</v>
      </c>
      <c r="K182" s="64">
        <f t="shared" si="11"/>
        <v>0.4</v>
      </c>
      <c r="M182">
        <v>1</v>
      </c>
    </row>
    <row r="183" spans="1:13">
      <c r="A183" t="s">
        <v>296</v>
      </c>
      <c r="B183" t="s">
        <v>477</v>
      </c>
      <c r="C183"/>
      <c r="D183"/>
      <c r="E183"/>
      <c r="F183"/>
      <c r="G183"/>
      <c r="H183" s="32">
        <f t="shared" si="8"/>
        <v>0</v>
      </c>
      <c r="I183" s="28">
        <f t="shared" si="9"/>
        <v>0</v>
      </c>
      <c r="J183">
        <f t="shared" si="10"/>
        <v>1</v>
      </c>
      <c r="K183" s="64">
        <f t="shared" si="11"/>
        <v>0.4</v>
      </c>
      <c r="M183">
        <v>1</v>
      </c>
    </row>
    <row r="184" spans="1:13">
      <c r="A184" t="s">
        <v>296</v>
      </c>
      <c r="B184" t="s">
        <v>478</v>
      </c>
      <c r="C184"/>
      <c r="D184"/>
      <c r="E184"/>
      <c r="F184"/>
      <c r="G184"/>
      <c r="H184" s="32">
        <f t="shared" si="8"/>
        <v>0</v>
      </c>
      <c r="I184" s="28">
        <f t="shared" si="9"/>
        <v>0</v>
      </c>
      <c r="J184">
        <f t="shared" si="10"/>
        <v>1</v>
      </c>
      <c r="K184" s="64">
        <f t="shared" si="11"/>
        <v>0.4</v>
      </c>
      <c r="M184">
        <v>1</v>
      </c>
    </row>
    <row r="185" spans="1:13">
      <c r="A185" t="s">
        <v>296</v>
      </c>
      <c r="B185" t="s">
        <v>479</v>
      </c>
      <c r="C185">
        <v>0</v>
      </c>
      <c r="D185">
        <v>0</v>
      </c>
      <c r="E185"/>
      <c r="F185">
        <v>0</v>
      </c>
      <c r="G185">
        <v>0</v>
      </c>
      <c r="H185" s="32">
        <f t="shared" si="8"/>
        <v>0</v>
      </c>
      <c r="I185" s="28">
        <f t="shared" si="9"/>
        <v>0</v>
      </c>
      <c r="J185">
        <f t="shared" si="10"/>
        <v>1</v>
      </c>
      <c r="K185" s="64">
        <f t="shared" si="11"/>
        <v>0.4</v>
      </c>
      <c r="M185">
        <v>1</v>
      </c>
    </row>
    <row r="186" spans="1:13">
      <c r="A186" t="s">
        <v>296</v>
      </c>
      <c r="B186" t="s">
        <v>480</v>
      </c>
      <c r="C186"/>
      <c r="D186"/>
      <c r="E186"/>
      <c r="F186"/>
      <c r="G186"/>
      <c r="H186" s="32">
        <f t="shared" si="8"/>
        <v>0</v>
      </c>
      <c r="I186" s="28">
        <f t="shared" si="9"/>
        <v>0</v>
      </c>
      <c r="J186">
        <f t="shared" si="10"/>
        <v>1</v>
      </c>
      <c r="K186" s="64">
        <f t="shared" si="11"/>
        <v>0.4</v>
      </c>
      <c r="M186">
        <v>1</v>
      </c>
    </row>
    <row r="187" spans="1:13">
      <c r="A187" t="s">
        <v>296</v>
      </c>
      <c r="B187" t="s">
        <v>481</v>
      </c>
      <c r="C187">
        <v>0</v>
      </c>
      <c r="D187">
        <v>0</v>
      </c>
      <c r="E187">
        <v>0</v>
      </c>
      <c r="F187">
        <v>0</v>
      </c>
      <c r="G187">
        <v>0</v>
      </c>
      <c r="H187" s="32">
        <f t="shared" si="8"/>
        <v>0</v>
      </c>
      <c r="I187" s="28">
        <f t="shared" si="9"/>
        <v>0</v>
      </c>
      <c r="J187">
        <f t="shared" si="10"/>
        <v>1</v>
      </c>
      <c r="K187" s="64">
        <f t="shared" si="11"/>
        <v>0.4</v>
      </c>
      <c r="M187">
        <v>1</v>
      </c>
    </row>
    <row r="188" spans="1:13">
      <c r="A188" t="s">
        <v>296</v>
      </c>
      <c r="B188" t="s">
        <v>482</v>
      </c>
      <c r="C188"/>
      <c r="D188"/>
      <c r="E188"/>
      <c r="F188"/>
      <c r="G188"/>
      <c r="H188" s="32">
        <f t="shared" si="8"/>
        <v>0</v>
      </c>
      <c r="I188" s="28">
        <f t="shared" si="9"/>
        <v>0</v>
      </c>
      <c r="J188">
        <f t="shared" si="10"/>
        <v>1</v>
      </c>
      <c r="K188" s="64">
        <f t="shared" si="11"/>
        <v>0.4</v>
      </c>
      <c r="M188">
        <v>1</v>
      </c>
    </row>
    <row r="189" spans="1:13">
      <c r="A189" t="s">
        <v>296</v>
      </c>
      <c r="B189" t="s">
        <v>483</v>
      </c>
      <c r="C189"/>
      <c r="D189"/>
      <c r="E189"/>
      <c r="F189"/>
      <c r="G189"/>
      <c r="H189" s="32">
        <f t="shared" si="8"/>
        <v>0</v>
      </c>
      <c r="I189" s="28">
        <f t="shared" si="9"/>
        <v>0</v>
      </c>
      <c r="J189">
        <f t="shared" si="10"/>
        <v>1</v>
      </c>
      <c r="K189" s="64">
        <f t="shared" si="11"/>
        <v>0.4</v>
      </c>
      <c r="M189">
        <v>1</v>
      </c>
    </row>
    <row r="190" spans="1:13">
      <c r="A190" t="s">
        <v>296</v>
      </c>
      <c r="B190" t="s">
        <v>484</v>
      </c>
      <c r="C190"/>
      <c r="D190"/>
      <c r="E190"/>
      <c r="F190"/>
      <c r="G190"/>
      <c r="H190" s="32">
        <f t="shared" si="8"/>
        <v>0</v>
      </c>
      <c r="I190" s="28">
        <f t="shared" si="9"/>
        <v>0</v>
      </c>
      <c r="J190">
        <f t="shared" si="10"/>
        <v>1</v>
      </c>
      <c r="K190" s="64">
        <f t="shared" si="11"/>
        <v>0.4</v>
      </c>
      <c r="M190">
        <v>1</v>
      </c>
    </row>
    <row r="191" spans="1:13">
      <c r="A191" t="s">
        <v>296</v>
      </c>
      <c r="B191" t="s">
        <v>485</v>
      </c>
      <c r="C191"/>
      <c r="D191"/>
      <c r="E191"/>
      <c r="F191"/>
      <c r="G191"/>
      <c r="H191" s="32">
        <f t="shared" si="8"/>
        <v>0</v>
      </c>
      <c r="I191" s="28">
        <f t="shared" si="9"/>
        <v>0</v>
      </c>
      <c r="J191">
        <f t="shared" si="10"/>
        <v>1</v>
      </c>
      <c r="K191" s="64">
        <f t="shared" si="11"/>
        <v>0.4</v>
      </c>
      <c r="M191">
        <v>1</v>
      </c>
    </row>
    <row r="192" spans="1:13">
      <c r="A192" t="s">
        <v>296</v>
      </c>
      <c r="B192" t="s">
        <v>486</v>
      </c>
      <c r="C192">
        <v>0</v>
      </c>
      <c r="D192">
        <v>0</v>
      </c>
      <c r="E192">
        <v>0</v>
      </c>
      <c r="F192">
        <v>0</v>
      </c>
      <c r="G192">
        <v>0</v>
      </c>
      <c r="H192" s="32">
        <f t="shared" si="8"/>
        <v>0</v>
      </c>
      <c r="I192" s="28">
        <f t="shared" si="9"/>
        <v>0</v>
      </c>
      <c r="J192">
        <f t="shared" si="10"/>
        <v>1</v>
      </c>
      <c r="K192" s="64">
        <f t="shared" si="11"/>
        <v>0.4</v>
      </c>
      <c r="M192">
        <v>1</v>
      </c>
    </row>
    <row r="193" spans="1:13">
      <c r="A193" t="s">
        <v>296</v>
      </c>
      <c r="B193" t="s">
        <v>487</v>
      </c>
      <c r="C193">
        <v>0</v>
      </c>
      <c r="D193"/>
      <c r="E193"/>
      <c r="F193">
        <v>0</v>
      </c>
      <c r="G193">
        <v>0</v>
      </c>
      <c r="H193" s="32">
        <f t="shared" si="8"/>
        <v>0</v>
      </c>
      <c r="I193" s="28">
        <f t="shared" si="9"/>
        <v>0</v>
      </c>
      <c r="J193">
        <f t="shared" si="10"/>
        <v>1</v>
      </c>
      <c r="K193" s="64">
        <f t="shared" si="11"/>
        <v>0.4</v>
      </c>
      <c r="M193">
        <v>1</v>
      </c>
    </row>
    <row r="194" spans="1:13">
      <c r="A194" t="s">
        <v>296</v>
      </c>
      <c r="B194" t="s">
        <v>488</v>
      </c>
      <c r="C194">
        <v>0</v>
      </c>
      <c r="D194">
        <v>0</v>
      </c>
      <c r="E194">
        <v>0</v>
      </c>
      <c r="F194">
        <v>0</v>
      </c>
      <c r="G194">
        <v>0</v>
      </c>
      <c r="H194" s="32">
        <f t="shared" si="8"/>
        <v>0</v>
      </c>
      <c r="I194" s="28">
        <f t="shared" si="9"/>
        <v>0</v>
      </c>
      <c r="J194">
        <f t="shared" si="10"/>
        <v>1</v>
      </c>
      <c r="K194" s="64">
        <f t="shared" si="11"/>
        <v>0.4</v>
      </c>
      <c r="M194">
        <v>1</v>
      </c>
    </row>
    <row r="195" spans="1:13">
      <c r="A195" t="s">
        <v>296</v>
      </c>
      <c r="B195" t="s">
        <v>489</v>
      </c>
      <c r="C195"/>
      <c r="D195"/>
      <c r="E195"/>
      <c r="F195"/>
      <c r="G195"/>
      <c r="H195" s="32">
        <f t="shared" si="8"/>
        <v>0</v>
      </c>
      <c r="I195" s="28">
        <f t="shared" si="9"/>
        <v>0</v>
      </c>
      <c r="J195">
        <f t="shared" si="10"/>
        <v>1</v>
      </c>
      <c r="K195" s="64">
        <f t="shared" si="11"/>
        <v>0.4</v>
      </c>
      <c r="M195">
        <v>1</v>
      </c>
    </row>
    <row r="196" spans="1:13">
      <c r="A196" t="s">
        <v>296</v>
      </c>
      <c r="B196" t="s">
        <v>490</v>
      </c>
      <c r="C196">
        <v>0</v>
      </c>
      <c r="D196">
        <v>0</v>
      </c>
      <c r="E196">
        <v>0</v>
      </c>
      <c r="F196">
        <v>0</v>
      </c>
      <c r="G196">
        <v>0</v>
      </c>
      <c r="H196" s="32">
        <f t="shared" ref="H196:H212" si="12">(0.55*C196)+(0.3*((D196*E196)+(F196-G196))+(0.15*G196))</f>
        <v>0</v>
      </c>
      <c r="I196" s="28">
        <f t="shared" ref="I196:I212" si="13">IF(H196&gt;0,H196/$H$213*100,0)</f>
        <v>0</v>
      </c>
      <c r="J196">
        <f t="shared" ref="J196:J212" si="14">LOOKUP(I196,$O$3:$P$12,$Q$3:$Q$12)</f>
        <v>1</v>
      </c>
      <c r="K196" s="64">
        <f t="shared" ref="K196:K212" si="15">ROUND((J196/10)*(40/100)*10,2)</f>
        <v>0.4</v>
      </c>
      <c r="M196">
        <v>1</v>
      </c>
    </row>
    <row r="197" spans="1:13">
      <c r="A197" t="s">
        <v>296</v>
      </c>
      <c r="B197" t="s">
        <v>491</v>
      </c>
      <c r="C197">
        <v>595749</v>
      </c>
      <c r="D197">
        <v>1000</v>
      </c>
      <c r="E197"/>
      <c r="F197">
        <v>125677</v>
      </c>
      <c r="G197">
        <v>125677</v>
      </c>
      <c r="H197" s="32">
        <f t="shared" si="12"/>
        <v>346513.5</v>
      </c>
      <c r="I197" s="28">
        <f t="shared" si="13"/>
        <v>28.699430974159469</v>
      </c>
      <c r="J197">
        <f t="shared" si="14"/>
        <v>6</v>
      </c>
      <c r="K197" s="64">
        <f t="shared" si="15"/>
        <v>2.4</v>
      </c>
      <c r="M197">
        <v>1</v>
      </c>
    </row>
    <row r="198" spans="1:13">
      <c r="A198" t="s">
        <v>296</v>
      </c>
      <c r="B198" t="s">
        <v>492</v>
      </c>
      <c r="C198"/>
      <c r="D198"/>
      <c r="E198"/>
      <c r="F198"/>
      <c r="G198"/>
      <c r="H198" s="32">
        <f t="shared" si="12"/>
        <v>0</v>
      </c>
      <c r="I198" s="28">
        <f t="shared" si="13"/>
        <v>0</v>
      </c>
      <c r="J198">
        <f t="shared" si="14"/>
        <v>1</v>
      </c>
      <c r="K198" s="64">
        <f t="shared" si="15"/>
        <v>0.4</v>
      </c>
      <c r="M198">
        <v>1</v>
      </c>
    </row>
    <row r="199" spans="1:13">
      <c r="A199" t="s">
        <v>296</v>
      </c>
      <c r="B199" t="s">
        <v>493</v>
      </c>
      <c r="C199"/>
      <c r="D199"/>
      <c r="E199"/>
      <c r="F199"/>
      <c r="G199"/>
      <c r="H199" s="32">
        <f t="shared" si="12"/>
        <v>0</v>
      </c>
      <c r="I199" s="28">
        <f t="shared" si="13"/>
        <v>0</v>
      </c>
      <c r="J199">
        <f t="shared" si="14"/>
        <v>1</v>
      </c>
      <c r="K199" s="64">
        <f t="shared" si="15"/>
        <v>0.4</v>
      </c>
      <c r="M199">
        <v>1</v>
      </c>
    </row>
    <row r="200" spans="1:13">
      <c r="A200" t="s">
        <v>296</v>
      </c>
      <c r="B200" t="s">
        <v>494</v>
      </c>
      <c r="C200"/>
      <c r="D200"/>
      <c r="E200"/>
      <c r="F200"/>
      <c r="G200"/>
      <c r="H200" s="32">
        <f t="shared" si="12"/>
        <v>0</v>
      </c>
      <c r="I200" s="28">
        <f t="shared" si="13"/>
        <v>0</v>
      </c>
      <c r="J200">
        <f t="shared" si="14"/>
        <v>1</v>
      </c>
      <c r="K200" s="64">
        <f t="shared" si="15"/>
        <v>0.4</v>
      </c>
      <c r="M200">
        <v>1</v>
      </c>
    </row>
    <row r="201" spans="1:13">
      <c r="A201" t="s">
        <v>296</v>
      </c>
      <c r="B201" t="s">
        <v>495</v>
      </c>
      <c r="C201"/>
      <c r="D201"/>
      <c r="E201"/>
      <c r="F201"/>
      <c r="G201"/>
      <c r="H201" s="32">
        <f t="shared" si="12"/>
        <v>0</v>
      </c>
      <c r="I201" s="28">
        <f t="shared" si="13"/>
        <v>0</v>
      </c>
      <c r="J201">
        <f t="shared" si="14"/>
        <v>1</v>
      </c>
      <c r="K201" s="64">
        <f t="shared" si="15"/>
        <v>0.4</v>
      </c>
      <c r="M201">
        <v>1</v>
      </c>
    </row>
    <row r="202" spans="1:13">
      <c r="A202" t="s">
        <v>296</v>
      </c>
      <c r="B202" t="s">
        <v>496</v>
      </c>
      <c r="C202">
        <v>0</v>
      </c>
      <c r="D202">
        <v>0</v>
      </c>
      <c r="E202">
        <v>0</v>
      </c>
      <c r="F202">
        <v>0</v>
      </c>
      <c r="G202">
        <v>0</v>
      </c>
      <c r="H202" s="32">
        <f t="shared" si="12"/>
        <v>0</v>
      </c>
      <c r="I202" s="28">
        <f t="shared" si="13"/>
        <v>0</v>
      </c>
      <c r="J202">
        <f t="shared" si="14"/>
        <v>1</v>
      </c>
      <c r="K202" s="64">
        <f t="shared" si="15"/>
        <v>0.4</v>
      </c>
      <c r="M202">
        <v>1</v>
      </c>
    </row>
    <row r="203" spans="1:13">
      <c r="A203" t="s">
        <v>296</v>
      </c>
      <c r="B203" t="s">
        <v>497</v>
      </c>
      <c r="C203"/>
      <c r="D203"/>
      <c r="E203"/>
      <c r="F203"/>
      <c r="G203"/>
      <c r="H203" s="32">
        <f t="shared" si="12"/>
        <v>0</v>
      </c>
      <c r="I203" s="28">
        <f t="shared" si="13"/>
        <v>0</v>
      </c>
      <c r="J203">
        <f t="shared" si="14"/>
        <v>1</v>
      </c>
      <c r="K203" s="64">
        <f t="shared" si="15"/>
        <v>0.4</v>
      </c>
      <c r="M203">
        <v>1</v>
      </c>
    </row>
    <row r="204" spans="1:13">
      <c r="A204" t="s">
        <v>296</v>
      </c>
      <c r="B204" t="s">
        <v>498</v>
      </c>
      <c r="C204"/>
      <c r="D204"/>
      <c r="E204"/>
      <c r="F204"/>
      <c r="G204"/>
      <c r="H204" s="32">
        <f t="shared" si="12"/>
        <v>0</v>
      </c>
      <c r="I204" s="28">
        <f t="shared" si="13"/>
        <v>0</v>
      </c>
      <c r="J204">
        <f t="shared" si="14"/>
        <v>1</v>
      </c>
      <c r="K204" s="64">
        <f t="shared" si="15"/>
        <v>0.4</v>
      </c>
      <c r="M204">
        <v>1</v>
      </c>
    </row>
    <row r="205" spans="1:13">
      <c r="A205" t="s">
        <v>296</v>
      </c>
      <c r="B205" t="s">
        <v>499</v>
      </c>
      <c r="C205"/>
      <c r="D205"/>
      <c r="E205"/>
      <c r="F205"/>
      <c r="G205"/>
      <c r="H205" s="32">
        <f t="shared" si="12"/>
        <v>0</v>
      </c>
      <c r="I205" s="28">
        <f t="shared" si="13"/>
        <v>0</v>
      </c>
      <c r="J205">
        <f t="shared" si="14"/>
        <v>1</v>
      </c>
      <c r="K205" s="64">
        <f t="shared" si="15"/>
        <v>0.4</v>
      </c>
      <c r="M205">
        <v>1</v>
      </c>
    </row>
    <row r="206" spans="1:13">
      <c r="A206" t="s">
        <v>296</v>
      </c>
      <c r="B206" t="s">
        <v>500</v>
      </c>
      <c r="C206"/>
      <c r="D206"/>
      <c r="E206"/>
      <c r="F206"/>
      <c r="G206"/>
      <c r="H206" s="32">
        <f t="shared" si="12"/>
        <v>0</v>
      </c>
      <c r="I206" s="28">
        <f t="shared" si="13"/>
        <v>0</v>
      </c>
      <c r="J206">
        <f t="shared" si="14"/>
        <v>1</v>
      </c>
      <c r="K206" s="64">
        <f t="shared" si="15"/>
        <v>0.4</v>
      </c>
      <c r="M206">
        <v>1</v>
      </c>
    </row>
    <row r="207" spans="1:13">
      <c r="A207" t="s">
        <v>296</v>
      </c>
      <c r="B207" t="s">
        <v>501</v>
      </c>
      <c r="C207">
        <v>167927</v>
      </c>
      <c r="D207">
        <v>0</v>
      </c>
      <c r="E207"/>
      <c r="F207">
        <v>0</v>
      </c>
      <c r="G207">
        <v>0</v>
      </c>
      <c r="H207" s="32">
        <f t="shared" si="12"/>
        <v>92359.85</v>
      </c>
      <c r="I207" s="28">
        <f t="shared" si="13"/>
        <v>7.6495580687584246</v>
      </c>
      <c r="J207">
        <f t="shared" si="14"/>
        <v>4</v>
      </c>
      <c r="K207" s="64">
        <f t="shared" si="15"/>
        <v>1.6</v>
      </c>
      <c r="M207">
        <v>1</v>
      </c>
    </row>
    <row r="208" spans="1:13">
      <c r="A208" t="s">
        <v>296</v>
      </c>
      <c r="B208" t="s">
        <v>502</v>
      </c>
      <c r="C208"/>
      <c r="D208"/>
      <c r="E208"/>
      <c r="F208"/>
      <c r="G208"/>
      <c r="H208" s="32">
        <f t="shared" si="12"/>
        <v>0</v>
      </c>
      <c r="I208" s="28">
        <f t="shared" si="13"/>
        <v>0</v>
      </c>
      <c r="J208">
        <f t="shared" si="14"/>
        <v>1</v>
      </c>
      <c r="K208" s="64">
        <f t="shared" si="15"/>
        <v>0.4</v>
      </c>
      <c r="M208">
        <v>1</v>
      </c>
    </row>
    <row r="209" spans="1:13">
      <c r="A209" t="s">
        <v>296</v>
      </c>
      <c r="B209" t="s">
        <v>503</v>
      </c>
      <c r="C209"/>
      <c r="D209"/>
      <c r="E209"/>
      <c r="F209"/>
      <c r="G209"/>
      <c r="H209" s="32">
        <f t="shared" si="12"/>
        <v>0</v>
      </c>
      <c r="I209" s="28">
        <f t="shared" si="13"/>
        <v>0</v>
      </c>
      <c r="J209">
        <f t="shared" si="14"/>
        <v>1</v>
      </c>
      <c r="K209" s="64">
        <f t="shared" si="15"/>
        <v>0.4</v>
      </c>
      <c r="M209">
        <v>1</v>
      </c>
    </row>
    <row r="210" spans="1:13">
      <c r="A210" t="s">
        <v>296</v>
      </c>
      <c r="B210" t="s">
        <v>504</v>
      </c>
      <c r="C210"/>
      <c r="D210"/>
      <c r="E210"/>
      <c r="F210"/>
      <c r="G210"/>
      <c r="H210" s="32">
        <f t="shared" si="12"/>
        <v>0</v>
      </c>
      <c r="I210" s="28">
        <f t="shared" si="13"/>
        <v>0</v>
      </c>
      <c r="J210">
        <f t="shared" si="14"/>
        <v>1</v>
      </c>
      <c r="K210" s="64">
        <f t="shared" si="15"/>
        <v>0.4</v>
      </c>
      <c r="M210">
        <v>1</v>
      </c>
    </row>
    <row r="211" spans="1:13">
      <c r="A211" t="s">
        <v>296</v>
      </c>
      <c r="B211" t="s">
        <v>505</v>
      </c>
      <c r="C211"/>
      <c r="D211"/>
      <c r="E211"/>
      <c r="F211"/>
      <c r="G211"/>
      <c r="H211" s="32">
        <f t="shared" si="12"/>
        <v>0</v>
      </c>
      <c r="I211" s="28">
        <f t="shared" si="13"/>
        <v>0</v>
      </c>
      <c r="J211">
        <f t="shared" si="14"/>
        <v>1</v>
      </c>
      <c r="K211" s="64">
        <f t="shared" si="15"/>
        <v>0.4</v>
      </c>
      <c r="M211">
        <v>1</v>
      </c>
    </row>
    <row r="212" spans="1:13">
      <c r="A212" t="s">
        <v>296</v>
      </c>
      <c r="B212" t="s">
        <v>506</v>
      </c>
      <c r="C212"/>
      <c r="D212"/>
      <c r="E212"/>
      <c r="F212"/>
      <c r="G212"/>
      <c r="H212" s="32">
        <f t="shared" si="12"/>
        <v>0</v>
      </c>
      <c r="I212" s="28">
        <f t="shared" si="13"/>
        <v>0</v>
      </c>
      <c r="J212">
        <f t="shared" si="14"/>
        <v>1</v>
      </c>
      <c r="K212" s="64">
        <f t="shared" si="15"/>
        <v>0.4</v>
      </c>
      <c r="M212">
        <v>1</v>
      </c>
    </row>
    <row r="213" spans="1:13">
      <c r="F213" s="39" t="s">
        <v>130</v>
      </c>
      <c r="G213" s="38" t="s">
        <v>625</v>
      </c>
      <c r="H213" s="33">
        <f>MAX(H140:H212)</f>
        <v>1207388.05</v>
      </c>
    </row>
  </sheetData>
  <autoFilter ref="A2:M77" xr:uid="{0E6E2CF7-D171-4E11-9E94-770A69A0919B}"/>
  <mergeCells count="1">
    <mergeCell ref="C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6332E-1372-4AE5-8B51-17CADB046521}">
  <dimension ref="A1:N108"/>
  <sheetViews>
    <sheetView zoomScaleNormal="100" workbookViewId="0">
      <pane ySplit="2" topLeftCell="A3" activePane="bottomLeft" state="frozen"/>
      <selection pane="bottomLeft" activeCell="C15" sqref="C15"/>
      <selection activeCell="A36" sqref="A36"/>
    </sheetView>
  </sheetViews>
  <sheetFormatPr defaultRowHeight="15"/>
  <cols>
    <col min="1" max="1" width="9.42578125" customWidth="1"/>
    <col min="2" max="2" width="16.85546875" bestFit="1" customWidth="1"/>
    <col min="3" max="3" width="32.85546875" style="32" bestFit="1" customWidth="1"/>
    <col min="4" max="4" width="27.42578125" style="32" bestFit="1" customWidth="1"/>
    <col min="5" max="5" width="20.42578125" style="32" bestFit="1" customWidth="1"/>
    <col min="6" max="6" width="27" style="8" bestFit="1" customWidth="1"/>
    <col min="7" max="7" width="11.140625" bestFit="1" customWidth="1"/>
    <col min="8" max="8" width="22.42578125" bestFit="1" customWidth="1"/>
    <col min="9" max="9" width="22.42578125" hidden="1" customWidth="1"/>
    <col min="10" max="10" width="13.140625" bestFit="1" customWidth="1"/>
    <col min="12" max="12" width="4.42578125" bestFit="1" customWidth="1"/>
    <col min="13" max="13" width="6" bestFit="1" customWidth="1"/>
    <col min="14" max="14" width="5.42578125" bestFit="1" customWidth="1"/>
  </cols>
  <sheetData>
    <row r="1" spans="1:14">
      <c r="C1" s="77" t="s">
        <v>3</v>
      </c>
      <c r="D1" s="77"/>
      <c r="E1" s="40" t="s">
        <v>4</v>
      </c>
      <c r="F1" s="6" t="s">
        <v>5</v>
      </c>
      <c r="L1" s="52"/>
      <c r="M1" s="52"/>
      <c r="N1" s="52"/>
    </row>
    <row r="2" spans="1:14" s="1" customFormat="1">
      <c r="A2" s="1" t="s">
        <v>6</v>
      </c>
      <c r="B2" s="1" t="s">
        <v>7</v>
      </c>
      <c r="C2" s="34" t="s">
        <v>8</v>
      </c>
      <c r="D2" s="34" t="s">
        <v>9</v>
      </c>
      <c r="E2" s="34" t="s">
        <v>10</v>
      </c>
      <c r="F2" s="17" t="s">
        <v>11</v>
      </c>
      <c r="G2" s="14" t="s">
        <v>12</v>
      </c>
      <c r="H2" s="14" t="s">
        <v>13</v>
      </c>
      <c r="I2" s="14"/>
      <c r="J2" s="14" t="s">
        <v>14</v>
      </c>
      <c r="L2" s="23" t="s">
        <v>15</v>
      </c>
      <c r="M2" s="23" t="s">
        <v>16</v>
      </c>
      <c r="N2" s="23" t="s">
        <v>17</v>
      </c>
    </row>
    <row r="3" spans="1:14">
      <c r="A3" t="s">
        <v>18</v>
      </c>
      <c r="B3" t="s">
        <v>19</v>
      </c>
      <c r="C3" s="32">
        <v>1208504</v>
      </c>
      <c r="D3" s="32">
        <v>1226633</v>
      </c>
      <c r="E3" s="32">
        <v>1226633</v>
      </c>
      <c r="F3" s="8">
        <v>98.522051828052895</v>
      </c>
      <c r="G3">
        <f>LOOKUP(F3,$L$3:$M$11,$N$3:$N$11)</f>
        <v>10</v>
      </c>
      <c r="H3">
        <f>(G3/10)*(100/100)*5</f>
        <v>5</v>
      </c>
      <c r="J3" s="15">
        <v>10</v>
      </c>
      <c r="L3" s="25">
        <v>0</v>
      </c>
      <c r="M3" s="25">
        <v>11</v>
      </c>
      <c r="N3" s="10">
        <v>0</v>
      </c>
    </row>
    <row r="4" spans="1:14">
      <c r="A4" t="s">
        <v>18</v>
      </c>
      <c r="B4" t="s">
        <v>20</v>
      </c>
      <c r="C4" s="32">
        <v>1551377</v>
      </c>
      <c r="D4" s="32">
        <v>1596137</v>
      </c>
      <c r="E4" s="32">
        <v>1595831</v>
      </c>
      <c r="F4" s="8">
        <v>97.214366684191504</v>
      </c>
      <c r="G4">
        <f t="shared" ref="G4:G67" si="0">LOOKUP(F4,$L$3:$M$11,$N$3:$N$11)</f>
        <v>10</v>
      </c>
      <c r="H4">
        <f t="shared" ref="H4:H67" si="1">(G4/10)*(100/100)*5</f>
        <v>5</v>
      </c>
      <c r="J4" s="15">
        <v>10</v>
      </c>
      <c r="L4" s="25">
        <v>11</v>
      </c>
      <c r="M4" s="25">
        <v>20</v>
      </c>
      <c r="N4" s="10">
        <v>2</v>
      </c>
    </row>
    <row r="5" spans="1:14">
      <c r="A5" t="s">
        <v>18</v>
      </c>
      <c r="B5" t="s">
        <v>21</v>
      </c>
      <c r="C5" s="32">
        <v>1184842</v>
      </c>
      <c r="D5" s="32">
        <v>1246019</v>
      </c>
      <c r="E5" s="32">
        <v>1246109</v>
      </c>
      <c r="F5" s="8">
        <v>95.083335406453202</v>
      </c>
      <c r="G5">
        <f t="shared" si="0"/>
        <v>10</v>
      </c>
      <c r="H5">
        <f t="shared" si="1"/>
        <v>5</v>
      </c>
      <c r="J5" s="15">
        <v>10</v>
      </c>
      <c r="L5" s="25">
        <v>20</v>
      </c>
      <c r="M5" s="25">
        <v>40</v>
      </c>
      <c r="N5" s="10">
        <v>4</v>
      </c>
    </row>
    <row r="6" spans="1:14">
      <c r="A6" t="s">
        <v>18</v>
      </c>
      <c r="B6" t="s">
        <v>22</v>
      </c>
      <c r="C6" s="32">
        <v>650202</v>
      </c>
      <c r="D6" s="32">
        <v>661614</v>
      </c>
      <c r="E6" s="32">
        <v>661679</v>
      </c>
      <c r="F6" s="8">
        <v>98.265473137276501</v>
      </c>
      <c r="G6">
        <f t="shared" si="0"/>
        <v>10</v>
      </c>
      <c r="H6">
        <f t="shared" si="1"/>
        <v>5</v>
      </c>
      <c r="J6" s="15">
        <v>10</v>
      </c>
      <c r="L6" s="25">
        <v>40</v>
      </c>
      <c r="M6" s="25">
        <v>60</v>
      </c>
      <c r="N6" s="10">
        <v>6</v>
      </c>
    </row>
    <row r="7" spans="1:14">
      <c r="A7" t="s">
        <v>18</v>
      </c>
      <c r="B7" t="s">
        <v>23</v>
      </c>
      <c r="C7" s="32">
        <v>1255150</v>
      </c>
      <c r="D7" s="32">
        <v>1218899</v>
      </c>
      <c r="E7" s="32">
        <v>1218899</v>
      </c>
      <c r="F7" s="8">
        <v>102.974077425611</v>
      </c>
      <c r="G7">
        <f t="shared" si="0"/>
        <v>10</v>
      </c>
      <c r="H7">
        <f t="shared" si="1"/>
        <v>5</v>
      </c>
      <c r="J7" s="15">
        <v>10</v>
      </c>
      <c r="L7" s="25">
        <v>60</v>
      </c>
      <c r="M7" s="25">
        <v>80</v>
      </c>
      <c r="N7" s="10">
        <v>8</v>
      </c>
    </row>
    <row r="8" spans="1:14">
      <c r="A8" t="s">
        <v>18</v>
      </c>
      <c r="B8" t="s">
        <v>24</v>
      </c>
      <c r="C8" s="32">
        <v>709323.56</v>
      </c>
      <c r="D8" s="32">
        <v>718384</v>
      </c>
      <c r="E8" s="32">
        <v>718480</v>
      </c>
      <c r="F8" s="8">
        <v>98.725581783765705</v>
      </c>
      <c r="G8">
        <f t="shared" si="0"/>
        <v>10</v>
      </c>
      <c r="H8">
        <f t="shared" si="1"/>
        <v>5</v>
      </c>
      <c r="J8" s="15">
        <v>10</v>
      </c>
      <c r="L8" s="25">
        <v>80</v>
      </c>
      <c r="M8" s="25">
        <v>110</v>
      </c>
      <c r="N8" s="10">
        <v>10</v>
      </c>
    </row>
    <row r="9" spans="1:14">
      <c r="A9" t="s">
        <v>18</v>
      </c>
      <c r="B9" t="s">
        <v>25</v>
      </c>
      <c r="C9" s="32">
        <v>884762</v>
      </c>
      <c r="D9" s="32">
        <v>892684</v>
      </c>
      <c r="E9" s="32">
        <v>952337</v>
      </c>
      <c r="F9" s="8">
        <v>92.904297533331103</v>
      </c>
      <c r="G9">
        <f t="shared" si="0"/>
        <v>10</v>
      </c>
      <c r="H9">
        <f t="shared" si="1"/>
        <v>5</v>
      </c>
      <c r="J9" s="15">
        <v>10</v>
      </c>
      <c r="L9" s="25">
        <v>110</v>
      </c>
      <c r="M9" s="25">
        <v>120</v>
      </c>
      <c r="N9" s="10">
        <v>6</v>
      </c>
    </row>
    <row r="10" spans="1:14">
      <c r="A10" t="s">
        <v>18</v>
      </c>
      <c r="B10" t="s">
        <v>26</v>
      </c>
      <c r="C10" s="32">
        <v>1</v>
      </c>
      <c r="D10" s="32">
        <v>37420</v>
      </c>
      <c r="E10" s="32">
        <v>37420</v>
      </c>
      <c r="F10" s="8">
        <v>2.6723677177979701E-3</v>
      </c>
      <c r="G10">
        <f t="shared" si="0"/>
        <v>0</v>
      </c>
      <c r="H10">
        <f t="shared" si="1"/>
        <v>0</v>
      </c>
      <c r="J10" t="s">
        <v>27</v>
      </c>
      <c r="L10" s="25">
        <v>120</v>
      </c>
      <c r="M10" s="25">
        <v>140</v>
      </c>
      <c r="N10" s="10">
        <v>2</v>
      </c>
    </row>
    <row r="11" spans="1:14">
      <c r="A11" t="s">
        <v>18</v>
      </c>
      <c r="B11" t="s">
        <v>28</v>
      </c>
      <c r="C11" s="32">
        <v>553511</v>
      </c>
      <c r="D11" s="32">
        <v>540499</v>
      </c>
      <c r="E11" s="32">
        <v>538615</v>
      </c>
      <c r="F11" s="8">
        <v>102.765611800637</v>
      </c>
      <c r="G11">
        <f t="shared" si="0"/>
        <v>10</v>
      </c>
      <c r="H11">
        <f t="shared" si="1"/>
        <v>5</v>
      </c>
      <c r="J11" s="15">
        <v>10</v>
      </c>
      <c r="L11" s="25">
        <v>140</v>
      </c>
      <c r="M11" s="25">
        <v>25000</v>
      </c>
      <c r="N11" s="10">
        <v>0</v>
      </c>
    </row>
    <row r="12" spans="1:14">
      <c r="A12" t="s">
        <v>18</v>
      </c>
      <c r="B12" t="s">
        <v>29</v>
      </c>
      <c r="C12" s="32">
        <v>722608</v>
      </c>
      <c r="D12" s="32">
        <v>716331</v>
      </c>
      <c r="E12" s="32">
        <v>716941</v>
      </c>
      <c r="F12" s="8">
        <v>100.79044161234999</v>
      </c>
      <c r="G12">
        <f t="shared" si="0"/>
        <v>10</v>
      </c>
      <c r="H12">
        <f t="shared" si="1"/>
        <v>5</v>
      </c>
      <c r="J12" s="15">
        <v>10</v>
      </c>
      <c r="L12" s="25" t="s">
        <v>30</v>
      </c>
      <c r="M12" s="25" t="s">
        <v>31</v>
      </c>
      <c r="N12" s="10">
        <v>0</v>
      </c>
    </row>
    <row r="13" spans="1:14">
      <c r="A13" t="s">
        <v>18</v>
      </c>
      <c r="B13" t="s">
        <v>32</v>
      </c>
      <c r="C13" s="32">
        <v>518783.98</v>
      </c>
      <c r="D13" s="32">
        <v>614506</v>
      </c>
      <c r="E13" s="32">
        <v>697423</v>
      </c>
      <c r="F13" s="8">
        <v>74.385843311734803</v>
      </c>
      <c r="G13">
        <f t="shared" si="0"/>
        <v>8</v>
      </c>
      <c r="H13">
        <f t="shared" si="1"/>
        <v>4</v>
      </c>
      <c r="J13" s="15">
        <v>8</v>
      </c>
    </row>
    <row r="14" spans="1:14">
      <c r="A14" t="s">
        <v>18</v>
      </c>
      <c r="B14" t="s">
        <v>33</v>
      </c>
      <c r="C14" s="32">
        <v>967135.51</v>
      </c>
      <c r="D14" s="32">
        <v>1044473</v>
      </c>
      <c r="E14" s="32">
        <v>1046996</v>
      </c>
      <c r="F14" s="8">
        <v>92.372416895575498</v>
      </c>
      <c r="G14">
        <f t="shared" si="0"/>
        <v>10</v>
      </c>
      <c r="H14">
        <f t="shared" si="1"/>
        <v>5</v>
      </c>
      <c r="J14" s="15">
        <v>10</v>
      </c>
    </row>
    <row r="15" spans="1:14">
      <c r="A15" t="s">
        <v>18</v>
      </c>
      <c r="B15" t="s">
        <v>34</v>
      </c>
      <c r="C15" s="32">
        <v>833311</v>
      </c>
      <c r="D15" s="32">
        <v>833206</v>
      </c>
      <c r="E15" s="32">
        <v>790666</v>
      </c>
      <c r="F15" s="8">
        <v>105.393554294734</v>
      </c>
      <c r="G15">
        <f t="shared" si="0"/>
        <v>10</v>
      </c>
      <c r="H15">
        <f t="shared" si="1"/>
        <v>5</v>
      </c>
      <c r="J15" s="15">
        <v>10</v>
      </c>
    </row>
    <row r="16" spans="1:14">
      <c r="A16" t="s">
        <v>18</v>
      </c>
      <c r="B16" t="s">
        <v>35</v>
      </c>
      <c r="C16" s="32">
        <v>1041510</v>
      </c>
      <c r="D16" s="32">
        <v>1111110</v>
      </c>
      <c r="E16" s="32">
        <v>1111290</v>
      </c>
      <c r="F16" s="8">
        <v>93.720810949437094</v>
      </c>
      <c r="G16">
        <f t="shared" si="0"/>
        <v>10</v>
      </c>
      <c r="H16">
        <f t="shared" si="1"/>
        <v>5</v>
      </c>
      <c r="J16" s="15">
        <v>10</v>
      </c>
    </row>
    <row r="17" spans="1:10">
      <c r="A17" t="s">
        <v>18</v>
      </c>
      <c r="B17" t="s">
        <v>36</v>
      </c>
      <c r="C17" s="32">
        <v>1343544.72</v>
      </c>
      <c r="D17" s="32">
        <v>1410401</v>
      </c>
      <c r="E17" s="32">
        <v>1409941</v>
      </c>
      <c r="F17" s="8">
        <v>95.290846921963393</v>
      </c>
      <c r="G17">
        <f t="shared" si="0"/>
        <v>10</v>
      </c>
      <c r="H17">
        <f t="shared" si="1"/>
        <v>5</v>
      </c>
      <c r="J17" s="15">
        <v>10</v>
      </c>
    </row>
    <row r="18" spans="1:10">
      <c r="A18" t="s">
        <v>18</v>
      </c>
      <c r="B18" t="s">
        <v>37</v>
      </c>
      <c r="C18" s="32">
        <v>1000111</v>
      </c>
      <c r="D18" s="32">
        <v>964507</v>
      </c>
      <c r="E18" s="32">
        <v>598357</v>
      </c>
      <c r="F18" s="8">
        <v>167.14285953034701</v>
      </c>
      <c r="G18">
        <f t="shared" si="0"/>
        <v>0</v>
      </c>
      <c r="H18">
        <f t="shared" si="1"/>
        <v>0</v>
      </c>
      <c r="J18" s="15">
        <v>0</v>
      </c>
    </row>
    <row r="19" spans="1:10">
      <c r="A19" t="s">
        <v>18</v>
      </c>
      <c r="B19" t="s">
        <v>38</v>
      </c>
      <c r="C19" s="32">
        <v>944842</v>
      </c>
      <c r="D19" s="32">
        <v>1054989</v>
      </c>
      <c r="E19" s="32">
        <v>1093687</v>
      </c>
      <c r="F19" s="8">
        <v>86.390530380264195</v>
      </c>
      <c r="G19">
        <f t="shared" si="0"/>
        <v>10</v>
      </c>
      <c r="H19">
        <f t="shared" si="1"/>
        <v>5</v>
      </c>
      <c r="J19" s="15">
        <v>10</v>
      </c>
    </row>
    <row r="20" spans="1:10">
      <c r="A20" t="s">
        <v>18</v>
      </c>
      <c r="B20" t="s">
        <v>39</v>
      </c>
      <c r="C20" s="32">
        <v>915692.65</v>
      </c>
      <c r="D20" s="32">
        <v>1120549</v>
      </c>
      <c r="E20" s="32">
        <v>1120978</v>
      </c>
      <c r="F20" s="8">
        <v>81.686942116616095</v>
      </c>
      <c r="G20">
        <f t="shared" si="0"/>
        <v>10</v>
      </c>
      <c r="H20">
        <f t="shared" si="1"/>
        <v>5</v>
      </c>
      <c r="J20" s="15">
        <v>10</v>
      </c>
    </row>
    <row r="21" spans="1:10">
      <c r="A21" t="s">
        <v>18</v>
      </c>
      <c r="B21" t="s">
        <v>40</v>
      </c>
      <c r="C21" s="32">
        <v>810343.79</v>
      </c>
      <c r="D21" s="32">
        <v>823320</v>
      </c>
      <c r="E21" s="32">
        <v>840425</v>
      </c>
      <c r="F21" s="8">
        <v>96.420714519439599</v>
      </c>
      <c r="G21">
        <f t="shared" si="0"/>
        <v>10</v>
      </c>
      <c r="H21">
        <f t="shared" si="1"/>
        <v>5</v>
      </c>
      <c r="J21" s="15">
        <v>10</v>
      </c>
    </row>
    <row r="22" spans="1:10">
      <c r="A22" t="s">
        <v>18</v>
      </c>
      <c r="B22" t="s">
        <v>41</v>
      </c>
      <c r="C22" s="32">
        <v>819102</v>
      </c>
      <c r="D22" s="32">
        <v>876254</v>
      </c>
      <c r="E22" s="32">
        <v>947523</v>
      </c>
      <c r="F22" s="8">
        <v>86.446661453072906</v>
      </c>
      <c r="G22">
        <f t="shared" si="0"/>
        <v>10</v>
      </c>
      <c r="H22">
        <f t="shared" si="1"/>
        <v>5</v>
      </c>
      <c r="J22" s="15">
        <v>10</v>
      </c>
    </row>
    <row r="23" spans="1:10">
      <c r="A23" t="s">
        <v>18</v>
      </c>
      <c r="B23" t="s">
        <v>42</v>
      </c>
      <c r="C23" s="32">
        <v>792268.68</v>
      </c>
      <c r="D23" s="32">
        <v>857767</v>
      </c>
      <c r="E23" s="32">
        <v>854371</v>
      </c>
      <c r="F23" s="8">
        <v>92.731223321016301</v>
      </c>
      <c r="G23">
        <f t="shared" si="0"/>
        <v>10</v>
      </c>
      <c r="H23">
        <f t="shared" si="1"/>
        <v>5</v>
      </c>
      <c r="J23" s="15">
        <v>10</v>
      </c>
    </row>
    <row r="24" spans="1:10">
      <c r="A24" t="s">
        <v>18</v>
      </c>
      <c r="B24" t="s">
        <v>43</v>
      </c>
      <c r="C24" s="32">
        <v>140043.67000000001</v>
      </c>
      <c r="D24" s="32">
        <v>205921</v>
      </c>
      <c r="E24" s="32">
        <v>538615</v>
      </c>
      <c r="F24" s="8">
        <v>26.000699943373299</v>
      </c>
      <c r="G24">
        <f t="shared" si="0"/>
        <v>4</v>
      </c>
      <c r="H24">
        <f t="shared" si="1"/>
        <v>2</v>
      </c>
      <c r="J24" s="15">
        <v>4</v>
      </c>
    </row>
    <row r="25" spans="1:10" s="15" customFormat="1">
      <c r="A25" s="15" t="s">
        <v>18</v>
      </c>
      <c r="B25" s="15" t="s">
        <v>44</v>
      </c>
      <c r="C25" s="63">
        <v>1433252.71</v>
      </c>
      <c r="D25" s="63">
        <v>1626424</v>
      </c>
      <c r="E25" s="63">
        <v>1626127</v>
      </c>
      <c r="F25" s="8">
        <v>88.1390389557519</v>
      </c>
      <c r="G25">
        <f t="shared" si="0"/>
        <v>10</v>
      </c>
      <c r="H25">
        <f t="shared" si="1"/>
        <v>5</v>
      </c>
      <c r="I25"/>
      <c r="J25" s="15">
        <v>10</v>
      </c>
    </row>
    <row r="26" spans="1:10" s="15" customFormat="1">
      <c r="A26" s="15" t="s">
        <v>18</v>
      </c>
      <c r="B26" s="15" t="s">
        <v>45</v>
      </c>
      <c r="C26" s="63">
        <v>681728</v>
      </c>
      <c r="D26" s="63">
        <v>730859</v>
      </c>
      <c r="E26" s="63">
        <v>725910</v>
      </c>
      <c r="F26" s="8">
        <v>93.913570552823401</v>
      </c>
      <c r="G26">
        <f t="shared" si="0"/>
        <v>10</v>
      </c>
      <c r="H26">
        <f t="shared" si="1"/>
        <v>5</v>
      </c>
      <c r="I26"/>
      <c r="J26" s="15">
        <v>10</v>
      </c>
    </row>
    <row r="27" spans="1:10" s="15" customFormat="1">
      <c r="A27" s="15" t="s">
        <v>18</v>
      </c>
      <c r="B27" s="15" t="s">
        <v>46</v>
      </c>
      <c r="C27" s="63">
        <v>781661.1</v>
      </c>
      <c r="D27" s="63">
        <v>847077</v>
      </c>
      <c r="E27" s="63">
        <v>1028896</v>
      </c>
      <c r="F27" s="8">
        <v>75.970856140951099</v>
      </c>
      <c r="G27">
        <f t="shared" si="0"/>
        <v>8</v>
      </c>
      <c r="H27">
        <f t="shared" si="1"/>
        <v>4</v>
      </c>
      <c r="I27"/>
      <c r="J27" s="15">
        <v>8</v>
      </c>
    </row>
    <row r="28" spans="1:10" s="15" customFormat="1">
      <c r="A28" s="15" t="s">
        <v>18</v>
      </c>
      <c r="B28" s="15" t="s">
        <v>47</v>
      </c>
      <c r="C28" s="63">
        <v>616165.84</v>
      </c>
      <c r="D28" s="63">
        <v>719307</v>
      </c>
      <c r="E28" s="63">
        <v>715497</v>
      </c>
      <c r="F28" s="8">
        <v>86.117180086010094</v>
      </c>
      <c r="G28">
        <f t="shared" si="0"/>
        <v>10</v>
      </c>
      <c r="H28">
        <f t="shared" si="1"/>
        <v>5</v>
      </c>
      <c r="I28"/>
      <c r="J28" s="15">
        <v>10</v>
      </c>
    </row>
    <row r="29" spans="1:10" s="15" customFormat="1">
      <c r="A29" s="15" t="s">
        <v>18</v>
      </c>
      <c r="B29" s="15" t="s">
        <v>48</v>
      </c>
      <c r="C29" s="63">
        <v>1181618.8500000001</v>
      </c>
      <c r="D29" s="63">
        <v>1165312</v>
      </c>
      <c r="E29" s="63">
        <v>1150183</v>
      </c>
      <c r="F29" s="8">
        <v>102.73311725177599</v>
      </c>
      <c r="G29">
        <f t="shared" si="0"/>
        <v>10</v>
      </c>
      <c r="H29">
        <f t="shared" si="1"/>
        <v>5</v>
      </c>
      <c r="I29"/>
      <c r="J29" s="15">
        <v>10</v>
      </c>
    </row>
    <row r="30" spans="1:10" s="15" customFormat="1">
      <c r="A30" s="15" t="s">
        <v>18</v>
      </c>
      <c r="B30" s="15" t="s">
        <v>49</v>
      </c>
      <c r="C30" s="63">
        <v>7611786.4100000001</v>
      </c>
      <c r="D30" s="63">
        <v>7600932</v>
      </c>
      <c r="E30" s="63">
        <v>1079319</v>
      </c>
      <c r="F30" s="8">
        <v>705.23973079321297</v>
      </c>
      <c r="G30">
        <f t="shared" si="0"/>
        <v>0</v>
      </c>
      <c r="H30">
        <f t="shared" si="1"/>
        <v>0</v>
      </c>
      <c r="I30"/>
      <c r="J30" s="15">
        <v>0</v>
      </c>
    </row>
    <row r="31" spans="1:10" s="15" customFormat="1">
      <c r="A31" s="15" t="s">
        <v>18</v>
      </c>
      <c r="B31" s="15" t="s">
        <v>50</v>
      </c>
      <c r="C31" s="63">
        <v>1084959</v>
      </c>
      <c r="D31" s="63">
        <v>1067947</v>
      </c>
      <c r="E31" s="63">
        <v>1097433</v>
      </c>
      <c r="F31" s="8">
        <v>98.863347466314593</v>
      </c>
      <c r="G31">
        <f t="shared" si="0"/>
        <v>10</v>
      </c>
      <c r="H31">
        <f t="shared" si="1"/>
        <v>5</v>
      </c>
      <c r="I31"/>
      <c r="J31" s="15">
        <v>10</v>
      </c>
    </row>
    <row r="32" spans="1:10" s="15" customFormat="1">
      <c r="A32" s="15" t="s">
        <v>18</v>
      </c>
      <c r="B32" s="15" t="s">
        <v>51</v>
      </c>
      <c r="C32" s="63">
        <v>742736</v>
      </c>
      <c r="D32" s="63">
        <v>727967</v>
      </c>
      <c r="E32" s="63">
        <v>723910</v>
      </c>
      <c r="F32" s="8">
        <v>102.60059952204</v>
      </c>
      <c r="G32">
        <f t="shared" si="0"/>
        <v>10</v>
      </c>
      <c r="H32">
        <f t="shared" si="1"/>
        <v>5</v>
      </c>
      <c r="I32"/>
      <c r="J32" s="15">
        <v>10</v>
      </c>
    </row>
    <row r="33" spans="1:10" s="15" customFormat="1">
      <c r="A33" s="15" t="s">
        <v>18</v>
      </c>
      <c r="B33" s="15" t="s">
        <v>52</v>
      </c>
      <c r="C33" s="63">
        <v>855625.01</v>
      </c>
      <c r="D33" s="63">
        <v>943347</v>
      </c>
      <c r="E33" s="63">
        <v>943347</v>
      </c>
      <c r="F33" s="8">
        <v>90.700983943342194</v>
      </c>
      <c r="G33">
        <f t="shared" si="0"/>
        <v>10</v>
      </c>
      <c r="H33">
        <f t="shared" si="1"/>
        <v>5</v>
      </c>
      <c r="I33"/>
      <c r="J33" s="15">
        <v>10</v>
      </c>
    </row>
    <row r="34" spans="1:10" s="15" customFormat="1">
      <c r="A34" s="15" t="s">
        <v>18</v>
      </c>
      <c r="B34" s="15" t="s">
        <v>53</v>
      </c>
      <c r="C34" s="63">
        <v>774344</v>
      </c>
      <c r="D34" s="63">
        <v>839633</v>
      </c>
      <c r="E34" s="63">
        <v>854375</v>
      </c>
      <c r="F34" s="8">
        <v>90.632801755669306</v>
      </c>
      <c r="G34">
        <f t="shared" si="0"/>
        <v>10</v>
      </c>
      <c r="H34">
        <f t="shared" si="1"/>
        <v>5</v>
      </c>
      <c r="I34"/>
      <c r="J34" s="15">
        <v>10</v>
      </c>
    </row>
    <row r="35" spans="1:10">
      <c r="A35" t="s">
        <v>18</v>
      </c>
      <c r="B35" t="s">
        <v>54</v>
      </c>
      <c r="C35" s="32">
        <v>975321</v>
      </c>
      <c r="D35" s="32">
        <v>979424</v>
      </c>
      <c r="E35" s="32">
        <v>979424</v>
      </c>
      <c r="F35" s="8">
        <v>99.581080308426195</v>
      </c>
      <c r="G35" s="65">
        <f t="shared" si="0"/>
        <v>10</v>
      </c>
      <c r="H35">
        <f t="shared" si="1"/>
        <v>5</v>
      </c>
      <c r="I35" s="65" t="s">
        <v>55</v>
      </c>
      <c r="J35" s="15">
        <v>8</v>
      </c>
    </row>
    <row r="36" spans="1:10">
      <c r="A36" t="s">
        <v>18</v>
      </c>
      <c r="B36" t="s">
        <v>56</v>
      </c>
      <c r="C36" s="32">
        <v>672614.06</v>
      </c>
      <c r="D36" s="32">
        <v>654306</v>
      </c>
      <c r="E36" s="32">
        <v>661679</v>
      </c>
      <c r="F36" s="8">
        <v>101.652623099721</v>
      </c>
      <c r="G36">
        <f t="shared" si="0"/>
        <v>10</v>
      </c>
      <c r="H36">
        <f t="shared" si="1"/>
        <v>5</v>
      </c>
      <c r="J36" s="15">
        <v>10</v>
      </c>
    </row>
    <row r="37" spans="1:10">
      <c r="A37" t="s">
        <v>18</v>
      </c>
      <c r="B37" t="s">
        <v>57</v>
      </c>
      <c r="C37" s="32">
        <v>618636</v>
      </c>
      <c r="D37" s="32">
        <v>680508</v>
      </c>
      <c r="E37" s="32">
        <v>687024</v>
      </c>
      <c r="F37" s="8">
        <v>90.045762593446497</v>
      </c>
      <c r="G37">
        <f t="shared" si="0"/>
        <v>10</v>
      </c>
      <c r="H37">
        <f t="shared" si="1"/>
        <v>5</v>
      </c>
      <c r="J37" s="15">
        <v>10</v>
      </c>
    </row>
    <row r="38" spans="1:10">
      <c r="A38" t="s">
        <v>18</v>
      </c>
      <c r="B38" t="s">
        <v>58</v>
      </c>
      <c r="C38" s="32">
        <v>982411.73</v>
      </c>
      <c r="D38" s="32">
        <v>982924</v>
      </c>
      <c r="E38" s="32">
        <v>982234</v>
      </c>
      <c r="F38" s="8">
        <v>100.01809446628801</v>
      </c>
      <c r="G38">
        <f t="shared" si="0"/>
        <v>10</v>
      </c>
      <c r="H38">
        <f t="shared" si="1"/>
        <v>5</v>
      </c>
      <c r="J38" s="15">
        <v>10</v>
      </c>
    </row>
    <row r="39" spans="1:10">
      <c r="A39" t="s">
        <v>18</v>
      </c>
      <c r="B39" t="s">
        <v>59</v>
      </c>
      <c r="C39" s="32">
        <v>617814.61</v>
      </c>
      <c r="D39" s="32">
        <v>682843</v>
      </c>
      <c r="E39" s="32">
        <v>767369</v>
      </c>
      <c r="F39" s="8">
        <v>80.510759491196595</v>
      </c>
      <c r="G39">
        <f t="shared" si="0"/>
        <v>10</v>
      </c>
      <c r="H39">
        <f t="shared" si="1"/>
        <v>5</v>
      </c>
      <c r="J39" s="15">
        <v>10</v>
      </c>
    </row>
    <row r="40" spans="1:10">
      <c r="A40" t="s">
        <v>18</v>
      </c>
      <c r="B40" t="s">
        <v>60</v>
      </c>
      <c r="C40" s="32">
        <v>715852</v>
      </c>
      <c r="D40" s="32">
        <v>759216</v>
      </c>
      <c r="E40" s="32">
        <v>761276</v>
      </c>
      <c r="F40" s="8">
        <v>94.033175878393607</v>
      </c>
      <c r="G40">
        <f t="shared" si="0"/>
        <v>10</v>
      </c>
      <c r="H40">
        <f t="shared" si="1"/>
        <v>5</v>
      </c>
      <c r="J40" s="15">
        <v>10</v>
      </c>
    </row>
    <row r="41" spans="1:10">
      <c r="A41" t="s">
        <v>18</v>
      </c>
      <c r="B41" t="s">
        <v>61</v>
      </c>
      <c r="C41" s="32">
        <v>618761</v>
      </c>
      <c r="D41" s="32">
        <v>650179</v>
      </c>
      <c r="E41" s="32">
        <v>689625</v>
      </c>
      <c r="F41" s="8">
        <v>89.724270436831603</v>
      </c>
      <c r="G41">
        <f t="shared" si="0"/>
        <v>10</v>
      </c>
      <c r="H41">
        <f t="shared" si="1"/>
        <v>5</v>
      </c>
      <c r="J41" s="15">
        <v>10</v>
      </c>
    </row>
    <row r="42" spans="1:10">
      <c r="A42" t="s">
        <v>18</v>
      </c>
      <c r="B42" t="s">
        <v>62</v>
      </c>
      <c r="C42" s="32">
        <v>492863</v>
      </c>
      <c r="D42" s="32">
        <v>536051</v>
      </c>
      <c r="E42" s="32">
        <v>544031</v>
      </c>
      <c r="F42" s="8">
        <v>90.594653613488902</v>
      </c>
      <c r="G42">
        <f t="shared" si="0"/>
        <v>10</v>
      </c>
      <c r="H42">
        <f t="shared" si="1"/>
        <v>5</v>
      </c>
      <c r="J42" s="15">
        <v>10</v>
      </c>
    </row>
    <row r="43" spans="1:10">
      <c r="A43" t="s">
        <v>18</v>
      </c>
      <c r="B43" t="s">
        <v>63</v>
      </c>
      <c r="C43" s="32">
        <v>932096.62</v>
      </c>
      <c r="D43" s="32">
        <v>982889</v>
      </c>
      <c r="E43" s="32">
        <v>982828</v>
      </c>
      <c r="F43" s="8">
        <v>94.838223982222701</v>
      </c>
      <c r="G43">
        <f t="shared" si="0"/>
        <v>10</v>
      </c>
      <c r="H43">
        <f t="shared" si="1"/>
        <v>5</v>
      </c>
      <c r="J43" s="15">
        <v>10</v>
      </c>
    </row>
    <row r="44" spans="1:10">
      <c r="A44" t="s">
        <v>18</v>
      </c>
      <c r="B44" t="s">
        <v>64</v>
      </c>
      <c r="C44" s="32">
        <v>736539.78</v>
      </c>
      <c r="D44" s="32">
        <v>737173</v>
      </c>
      <c r="E44" s="32">
        <v>704102</v>
      </c>
      <c r="F44" s="8">
        <v>104.606971717166</v>
      </c>
      <c r="G44">
        <f t="shared" si="0"/>
        <v>10</v>
      </c>
      <c r="H44">
        <f t="shared" si="1"/>
        <v>5</v>
      </c>
      <c r="J44" s="15">
        <v>10</v>
      </c>
    </row>
    <row r="45" spans="1:10">
      <c r="A45" t="s">
        <v>18</v>
      </c>
      <c r="B45" t="s">
        <v>65</v>
      </c>
      <c r="C45" s="32">
        <v>1010297</v>
      </c>
      <c r="D45" s="32">
        <v>1026720</v>
      </c>
      <c r="E45" s="32">
        <v>1026719</v>
      </c>
      <c r="F45" s="8">
        <v>98.400536076570106</v>
      </c>
      <c r="G45">
        <f t="shared" si="0"/>
        <v>10</v>
      </c>
      <c r="H45">
        <f t="shared" si="1"/>
        <v>5</v>
      </c>
      <c r="J45" s="15">
        <v>10</v>
      </c>
    </row>
    <row r="46" spans="1:10">
      <c r="A46" t="s">
        <v>18</v>
      </c>
      <c r="B46" t="s">
        <v>66</v>
      </c>
      <c r="C46" s="32">
        <v>936835.47</v>
      </c>
      <c r="D46" s="32">
        <v>858384</v>
      </c>
      <c r="E46" s="32">
        <v>878254</v>
      </c>
      <c r="F46" s="8">
        <v>106.67021954924201</v>
      </c>
      <c r="G46">
        <f t="shared" si="0"/>
        <v>10</v>
      </c>
      <c r="H46">
        <f t="shared" si="1"/>
        <v>5</v>
      </c>
      <c r="J46" s="15">
        <v>10</v>
      </c>
    </row>
    <row r="47" spans="1:10">
      <c r="A47" t="s">
        <v>18</v>
      </c>
      <c r="B47" t="s">
        <v>67</v>
      </c>
      <c r="C47" s="32">
        <v>1550458</v>
      </c>
      <c r="D47" s="32">
        <v>1102586</v>
      </c>
      <c r="E47" s="32">
        <v>1021772</v>
      </c>
      <c r="F47" s="8">
        <v>151.74207161676</v>
      </c>
      <c r="G47">
        <f t="shared" si="0"/>
        <v>0</v>
      </c>
      <c r="H47">
        <f t="shared" si="1"/>
        <v>0</v>
      </c>
      <c r="J47" s="15">
        <v>0</v>
      </c>
    </row>
    <row r="48" spans="1:10">
      <c r="A48" t="s">
        <v>18</v>
      </c>
      <c r="B48" t="s">
        <v>68</v>
      </c>
      <c r="C48" s="32">
        <v>709889</v>
      </c>
      <c r="D48" s="32">
        <v>764008</v>
      </c>
      <c r="E48" s="32">
        <v>763182</v>
      </c>
      <c r="F48" s="8">
        <v>93.016999876831505</v>
      </c>
      <c r="G48">
        <f t="shared" si="0"/>
        <v>10</v>
      </c>
      <c r="H48">
        <f t="shared" si="1"/>
        <v>5</v>
      </c>
      <c r="J48" s="15">
        <v>10</v>
      </c>
    </row>
    <row r="49" spans="1:10">
      <c r="A49" t="s">
        <v>18</v>
      </c>
      <c r="B49" t="s">
        <v>69</v>
      </c>
      <c r="C49" s="32">
        <v>707631.09</v>
      </c>
      <c r="D49" s="32">
        <v>715454.5</v>
      </c>
      <c r="E49" s="32">
        <v>715497</v>
      </c>
      <c r="F49" s="8">
        <v>98.900636899945098</v>
      </c>
      <c r="G49">
        <f t="shared" si="0"/>
        <v>10</v>
      </c>
      <c r="H49">
        <f t="shared" si="1"/>
        <v>5</v>
      </c>
      <c r="J49" s="15">
        <v>10</v>
      </c>
    </row>
    <row r="50" spans="1:10">
      <c r="A50" t="s">
        <v>18</v>
      </c>
      <c r="B50" t="s">
        <v>70</v>
      </c>
      <c r="C50" s="32">
        <v>627617.18999999994</v>
      </c>
      <c r="D50" s="32">
        <v>624191</v>
      </c>
      <c r="E50" s="32">
        <v>624272</v>
      </c>
      <c r="F50" s="8">
        <v>100.53585456339501</v>
      </c>
      <c r="G50">
        <f t="shared" si="0"/>
        <v>10</v>
      </c>
      <c r="H50">
        <f t="shared" si="1"/>
        <v>5</v>
      </c>
      <c r="J50" s="15">
        <v>10</v>
      </c>
    </row>
    <row r="51" spans="1:10">
      <c r="A51" t="s">
        <v>18</v>
      </c>
      <c r="B51" t="s">
        <v>71</v>
      </c>
      <c r="C51" s="32">
        <v>815816.15</v>
      </c>
      <c r="D51" s="32">
        <v>808356</v>
      </c>
      <c r="E51" s="32">
        <v>807356</v>
      </c>
      <c r="F51" s="8">
        <v>101.047883461571</v>
      </c>
      <c r="G51">
        <f t="shared" si="0"/>
        <v>10</v>
      </c>
      <c r="H51">
        <f t="shared" si="1"/>
        <v>5</v>
      </c>
      <c r="J51" s="15">
        <v>10</v>
      </c>
    </row>
    <row r="52" spans="1:10">
      <c r="A52" t="s">
        <v>18</v>
      </c>
      <c r="B52" t="s">
        <v>72</v>
      </c>
      <c r="C52" s="32">
        <v>824590</v>
      </c>
      <c r="D52" s="32">
        <v>1000219</v>
      </c>
      <c r="E52" s="32">
        <v>1029847</v>
      </c>
      <c r="F52" s="8">
        <v>80.069175324101494</v>
      </c>
      <c r="G52">
        <f t="shared" si="0"/>
        <v>10</v>
      </c>
      <c r="H52">
        <f t="shared" si="1"/>
        <v>5</v>
      </c>
      <c r="J52" s="15">
        <v>10</v>
      </c>
    </row>
    <row r="53" spans="1:10">
      <c r="A53" t="s">
        <v>18</v>
      </c>
      <c r="B53" t="s">
        <v>73</v>
      </c>
      <c r="C53" s="32">
        <v>1422999.29</v>
      </c>
      <c r="D53" s="32">
        <v>1410572</v>
      </c>
      <c r="E53" s="32">
        <v>1410865</v>
      </c>
      <c r="F53" s="8">
        <v>100.86006031760699</v>
      </c>
      <c r="G53">
        <f t="shared" si="0"/>
        <v>10</v>
      </c>
      <c r="H53">
        <f t="shared" si="1"/>
        <v>5</v>
      </c>
      <c r="J53" s="15">
        <v>10</v>
      </c>
    </row>
    <row r="54" spans="1:10">
      <c r="A54" t="s">
        <v>18</v>
      </c>
      <c r="B54" t="s">
        <v>74</v>
      </c>
      <c r="C54" s="32">
        <v>625862.48</v>
      </c>
      <c r="D54" s="32">
        <v>624186</v>
      </c>
      <c r="E54" s="32">
        <v>578800</v>
      </c>
      <c r="F54" s="8">
        <v>108.131043538355</v>
      </c>
      <c r="G54">
        <f t="shared" si="0"/>
        <v>10</v>
      </c>
      <c r="H54">
        <f t="shared" si="1"/>
        <v>5</v>
      </c>
      <c r="J54" s="15">
        <v>10</v>
      </c>
    </row>
    <row r="55" spans="1:10">
      <c r="A55" t="s">
        <v>18</v>
      </c>
      <c r="B55" t="s">
        <v>75</v>
      </c>
      <c r="C55" s="32">
        <v>748340.65</v>
      </c>
      <c r="D55" s="32">
        <v>777983</v>
      </c>
      <c r="E55" s="32">
        <v>777091</v>
      </c>
      <c r="F55" s="8">
        <v>96.300259557760995</v>
      </c>
      <c r="G55">
        <f t="shared" si="0"/>
        <v>10</v>
      </c>
      <c r="H55">
        <f t="shared" si="1"/>
        <v>5</v>
      </c>
      <c r="J55" s="15">
        <v>10</v>
      </c>
    </row>
    <row r="56" spans="1:10">
      <c r="A56" t="s">
        <v>18</v>
      </c>
      <c r="B56" t="s">
        <v>76</v>
      </c>
      <c r="C56" s="32">
        <v>1164894.2</v>
      </c>
      <c r="D56" s="32">
        <v>1160626</v>
      </c>
      <c r="E56" s="32">
        <v>1161012</v>
      </c>
      <c r="F56" s="8">
        <v>100.334380695462</v>
      </c>
      <c r="G56">
        <f t="shared" si="0"/>
        <v>10</v>
      </c>
      <c r="H56">
        <f t="shared" si="1"/>
        <v>5</v>
      </c>
      <c r="J56" s="15">
        <v>10</v>
      </c>
    </row>
    <row r="57" spans="1:10">
      <c r="A57" t="s">
        <v>18</v>
      </c>
      <c r="B57" t="s">
        <v>77</v>
      </c>
      <c r="C57" s="32">
        <v>785795.82</v>
      </c>
      <c r="D57" s="32">
        <v>918635</v>
      </c>
      <c r="E57" s="32">
        <v>918579</v>
      </c>
      <c r="F57" s="8">
        <v>85.544718527203401</v>
      </c>
      <c r="G57">
        <f t="shared" si="0"/>
        <v>10</v>
      </c>
      <c r="H57">
        <f t="shared" si="1"/>
        <v>5</v>
      </c>
      <c r="J57" s="15">
        <v>10</v>
      </c>
    </row>
    <row r="58" spans="1:10">
      <c r="A58" t="s">
        <v>18</v>
      </c>
      <c r="B58" t="s">
        <v>78</v>
      </c>
      <c r="C58" s="32">
        <v>687218.82</v>
      </c>
      <c r="D58" s="32">
        <v>687374</v>
      </c>
      <c r="E58" s="32">
        <v>687024</v>
      </c>
      <c r="F58" s="8">
        <v>100.02835708796199</v>
      </c>
      <c r="G58">
        <f t="shared" si="0"/>
        <v>10</v>
      </c>
      <c r="H58">
        <f t="shared" si="1"/>
        <v>5</v>
      </c>
      <c r="J58" s="15">
        <v>10</v>
      </c>
    </row>
    <row r="59" spans="1:10">
      <c r="A59" t="s">
        <v>18</v>
      </c>
      <c r="B59" t="s">
        <v>79</v>
      </c>
      <c r="C59" s="32">
        <v>36</v>
      </c>
      <c r="D59" s="32">
        <v>36</v>
      </c>
      <c r="E59" s="32">
        <v>653775</v>
      </c>
      <c r="F59" s="8">
        <v>5.5064815877021896E-3</v>
      </c>
      <c r="G59">
        <f t="shared" si="0"/>
        <v>0</v>
      </c>
      <c r="H59">
        <f t="shared" si="1"/>
        <v>0</v>
      </c>
      <c r="J59" s="15">
        <v>0</v>
      </c>
    </row>
    <row r="60" spans="1:10">
      <c r="A60" t="s">
        <v>18</v>
      </c>
      <c r="B60" t="s">
        <v>80</v>
      </c>
      <c r="C60" s="32">
        <v>26344.89</v>
      </c>
      <c r="D60" s="32">
        <v>42254</v>
      </c>
      <c r="E60" s="32">
        <v>43539</v>
      </c>
      <c r="F60" s="8">
        <v>60.508716323296397</v>
      </c>
      <c r="G60">
        <f t="shared" si="0"/>
        <v>8</v>
      </c>
      <c r="H60">
        <f t="shared" si="1"/>
        <v>4</v>
      </c>
      <c r="J60" s="15">
        <v>8</v>
      </c>
    </row>
    <row r="61" spans="1:10">
      <c r="A61" t="s">
        <v>18</v>
      </c>
      <c r="B61" t="s">
        <v>81</v>
      </c>
      <c r="C61" s="32">
        <v>883419</v>
      </c>
      <c r="D61" s="32">
        <v>937397</v>
      </c>
      <c r="E61" s="32">
        <v>881076</v>
      </c>
      <c r="F61" s="8">
        <v>100.265924846438</v>
      </c>
      <c r="G61">
        <f t="shared" si="0"/>
        <v>10</v>
      </c>
      <c r="H61">
        <f t="shared" si="1"/>
        <v>5</v>
      </c>
      <c r="J61" s="15">
        <v>10</v>
      </c>
    </row>
    <row r="62" spans="1:10">
      <c r="A62" t="s">
        <v>18</v>
      </c>
      <c r="B62" t="s">
        <v>82</v>
      </c>
      <c r="C62" s="32">
        <v>538267</v>
      </c>
      <c r="D62" s="32">
        <v>1184738</v>
      </c>
      <c r="E62" s="32">
        <v>572715</v>
      </c>
      <c r="F62" s="8">
        <v>93.985140951433095</v>
      </c>
      <c r="G62">
        <f t="shared" si="0"/>
        <v>10</v>
      </c>
      <c r="H62">
        <f t="shared" si="1"/>
        <v>5</v>
      </c>
      <c r="J62" s="15">
        <v>10</v>
      </c>
    </row>
    <row r="63" spans="1:10">
      <c r="A63" t="s">
        <v>18</v>
      </c>
      <c r="B63" t="s">
        <v>83</v>
      </c>
      <c r="C63" s="32">
        <v>1101784</v>
      </c>
      <c r="D63" s="32">
        <v>1104819</v>
      </c>
      <c r="E63" s="32">
        <v>1382559</v>
      </c>
      <c r="F63" s="8">
        <v>79.691644262559507</v>
      </c>
      <c r="G63">
        <f t="shared" si="0"/>
        <v>8</v>
      </c>
      <c r="H63">
        <f t="shared" si="1"/>
        <v>4</v>
      </c>
      <c r="J63" s="15">
        <v>8</v>
      </c>
    </row>
    <row r="64" spans="1:10">
      <c r="A64" t="s">
        <v>18</v>
      </c>
      <c r="B64" t="s">
        <v>84</v>
      </c>
      <c r="C64" s="32">
        <v>902070</v>
      </c>
      <c r="D64" s="32">
        <v>952086</v>
      </c>
      <c r="E64" s="32">
        <v>952337</v>
      </c>
      <c r="F64" s="8">
        <v>94.721721407442899</v>
      </c>
      <c r="G64">
        <f t="shared" si="0"/>
        <v>10</v>
      </c>
      <c r="H64">
        <f t="shared" si="1"/>
        <v>5</v>
      </c>
      <c r="J64" s="15">
        <v>10</v>
      </c>
    </row>
    <row r="65" spans="1:10">
      <c r="A65" t="s">
        <v>18</v>
      </c>
      <c r="B65" t="s">
        <v>85</v>
      </c>
      <c r="C65" s="32">
        <v>1671526</v>
      </c>
      <c r="D65" s="32">
        <v>1616353</v>
      </c>
      <c r="E65" s="32">
        <v>1616357</v>
      </c>
      <c r="F65" s="8">
        <v>103.413169244171</v>
      </c>
      <c r="G65">
        <f t="shared" si="0"/>
        <v>10</v>
      </c>
      <c r="H65">
        <f t="shared" si="1"/>
        <v>5</v>
      </c>
      <c r="J65" s="15">
        <v>10</v>
      </c>
    </row>
    <row r="66" spans="1:10">
      <c r="A66" t="s">
        <v>18</v>
      </c>
      <c r="B66" t="s">
        <v>86</v>
      </c>
      <c r="C66" s="32">
        <v>591845</v>
      </c>
      <c r="D66" s="32">
        <v>578619</v>
      </c>
      <c r="E66" s="32">
        <v>578716</v>
      </c>
      <c r="F66" s="8">
        <v>102.268642995874</v>
      </c>
      <c r="G66">
        <f t="shared" si="0"/>
        <v>10</v>
      </c>
      <c r="H66">
        <f t="shared" si="1"/>
        <v>5</v>
      </c>
      <c r="J66" s="15">
        <v>10</v>
      </c>
    </row>
    <row r="67" spans="1:10">
      <c r="A67" t="s">
        <v>18</v>
      </c>
      <c r="B67" t="s">
        <v>87</v>
      </c>
      <c r="C67" s="32">
        <v>1211867</v>
      </c>
      <c r="D67" s="32">
        <v>1372</v>
      </c>
      <c r="E67" s="32">
        <v>1476230</v>
      </c>
      <c r="F67" s="8">
        <v>82.092018181448694</v>
      </c>
      <c r="G67">
        <f t="shared" si="0"/>
        <v>10</v>
      </c>
      <c r="H67">
        <f t="shared" si="1"/>
        <v>5</v>
      </c>
      <c r="J67" s="15">
        <v>10</v>
      </c>
    </row>
    <row r="68" spans="1:10">
      <c r="A68" t="s">
        <v>18</v>
      </c>
      <c r="B68" t="s">
        <v>88</v>
      </c>
      <c r="C68" s="32">
        <v>515216</v>
      </c>
      <c r="D68" s="32">
        <v>552163</v>
      </c>
      <c r="E68" s="32">
        <v>544031</v>
      </c>
      <c r="F68" s="8">
        <v>94.703426826780102</v>
      </c>
      <c r="G68">
        <f t="shared" ref="G68:G108" si="2">LOOKUP(F68,$L$3:$M$11,$N$3:$N$11)</f>
        <v>10</v>
      </c>
      <c r="H68">
        <f t="shared" ref="H68:H108" si="3">(G68/10)*(100/100)*5</f>
        <v>5</v>
      </c>
      <c r="J68" s="15">
        <v>10</v>
      </c>
    </row>
    <row r="69" spans="1:10">
      <c r="A69" t="s">
        <v>18</v>
      </c>
      <c r="B69" t="s">
        <v>89</v>
      </c>
      <c r="C69" s="32">
        <v>1121281</v>
      </c>
      <c r="D69" s="32">
        <v>1205963</v>
      </c>
      <c r="E69" s="32">
        <v>1198567</v>
      </c>
      <c r="F69" s="8">
        <v>93.551799774230403</v>
      </c>
      <c r="G69">
        <f t="shared" si="2"/>
        <v>10</v>
      </c>
      <c r="H69">
        <f t="shared" si="3"/>
        <v>5</v>
      </c>
      <c r="J69" s="15">
        <v>10</v>
      </c>
    </row>
    <row r="70" spans="1:10">
      <c r="A70" t="s">
        <v>18</v>
      </c>
      <c r="B70" t="s">
        <v>90</v>
      </c>
      <c r="C70" s="32">
        <v>1185333.08</v>
      </c>
      <c r="D70" s="32">
        <v>1448566</v>
      </c>
      <c r="E70" s="32">
        <v>1457479</v>
      </c>
      <c r="F70" s="8">
        <v>81.327626675924606</v>
      </c>
      <c r="G70">
        <f t="shared" si="2"/>
        <v>10</v>
      </c>
      <c r="H70">
        <f t="shared" si="3"/>
        <v>5</v>
      </c>
      <c r="J70" s="15">
        <v>10</v>
      </c>
    </row>
    <row r="71" spans="1:10">
      <c r="A71" t="s">
        <v>18</v>
      </c>
      <c r="B71" t="s">
        <v>91</v>
      </c>
      <c r="C71" s="32">
        <v>577108</v>
      </c>
      <c r="D71" s="32">
        <v>577108</v>
      </c>
      <c r="E71" s="32">
        <v>669841</v>
      </c>
      <c r="F71" s="8">
        <v>86.155968356669703</v>
      </c>
      <c r="G71">
        <f t="shared" si="2"/>
        <v>10</v>
      </c>
      <c r="H71">
        <f t="shared" si="3"/>
        <v>5</v>
      </c>
      <c r="J71" s="15">
        <v>10</v>
      </c>
    </row>
    <row r="72" spans="1:10">
      <c r="A72" t="s">
        <v>18</v>
      </c>
      <c r="B72" t="s">
        <v>92</v>
      </c>
      <c r="C72" s="32">
        <v>8615195</v>
      </c>
      <c r="D72" s="32">
        <v>9260436</v>
      </c>
      <c r="E72" s="32">
        <v>9260433</v>
      </c>
      <c r="F72" s="8">
        <v>93.032312851893593</v>
      </c>
      <c r="G72">
        <f t="shared" si="2"/>
        <v>10</v>
      </c>
      <c r="H72">
        <f t="shared" si="3"/>
        <v>5</v>
      </c>
      <c r="J72" s="15">
        <v>10</v>
      </c>
    </row>
    <row r="73" spans="1:10">
      <c r="A73" t="s">
        <v>18</v>
      </c>
      <c r="B73" t="s">
        <v>93</v>
      </c>
      <c r="C73" s="32">
        <v>1898182.92</v>
      </c>
      <c r="D73" s="32">
        <v>1151072</v>
      </c>
      <c r="E73" s="32">
        <v>1150183</v>
      </c>
      <c r="F73" s="8">
        <v>165.03312255527999</v>
      </c>
      <c r="G73">
        <f t="shared" si="2"/>
        <v>0</v>
      </c>
      <c r="H73">
        <f t="shared" si="3"/>
        <v>0</v>
      </c>
      <c r="J73" s="15">
        <v>0</v>
      </c>
    </row>
    <row r="74" spans="1:10">
      <c r="A74" t="s">
        <v>18</v>
      </c>
      <c r="B74" t="s">
        <v>94</v>
      </c>
      <c r="C74" s="32">
        <v>1034663.53</v>
      </c>
      <c r="D74" s="32">
        <v>1050308</v>
      </c>
      <c r="E74" s="32">
        <v>1049172</v>
      </c>
      <c r="F74" s="8">
        <v>98.617150476756905</v>
      </c>
      <c r="G74">
        <f t="shared" si="2"/>
        <v>10</v>
      </c>
      <c r="H74">
        <f t="shared" si="3"/>
        <v>5</v>
      </c>
      <c r="J74" s="15">
        <v>10</v>
      </c>
    </row>
    <row r="75" spans="1:10">
      <c r="A75" t="s">
        <v>18</v>
      </c>
      <c r="B75" t="s">
        <v>95</v>
      </c>
      <c r="C75" s="32">
        <v>660347.66</v>
      </c>
      <c r="D75" s="32">
        <v>679414</v>
      </c>
      <c r="E75" s="32">
        <v>705577</v>
      </c>
      <c r="F75" s="8">
        <v>93.5897371938144</v>
      </c>
      <c r="G75">
        <f t="shared" si="2"/>
        <v>10</v>
      </c>
      <c r="H75">
        <f t="shared" si="3"/>
        <v>5</v>
      </c>
      <c r="J75" s="15">
        <v>10</v>
      </c>
    </row>
    <row r="76" spans="1:10">
      <c r="A76" t="s">
        <v>18</v>
      </c>
      <c r="B76" t="s">
        <v>96</v>
      </c>
      <c r="C76" s="32">
        <v>615046</v>
      </c>
      <c r="D76" s="32">
        <v>615046</v>
      </c>
      <c r="E76" s="32">
        <v>831473</v>
      </c>
      <c r="F76" s="8">
        <v>73.970652083711698</v>
      </c>
      <c r="G76">
        <f t="shared" si="2"/>
        <v>8</v>
      </c>
      <c r="H76">
        <f t="shared" si="3"/>
        <v>4</v>
      </c>
      <c r="J76" s="15">
        <v>8</v>
      </c>
    </row>
    <row r="77" spans="1:10">
      <c r="A77" t="s">
        <v>18</v>
      </c>
      <c r="B77" t="s">
        <v>97</v>
      </c>
      <c r="C77" s="32">
        <v>885798</v>
      </c>
      <c r="D77" s="32">
        <v>885698</v>
      </c>
      <c r="E77" s="32">
        <v>927551</v>
      </c>
      <c r="F77" s="8">
        <v>95.498576358604595</v>
      </c>
      <c r="G77">
        <f t="shared" si="2"/>
        <v>10</v>
      </c>
      <c r="H77">
        <f t="shared" si="3"/>
        <v>5</v>
      </c>
      <c r="J77" s="15">
        <v>10</v>
      </c>
    </row>
    <row r="78" spans="1:10">
      <c r="A78" t="s">
        <v>18</v>
      </c>
      <c r="B78" t="s">
        <v>98</v>
      </c>
      <c r="C78" s="32">
        <v>531757</v>
      </c>
      <c r="D78" s="32">
        <v>532334</v>
      </c>
      <c r="E78" s="32">
        <v>750426</v>
      </c>
      <c r="F78" s="8">
        <v>70.860684464557494</v>
      </c>
      <c r="G78">
        <f t="shared" si="2"/>
        <v>8</v>
      </c>
      <c r="H78">
        <f t="shared" si="3"/>
        <v>4</v>
      </c>
      <c r="J78" s="15">
        <v>8</v>
      </c>
    </row>
    <row r="79" spans="1:10">
      <c r="A79" t="s">
        <v>18</v>
      </c>
      <c r="B79" t="s">
        <v>99</v>
      </c>
      <c r="C79" s="32">
        <v>780994</v>
      </c>
      <c r="D79" s="32">
        <v>943209</v>
      </c>
      <c r="E79" s="32">
        <v>934575</v>
      </c>
      <c r="F79" s="8">
        <v>83.566754942086007</v>
      </c>
      <c r="G79">
        <f t="shared" si="2"/>
        <v>10</v>
      </c>
      <c r="H79">
        <f t="shared" si="3"/>
        <v>5</v>
      </c>
      <c r="J79" s="15">
        <v>10</v>
      </c>
    </row>
    <row r="80" spans="1:10">
      <c r="A80" t="s">
        <v>18</v>
      </c>
      <c r="B80" t="s">
        <v>100</v>
      </c>
      <c r="C80" s="32">
        <v>654955</v>
      </c>
      <c r="D80" s="32">
        <v>657151</v>
      </c>
      <c r="E80" s="32">
        <v>638585</v>
      </c>
      <c r="F80" s="8">
        <v>102.563480194493</v>
      </c>
      <c r="G80">
        <f t="shared" si="2"/>
        <v>10</v>
      </c>
      <c r="H80">
        <f t="shared" si="3"/>
        <v>5</v>
      </c>
      <c r="J80" s="15">
        <v>10</v>
      </c>
    </row>
    <row r="81" spans="1:10">
      <c r="A81" t="s">
        <v>18</v>
      </c>
      <c r="B81" t="s">
        <v>101</v>
      </c>
      <c r="E81" s="32">
        <v>0</v>
      </c>
      <c r="G81">
        <f t="shared" si="2"/>
        <v>0</v>
      </c>
      <c r="H81">
        <f t="shared" si="3"/>
        <v>0</v>
      </c>
      <c r="J81" s="15">
        <v>0</v>
      </c>
    </row>
    <row r="82" spans="1:10">
      <c r="A82" t="s">
        <v>18</v>
      </c>
      <c r="B82" t="s">
        <v>102</v>
      </c>
      <c r="C82" s="32">
        <v>1037629.55</v>
      </c>
      <c r="D82" s="32">
        <v>1082175</v>
      </c>
      <c r="E82" s="32">
        <v>1076951</v>
      </c>
      <c r="F82" s="8">
        <v>96.348817169954799</v>
      </c>
      <c r="G82">
        <f t="shared" si="2"/>
        <v>10</v>
      </c>
      <c r="H82">
        <f t="shared" si="3"/>
        <v>5</v>
      </c>
      <c r="J82" s="15">
        <v>10</v>
      </c>
    </row>
    <row r="83" spans="1:10">
      <c r="A83" t="s">
        <v>18</v>
      </c>
      <c r="B83" t="s">
        <v>103</v>
      </c>
      <c r="C83" s="32">
        <v>1095451</v>
      </c>
      <c r="D83" s="32">
        <v>669907</v>
      </c>
      <c r="E83" s="32">
        <v>689605</v>
      </c>
      <c r="F83" s="8">
        <v>158.85195147946999</v>
      </c>
      <c r="G83">
        <f t="shared" si="2"/>
        <v>0</v>
      </c>
      <c r="H83">
        <f t="shared" si="3"/>
        <v>0</v>
      </c>
      <c r="J83" s="15">
        <v>0</v>
      </c>
    </row>
    <row r="84" spans="1:10">
      <c r="A84" t="s">
        <v>18</v>
      </c>
      <c r="B84" t="s">
        <v>104</v>
      </c>
      <c r="C84" s="32">
        <v>1236455.29</v>
      </c>
      <c r="D84" s="32">
        <v>1525384</v>
      </c>
      <c r="E84" s="32">
        <v>1525159</v>
      </c>
      <c r="F84" s="8">
        <v>81.070582804809206</v>
      </c>
      <c r="G84">
        <f t="shared" si="2"/>
        <v>10</v>
      </c>
      <c r="H84">
        <f t="shared" si="3"/>
        <v>5</v>
      </c>
      <c r="J84" s="15">
        <v>10</v>
      </c>
    </row>
    <row r="85" spans="1:10">
      <c r="A85" t="s">
        <v>18</v>
      </c>
      <c r="B85" t="s">
        <v>105</v>
      </c>
      <c r="C85" s="32">
        <v>483672</v>
      </c>
      <c r="D85" s="32">
        <v>504138</v>
      </c>
      <c r="E85" s="32">
        <v>538615</v>
      </c>
      <c r="F85" s="8">
        <v>89.799207225940606</v>
      </c>
      <c r="G85">
        <f t="shared" si="2"/>
        <v>10</v>
      </c>
      <c r="H85">
        <f t="shared" si="3"/>
        <v>5</v>
      </c>
      <c r="J85" s="15">
        <v>10</v>
      </c>
    </row>
    <row r="86" spans="1:10">
      <c r="A86" t="s">
        <v>18</v>
      </c>
      <c r="B86" t="s">
        <v>106</v>
      </c>
      <c r="C86" s="32">
        <v>1128588.74</v>
      </c>
      <c r="D86" s="32">
        <v>1178257</v>
      </c>
      <c r="E86" s="32">
        <v>1191103</v>
      </c>
      <c r="F86" s="8">
        <v>94.7515655656983</v>
      </c>
      <c r="G86">
        <f t="shared" si="2"/>
        <v>10</v>
      </c>
      <c r="H86">
        <f t="shared" si="3"/>
        <v>5</v>
      </c>
      <c r="J86" s="15">
        <v>10</v>
      </c>
    </row>
    <row r="87" spans="1:10">
      <c r="A87" t="s">
        <v>18</v>
      </c>
      <c r="B87" t="s">
        <v>107</v>
      </c>
      <c r="C87" s="32">
        <v>927107.79</v>
      </c>
      <c r="D87" s="32">
        <v>900969</v>
      </c>
      <c r="E87" s="32">
        <v>1060009</v>
      </c>
      <c r="F87" s="8">
        <v>87.462256452539506</v>
      </c>
      <c r="G87">
        <f t="shared" si="2"/>
        <v>10</v>
      </c>
      <c r="H87">
        <f t="shared" si="3"/>
        <v>5</v>
      </c>
      <c r="J87" s="15">
        <v>10</v>
      </c>
    </row>
    <row r="88" spans="1:10">
      <c r="A88" t="s">
        <v>18</v>
      </c>
      <c r="B88" t="s">
        <v>108</v>
      </c>
      <c r="C88" s="32">
        <v>981794.03</v>
      </c>
      <c r="D88" s="32">
        <v>1083920</v>
      </c>
      <c r="E88" s="32">
        <v>1075924</v>
      </c>
      <c r="F88" s="8">
        <v>91.2512435822605</v>
      </c>
      <c r="G88">
        <f t="shared" si="2"/>
        <v>10</v>
      </c>
      <c r="H88">
        <f t="shared" si="3"/>
        <v>5</v>
      </c>
      <c r="J88" s="15">
        <v>10</v>
      </c>
    </row>
    <row r="89" spans="1:10">
      <c r="A89" t="s">
        <v>18</v>
      </c>
      <c r="B89" t="s">
        <v>109</v>
      </c>
      <c r="C89" s="32">
        <v>2399963.7999999998</v>
      </c>
      <c r="D89" s="32">
        <v>2636098</v>
      </c>
      <c r="E89" s="32">
        <v>2638108</v>
      </c>
      <c r="F89" s="8">
        <v>90.972916954120194</v>
      </c>
      <c r="G89">
        <f t="shared" si="2"/>
        <v>10</v>
      </c>
      <c r="H89">
        <f t="shared" si="3"/>
        <v>5</v>
      </c>
      <c r="J89" s="15">
        <v>10</v>
      </c>
    </row>
    <row r="90" spans="1:10">
      <c r="A90" t="s">
        <v>18</v>
      </c>
      <c r="B90" t="s">
        <v>110</v>
      </c>
      <c r="C90" s="32">
        <v>429397</v>
      </c>
      <c r="D90" s="32">
        <v>504092</v>
      </c>
      <c r="E90" s="32">
        <v>669841</v>
      </c>
      <c r="F90" s="8">
        <v>64.104317293208396</v>
      </c>
      <c r="G90">
        <f t="shared" si="2"/>
        <v>8</v>
      </c>
      <c r="H90">
        <f t="shared" si="3"/>
        <v>4</v>
      </c>
      <c r="J90" s="15">
        <v>8</v>
      </c>
    </row>
    <row r="91" spans="1:10">
      <c r="A91" t="s">
        <v>18</v>
      </c>
      <c r="B91" t="s">
        <v>111</v>
      </c>
      <c r="C91" s="32">
        <v>2227357</v>
      </c>
      <c r="D91" s="32">
        <v>1354054.93</v>
      </c>
      <c r="E91" s="32">
        <v>2919748</v>
      </c>
      <c r="F91" s="8">
        <v>76.285932895578696</v>
      </c>
      <c r="G91">
        <f t="shared" si="2"/>
        <v>8</v>
      </c>
      <c r="H91">
        <f t="shared" si="3"/>
        <v>4</v>
      </c>
      <c r="J91" s="15">
        <v>10</v>
      </c>
    </row>
    <row r="92" spans="1:10">
      <c r="A92" t="s">
        <v>18</v>
      </c>
      <c r="B92" t="s">
        <v>112</v>
      </c>
      <c r="C92" s="32">
        <v>782145</v>
      </c>
      <c r="D92" s="32">
        <v>726593</v>
      </c>
      <c r="E92" s="32">
        <v>1219161</v>
      </c>
      <c r="F92" s="8">
        <v>64.154365174082798</v>
      </c>
      <c r="G92">
        <f t="shared" si="2"/>
        <v>8</v>
      </c>
      <c r="H92">
        <f t="shared" si="3"/>
        <v>4</v>
      </c>
      <c r="J92" s="15">
        <v>8</v>
      </c>
    </row>
    <row r="93" spans="1:10">
      <c r="A93" t="s">
        <v>18</v>
      </c>
      <c r="B93" t="s">
        <v>113</v>
      </c>
      <c r="C93" s="32">
        <v>1002858.43</v>
      </c>
      <c r="D93" s="32">
        <v>1046903</v>
      </c>
      <c r="E93" s="32">
        <v>1120621</v>
      </c>
      <c r="F93" s="8">
        <v>89.491311513883801</v>
      </c>
      <c r="G93">
        <f t="shared" si="2"/>
        <v>10</v>
      </c>
      <c r="H93">
        <f t="shared" si="3"/>
        <v>5</v>
      </c>
      <c r="J93" s="15">
        <v>10</v>
      </c>
    </row>
    <row r="94" spans="1:10">
      <c r="A94" t="s">
        <v>18</v>
      </c>
      <c r="B94" t="s">
        <v>114</v>
      </c>
      <c r="C94" s="32">
        <v>1871829.42</v>
      </c>
      <c r="D94" s="32">
        <v>2035211</v>
      </c>
      <c r="E94" s="32">
        <v>1794327</v>
      </c>
      <c r="F94" s="8">
        <v>104.319303003299</v>
      </c>
      <c r="G94">
        <f t="shared" si="2"/>
        <v>10</v>
      </c>
      <c r="H94">
        <f t="shared" si="3"/>
        <v>5</v>
      </c>
      <c r="J94" s="15">
        <v>10</v>
      </c>
    </row>
    <row r="95" spans="1:10">
      <c r="A95" t="s">
        <v>18</v>
      </c>
      <c r="B95" t="s">
        <v>115</v>
      </c>
      <c r="C95" s="32">
        <v>439320.46</v>
      </c>
      <c r="D95" s="32">
        <v>475021</v>
      </c>
      <c r="E95" s="32">
        <v>761276</v>
      </c>
      <c r="F95" s="8">
        <v>57.708434260373402</v>
      </c>
      <c r="G95">
        <f t="shared" si="2"/>
        <v>6</v>
      </c>
      <c r="H95">
        <f t="shared" si="3"/>
        <v>3</v>
      </c>
      <c r="J95" s="15">
        <v>6</v>
      </c>
    </row>
    <row r="96" spans="1:10">
      <c r="A96" t="s">
        <v>18</v>
      </c>
      <c r="B96" t="s">
        <v>116</v>
      </c>
      <c r="C96" s="32">
        <v>1252802.6399999999</v>
      </c>
      <c r="D96" s="32">
        <v>1298599</v>
      </c>
      <c r="E96" s="32">
        <v>1298599</v>
      </c>
      <c r="F96" s="8">
        <v>96.473402489914093</v>
      </c>
      <c r="G96">
        <f t="shared" si="2"/>
        <v>10</v>
      </c>
      <c r="H96">
        <f t="shared" si="3"/>
        <v>5</v>
      </c>
      <c r="J96" s="15">
        <v>10</v>
      </c>
    </row>
    <row r="97" spans="1:10">
      <c r="A97" t="s">
        <v>18</v>
      </c>
      <c r="B97" t="s">
        <v>117</v>
      </c>
      <c r="C97" s="32">
        <v>1028618.24</v>
      </c>
      <c r="D97" s="32">
        <v>1055933</v>
      </c>
      <c r="E97" s="32">
        <v>1060293</v>
      </c>
      <c r="F97" s="8">
        <v>97.012641034129203</v>
      </c>
      <c r="G97">
        <f t="shared" si="2"/>
        <v>10</v>
      </c>
      <c r="H97">
        <f t="shared" si="3"/>
        <v>5</v>
      </c>
      <c r="J97" s="15">
        <v>10</v>
      </c>
    </row>
    <row r="98" spans="1:10">
      <c r="A98" t="s">
        <v>18</v>
      </c>
      <c r="B98" t="s">
        <v>118</v>
      </c>
      <c r="C98" s="32">
        <v>191390</v>
      </c>
      <c r="D98" s="32">
        <v>210135</v>
      </c>
      <c r="E98" s="32">
        <v>555266</v>
      </c>
      <c r="F98" s="8">
        <v>34.468164807497701</v>
      </c>
      <c r="G98">
        <f t="shared" si="2"/>
        <v>4</v>
      </c>
      <c r="H98">
        <f t="shared" si="3"/>
        <v>2</v>
      </c>
      <c r="J98" s="15">
        <v>4</v>
      </c>
    </row>
    <row r="99" spans="1:10">
      <c r="A99" t="s">
        <v>18</v>
      </c>
      <c r="B99" t="s">
        <v>119</v>
      </c>
      <c r="C99" s="32">
        <v>352060</v>
      </c>
      <c r="D99" s="32">
        <v>344608</v>
      </c>
      <c r="E99" s="32">
        <v>715497</v>
      </c>
      <c r="F99" s="8">
        <v>49.204958231830503</v>
      </c>
      <c r="G99">
        <f t="shared" si="2"/>
        <v>6</v>
      </c>
      <c r="H99">
        <f t="shared" si="3"/>
        <v>3</v>
      </c>
      <c r="J99" s="15">
        <v>6</v>
      </c>
    </row>
    <row r="100" spans="1:10">
      <c r="A100" t="s">
        <v>18</v>
      </c>
      <c r="B100" t="s">
        <v>120</v>
      </c>
      <c r="C100" s="32">
        <v>942783.59</v>
      </c>
      <c r="D100" s="32">
        <v>1019745</v>
      </c>
      <c r="E100" s="32">
        <v>1029847</v>
      </c>
      <c r="F100" s="8">
        <v>91.545985957137304</v>
      </c>
      <c r="G100">
        <f t="shared" si="2"/>
        <v>10</v>
      </c>
      <c r="H100">
        <f t="shared" si="3"/>
        <v>5</v>
      </c>
      <c r="J100" s="15">
        <v>10</v>
      </c>
    </row>
    <row r="101" spans="1:10">
      <c r="A101" t="s">
        <v>18</v>
      </c>
      <c r="B101" t="s">
        <v>121</v>
      </c>
      <c r="C101" s="32">
        <v>536611.6</v>
      </c>
      <c r="D101" s="32">
        <v>591720</v>
      </c>
      <c r="E101" s="32">
        <v>638631</v>
      </c>
      <c r="F101" s="8">
        <v>84.0252978637116</v>
      </c>
      <c r="G101">
        <f t="shared" si="2"/>
        <v>10</v>
      </c>
      <c r="H101">
        <f t="shared" si="3"/>
        <v>5</v>
      </c>
      <c r="J101" s="15">
        <v>10</v>
      </c>
    </row>
    <row r="102" spans="1:10">
      <c r="A102" t="s">
        <v>18</v>
      </c>
      <c r="B102" t="s">
        <v>122</v>
      </c>
      <c r="C102" s="32">
        <v>339264</v>
      </c>
      <c r="D102" s="32">
        <v>365998</v>
      </c>
      <c r="E102" s="32">
        <v>653775</v>
      </c>
      <c r="F102" s="8">
        <v>51.893082482505498</v>
      </c>
      <c r="G102">
        <f t="shared" si="2"/>
        <v>6</v>
      </c>
      <c r="H102">
        <f t="shared" si="3"/>
        <v>3</v>
      </c>
      <c r="J102" s="15">
        <v>6</v>
      </c>
    </row>
    <row r="103" spans="1:10">
      <c r="A103" t="s">
        <v>18</v>
      </c>
      <c r="B103" t="s">
        <v>123</v>
      </c>
      <c r="C103" s="32">
        <v>983600.3</v>
      </c>
      <c r="D103" s="32">
        <v>982</v>
      </c>
      <c r="E103" s="32">
        <v>1075924</v>
      </c>
      <c r="F103" s="8">
        <v>91.419124399121102</v>
      </c>
      <c r="G103">
        <f t="shared" si="2"/>
        <v>10</v>
      </c>
      <c r="H103">
        <f t="shared" si="3"/>
        <v>5</v>
      </c>
      <c r="J103" s="15">
        <v>10</v>
      </c>
    </row>
    <row r="104" spans="1:10">
      <c r="A104" t="s">
        <v>18</v>
      </c>
      <c r="B104" t="s">
        <v>124</v>
      </c>
      <c r="C104" s="32">
        <v>10924326.630000001</v>
      </c>
      <c r="D104" s="32">
        <v>393362</v>
      </c>
      <c r="E104" s="32">
        <v>572715</v>
      </c>
      <c r="F104" s="8">
        <v>1907.4629840322</v>
      </c>
      <c r="G104">
        <f t="shared" si="2"/>
        <v>0</v>
      </c>
      <c r="H104">
        <f t="shared" si="3"/>
        <v>0</v>
      </c>
      <c r="J104" s="15">
        <v>0</v>
      </c>
    </row>
    <row r="105" spans="1:10">
      <c r="A105" t="s">
        <v>18</v>
      </c>
      <c r="B105" t="s">
        <v>125</v>
      </c>
      <c r="C105" s="32">
        <v>545165.47</v>
      </c>
      <c r="D105" s="32">
        <v>722197</v>
      </c>
      <c r="E105" s="32">
        <v>783472</v>
      </c>
      <c r="F105" s="8">
        <v>69.583274194865893</v>
      </c>
      <c r="G105">
        <f t="shared" si="2"/>
        <v>8</v>
      </c>
      <c r="H105">
        <f t="shared" si="3"/>
        <v>4</v>
      </c>
      <c r="J105" s="15">
        <v>8</v>
      </c>
    </row>
    <row r="106" spans="1:10">
      <c r="A106" t="s">
        <v>18</v>
      </c>
      <c r="B106" t="s">
        <v>126</v>
      </c>
      <c r="C106" s="32">
        <v>210213.6</v>
      </c>
      <c r="D106" s="32">
        <v>199042</v>
      </c>
      <c r="E106" s="32">
        <v>971069</v>
      </c>
      <c r="F106" s="8">
        <v>21.647648107395</v>
      </c>
      <c r="G106">
        <f t="shared" si="2"/>
        <v>4</v>
      </c>
      <c r="H106">
        <f t="shared" si="3"/>
        <v>2</v>
      </c>
      <c r="J106" s="15">
        <v>4</v>
      </c>
    </row>
    <row r="107" spans="1:10">
      <c r="A107" t="s">
        <v>18</v>
      </c>
      <c r="B107" t="s">
        <v>127</v>
      </c>
      <c r="C107" s="32">
        <v>561780</v>
      </c>
      <c r="D107" s="32">
        <v>561780</v>
      </c>
      <c r="E107" s="32">
        <v>617343</v>
      </c>
      <c r="F107" s="8">
        <v>90.999654973005306</v>
      </c>
      <c r="G107">
        <f t="shared" si="2"/>
        <v>10</v>
      </c>
      <c r="H107">
        <f t="shared" si="3"/>
        <v>5</v>
      </c>
      <c r="J107" s="15">
        <v>10</v>
      </c>
    </row>
    <row r="108" spans="1:10">
      <c r="A108" t="s">
        <v>18</v>
      </c>
      <c r="B108" t="s">
        <v>128</v>
      </c>
      <c r="E108" s="32">
        <v>0</v>
      </c>
      <c r="G108">
        <f t="shared" si="2"/>
        <v>0</v>
      </c>
      <c r="H108">
        <f t="shared" si="3"/>
        <v>0</v>
      </c>
      <c r="J108">
        <v>0</v>
      </c>
    </row>
  </sheetData>
  <autoFilter ref="A2:J108" xr:uid="{F6F6332E-1372-4AE5-8B51-17CADB046521}"/>
  <sortState xmlns:xlrd2="http://schemas.microsoft.com/office/spreadsheetml/2017/richdata2" ref="A3:G107">
    <sortCondition ref="B3:B107"/>
  </sortState>
  <mergeCells count="1">
    <mergeCell ref="C1:D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A7524-7C4F-496A-B559-1C5DC6B595B9}">
  <dimension ref="A1:K448"/>
  <sheetViews>
    <sheetView workbookViewId="0">
      <pane ySplit="2" topLeftCell="A3" activePane="bottomLeft" state="frozen"/>
      <selection pane="bottomLeft" activeCell="A3" sqref="A3"/>
    </sheetView>
  </sheetViews>
  <sheetFormatPr defaultRowHeight="15"/>
  <cols>
    <col min="1" max="1" width="8.85546875" bestFit="1" customWidth="1"/>
    <col min="2" max="2" width="16.85546875" bestFit="1" customWidth="1"/>
    <col min="3" max="3" width="12.42578125" bestFit="1" customWidth="1"/>
    <col min="4" max="4" width="11.140625" bestFit="1" customWidth="1"/>
    <col min="5" max="5" width="22.42578125" bestFit="1" customWidth="1"/>
    <col min="6" max="6" width="17.7109375" hidden="1" customWidth="1"/>
    <col min="7" max="7" width="13.140625" bestFit="1" customWidth="1"/>
    <col min="9" max="9" width="4.42578125" bestFit="1" customWidth="1"/>
    <col min="10" max="10" width="4.5703125" bestFit="1" customWidth="1"/>
    <col min="11" max="11" width="5.42578125" bestFit="1" customWidth="1"/>
  </cols>
  <sheetData>
    <row r="1" spans="1:11">
      <c r="A1" s="1" t="s">
        <v>653</v>
      </c>
      <c r="I1" s="14"/>
      <c r="J1" s="14"/>
      <c r="K1" s="14"/>
    </row>
    <row r="2" spans="1:11" s="1" customFormat="1">
      <c r="A2" s="1" t="s">
        <v>6</v>
      </c>
      <c r="B2" s="1" t="s">
        <v>7</v>
      </c>
      <c r="C2" s="1" t="s">
        <v>654</v>
      </c>
      <c r="D2" s="1" t="s">
        <v>655</v>
      </c>
      <c r="E2" s="14" t="s">
        <v>13</v>
      </c>
      <c r="G2" s="1" t="s">
        <v>656</v>
      </c>
      <c r="I2" s="23" t="s">
        <v>15</v>
      </c>
      <c r="J2" s="23" t="s">
        <v>16</v>
      </c>
      <c r="K2" s="23" t="s">
        <v>17</v>
      </c>
    </row>
    <row r="3" spans="1:11">
      <c r="A3" t="s">
        <v>18</v>
      </c>
      <c r="B3" t="s">
        <v>19</v>
      </c>
      <c r="C3">
        <v>28</v>
      </c>
      <c r="D3" s="15">
        <v>20</v>
      </c>
      <c r="E3" s="64">
        <f t="shared" ref="E3:E34" si="0">ROUND((D3/20)*(20/100)*10,2)</f>
        <v>2</v>
      </c>
      <c r="G3">
        <v>20</v>
      </c>
      <c r="I3" s="82" t="s">
        <v>657</v>
      </c>
      <c r="J3" s="82"/>
      <c r="K3" s="10">
        <v>0</v>
      </c>
    </row>
    <row r="4" spans="1:11">
      <c r="A4" t="s">
        <v>18</v>
      </c>
      <c r="B4" t="s">
        <v>20</v>
      </c>
      <c r="C4">
        <v>25</v>
      </c>
      <c r="D4" s="15">
        <v>20</v>
      </c>
      <c r="E4" s="64">
        <f t="shared" si="0"/>
        <v>2</v>
      </c>
      <c r="G4">
        <v>20</v>
      </c>
      <c r="I4" s="25">
        <v>0</v>
      </c>
      <c r="J4" s="25">
        <v>5</v>
      </c>
      <c r="K4" s="10">
        <v>5</v>
      </c>
    </row>
    <row r="5" spans="1:11">
      <c r="A5" t="s">
        <v>18</v>
      </c>
      <c r="B5" t="s">
        <v>21</v>
      </c>
      <c r="C5">
        <v>21</v>
      </c>
      <c r="D5" s="15">
        <v>20</v>
      </c>
      <c r="E5" s="64">
        <f t="shared" si="0"/>
        <v>2</v>
      </c>
      <c r="G5">
        <v>20</v>
      </c>
      <c r="I5" s="25">
        <v>6</v>
      </c>
      <c r="J5" s="25">
        <v>10</v>
      </c>
      <c r="K5" s="10">
        <v>10</v>
      </c>
    </row>
    <row r="6" spans="1:11">
      <c r="A6" t="s">
        <v>18</v>
      </c>
      <c r="B6" t="s">
        <v>22</v>
      </c>
      <c r="C6">
        <v>22</v>
      </c>
      <c r="D6" s="15">
        <v>20</v>
      </c>
      <c r="E6" s="64">
        <f t="shared" si="0"/>
        <v>2</v>
      </c>
      <c r="G6">
        <v>20</v>
      </c>
      <c r="I6" s="25">
        <v>11</v>
      </c>
      <c r="J6" s="25">
        <v>20</v>
      </c>
      <c r="K6" s="10">
        <v>15</v>
      </c>
    </row>
    <row r="7" spans="1:11">
      <c r="A7" t="s">
        <v>18</v>
      </c>
      <c r="B7" t="s">
        <v>23</v>
      </c>
      <c r="C7">
        <v>25</v>
      </c>
      <c r="D7" s="15">
        <v>20</v>
      </c>
      <c r="E7" s="64">
        <f t="shared" si="0"/>
        <v>2</v>
      </c>
      <c r="G7">
        <v>20</v>
      </c>
      <c r="I7" s="25">
        <v>21</v>
      </c>
      <c r="J7" s="25">
        <v>100</v>
      </c>
      <c r="K7" s="10">
        <v>20</v>
      </c>
    </row>
    <row r="8" spans="1:11">
      <c r="A8" t="s">
        <v>18</v>
      </c>
      <c r="B8" t="s">
        <v>24</v>
      </c>
      <c r="C8">
        <v>19</v>
      </c>
      <c r="D8" s="15">
        <v>15</v>
      </c>
      <c r="E8" s="64">
        <f t="shared" si="0"/>
        <v>1.5</v>
      </c>
      <c r="G8">
        <v>15</v>
      </c>
    </row>
    <row r="9" spans="1:11">
      <c r="A9" t="s">
        <v>18</v>
      </c>
      <c r="B9" t="s">
        <v>25</v>
      </c>
      <c r="C9">
        <v>23</v>
      </c>
      <c r="D9" s="15">
        <v>20</v>
      </c>
      <c r="E9" s="64">
        <f t="shared" si="0"/>
        <v>2</v>
      </c>
      <c r="G9">
        <v>20</v>
      </c>
    </row>
    <row r="10" spans="1:11">
      <c r="A10" t="s">
        <v>18</v>
      </c>
      <c r="B10" t="s">
        <v>26</v>
      </c>
      <c r="C10">
        <v>20</v>
      </c>
      <c r="D10" s="15">
        <v>15</v>
      </c>
      <c r="E10" s="64">
        <f t="shared" si="0"/>
        <v>1.5</v>
      </c>
      <c r="G10">
        <v>15</v>
      </c>
    </row>
    <row r="11" spans="1:11">
      <c r="A11" t="s">
        <v>18</v>
      </c>
      <c r="B11" t="s">
        <v>28</v>
      </c>
      <c r="C11">
        <v>23</v>
      </c>
      <c r="D11" s="15">
        <v>20</v>
      </c>
      <c r="E11" s="64">
        <f t="shared" si="0"/>
        <v>2</v>
      </c>
      <c r="G11">
        <v>20</v>
      </c>
    </row>
    <row r="12" spans="1:11">
      <c r="A12" t="s">
        <v>18</v>
      </c>
      <c r="B12" t="s">
        <v>29</v>
      </c>
      <c r="C12">
        <v>23</v>
      </c>
      <c r="D12" s="65">
        <v>20</v>
      </c>
      <c r="E12" s="64">
        <f t="shared" si="0"/>
        <v>2</v>
      </c>
      <c r="F12" s="65" t="s">
        <v>520</v>
      </c>
      <c r="G12">
        <v>20</v>
      </c>
    </row>
    <row r="13" spans="1:11">
      <c r="A13" t="s">
        <v>18</v>
      </c>
      <c r="B13" t="s">
        <v>32</v>
      </c>
      <c r="C13">
        <v>69</v>
      </c>
      <c r="D13" s="15">
        <v>20</v>
      </c>
      <c r="E13" s="64">
        <f t="shared" si="0"/>
        <v>2</v>
      </c>
      <c r="G13">
        <v>20</v>
      </c>
    </row>
    <row r="14" spans="1:11">
      <c r="A14" t="s">
        <v>18</v>
      </c>
      <c r="B14" t="s">
        <v>33</v>
      </c>
      <c r="C14">
        <v>25</v>
      </c>
      <c r="D14" s="15">
        <v>20</v>
      </c>
      <c r="E14" s="64">
        <f t="shared" si="0"/>
        <v>2</v>
      </c>
      <c r="G14">
        <v>20</v>
      </c>
    </row>
    <row r="15" spans="1:11">
      <c r="A15" t="s">
        <v>18</v>
      </c>
      <c r="B15" t="s">
        <v>34</v>
      </c>
      <c r="C15">
        <v>22</v>
      </c>
      <c r="D15" s="15">
        <v>20</v>
      </c>
      <c r="E15" s="64">
        <f t="shared" si="0"/>
        <v>2</v>
      </c>
      <c r="G15">
        <v>20</v>
      </c>
    </row>
    <row r="16" spans="1:11">
      <c r="A16" t="s">
        <v>18</v>
      </c>
      <c r="B16" t="s">
        <v>35</v>
      </c>
      <c r="C16">
        <v>25</v>
      </c>
      <c r="D16" s="15">
        <v>20</v>
      </c>
      <c r="E16" s="64">
        <f t="shared" si="0"/>
        <v>2</v>
      </c>
      <c r="G16">
        <v>20</v>
      </c>
    </row>
    <row r="17" spans="1:7">
      <c r="A17" t="s">
        <v>18</v>
      </c>
      <c r="B17" t="s">
        <v>36</v>
      </c>
      <c r="C17">
        <v>7</v>
      </c>
      <c r="D17" s="15">
        <v>10</v>
      </c>
      <c r="E17" s="64">
        <f t="shared" si="0"/>
        <v>1</v>
      </c>
      <c r="G17">
        <v>10</v>
      </c>
    </row>
    <row r="18" spans="1:7">
      <c r="A18" t="s">
        <v>18</v>
      </c>
      <c r="B18" t="s">
        <v>37</v>
      </c>
      <c r="C18">
        <v>20</v>
      </c>
      <c r="D18" s="15">
        <v>15</v>
      </c>
      <c r="E18" s="64">
        <f t="shared" si="0"/>
        <v>1.5</v>
      </c>
      <c r="G18">
        <v>15</v>
      </c>
    </row>
    <row r="19" spans="1:7">
      <c r="A19" t="s">
        <v>18</v>
      </c>
      <c r="B19" t="s">
        <v>38</v>
      </c>
      <c r="C19">
        <v>28</v>
      </c>
      <c r="D19" s="15">
        <v>20</v>
      </c>
      <c r="E19" s="64">
        <f t="shared" si="0"/>
        <v>2</v>
      </c>
      <c r="G19">
        <v>20</v>
      </c>
    </row>
    <row r="20" spans="1:7">
      <c r="A20" t="s">
        <v>18</v>
      </c>
      <c r="B20" t="s">
        <v>39</v>
      </c>
      <c r="C20">
        <v>7</v>
      </c>
      <c r="D20" s="15">
        <v>10</v>
      </c>
      <c r="E20" s="64">
        <f t="shared" si="0"/>
        <v>1</v>
      </c>
      <c r="G20">
        <v>10</v>
      </c>
    </row>
    <row r="21" spans="1:7">
      <c r="A21" t="s">
        <v>18</v>
      </c>
      <c r="B21" t="s">
        <v>40</v>
      </c>
      <c r="C21">
        <v>23</v>
      </c>
      <c r="D21" s="15">
        <v>20</v>
      </c>
      <c r="E21" s="64">
        <f t="shared" si="0"/>
        <v>2</v>
      </c>
      <c r="G21">
        <v>20</v>
      </c>
    </row>
    <row r="22" spans="1:7">
      <c r="A22" t="s">
        <v>18</v>
      </c>
      <c r="B22" t="s">
        <v>41</v>
      </c>
      <c r="C22">
        <v>2</v>
      </c>
      <c r="D22" s="15">
        <v>5</v>
      </c>
      <c r="E22" s="64">
        <f t="shared" si="0"/>
        <v>0.5</v>
      </c>
      <c r="G22">
        <v>5</v>
      </c>
    </row>
    <row r="23" spans="1:7">
      <c r="A23" t="s">
        <v>18</v>
      </c>
      <c r="B23" t="s">
        <v>42</v>
      </c>
      <c r="C23">
        <v>20</v>
      </c>
      <c r="D23" s="15">
        <v>15</v>
      </c>
      <c r="E23" s="64">
        <f t="shared" si="0"/>
        <v>1.5</v>
      </c>
      <c r="G23">
        <v>15</v>
      </c>
    </row>
    <row r="24" spans="1:7">
      <c r="A24" t="s">
        <v>18</v>
      </c>
      <c r="B24" t="s">
        <v>43</v>
      </c>
      <c r="C24">
        <v>21</v>
      </c>
      <c r="D24" s="15">
        <v>20</v>
      </c>
      <c r="E24" s="64">
        <f t="shared" si="0"/>
        <v>2</v>
      </c>
      <c r="G24">
        <v>15</v>
      </c>
    </row>
    <row r="25" spans="1:7">
      <c r="A25" t="s">
        <v>18</v>
      </c>
      <c r="B25" t="s">
        <v>44</v>
      </c>
      <c r="C25">
        <v>27</v>
      </c>
      <c r="D25" s="15">
        <v>20</v>
      </c>
      <c r="E25" s="64">
        <f t="shared" si="0"/>
        <v>2</v>
      </c>
      <c r="G25">
        <v>20</v>
      </c>
    </row>
    <row r="26" spans="1:7">
      <c r="A26" t="s">
        <v>18</v>
      </c>
      <c r="B26" t="s">
        <v>45</v>
      </c>
      <c r="C26">
        <v>20</v>
      </c>
      <c r="D26" s="15">
        <v>15</v>
      </c>
      <c r="E26" s="64">
        <f t="shared" si="0"/>
        <v>1.5</v>
      </c>
      <c r="G26">
        <v>15</v>
      </c>
    </row>
    <row r="27" spans="1:7">
      <c r="A27" t="s">
        <v>18</v>
      </c>
      <c r="B27" t="s">
        <v>46</v>
      </c>
      <c r="C27">
        <v>10</v>
      </c>
      <c r="D27" s="15">
        <v>10</v>
      </c>
      <c r="E27" s="64">
        <f t="shared" si="0"/>
        <v>1</v>
      </c>
      <c r="G27">
        <v>10</v>
      </c>
    </row>
    <row r="28" spans="1:7">
      <c r="A28" t="s">
        <v>18</v>
      </c>
      <c r="B28" t="s">
        <v>47</v>
      </c>
      <c r="C28">
        <v>15</v>
      </c>
      <c r="D28" s="15">
        <v>15</v>
      </c>
      <c r="E28" s="64">
        <f t="shared" si="0"/>
        <v>1.5</v>
      </c>
      <c r="G28">
        <v>15</v>
      </c>
    </row>
    <row r="29" spans="1:7">
      <c r="A29" t="s">
        <v>18</v>
      </c>
      <c r="B29" t="s">
        <v>48</v>
      </c>
      <c r="C29">
        <v>34</v>
      </c>
      <c r="D29" s="15">
        <v>20</v>
      </c>
      <c r="E29" s="64">
        <f t="shared" si="0"/>
        <v>2</v>
      </c>
      <c r="G29">
        <v>20</v>
      </c>
    </row>
    <row r="30" spans="1:7">
      <c r="A30" t="s">
        <v>18</v>
      </c>
      <c r="B30" t="s">
        <v>49</v>
      </c>
      <c r="C30">
        <v>25</v>
      </c>
      <c r="D30" s="15">
        <v>20</v>
      </c>
      <c r="E30" s="64">
        <f t="shared" si="0"/>
        <v>2</v>
      </c>
      <c r="G30">
        <v>20</v>
      </c>
    </row>
    <row r="31" spans="1:7">
      <c r="A31" t="s">
        <v>18</v>
      </c>
      <c r="B31" t="s">
        <v>50</v>
      </c>
      <c r="C31">
        <v>15</v>
      </c>
      <c r="D31" s="15">
        <v>15</v>
      </c>
      <c r="E31" s="64">
        <f t="shared" si="0"/>
        <v>1.5</v>
      </c>
      <c r="G31">
        <v>15</v>
      </c>
    </row>
    <row r="32" spans="1:7">
      <c r="A32" t="s">
        <v>18</v>
      </c>
      <c r="B32" t="s">
        <v>51</v>
      </c>
      <c r="C32">
        <v>31</v>
      </c>
      <c r="D32" s="15">
        <v>20</v>
      </c>
      <c r="E32" s="64">
        <f t="shared" si="0"/>
        <v>2</v>
      </c>
      <c r="G32">
        <v>20</v>
      </c>
    </row>
    <row r="33" spans="1:7">
      <c r="A33" t="s">
        <v>18</v>
      </c>
      <c r="B33" t="s">
        <v>52</v>
      </c>
      <c r="C33">
        <v>25</v>
      </c>
      <c r="D33" s="15">
        <v>20</v>
      </c>
      <c r="E33" s="64">
        <f t="shared" si="0"/>
        <v>2</v>
      </c>
      <c r="G33">
        <v>20</v>
      </c>
    </row>
    <row r="34" spans="1:7">
      <c r="A34" t="s">
        <v>18</v>
      </c>
      <c r="B34" t="s">
        <v>53</v>
      </c>
      <c r="C34">
        <v>25</v>
      </c>
      <c r="D34" s="15">
        <v>20</v>
      </c>
      <c r="E34" s="64">
        <f t="shared" si="0"/>
        <v>2</v>
      </c>
      <c r="G34">
        <v>20</v>
      </c>
    </row>
    <row r="35" spans="1:7">
      <c r="A35" t="s">
        <v>18</v>
      </c>
      <c r="B35" t="s">
        <v>54</v>
      </c>
      <c r="C35">
        <v>3</v>
      </c>
      <c r="D35" s="15">
        <v>5</v>
      </c>
      <c r="E35" s="64">
        <f t="shared" ref="E35:E66" si="1">ROUND((D35/20)*(20/100)*10,2)</f>
        <v>0.5</v>
      </c>
      <c r="G35">
        <v>5</v>
      </c>
    </row>
    <row r="36" spans="1:7">
      <c r="A36" t="s">
        <v>18</v>
      </c>
      <c r="B36" t="s">
        <v>56</v>
      </c>
      <c r="C36">
        <v>22</v>
      </c>
      <c r="D36" s="15">
        <v>20</v>
      </c>
      <c r="E36" s="64">
        <f t="shared" si="1"/>
        <v>2</v>
      </c>
      <c r="G36">
        <v>20</v>
      </c>
    </row>
    <row r="37" spans="1:7">
      <c r="A37" t="s">
        <v>18</v>
      </c>
      <c r="B37" t="s">
        <v>57</v>
      </c>
      <c r="C37">
        <v>16</v>
      </c>
      <c r="D37" s="15">
        <v>15</v>
      </c>
      <c r="E37" s="64">
        <f t="shared" si="1"/>
        <v>1.5</v>
      </c>
      <c r="G37">
        <v>15</v>
      </c>
    </row>
    <row r="38" spans="1:7">
      <c r="A38" t="s">
        <v>18</v>
      </c>
      <c r="B38" t="s">
        <v>58</v>
      </c>
      <c r="C38">
        <v>18</v>
      </c>
      <c r="D38" s="65">
        <v>15</v>
      </c>
      <c r="E38" s="64">
        <f t="shared" si="1"/>
        <v>1.5</v>
      </c>
      <c r="F38" s="65" t="s">
        <v>520</v>
      </c>
      <c r="G38">
        <v>15</v>
      </c>
    </row>
    <row r="39" spans="1:7">
      <c r="A39" t="s">
        <v>18</v>
      </c>
      <c r="B39" t="s">
        <v>59</v>
      </c>
      <c r="C39">
        <v>15</v>
      </c>
      <c r="D39" s="15">
        <v>15</v>
      </c>
      <c r="E39" s="64">
        <f t="shared" si="1"/>
        <v>1.5</v>
      </c>
      <c r="G39">
        <v>15</v>
      </c>
    </row>
    <row r="40" spans="1:7">
      <c r="A40" t="s">
        <v>18</v>
      </c>
      <c r="B40" t="s">
        <v>60</v>
      </c>
      <c r="C40">
        <v>23</v>
      </c>
      <c r="D40" s="15">
        <v>20</v>
      </c>
      <c r="E40" s="64">
        <f t="shared" si="1"/>
        <v>2</v>
      </c>
      <c r="G40">
        <v>20</v>
      </c>
    </row>
    <row r="41" spans="1:7">
      <c r="A41" t="s">
        <v>18</v>
      </c>
      <c r="B41" t="s">
        <v>61</v>
      </c>
      <c r="C41">
        <v>15</v>
      </c>
      <c r="D41" s="15">
        <v>15</v>
      </c>
      <c r="E41" s="64">
        <f t="shared" si="1"/>
        <v>1.5</v>
      </c>
      <c r="G41">
        <v>15</v>
      </c>
    </row>
    <row r="42" spans="1:7">
      <c r="A42" t="s">
        <v>18</v>
      </c>
      <c r="B42" t="s">
        <v>62</v>
      </c>
      <c r="C42">
        <v>15</v>
      </c>
      <c r="D42" s="15">
        <v>15</v>
      </c>
      <c r="E42" s="64">
        <f t="shared" si="1"/>
        <v>1.5</v>
      </c>
      <c r="G42">
        <v>15</v>
      </c>
    </row>
    <row r="43" spans="1:7">
      <c r="A43" t="s">
        <v>18</v>
      </c>
      <c r="B43" t="s">
        <v>63</v>
      </c>
      <c r="C43">
        <v>24</v>
      </c>
      <c r="D43" s="15">
        <v>20</v>
      </c>
      <c r="E43" s="64">
        <f t="shared" si="1"/>
        <v>2</v>
      </c>
      <c r="G43">
        <v>20</v>
      </c>
    </row>
    <row r="44" spans="1:7">
      <c r="A44" t="s">
        <v>18</v>
      </c>
      <c r="B44" t="s">
        <v>64</v>
      </c>
      <c r="C44">
        <v>20</v>
      </c>
      <c r="D44" s="15">
        <v>15</v>
      </c>
      <c r="E44" s="64">
        <f t="shared" si="1"/>
        <v>1.5</v>
      </c>
      <c r="G44">
        <v>15</v>
      </c>
    </row>
    <row r="45" spans="1:7">
      <c r="A45" t="s">
        <v>18</v>
      </c>
      <c r="B45" t="s">
        <v>65</v>
      </c>
      <c r="C45">
        <v>21</v>
      </c>
      <c r="D45" s="15">
        <v>20</v>
      </c>
      <c r="E45" s="64">
        <f t="shared" si="1"/>
        <v>2</v>
      </c>
      <c r="G45">
        <v>20</v>
      </c>
    </row>
    <row r="46" spans="1:7">
      <c r="A46" t="s">
        <v>18</v>
      </c>
      <c r="B46" t="s">
        <v>66</v>
      </c>
      <c r="C46">
        <v>24</v>
      </c>
      <c r="D46" s="15">
        <v>20</v>
      </c>
      <c r="E46" s="64">
        <f t="shared" si="1"/>
        <v>2</v>
      </c>
      <c r="G46">
        <v>20</v>
      </c>
    </row>
    <row r="47" spans="1:7">
      <c r="A47" t="s">
        <v>18</v>
      </c>
      <c r="B47" t="s">
        <v>67</v>
      </c>
      <c r="C47">
        <v>23</v>
      </c>
      <c r="D47" s="15">
        <v>20</v>
      </c>
      <c r="E47" s="64">
        <f t="shared" si="1"/>
        <v>2</v>
      </c>
      <c r="G47">
        <v>20</v>
      </c>
    </row>
    <row r="48" spans="1:7">
      <c r="A48" t="s">
        <v>18</v>
      </c>
      <c r="B48" t="s">
        <v>68</v>
      </c>
      <c r="C48">
        <v>24</v>
      </c>
      <c r="D48" s="15">
        <v>20</v>
      </c>
      <c r="E48" s="64">
        <f t="shared" si="1"/>
        <v>2</v>
      </c>
      <c r="G48">
        <v>20</v>
      </c>
    </row>
    <row r="49" spans="1:7">
      <c r="A49" t="s">
        <v>18</v>
      </c>
      <c r="B49" t="s">
        <v>69</v>
      </c>
      <c r="C49">
        <v>27</v>
      </c>
      <c r="D49" s="15">
        <v>20</v>
      </c>
      <c r="E49" s="64">
        <f t="shared" si="1"/>
        <v>2</v>
      </c>
      <c r="G49">
        <v>20</v>
      </c>
    </row>
    <row r="50" spans="1:7">
      <c r="A50" t="s">
        <v>18</v>
      </c>
      <c r="B50" t="s">
        <v>70</v>
      </c>
      <c r="C50">
        <v>16</v>
      </c>
      <c r="D50" s="15">
        <v>15</v>
      </c>
      <c r="E50" s="64">
        <f t="shared" si="1"/>
        <v>1.5</v>
      </c>
      <c r="G50">
        <v>15</v>
      </c>
    </row>
    <row r="51" spans="1:7">
      <c r="A51" t="s">
        <v>18</v>
      </c>
      <c r="B51" t="s">
        <v>71</v>
      </c>
      <c r="C51">
        <v>16</v>
      </c>
      <c r="D51" s="15">
        <v>15</v>
      </c>
      <c r="E51" s="64">
        <f t="shared" si="1"/>
        <v>1.5</v>
      </c>
      <c r="G51">
        <v>15</v>
      </c>
    </row>
    <row r="52" spans="1:7">
      <c r="A52" t="s">
        <v>18</v>
      </c>
      <c r="B52" t="s">
        <v>72</v>
      </c>
      <c r="C52">
        <v>15</v>
      </c>
      <c r="D52" s="15">
        <v>15</v>
      </c>
      <c r="E52" s="64">
        <f t="shared" si="1"/>
        <v>1.5</v>
      </c>
      <c r="G52">
        <v>15</v>
      </c>
    </row>
    <row r="53" spans="1:7">
      <c r="A53" t="s">
        <v>18</v>
      </c>
      <c r="B53" t="s">
        <v>73</v>
      </c>
      <c r="C53">
        <v>17</v>
      </c>
      <c r="D53" s="15">
        <v>15</v>
      </c>
      <c r="E53" s="64">
        <f t="shared" si="1"/>
        <v>1.5</v>
      </c>
      <c r="G53">
        <v>15</v>
      </c>
    </row>
    <row r="54" spans="1:7">
      <c r="A54" t="s">
        <v>18</v>
      </c>
      <c r="B54" t="s">
        <v>74</v>
      </c>
      <c r="C54">
        <v>20</v>
      </c>
      <c r="D54" s="15">
        <v>15</v>
      </c>
      <c r="E54" s="64">
        <f t="shared" si="1"/>
        <v>1.5</v>
      </c>
      <c r="G54">
        <v>15</v>
      </c>
    </row>
    <row r="55" spans="1:7">
      <c r="A55" t="s">
        <v>18</v>
      </c>
      <c r="B55" t="s">
        <v>75</v>
      </c>
      <c r="C55">
        <v>22</v>
      </c>
      <c r="D55" s="15">
        <v>20</v>
      </c>
      <c r="E55" s="64">
        <f t="shared" si="1"/>
        <v>2</v>
      </c>
      <c r="G55">
        <v>20</v>
      </c>
    </row>
    <row r="56" spans="1:7">
      <c r="A56" t="s">
        <v>18</v>
      </c>
      <c r="B56" t="s">
        <v>76</v>
      </c>
      <c r="C56">
        <v>22</v>
      </c>
      <c r="D56" s="15">
        <v>20</v>
      </c>
      <c r="E56" s="64">
        <f t="shared" si="1"/>
        <v>2</v>
      </c>
      <c r="G56">
        <v>20</v>
      </c>
    </row>
    <row r="57" spans="1:7">
      <c r="A57" t="s">
        <v>18</v>
      </c>
      <c r="B57" t="s">
        <v>77</v>
      </c>
      <c r="C57">
        <v>22</v>
      </c>
      <c r="D57" s="15">
        <v>20</v>
      </c>
      <c r="E57" s="64">
        <f t="shared" si="1"/>
        <v>2</v>
      </c>
      <c r="G57">
        <v>20</v>
      </c>
    </row>
    <row r="58" spans="1:7">
      <c r="A58" t="s">
        <v>18</v>
      </c>
      <c r="B58" t="s">
        <v>78</v>
      </c>
      <c r="C58">
        <v>22</v>
      </c>
      <c r="D58" s="15">
        <v>20</v>
      </c>
      <c r="E58" s="64">
        <f t="shared" si="1"/>
        <v>2</v>
      </c>
      <c r="G58">
        <v>20</v>
      </c>
    </row>
    <row r="59" spans="1:7">
      <c r="A59" t="s">
        <v>18</v>
      </c>
      <c r="B59" t="s">
        <v>79</v>
      </c>
      <c r="C59">
        <v>16</v>
      </c>
      <c r="D59" s="15">
        <v>15</v>
      </c>
      <c r="E59" s="64">
        <f t="shared" si="1"/>
        <v>1.5</v>
      </c>
      <c r="G59">
        <v>15</v>
      </c>
    </row>
    <row r="60" spans="1:7">
      <c r="A60" t="s">
        <v>18</v>
      </c>
      <c r="B60" t="s">
        <v>80</v>
      </c>
      <c r="C60">
        <v>10</v>
      </c>
      <c r="D60" s="15">
        <v>10</v>
      </c>
      <c r="E60" s="64">
        <f t="shared" si="1"/>
        <v>1</v>
      </c>
      <c r="G60">
        <v>10</v>
      </c>
    </row>
    <row r="61" spans="1:7">
      <c r="A61" t="s">
        <v>18</v>
      </c>
      <c r="B61" t="s">
        <v>81</v>
      </c>
      <c r="C61">
        <v>22</v>
      </c>
      <c r="D61" s="15">
        <v>20</v>
      </c>
      <c r="E61" s="64">
        <f t="shared" si="1"/>
        <v>2</v>
      </c>
      <c r="G61">
        <v>20</v>
      </c>
    </row>
    <row r="62" spans="1:7">
      <c r="A62" t="s">
        <v>18</v>
      </c>
      <c r="B62" t="s">
        <v>82</v>
      </c>
      <c r="C62">
        <v>0</v>
      </c>
      <c r="D62" s="15">
        <v>5</v>
      </c>
      <c r="E62" s="64">
        <f t="shared" si="1"/>
        <v>0.5</v>
      </c>
      <c r="G62">
        <v>0</v>
      </c>
    </row>
    <row r="63" spans="1:7">
      <c r="A63" t="s">
        <v>18</v>
      </c>
      <c r="B63" t="s">
        <v>83</v>
      </c>
      <c r="C63">
        <v>22</v>
      </c>
      <c r="D63" s="15">
        <v>20</v>
      </c>
      <c r="E63" s="64">
        <f t="shared" si="1"/>
        <v>2</v>
      </c>
      <c r="G63">
        <v>20</v>
      </c>
    </row>
    <row r="64" spans="1:7">
      <c r="A64" t="s">
        <v>18</v>
      </c>
      <c r="B64" t="s">
        <v>84</v>
      </c>
      <c r="C64">
        <v>26</v>
      </c>
      <c r="D64" s="15">
        <v>20</v>
      </c>
      <c r="E64" s="64">
        <f t="shared" si="1"/>
        <v>2</v>
      </c>
      <c r="G64">
        <v>20</v>
      </c>
    </row>
    <row r="65" spans="1:7">
      <c r="A65" t="s">
        <v>18</v>
      </c>
      <c r="B65" t="s">
        <v>85</v>
      </c>
      <c r="C65">
        <v>23</v>
      </c>
      <c r="D65" s="15">
        <v>20</v>
      </c>
      <c r="E65" s="64">
        <f t="shared" si="1"/>
        <v>2</v>
      </c>
      <c r="G65">
        <v>20</v>
      </c>
    </row>
    <row r="66" spans="1:7">
      <c r="A66" t="s">
        <v>18</v>
      </c>
      <c r="B66" t="s">
        <v>86</v>
      </c>
      <c r="C66">
        <v>15</v>
      </c>
      <c r="D66" s="15">
        <v>15</v>
      </c>
      <c r="E66" s="64">
        <f t="shared" si="1"/>
        <v>1.5</v>
      </c>
      <c r="G66">
        <v>15</v>
      </c>
    </row>
    <row r="67" spans="1:7">
      <c r="A67" t="s">
        <v>18</v>
      </c>
      <c r="B67" t="s">
        <v>87</v>
      </c>
      <c r="C67">
        <v>24</v>
      </c>
      <c r="D67" s="15">
        <v>20</v>
      </c>
      <c r="E67" s="64">
        <f t="shared" ref="E67:E98" si="2">ROUND((D67/20)*(20/100)*10,2)</f>
        <v>2</v>
      </c>
      <c r="G67">
        <v>20</v>
      </c>
    </row>
    <row r="68" spans="1:7">
      <c r="A68" t="s">
        <v>18</v>
      </c>
      <c r="B68" t="s">
        <v>88</v>
      </c>
      <c r="C68">
        <v>23</v>
      </c>
      <c r="D68" s="15">
        <v>20</v>
      </c>
      <c r="E68" s="64">
        <f t="shared" si="2"/>
        <v>2</v>
      </c>
      <c r="G68">
        <v>20</v>
      </c>
    </row>
    <row r="69" spans="1:7">
      <c r="A69" t="s">
        <v>18</v>
      </c>
      <c r="B69" t="s">
        <v>89</v>
      </c>
      <c r="C69">
        <v>28</v>
      </c>
      <c r="D69" s="15">
        <v>20</v>
      </c>
      <c r="E69" s="64">
        <f t="shared" si="2"/>
        <v>2</v>
      </c>
      <c r="G69">
        <v>20</v>
      </c>
    </row>
    <row r="70" spans="1:7">
      <c r="A70" t="s">
        <v>18</v>
      </c>
      <c r="B70" t="s">
        <v>90</v>
      </c>
      <c r="C70">
        <v>25</v>
      </c>
      <c r="D70" s="15">
        <v>20</v>
      </c>
      <c r="E70" s="64">
        <f t="shared" si="2"/>
        <v>2</v>
      </c>
      <c r="G70">
        <v>20</v>
      </c>
    </row>
    <row r="71" spans="1:7">
      <c r="A71" t="s">
        <v>18</v>
      </c>
      <c r="B71" t="s">
        <v>91</v>
      </c>
      <c r="C71">
        <v>23</v>
      </c>
      <c r="D71" s="15">
        <v>20</v>
      </c>
      <c r="E71" s="64">
        <f t="shared" si="2"/>
        <v>2</v>
      </c>
      <c r="G71">
        <v>20</v>
      </c>
    </row>
    <row r="72" spans="1:7">
      <c r="A72" t="s">
        <v>18</v>
      </c>
      <c r="B72" t="s">
        <v>92</v>
      </c>
      <c r="C72">
        <v>23</v>
      </c>
      <c r="D72" s="15">
        <v>20</v>
      </c>
      <c r="E72" s="64">
        <f t="shared" si="2"/>
        <v>2</v>
      </c>
      <c r="G72">
        <v>20</v>
      </c>
    </row>
    <row r="73" spans="1:7">
      <c r="A73" t="s">
        <v>18</v>
      </c>
      <c r="B73" t="s">
        <v>93</v>
      </c>
      <c r="C73">
        <v>26</v>
      </c>
      <c r="D73" s="15">
        <v>20</v>
      </c>
      <c r="E73" s="64">
        <f t="shared" si="2"/>
        <v>2</v>
      </c>
      <c r="G73">
        <v>20</v>
      </c>
    </row>
    <row r="74" spans="1:7">
      <c r="A74" t="s">
        <v>18</v>
      </c>
      <c r="B74" t="s">
        <v>94</v>
      </c>
      <c r="C74">
        <v>19</v>
      </c>
      <c r="D74" s="15">
        <v>15</v>
      </c>
      <c r="E74" s="64">
        <f t="shared" si="2"/>
        <v>1.5</v>
      </c>
      <c r="G74">
        <v>15</v>
      </c>
    </row>
    <row r="75" spans="1:7">
      <c r="A75" t="s">
        <v>18</v>
      </c>
      <c r="B75" t="s">
        <v>95</v>
      </c>
      <c r="C75">
        <v>20</v>
      </c>
      <c r="D75" s="15">
        <v>15</v>
      </c>
      <c r="E75" s="64">
        <f t="shared" si="2"/>
        <v>1.5</v>
      </c>
      <c r="G75">
        <v>15</v>
      </c>
    </row>
    <row r="76" spans="1:7">
      <c r="A76" t="s">
        <v>18</v>
      </c>
      <c r="B76" t="s">
        <v>96</v>
      </c>
      <c r="C76">
        <v>15</v>
      </c>
      <c r="D76" s="15">
        <v>15</v>
      </c>
      <c r="E76" s="64">
        <f t="shared" si="2"/>
        <v>1.5</v>
      </c>
      <c r="G76">
        <v>15</v>
      </c>
    </row>
    <row r="77" spans="1:7">
      <c r="A77" t="s">
        <v>18</v>
      </c>
      <c r="B77" t="s">
        <v>97</v>
      </c>
      <c r="C77">
        <v>15</v>
      </c>
      <c r="D77" s="15">
        <v>15</v>
      </c>
      <c r="E77" s="64">
        <f t="shared" si="2"/>
        <v>1.5</v>
      </c>
      <c r="G77">
        <v>15</v>
      </c>
    </row>
    <row r="78" spans="1:7">
      <c r="A78" t="s">
        <v>18</v>
      </c>
      <c r="B78" t="s">
        <v>98</v>
      </c>
      <c r="C78">
        <v>20</v>
      </c>
      <c r="D78" s="15">
        <v>15</v>
      </c>
      <c r="E78" s="64">
        <f t="shared" si="2"/>
        <v>1.5</v>
      </c>
      <c r="G78">
        <v>15</v>
      </c>
    </row>
    <row r="79" spans="1:7">
      <c r="A79" t="s">
        <v>18</v>
      </c>
      <c r="B79" t="s">
        <v>99</v>
      </c>
      <c r="C79">
        <v>15</v>
      </c>
      <c r="D79" s="15">
        <v>15</v>
      </c>
      <c r="E79" s="64">
        <f t="shared" si="2"/>
        <v>1.5</v>
      </c>
      <c r="G79">
        <v>15</v>
      </c>
    </row>
    <row r="80" spans="1:7">
      <c r="A80" t="s">
        <v>18</v>
      </c>
      <c r="B80" t="s">
        <v>100</v>
      </c>
      <c r="C80">
        <v>15</v>
      </c>
      <c r="D80" s="15">
        <v>15</v>
      </c>
      <c r="E80" s="64">
        <f t="shared" si="2"/>
        <v>1.5</v>
      </c>
      <c r="G80">
        <v>15</v>
      </c>
    </row>
    <row r="81" spans="1:7">
      <c r="A81" t="s">
        <v>18</v>
      </c>
      <c r="B81" t="s">
        <v>101</v>
      </c>
      <c r="C81">
        <v>27</v>
      </c>
      <c r="D81" s="15">
        <v>20</v>
      </c>
      <c r="E81" s="64">
        <f t="shared" si="2"/>
        <v>2</v>
      </c>
      <c r="G81">
        <v>20</v>
      </c>
    </row>
    <row r="82" spans="1:7">
      <c r="A82" t="s">
        <v>18</v>
      </c>
      <c r="B82" t="s">
        <v>102</v>
      </c>
      <c r="C82">
        <v>21</v>
      </c>
      <c r="D82" s="15">
        <v>20</v>
      </c>
      <c r="E82" s="64">
        <f t="shared" si="2"/>
        <v>2</v>
      </c>
      <c r="G82">
        <v>20</v>
      </c>
    </row>
    <row r="83" spans="1:7">
      <c r="A83" t="s">
        <v>18</v>
      </c>
      <c r="B83" t="s">
        <v>103</v>
      </c>
      <c r="C83">
        <v>15</v>
      </c>
      <c r="D83" s="15">
        <v>15</v>
      </c>
      <c r="E83" s="64">
        <f t="shared" si="2"/>
        <v>1.5</v>
      </c>
      <c r="G83">
        <v>15</v>
      </c>
    </row>
    <row r="84" spans="1:7">
      <c r="A84" t="s">
        <v>18</v>
      </c>
      <c r="B84" t="s">
        <v>104</v>
      </c>
      <c r="C84">
        <v>26</v>
      </c>
      <c r="D84" s="15">
        <v>20</v>
      </c>
      <c r="E84" s="64">
        <f t="shared" si="2"/>
        <v>2</v>
      </c>
      <c r="G84">
        <v>20</v>
      </c>
    </row>
    <row r="85" spans="1:7">
      <c r="A85" t="s">
        <v>18</v>
      </c>
      <c r="B85" t="s">
        <v>105</v>
      </c>
      <c r="C85">
        <v>25</v>
      </c>
      <c r="D85" s="15">
        <v>20</v>
      </c>
      <c r="E85" s="64">
        <f t="shared" si="2"/>
        <v>2</v>
      </c>
      <c r="G85">
        <v>20</v>
      </c>
    </row>
    <row r="86" spans="1:7">
      <c r="A86" t="s">
        <v>18</v>
      </c>
      <c r="B86" t="s">
        <v>106</v>
      </c>
      <c r="C86">
        <v>26</v>
      </c>
      <c r="D86" s="15">
        <v>20</v>
      </c>
      <c r="E86" s="64">
        <f t="shared" si="2"/>
        <v>2</v>
      </c>
      <c r="G86">
        <v>20</v>
      </c>
    </row>
    <row r="87" spans="1:7">
      <c r="A87" t="s">
        <v>18</v>
      </c>
      <c r="B87" t="s">
        <v>107</v>
      </c>
      <c r="C87">
        <v>25</v>
      </c>
      <c r="D87" s="15">
        <v>20</v>
      </c>
      <c r="E87" s="64">
        <f t="shared" si="2"/>
        <v>2</v>
      </c>
      <c r="G87">
        <v>20</v>
      </c>
    </row>
    <row r="88" spans="1:7">
      <c r="A88" t="s">
        <v>18</v>
      </c>
      <c r="B88" t="s">
        <v>108</v>
      </c>
      <c r="C88">
        <v>24</v>
      </c>
      <c r="D88" s="15">
        <v>20</v>
      </c>
      <c r="E88" s="64">
        <f t="shared" si="2"/>
        <v>2</v>
      </c>
      <c r="G88">
        <v>20</v>
      </c>
    </row>
    <row r="89" spans="1:7">
      <c r="A89" t="s">
        <v>18</v>
      </c>
      <c r="B89" t="s">
        <v>109</v>
      </c>
      <c r="C89">
        <v>19</v>
      </c>
      <c r="D89" s="15">
        <v>15</v>
      </c>
      <c r="E89" s="64">
        <f t="shared" si="2"/>
        <v>1.5</v>
      </c>
      <c r="G89">
        <v>15</v>
      </c>
    </row>
    <row r="90" spans="1:7">
      <c r="A90" t="s">
        <v>18</v>
      </c>
      <c r="B90" t="s">
        <v>110</v>
      </c>
      <c r="C90">
        <v>19</v>
      </c>
      <c r="D90" s="15">
        <v>15</v>
      </c>
      <c r="E90" s="64">
        <f t="shared" si="2"/>
        <v>1.5</v>
      </c>
      <c r="G90">
        <v>15</v>
      </c>
    </row>
    <row r="91" spans="1:7">
      <c r="A91" t="s">
        <v>18</v>
      </c>
      <c r="B91" t="s">
        <v>111</v>
      </c>
      <c r="C91">
        <v>24</v>
      </c>
      <c r="D91" s="15">
        <v>20</v>
      </c>
      <c r="E91" s="64">
        <f t="shared" si="2"/>
        <v>2</v>
      </c>
      <c r="G91">
        <v>20</v>
      </c>
    </row>
    <row r="92" spans="1:7">
      <c r="A92" t="s">
        <v>18</v>
      </c>
      <c r="B92" t="s">
        <v>112</v>
      </c>
      <c r="C92">
        <v>15</v>
      </c>
      <c r="D92" s="15">
        <v>15</v>
      </c>
      <c r="E92" s="64">
        <f t="shared" si="2"/>
        <v>1.5</v>
      </c>
      <c r="G92">
        <v>15</v>
      </c>
    </row>
    <row r="93" spans="1:7">
      <c r="A93" t="s">
        <v>18</v>
      </c>
      <c r="B93" t="s">
        <v>113</v>
      </c>
      <c r="C93">
        <v>28</v>
      </c>
      <c r="D93" s="15">
        <v>20</v>
      </c>
      <c r="E93" s="64">
        <f t="shared" si="2"/>
        <v>2</v>
      </c>
      <c r="G93">
        <v>15</v>
      </c>
    </row>
    <row r="94" spans="1:7">
      <c r="A94" t="s">
        <v>18</v>
      </c>
      <c r="B94" t="s">
        <v>114</v>
      </c>
      <c r="C94">
        <v>21</v>
      </c>
      <c r="D94" s="15">
        <v>20</v>
      </c>
      <c r="E94" s="64">
        <f t="shared" si="2"/>
        <v>2</v>
      </c>
      <c r="G94">
        <v>20</v>
      </c>
    </row>
    <row r="95" spans="1:7">
      <c r="A95" t="s">
        <v>18</v>
      </c>
      <c r="B95" t="s">
        <v>115</v>
      </c>
      <c r="C95">
        <v>10</v>
      </c>
      <c r="D95" s="15">
        <v>10</v>
      </c>
      <c r="E95" s="64">
        <f t="shared" si="2"/>
        <v>1</v>
      </c>
      <c r="G95">
        <v>10</v>
      </c>
    </row>
    <row r="96" spans="1:7">
      <c r="A96" t="s">
        <v>18</v>
      </c>
      <c r="B96" t="s">
        <v>116</v>
      </c>
      <c r="C96">
        <v>7</v>
      </c>
      <c r="D96" s="15">
        <v>10</v>
      </c>
      <c r="E96" s="64">
        <f t="shared" si="2"/>
        <v>1</v>
      </c>
      <c r="G96">
        <v>10</v>
      </c>
    </row>
    <row r="97" spans="1:7">
      <c r="A97" t="s">
        <v>18</v>
      </c>
      <c r="B97" t="s">
        <v>117</v>
      </c>
      <c r="C97">
        <v>20</v>
      </c>
      <c r="D97" s="15">
        <v>15</v>
      </c>
      <c r="E97" s="64">
        <f t="shared" si="2"/>
        <v>1.5</v>
      </c>
      <c r="G97">
        <v>15</v>
      </c>
    </row>
    <row r="98" spans="1:7">
      <c r="A98" t="s">
        <v>18</v>
      </c>
      <c r="B98" t="s">
        <v>118</v>
      </c>
      <c r="C98">
        <v>15</v>
      </c>
      <c r="D98" s="15">
        <v>15</v>
      </c>
      <c r="E98" s="64">
        <f t="shared" si="2"/>
        <v>1.5</v>
      </c>
      <c r="G98">
        <v>15</v>
      </c>
    </row>
    <row r="99" spans="1:7">
      <c r="A99" t="s">
        <v>18</v>
      </c>
      <c r="B99" t="s">
        <v>119</v>
      </c>
      <c r="C99">
        <v>15</v>
      </c>
      <c r="D99" s="15">
        <v>15</v>
      </c>
      <c r="E99" s="64">
        <f t="shared" ref="E99:E108" si="3">ROUND((D99/20)*(20/100)*10,2)</f>
        <v>1.5</v>
      </c>
      <c r="G99">
        <v>15</v>
      </c>
    </row>
    <row r="100" spans="1:7">
      <c r="A100" t="s">
        <v>18</v>
      </c>
      <c r="B100" t="s">
        <v>120</v>
      </c>
      <c r="D100" s="15">
        <v>0</v>
      </c>
      <c r="E100" s="64">
        <f t="shared" si="3"/>
        <v>0</v>
      </c>
      <c r="G100">
        <v>0</v>
      </c>
    </row>
    <row r="101" spans="1:7">
      <c r="A101" t="s">
        <v>18</v>
      </c>
      <c r="B101" t="s">
        <v>121</v>
      </c>
      <c r="C101">
        <v>20</v>
      </c>
      <c r="D101" s="15">
        <v>15</v>
      </c>
      <c r="E101" s="64">
        <f t="shared" si="3"/>
        <v>1.5</v>
      </c>
      <c r="G101">
        <v>15</v>
      </c>
    </row>
    <row r="102" spans="1:7">
      <c r="A102" t="s">
        <v>18</v>
      </c>
      <c r="B102" t="s">
        <v>122</v>
      </c>
      <c r="C102">
        <v>15</v>
      </c>
      <c r="D102" s="15">
        <v>15</v>
      </c>
      <c r="E102" s="64">
        <f t="shared" si="3"/>
        <v>1.5</v>
      </c>
      <c r="G102">
        <v>15</v>
      </c>
    </row>
    <row r="103" spans="1:7">
      <c r="A103" t="s">
        <v>18</v>
      </c>
      <c r="B103" t="s">
        <v>123</v>
      </c>
      <c r="C103">
        <v>34</v>
      </c>
      <c r="D103" s="65">
        <v>20</v>
      </c>
      <c r="E103" s="64">
        <f t="shared" si="3"/>
        <v>2</v>
      </c>
      <c r="F103" s="65" t="s">
        <v>520</v>
      </c>
      <c r="G103">
        <v>20</v>
      </c>
    </row>
    <row r="104" spans="1:7">
      <c r="A104" t="s">
        <v>18</v>
      </c>
      <c r="B104" t="s">
        <v>124</v>
      </c>
      <c r="C104">
        <v>15</v>
      </c>
      <c r="D104" s="15">
        <v>15</v>
      </c>
      <c r="E104" s="64">
        <f t="shared" si="3"/>
        <v>1.5</v>
      </c>
      <c r="G104">
        <v>15</v>
      </c>
    </row>
    <row r="105" spans="1:7">
      <c r="A105" t="s">
        <v>18</v>
      </c>
      <c r="B105" t="s">
        <v>125</v>
      </c>
      <c r="C105">
        <v>14</v>
      </c>
      <c r="D105" s="15">
        <v>15</v>
      </c>
      <c r="E105" s="64">
        <f t="shared" si="3"/>
        <v>1.5</v>
      </c>
      <c r="G105">
        <v>15</v>
      </c>
    </row>
    <row r="106" spans="1:7">
      <c r="A106" t="s">
        <v>18</v>
      </c>
      <c r="B106" t="s">
        <v>126</v>
      </c>
      <c r="C106">
        <v>23</v>
      </c>
      <c r="D106" s="15">
        <v>20</v>
      </c>
      <c r="E106" s="64">
        <f t="shared" si="3"/>
        <v>2</v>
      </c>
      <c r="G106">
        <v>20</v>
      </c>
    </row>
    <row r="107" spans="1:7">
      <c r="A107" t="s">
        <v>18</v>
      </c>
      <c r="B107" t="s">
        <v>127</v>
      </c>
      <c r="D107" s="15">
        <v>0</v>
      </c>
      <c r="E107" s="64">
        <f t="shared" si="3"/>
        <v>0</v>
      </c>
      <c r="G107">
        <v>0</v>
      </c>
    </row>
    <row r="108" spans="1:7">
      <c r="A108" t="s">
        <v>18</v>
      </c>
      <c r="B108" t="s">
        <v>128</v>
      </c>
      <c r="C108">
        <v>15</v>
      </c>
      <c r="D108" s="15">
        <v>15</v>
      </c>
      <c r="E108" s="64">
        <f t="shared" si="3"/>
        <v>1.5</v>
      </c>
      <c r="G108">
        <v>15</v>
      </c>
    </row>
    <row r="109" spans="1:7">
      <c r="A109" t="s">
        <v>164</v>
      </c>
      <c r="B109" t="s">
        <v>165</v>
      </c>
      <c r="C109">
        <v>21</v>
      </c>
      <c r="D109" s="15">
        <v>20</v>
      </c>
      <c r="E109" s="64">
        <f t="shared" ref="E109:E140" si="4">ROUND((D109/20)*(20/100)*15,2)</f>
        <v>3</v>
      </c>
      <c r="G109">
        <v>15</v>
      </c>
    </row>
    <row r="110" spans="1:7">
      <c r="A110" t="s">
        <v>164</v>
      </c>
      <c r="B110" t="s">
        <v>166</v>
      </c>
      <c r="C110">
        <v>18</v>
      </c>
      <c r="D110" s="65">
        <v>15</v>
      </c>
      <c r="E110" s="64">
        <f t="shared" si="4"/>
        <v>2.25</v>
      </c>
      <c r="F110" s="65" t="s">
        <v>520</v>
      </c>
      <c r="G110">
        <v>15</v>
      </c>
    </row>
    <row r="111" spans="1:7">
      <c r="A111" t="s">
        <v>164</v>
      </c>
      <c r="B111" t="s">
        <v>167</v>
      </c>
      <c r="C111">
        <v>18</v>
      </c>
      <c r="D111" s="65">
        <v>15</v>
      </c>
      <c r="E111" s="64">
        <f t="shared" si="4"/>
        <v>2.25</v>
      </c>
      <c r="F111" s="65" t="s">
        <v>520</v>
      </c>
      <c r="G111">
        <v>15</v>
      </c>
    </row>
    <row r="112" spans="1:7">
      <c r="A112" t="s">
        <v>164</v>
      </c>
      <c r="B112" t="s">
        <v>168</v>
      </c>
      <c r="C112">
        <v>24</v>
      </c>
      <c r="D112" s="15">
        <v>20</v>
      </c>
      <c r="E112" s="64">
        <f t="shared" si="4"/>
        <v>3</v>
      </c>
      <c r="G112">
        <v>20</v>
      </c>
    </row>
    <row r="113" spans="1:7">
      <c r="A113" t="s">
        <v>164</v>
      </c>
      <c r="B113" t="s">
        <v>169</v>
      </c>
      <c r="C113">
        <v>5</v>
      </c>
      <c r="D113" s="15">
        <v>5</v>
      </c>
      <c r="E113" s="64">
        <f t="shared" si="4"/>
        <v>0.75</v>
      </c>
      <c r="G113">
        <v>5</v>
      </c>
    </row>
    <row r="114" spans="1:7">
      <c r="A114" t="s">
        <v>164</v>
      </c>
      <c r="B114" t="s">
        <v>170</v>
      </c>
      <c r="C114">
        <v>5</v>
      </c>
      <c r="D114" s="15">
        <v>5</v>
      </c>
      <c r="E114" s="64">
        <f t="shared" si="4"/>
        <v>0.75</v>
      </c>
      <c r="G114">
        <v>5</v>
      </c>
    </row>
    <row r="115" spans="1:7">
      <c r="A115" t="s">
        <v>164</v>
      </c>
      <c r="B115" t="s">
        <v>171</v>
      </c>
      <c r="C115">
        <v>16</v>
      </c>
      <c r="D115" s="15">
        <v>15</v>
      </c>
      <c r="E115" s="64">
        <f t="shared" si="4"/>
        <v>2.25</v>
      </c>
      <c r="G115">
        <v>15</v>
      </c>
    </row>
    <row r="116" spans="1:7">
      <c r="A116" t="s">
        <v>164</v>
      </c>
      <c r="B116" t="s">
        <v>172</v>
      </c>
      <c r="C116">
        <v>22</v>
      </c>
      <c r="D116" s="15">
        <v>20</v>
      </c>
      <c r="E116" s="64">
        <f t="shared" si="4"/>
        <v>3</v>
      </c>
      <c r="G116">
        <v>20</v>
      </c>
    </row>
    <row r="117" spans="1:7">
      <c r="A117" t="s">
        <v>164</v>
      </c>
      <c r="B117" t="s">
        <v>173</v>
      </c>
      <c r="C117">
        <v>23</v>
      </c>
      <c r="D117" s="15">
        <v>20</v>
      </c>
      <c r="E117" s="64">
        <f t="shared" si="4"/>
        <v>3</v>
      </c>
      <c r="G117">
        <v>20</v>
      </c>
    </row>
    <row r="118" spans="1:7">
      <c r="A118" t="s">
        <v>164</v>
      </c>
      <c r="B118" t="s">
        <v>174</v>
      </c>
      <c r="C118">
        <v>15</v>
      </c>
      <c r="D118" s="15">
        <v>15</v>
      </c>
      <c r="E118" s="64">
        <f t="shared" si="4"/>
        <v>2.25</v>
      </c>
      <c r="G118">
        <v>15</v>
      </c>
    </row>
    <row r="119" spans="1:7">
      <c r="A119" t="s">
        <v>164</v>
      </c>
      <c r="B119" t="s">
        <v>175</v>
      </c>
      <c r="C119">
        <v>16</v>
      </c>
      <c r="D119" s="15">
        <v>15</v>
      </c>
      <c r="E119" s="64">
        <f t="shared" si="4"/>
        <v>2.25</v>
      </c>
      <c r="G119">
        <v>15</v>
      </c>
    </row>
    <row r="120" spans="1:7">
      <c r="A120" t="s">
        <v>164</v>
      </c>
      <c r="B120" t="s">
        <v>176</v>
      </c>
      <c r="C120">
        <v>73</v>
      </c>
      <c r="D120" s="15">
        <v>20</v>
      </c>
      <c r="E120" s="64">
        <f t="shared" si="4"/>
        <v>3</v>
      </c>
      <c r="G120">
        <v>20</v>
      </c>
    </row>
    <row r="121" spans="1:7">
      <c r="A121" t="s">
        <v>164</v>
      </c>
      <c r="B121" t="s">
        <v>177</v>
      </c>
      <c r="C121">
        <v>100</v>
      </c>
      <c r="D121" s="15">
        <v>20</v>
      </c>
      <c r="E121" s="64">
        <f t="shared" si="4"/>
        <v>3</v>
      </c>
      <c r="G121">
        <v>20</v>
      </c>
    </row>
    <row r="122" spans="1:7">
      <c r="A122" t="s">
        <v>164</v>
      </c>
      <c r="B122" t="s">
        <v>178</v>
      </c>
      <c r="C122">
        <v>15</v>
      </c>
      <c r="D122" s="15">
        <v>15</v>
      </c>
      <c r="E122" s="64">
        <f t="shared" si="4"/>
        <v>2.25</v>
      </c>
      <c r="G122">
        <v>15</v>
      </c>
    </row>
    <row r="123" spans="1:7">
      <c r="A123" t="s">
        <v>164</v>
      </c>
      <c r="B123" t="s">
        <v>179</v>
      </c>
      <c r="C123">
        <v>50</v>
      </c>
      <c r="D123" s="15">
        <v>20</v>
      </c>
      <c r="E123" s="64">
        <f t="shared" si="4"/>
        <v>3</v>
      </c>
      <c r="G123">
        <v>20</v>
      </c>
    </row>
    <row r="124" spans="1:7">
      <c r="A124" t="s">
        <v>164</v>
      </c>
      <c r="B124" t="s">
        <v>180</v>
      </c>
      <c r="D124" s="15">
        <v>0</v>
      </c>
      <c r="E124" s="64">
        <f t="shared" si="4"/>
        <v>0</v>
      </c>
      <c r="G124">
        <v>0</v>
      </c>
    </row>
    <row r="125" spans="1:7">
      <c r="A125" t="s">
        <v>164</v>
      </c>
      <c r="B125" t="s">
        <v>181</v>
      </c>
      <c r="C125">
        <v>26</v>
      </c>
      <c r="D125" s="15">
        <v>20</v>
      </c>
      <c r="E125" s="64">
        <f t="shared" si="4"/>
        <v>3</v>
      </c>
      <c r="G125">
        <v>20</v>
      </c>
    </row>
    <row r="126" spans="1:7">
      <c r="A126" t="s">
        <v>164</v>
      </c>
      <c r="B126" t="s">
        <v>182</v>
      </c>
      <c r="D126" s="15">
        <v>0</v>
      </c>
      <c r="E126" s="64">
        <f t="shared" si="4"/>
        <v>0</v>
      </c>
      <c r="G126">
        <v>0</v>
      </c>
    </row>
    <row r="127" spans="1:7">
      <c r="A127" t="s">
        <v>164</v>
      </c>
      <c r="B127" t="s">
        <v>183</v>
      </c>
      <c r="D127" s="15">
        <v>0</v>
      </c>
      <c r="E127" s="64">
        <f t="shared" si="4"/>
        <v>0</v>
      </c>
      <c r="G127">
        <v>0</v>
      </c>
    </row>
    <row r="128" spans="1:7">
      <c r="A128" t="s">
        <v>164</v>
      </c>
      <c r="B128" t="s">
        <v>184</v>
      </c>
      <c r="C128">
        <v>22</v>
      </c>
      <c r="D128" s="15">
        <v>20</v>
      </c>
      <c r="E128" s="64">
        <f t="shared" si="4"/>
        <v>3</v>
      </c>
      <c r="G128">
        <v>20</v>
      </c>
    </row>
    <row r="129" spans="1:7">
      <c r="A129" t="s">
        <v>164</v>
      </c>
      <c r="B129" t="s">
        <v>185</v>
      </c>
      <c r="D129" s="15">
        <v>0</v>
      </c>
      <c r="E129" s="64">
        <f t="shared" si="4"/>
        <v>0</v>
      </c>
      <c r="G129">
        <v>0</v>
      </c>
    </row>
    <row r="130" spans="1:7">
      <c r="A130" t="s">
        <v>164</v>
      </c>
      <c r="B130" t="s">
        <v>186</v>
      </c>
      <c r="C130">
        <v>16</v>
      </c>
      <c r="D130" s="15">
        <v>15</v>
      </c>
      <c r="E130" s="64">
        <f t="shared" si="4"/>
        <v>2.25</v>
      </c>
      <c r="G130">
        <v>15</v>
      </c>
    </row>
    <row r="131" spans="1:7">
      <c r="A131" t="s">
        <v>164</v>
      </c>
      <c r="B131" t="s">
        <v>187</v>
      </c>
      <c r="C131">
        <v>30</v>
      </c>
      <c r="D131" s="15">
        <v>20</v>
      </c>
      <c r="E131" s="64">
        <f t="shared" si="4"/>
        <v>3</v>
      </c>
      <c r="G131">
        <v>20</v>
      </c>
    </row>
    <row r="132" spans="1:7">
      <c r="A132" t="s">
        <v>164</v>
      </c>
      <c r="B132" t="s">
        <v>188</v>
      </c>
      <c r="C132">
        <v>8</v>
      </c>
      <c r="D132" s="15">
        <v>10</v>
      </c>
      <c r="E132" s="64">
        <f t="shared" si="4"/>
        <v>1.5</v>
      </c>
      <c r="G132">
        <v>10</v>
      </c>
    </row>
    <row r="133" spans="1:7">
      <c r="A133" t="s">
        <v>164</v>
      </c>
      <c r="B133" t="s">
        <v>189</v>
      </c>
      <c r="C133">
        <v>15</v>
      </c>
      <c r="D133" s="15">
        <v>15</v>
      </c>
      <c r="E133" s="64">
        <f t="shared" si="4"/>
        <v>2.25</v>
      </c>
      <c r="G133">
        <v>15</v>
      </c>
    </row>
    <row r="134" spans="1:7">
      <c r="A134" t="s">
        <v>164</v>
      </c>
      <c r="B134" t="s">
        <v>190</v>
      </c>
      <c r="C134">
        <v>0</v>
      </c>
      <c r="D134" s="15">
        <v>5</v>
      </c>
      <c r="E134" s="64">
        <f t="shared" si="4"/>
        <v>0.75</v>
      </c>
      <c r="G134">
        <v>0</v>
      </c>
    </row>
    <row r="135" spans="1:7">
      <c r="A135" t="s">
        <v>164</v>
      </c>
      <c r="B135" t="s">
        <v>191</v>
      </c>
      <c r="C135">
        <v>18</v>
      </c>
      <c r="D135" s="65">
        <v>15</v>
      </c>
      <c r="E135" s="64">
        <f t="shared" si="4"/>
        <v>2.25</v>
      </c>
      <c r="F135" s="65" t="s">
        <v>520</v>
      </c>
      <c r="G135">
        <v>15</v>
      </c>
    </row>
    <row r="136" spans="1:7">
      <c r="A136" t="s">
        <v>164</v>
      </c>
      <c r="B136" t="s">
        <v>192</v>
      </c>
      <c r="C136">
        <v>22</v>
      </c>
      <c r="D136" s="15">
        <v>20</v>
      </c>
      <c r="E136" s="64">
        <f t="shared" si="4"/>
        <v>3</v>
      </c>
      <c r="G136">
        <v>20</v>
      </c>
    </row>
    <row r="137" spans="1:7">
      <c r="A137" t="s">
        <v>164</v>
      </c>
      <c r="B137" t="s">
        <v>193</v>
      </c>
      <c r="C137">
        <v>20</v>
      </c>
      <c r="D137" s="15">
        <v>15</v>
      </c>
      <c r="E137" s="64">
        <f t="shared" si="4"/>
        <v>2.25</v>
      </c>
      <c r="G137">
        <v>15</v>
      </c>
    </row>
    <row r="138" spans="1:7">
      <c r="A138" t="s">
        <v>164</v>
      </c>
      <c r="B138" t="s">
        <v>194</v>
      </c>
      <c r="C138">
        <v>34</v>
      </c>
      <c r="D138" s="65">
        <v>20</v>
      </c>
      <c r="E138" s="64">
        <f t="shared" si="4"/>
        <v>3</v>
      </c>
      <c r="F138" s="65" t="s">
        <v>520</v>
      </c>
      <c r="G138">
        <v>20</v>
      </c>
    </row>
    <row r="139" spans="1:7">
      <c r="A139" t="s">
        <v>164</v>
      </c>
      <c r="B139" t="s">
        <v>195</v>
      </c>
      <c r="C139">
        <v>38</v>
      </c>
      <c r="D139" s="15">
        <v>20</v>
      </c>
      <c r="E139" s="64">
        <f t="shared" si="4"/>
        <v>3</v>
      </c>
      <c r="G139">
        <v>20</v>
      </c>
    </row>
    <row r="140" spans="1:7">
      <c r="A140" t="s">
        <v>164</v>
      </c>
      <c r="B140" t="s">
        <v>196</v>
      </c>
      <c r="C140">
        <v>21</v>
      </c>
      <c r="D140" s="15">
        <v>20</v>
      </c>
      <c r="E140" s="64">
        <f t="shared" si="4"/>
        <v>3</v>
      </c>
      <c r="G140">
        <v>20</v>
      </c>
    </row>
    <row r="141" spans="1:7">
      <c r="A141" t="s">
        <v>164</v>
      </c>
      <c r="B141" t="s">
        <v>197</v>
      </c>
      <c r="C141">
        <v>5</v>
      </c>
      <c r="D141" s="15">
        <v>5</v>
      </c>
      <c r="E141" s="64">
        <f t="shared" ref="E141:E172" si="5">ROUND((D141/20)*(20/100)*15,2)</f>
        <v>0.75</v>
      </c>
      <c r="G141">
        <v>5</v>
      </c>
    </row>
    <row r="142" spans="1:7">
      <c r="A142" t="s">
        <v>164</v>
      </c>
      <c r="B142" t="s">
        <v>198</v>
      </c>
      <c r="C142">
        <v>20</v>
      </c>
      <c r="D142" s="15">
        <v>15</v>
      </c>
      <c r="E142" s="64">
        <f t="shared" si="5"/>
        <v>2.25</v>
      </c>
      <c r="G142">
        <v>15</v>
      </c>
    </row>
    <row r="143" spans="1:7">
      <c r="A143" t="s">
        <v>164</v>
      </c>
      <c r="B143" t="s">
        <v>199</v>
      </c>
      <c r="C143">
        <v>33</v>
      </c>
      <c r="D143" s="15">
        <v>20</v>
      </c>
      <c r="E143" s="64">
        <f t="shared" si="5"/>
        <v>3</v>
      </c>
      <c r="G143">
        <v>20</v>
      </c>
    </row>
    <row r="144" spans="1:7">
      <c r="A144" t="s">
        <v>164</v>
      </c>
      <c r="B144" t="s">
        <v>200</v>
      </c>
      <c r="C144">
        <v>18</v>
      </c>
      <c r="D144" s="65">
        <v>15</v>
      </c>
      <c r="E144" s="64">
        <f t="shared" si="5"/>
        <v>2.25</v>
      </c>
      <c r="F144" s="65" t="s">
        <v>520</v>
      </c>
      <c r="G144">
        <v>15</v>
      </c>
    </row>
    <row r="145" spans="1:7">
      <c r="A145" t="s">
        <v>164</v>
      </c>
      <c r="B145" t="s">
        <v>201</v>
      </c>
      <c r="C145">
        <v>18</v>
      </c>
      <c r="D145" s="65">
        <v>15</v>
      </c>
      <c r="E145" s="64">
        <f t="shared" si="5"/>
        <v>2.25</v>
      </c>
      <c r="F145" s="65" t="s">
        <v>520</v>
      </c>
      <c r="G145">
        <v>15</v>
      </c>
    </row>
    <row r="146" spans="1:7">
      <c r="A146" t="s">
        <v>164</v>
      </c>
      <c r="B146" t="s">
        <v>202</v>
      </c>
      <c r="C146">
        <v>27</v>
      </c>
      <c r="D146" s="15">
        <v>20</v>
      </c>
      <c r="E146" s="64">
        <f t="shared" si="5"/>
        <v>3</v>
      </c>
      <c r="G146">
        <v>20</v>
      </c>
    </row>
    <row r="147" spans="1:7">
      <c r="A147" t="s">
        <v>164</v>
      </c>
      <c r="B147" t="s">
        <v>203</v>
      </c>
      <c r="C147">
        <v>3</v>
      </c>
      <c r="D147" s="15">
        <v>5</v>
      </c>
      <c r="E147" s="64">
        <f t="shared" si="5"/>
        <v>0.75</v>
      </c>
      <c r="G147">
        <v>5</v>
      </c>
    </row>
    <row r="148" spans="1:7">
      <c r="A148" t="s">
        <v>164</v>
      </c>
      <c r="B148" t="s">
        <v>204</v>
      </c>
      <c r="C148">
        <v>24</v>
      </c>
      <c r="D148" s="15">
        <v>20</v>
      </c>
      <c r="E148" s="64">
        <f t="shared" si="5"/>
        <v>3</v>
      </c>
      <c r="G148">
        <v>20</v>
      </c>
    </row>
    <row r="149" spans="1:7">
      <c r="A149" t="s">
        <v>164</v>
      </c>
      <c r="B149" t="s">
        <v>205</v>
      </c>
      <c r="C149">
        <v>15</v>
      </c>
      <c r="D149" s="15">
        <v>15</v>
      </c>
      <c r="E149" s="64">
        <f t="shared" si="5"/>
        <v>2.25</v>
      </c>
      <c r="G149">
        <v>15</v>
      </c>
    </row>
    <row r="150" spans="1:7">
      <c r="A150" t="s">
        <v>164</v>
      </c>
      <c r="B150" t="s">
        <v>206</v>
      </c>
      <c r="C150">
        <v>18</v>
      </c>
      <c r="D150" s="65">
        <v>15</v>
      </c>
      <c r="E150" s="64">
        <f t="shared" si="5"/>
        <v>2.25</v>
      </c>
      <c r="F150" s="65" t="s">
        <v>520</v>
      </c>
      <c r="G150">
        <v>15</v>
      </c>
    </row>
    <row r="151" spans="1:7">
      <c r="A151" t="s">
        <v>164</v>
      </c>
      <c r="B151" t="s">
        <v>207</v>
      </c>
      <c r="C151">
        <v>22</v>
      </c>
      <c r="D151" s="15">
        <v>20</v>
      </c>
      <c r="E151" s="64">
        <f t="shared" si="5"/>
        <v>3</v>
      </c>
      <c r="G151">
        <v>20</v>
      </c>
    </row>
    <row r="152" spans="1:7">
      <c r="A152" t="s">
        <v>164</v>
      </c>
      <c r="B152" t="s">
        <v>208</v>
      </c>
      <c r="C152">
        <v>16</v>
      </c>
      <c r="D152" s="15">
        <v>15</v>
      </c>
      <c r="E152" s="64">
        <f t="shared" si="5"/>
        <v>2.25</v>
      </c>
      <c r="G152">
        <v>15</v>
      </c>
    </row>
    <row r="153" spans="1:7">
      <c r="A153" t="s">
        <v>164</v>
      </c>
      <c r="B153" t="s">
        <v>209</v>
      </c>
      <c r="C153">
        <v>43</v>
      </c>
      <c r="D153" s="15">
        <v>20</v>
      </c>
      <c r="E153" s="64">
        <f t="shared" si="5"/>
        <v>3</v>
      </c>
      <c r="G153">
        <v>20</v>
      </c>
    </row>
    <row r="154" spans="1:7">
      <c r="A154" t="s">
        <v>164</v>
      </c>
      <c r="B154" t="s">
        <v>210</v>
      </c>
      <c r="C154">
        <v>16</v>
      </c>
      <c r="D154" s="15">
        <v>15</v>
      </c>
      <c r="E154" s="64">
        <f t="shared" si="5"/>
        <v>2.25</v>
      </c>
      <c r="G154">
        <v>15</v>
      </c>
    </row>
    <row r="155" spans="1:7">
      <c r="A155" t="s">
        <v>164</v>
      </c>
      <c r="B155" t="s">
        <v>211</v>
      </c>
      <c r="C155">
        <v>4</v>
      </c>
      <c r="D155" s="15">
        <v>5</v>
      </c>
      <c r="E155" s="64">
        <f t="shared" si="5"/>
        <v>0.75</v>
      </c>
      <c r="G155">
        <v>5</v>
      </c>
    </row>
    <row r="156" spans="1:7">
      <c r="A156" t="s">
        <v>164</v>
      </c>
      <c r="B156" t="s">
        <v>212</v>
      </c>
      <c r="C156">
        <v>22</v>
      </c>
      <c r="D156" s="15">
        <v>20</v>
      </c>
      <c r="E156" s="64">
        <f t="shared" si="5"/>
        <v>3</v>
      </c>
      <c r="G156">
        <v>20</v>
      </c>
    </row>
    <row r="157" spans="1:7">
      <c r="A157" t="s">
        <v>164</v>
      </c>
      <c r="B157" t="s">
        <v>213</v>
      </c>
      <c r="C157">
        <v>28</v>
      </c>
      <c r="D157" s="15">
        <v>20</v>
      </c>
      <c r="E157" s="64">
        <f t="shared" si="5"/>
        <v>3</v>
      </c>
      <c r="G157">
        <v>20</v>
      </c>
    </row>
    <row r="158" spans="1:7">
      <c r="A158" t="s">
        <v>164</v>
      </c>
      <c r="B158" t="s">
        <v>214</v>
      </c>
      <c r="C158">
        <v>22</v>
      </c>
      <c r="D158" s="15">
        <v>20</v>
      </c>
      <c r="E158" s="64">
        <f t="shared" si="5"/>
        <v>3</v>
      </c>
      <c r="G158">
        <v>20</v>
      </c>
    </row>
    <row r="159" spans="1:7">
      <c r="A159" t="s">
        <v>164</v>
      </c>
      <c r="B159" t="s">
        <v>215</v>
      </c>
      <c r="C159">
        <v>20</v>
      </c>
      <c r="D159" s="15">
        <v>15</v>
      </c>
      <c r="E159" s="64">
        <f t="shared" si="5"/>
        <v>2.25</v>
      </c>
      <c r="G159">
        <v>15</v>
      </c>
    </row>
    <row r="160" spans="1:7">
      <c r="A160" t="s">
        <v>164</v>
      </c>
      <c r="B160" t="s">
        <v>216</v>
      </c>
      <c r="C160">
        <v>5</v>
      </c>
      <c r="D160" s="15">
        <v>5</v>
      </c>
      <c r="E160" s="64">
        <f t="shared" si="5"/>
        <v>0.75</v>
      </c>
      <c r="G160">
        <v>5</v>
      </c>
    </row>
    <row r="161" spans="1:7">
      <c r="A161" t="s">
        <v>164</v>
      </c>
      <c r="B161" t="s">
        <v>217</v>
      </c>
      <c r="C161">
        <v>20</v>
      </c>
      <c r="D161" s="15">
        <v>15</v>
      </c>
      <c r="E161" s="64">
        <f t="shared" si="5"/>
        <v>2.25</v>
      </c>
      <c r="G161">
        <v>15</v>
      </c>
    </row>
    <row r="162" spans="1:7">
      <c r="A162" t="s">
        <v>164</v>
      </c>
      <c r="B162" t="s">
        <v>218</v>
      </c>
      <c r="C162">
        <v>11</v>
      </c>
      <c r="D162" s="65">
        <v>15</v>
      </c>
      <c r="E162" s="64">
        <f t="shared" si="5"/>
        <v>2.25</v>
      </c>
      <c r="F162" s="65" t="s">
        <v>55</v>
      </c>
      <c r="G162">
        <v>15</v>
      </c>
    </row>
    <row r="163" spans="1:7">
      <c r="A163" t="s">
        <v>164</v>
      </c>
      <c r="B163" t="s">
        <v>219</v>
      </c>
      <c r="C163">
        <v>21</v>
      </c>
      <c r="D163" s="15">
        <v>20</v>
      </c>
      <c r="E163" s="64">
        <f t="shared" si="5"/>
        <v>3</v>
      </c>
      <c r="G163">
        <v>20</v>
      </c>
    </row>
    <row r="164" spans="1:7">
      <c r="A164" t="s">
        <v>164</v>
      </c>
      <c r="B164" t="s">
        <v>220</v>
      </c>
      <c r="C164">
        <v>28</v>
      </c>
      <c r="D164" s="15">
        <v>20</v>
      </c>
      <c r="E164" s="64">
        <f t="shared" si="5"/>
        <v>3</v>
      </c>
      <c r="G164">
        <v>20</v>
      </c>
    </row>
    <row r="165" spans="1:7">
      <c r="A165" t="s">
        <v>164</v>
      </c>
      <c r="B165" t="s">
        <v>221</v>
      </c>
      <c r="C165">
        <v>3</v>
      </c>
      <c r="D165" s="15">
        <v>5</v>
      </c>
      <c r="E165" s="64">
        <f t="shared" si="5"/>
        <v>0.75</v>
      </c>
      <c r="G165">
        <v>5</v>
      </c>
    </row>
    <row r="166" spans="1:7">
      <c r="A166" t="s">
        <v>164</v>
      </c>
      <c r="B166" t="s">
        <v>222</v>
      </c>
      <c r="C166">
        <v>13</v>
      </c>
      <c r="D166" s="65">
        <v>15</v>
      </c>
      <c r="E166" s="64">
        <f t="shared" si="5"/>
        <v>2.25</v>
      </c>
      <c r="F166" s="65" t="s">
        <v>520</v>
      </c>
      <c r="G166">
        <v>15</v>
      </c>
    </row>
    <row r="167" spans="1:7">
      <c r="A167" t="s">
        <v>164</v>
      </c>
      <c r="B167" t="s">
        <v>223</v>
      </c>
      <c r="C167">
        <v>19</v>
      </c>
      <c r="D167" s="15">
        <v>15</v>
      </c>
      <c r="E167" s="64">
        <f t="shared" si="5"/>
        <v>2.25</v>
      </c>
      <c r="G167">
        <v>15</v>
      </c>
    </row>
    <row r="168" spans="1:7">
      <c r="A168" t="s">
        <v>164</v>
      </c>
      <c r="B168" t="s">
        <v>224</v>
      </c>
      <c r="C168">
        <v>20</v>
      </c>
      <c r="D168" s="15">
        <v>15</v>
      </c>
      <c r="E168" s="64">
        <f t="shared" si="5"/>
        <v>2.25</v>
      </c>
      <c r="G168">
        <v>15</v>
      </c>
    </row>
    <row r="169" spans="1:7">
      <c r="A169" t="s">
        <v>164</v>
      </c>
      <c r="B169" t="s">
        <v>225</v>
      </c>
      <c r="C169">
        <v>15</v>
      </c>
      <c r="D169" s="15">
        <v>15</v>
      </c>
      <c r="E169" s="64">
        <f t="shared" si="5"/>
        <v>2.25</v>
      </c>
      <c r="G169">
        <v>15</v>
      </c>
    </row>
    <row r="170" spans="1:7">
      <c r="A170" t="s">
        <v>164</v>
      </c>
      <c r="B170" t="s">
        <v>226</v>
      </c>
      <c r="C170">
        <v>16</v>
      </c>
      <c r="D170" s="15">
        <v>15</v>
      </c>
      <c r="E170" s="64">
        <f t="shared" si="5"/>
        <v>2.25</v>
      </c>
      <c r="G170">
        <v>15</v>
      </c>
    </row>
    <row r="171" spans="1:7">
      <c r="A171" t="s">
        <v>164</v>
      </c>
      <c r="B171" t="s">
        <v>227</v>
      </c>
      <c r="C171">
        <v>15</v>
      </c>
      <c r="D171" s="15">
        <v>15</v>
      </c>
      <c r="E171" s="64">
        <f t="shared" si="5"/>
        <v>2.25</v>
      </c>
      <c r="G171">
        <v>15</v>
      </c>
    </row>
    <row r="172" spans="1:7">
      <c r="A172" t="s">
        <v>164</v>
      </c>
      <c r="B172" t="s">
        <v>228</v>
      </c>
      <c r="C172">
        <v>26</v>
      </c>
      <c r="D172" s="15">
        <v>20</v>
      </c>
      <c r="E172" s="64">
        <f t="shared" si="5"/>
        <v>3</v>
      </c>
      <c r="G172">
        <v>20</v>
      </c>
    </row>
    <row r="173" spans="1:7">
      <c r="A173" t="s">
        <v>164</v>
      </c>
      <c r="B173" t="s">
        <v>229</v>
      </c>
      <c r="C173">
        <v>3</v>
      </c>
      <c r="D173" s="15">
        <v>5</v>
      </c>
      <c r="E173" s="64">
        <f t="shared" ref="E173:E204" si="6">ROUND((D173/20)*(20/100)*15,2)</f>
        <v>0.75</v>
      </c>
      <c r="G173">
        <v>5</v>
      </c>
    </row>
    <row r="174" spans="1:7">
      <c r="A174" t="s">
        <v>164</v>
      </c>
      <c r="B174" t="s">
        <v>230</v>
      </c>
      <c r="C174">
        <v>15</v>
      </c>
      <c r="D174" s="15">
        <v>15</v>
      </c>
      <c r="E174" s="64">
        <f t="shared" si="6"/>
        <v>2.25</v>
      </c>
      <c r="G174">
        <v>15</v>
      </c>
    </row>
    <row r="175" spans="1:7">
      <c r="A175" t="s">
        <v>164</v>
      </c>
      <c r="B175" t="s">
        <v>231</v>
      </c>
      <c r="C175">
        <v>22</v>
      </c>
      <c r="D175" s="15">
        <v>20</v>
      </c>
      <c r="E175" s="64">
        <f t="shared" si="6"/>
        <v>3</v>
      </c>
      <c r="G175">
        <v>20</v>
      </c>
    </row>
    <row r="176" spans="1:7">
      <c r="A176" t="s">
        <v>164</v>
      </c>
      <c r="B176" t="s">
        <v>232</v>
      </c>
      <c r="C176">
        <v>26</v>
      </c>
      <c r="D176" s="15">
        <v>20</v>
      </c>
      <c r="E176" s="64">
        <f t="shared" si="6"/>
        <v>3</v>
      </c>
      <c r="G176">
        <v>20</v>
      </c>
    </row>
    <row r="177" spans="1:7">
      <c r="A177" t="s">
        <v>164</v>
      </c>
      <c r="B177" t="s">
        <v>233</v>
      </c>
      <c r="C177">
        <v>17</v>
      </c>
      <c r="D177" s="15">
        <v>15</v>
      </c>
      <c r="E177" s="64">
        <f t="shared" si="6"/>
        <v>2.25</v>
      </c>
      <c r="G177">
        <v>15</v>
      </c>
    </row>
    <row r="178" spans="1:7">
      <c r="A178" t="s">
        <v>164</v>
      </c>
      <c r="B178" t="s">
        <v>234</v>
      </c>
      <c r="C178">
        <v>22</v>
      </c>
      <c r="D178" s="15">
        <v>20</v>
      </c>
      <c r="E178" s="64">
        <f t="shared" si="6"/>
        <v>3</v>
      </c>
      <c r="G178">
        <v>20</v>
      </c>
    </row>
    <row r="179" spans="1:7">
      <c r="A179" t="s">
        <v>164</v>
      </c>
      <c r="B179" t="s">
        <v>235</v>
      </c>
      <c r="C179">
        <v>22</v>
      </c>
      <c r="D179" s="15">
        <v>20</v>
      </c>
      <c r="E179" s="64">
        <f t="shared" si="6"/>
        <v>3</v>
      </c>
      <c r="G179">
        <v>20</v>
      </c>
    </row>
    <row r="180" spans="1:7">
      <c r="A180" t="s">
        <v>164</v>
      </c>
      <c r="B180" t="s">
        <v>236</v>
      </c>
      <c r="C180">
        <v>25</v>
      </c>
      <c r="D180" s="15">
        <v>20</v>
      </c>
      <c r="E180" s="64">
        <f t="shared" si="6"/>
        <v>3</v>
      </c>
      <c r="G180">
        <v>20</v>
      </c>
    </row>
    <row r="181" spans="1:7">
      <c r="A181" t="s">
        <v>164</v>
      </c>
      <c r="B181" t="s">
        <v>237</v>
      </c>
      <c r="C181">
        <v>15</v>
      </c>
      <c r="D181" s="15">
        <v>15</v>
      </c>
      <c r="E181" s="64">
        <f t="shared" si="6"/>
        <v>2.25</v>
      </c>
      <c r="G181">
        <v>15</v>
      </c>
    </row>
    <row r="182" spans="1:7">
      <c r="A182" t="s">
        <v>164</v>
      </c>
      <c r="B182" t="s">
        <v>238</v>
      </c>
      <c r="C182">
        <v>10</v>
      </c>
      <c r="D182" s="15">
        <v>10</v>
      </c>
      <c r="E182" s="64">
        <f t="shared" si="6"/>
        <v>1.5</v>
      </c>
      <c r="G182">
        <v>10</v>
      </c>
    </row>
    <row r="183" spans="1:7">
      <c r="A183" t="s">
        <v>164</v>
      </c>
      <c r="B183" t="s">
        <v>239</v>
      </c>
      <c r="C183">
        <v>10</v>
      </c>
      <c r="D183" s="15">
        <v>10</v>
      </c>
      <c r="E183" s="64">
        <f t="shared" si="6"/>
        <v>1.5</v>
      </c>
      <c r="G183">
        <v>10</v>
      </c>
    </row>
    <row r="184" spans="1:7">
      <c r="A184" t="s">
        <v>164</v>
      </c>
      <c r="B184" t="s">
        <v>240</v>
      </c>
      <c r="C184">
        <v>22</v>
      </c>
      <c r="D184" s="15">
        <v>20</v>
      </c>
      <c r="E184" s="64">
        <f t="shared" si="6"/>
        <v>3</v>
      </c>
      <c r="G184">
        <v>20</v>
      </c>
    </row>
    <row r="185" spans="1:7">
      <c r="A185" t="s">
        <v>164</v>
      </c>
      <c r="B185" t="s">
        <v>241</v>
      </c>
      <c r="C185">
        <v>15</v>
      </c>
      <c r="D185" s="15">
        <v>15</v>
      </c>
      <c r="E185" s="64">
        <f t="shared" si="6"/>
        <v>2.25</v>
      </c>
      <c r="G185">
        <v>15</v>
      </c>
    </row>
    <row r="186" spans="1:7">
      <c r="A186" t="s">
        <v>164</v>
      </c>
      <c r="B186" t="s">
        <v>242</v>
      </c>
      <c r="C186">
        <v>19</v>
      </c>
      <c r="D186" s="15">
        <v>15</v>
      </c>
      <c r="E186" s="64">
        <f t="shared" si="6"/>
        <v>2.25</v>
      </c>
      <c r="G186">
        <v>15</v>
      </c>
    </row>
    <row r="187" spans="1:7">
      <c r="A187" t="s">
        <v>164</v>
      </c>
      <c r="B187" t="s">
        <v>243</v>
      </c>
      <c r="C187">
        <v>25</v>
      </c>
      <c r="D187" s="15">
        <v>20</v>
      </c>
      <c r="E187" s="64">
        <f t="shared" si="6"/>
        <v>3</v>
      </c>
      <c r="G187">
        <v>20</v>
      </c>
    </row>
    <row r="188" spans="1:7">
      <c r="A188" t="s">
        <v>164</v>
      </c>
      <c r="B188" t="s">
        <v>244</v>
      </c>
      <c r="C188">
        <v>16</v>
      </c>
      <c r="D188" s="15">
        <v>15</v>
      </c>
      <c r="E188" s="64">
        <f t="shared" si="6"/>
        <v>2.25</v>
      </c>
      <c r="G188">
        <v>15</v>
      </c>
    </row>
    <row r="189" spans="1:7">
      <c r="A189" t="s">
        <v>164</v>
      </c>
      <c r="B189" t="s">
        <v>245</v>
      </c>
      <c r="C189">
        <v>16</v>
      </c>
      <c r="D189" s="15">
        <v>15</v>
      </c>
      <c r="E189" s="64">
        <f t="shared" si="6"/>
        <v>2.25</v>
      </c>
      <c r="G189">
        <v>15</v>
      </c>
    </row>
    <row r="190" spans="1:7">
      <c r="A190" t="s">
        <v>164</v>
      </c>
      <c r="B190" t="s">
        <v>246</v>
      </c>
      <c r="C190">
        <v>9</v>
      </c>
      <c r="D190" s="15">
        <v>10</v>
      </c>
      <c r="E190" s="64">
        <f t="shared" si="6"/>
        <v>1.5</v>
      </c>
      <c r="G190">
        <v>10</v>
      </c>
    </row>
    <row r="191" spans="1:7">
      <c r="A191" t="s">
        <v>164</v>
      </c>
      <c r="B191" t="s">
        <v>247</v>
      </c>
      <c r="C191">
        <v>37</v>
      </c>
      <c r="D191" s="65">
        <v>20</v>
      </c>
      <c r="E191" s="64">
        <f t="shared" si="6"/>
        <v>3</v>
      </c>
      <c r="F191" s="65" t="s">
        <v>520</v>
      </c>
      <c r="G191">
        <v>20</v>
      </c>
    </row>
    <row r="192" spans="1:7">
      <c r="A192" t="s">
        <v>164</v>
      </c>
      <c r="B192" t="s">
        <v>248</v>
      </c>
      <c r="C192">
        <v>20</v>
      </c>
      <c r="D192" s="15">
        <v>15</v>
      </c>
      <c r="E192" s="64">
        <f t="shared" si="6"/>
        <v>2.25</v>
      </c>
      <c r="G192">
        <v>15</v>
      </c>
    </row>
    <row r="193" spans="1:7">
      <c r="A193" t="s">
        <v>164</v>
      </c>
      <c r="B193" t="s">
        <v>249</v>
      </c>
      <c r="C193">
        <v>21</v>
      </c>
      <c r="D193" s="15">
        <v>20</v>
      </c>
      <c r="E193" s="64">
        <f t="shared" si="6"/>
        <v>3</v>
      </c>
      <c r="G193">
        <v>20</v>
      </c>
    </row>
    <row r="194" spans="1:7">
      <c r="A194" t="s">
        <v>164</v>
      </c>
      <c r="B194" t="s">
        <v>250</v>
      </c>
      <c r="C194">
        <v>23</v>
      </c>
      <c r="D194" s="15">
        <v>20</v>
      </c>
      <c r="E194" s="64">
        <f t="shared" si="6"/>
        <v>3</v>
      </c>
      <c r="G194">
        <v>20</v>
      </c>
    </row>
    <row r="195" spans="1:7">
      <c r="A195" t="s">
        <v>164</v>
      </c>
      <c r="B195" t="s">
        <v>251</v>
      </c>
      <c r="C195">
        <v>6</v>
      </c>
      <c r="D195" s="15">
        <v>10</v>
      </c>
      <c r="E195" s="64">
        <f t="shared" si="6"/>
        <v>1.5</v>
      </c>
      <c r="G195">
        <v>10</v>
      </c>
    </row>
    <row r="196" spans="1:7">
      <c r="A196" t="s">
        <v>164</v>
      </c>
      <c r="B196" t="s">
        <v>252</v>
      </c>
      <c r="C196">
        <v>11</v>
      </c>
      <c r="D196" s="15">
        <v>15</v>
      </c>
      <c r="E196" s="64">
        <f t="shared" si="6"/>
        <v>2.25</v>
      </c>
      <c r="G196">
        <v>15</v>
      </c>
    </row>
    <row r="197" spans="1:7">
      <c r="A197" t="s">
        <v>164</v>
      </c>
      <c r="B197" t="s">
        <v>253</v>
      </c>
      <c r="C197">
        <v>11</v>
      </c>
      <c r="D197" s="15">
        <v>15</v>
      </c>
      <c r="E197" s="64">
        <f t="shared" si="6"/>
        <v>2.25</v>
      </c>
      <c r="G197">
        <v>15</v>
      </c>
    </row>
    <row r="198" spans="1:7">
      <c r="A198" t="s">
        <v>164</v>
      </c>
      <c r="B198" t="s">
        <v>255</v>
      </c>
      <c r="C198">
        <v>59</v>
      </c>
      <c r="D198" s="65">
        <v>20</v>
      </c>
      <c r="E198" s="64">
        <f t="shared" si="6"/>
        <v>3</v>
      </c>
      <c r="F198" s="65" t="s">
        <v>520</v>
      </c>
      <c r="G198">
        <v>20</v>
      </c>
    </row>
    <row r="199" spans="1:7">
      <c r="A199" t="s">
        <v>164</v>
      </c>
      <c r="B199" t="s">
        <v>256</v>
      </c>
      <c r="C199">
        <v>16</v>
      </c>
      <c r="D199" s="15">
        <v>15</v>
      </c>
      <c r="E199" s="64">
        <f t="shared" si="6"/>
        <v>2.25</v>
      </c>
      <c r="G199">
        <v>15</v>
      </c>
    </row>
    <row r="200" spans="1:7">
      <c r="A200" t="s">
        <v>164</v>
      </c>
      <c r="B200" t="s">
        <v>257</v>
      </c>
      <c r="C200">
        <v>21</v>
      </c>
      <c r="D200" s="15">
        <v>20</v>
      </c>
      <c r="E200" s="64">
        <f t="shared" si="6"/>
        <v>3</v>
      </c>
      <c r="G200">
        <v>20</v>
      </c>
    </row>
    <row r="201" spans="1:7">
      <c r="A201" t="s">
        <v>164</v>
      </c>
      <c r="B201" t="s">
        <v>258</v>
      </c>
      <c r="C201">
        <v>4</v>
      </c>
      <c r="D201" s="15">
        <v>5</v>
      </c>
      <c r="E201" s="64">
        <f t="shared" si="6"/>
        <v>0.75</v>
      </c>
      <c r="G201">
        <v>5</v>
      </c>
    </row>
    <row r="202" spans="1:7">
      <c r="A202" t="s">
        <v>164</v>
      </c>
      <c r="B202" t="s">
        <v>259</v>
      </c>
      <c r="C202">
        <v>6</v>
      </c>
      <c r="D202" s="15">
        <v>10</v>
      </c>
      <c r="E202" s="64">
        <f t="shared" si="6"/>
        <v>1.5</v>
      </c>
      <c r="G202">
        <v>10</v>
      </c>
    </row>
    <row r="203" spans="1:7">
      <c r="A203" t="s">
        <v>164</v>
      </c>
      <c r="B203" t="s">
        <v>260</v>
      </c>
      <c r="C203">
        <v>4</v>
      </c>
      <c r="D203" s="15">
        <v>5</v>
      </c>
      <c r="E203" s="64">
        <f t="shared" si="6"/>
        <v>0.75</v>
      </c>
      <c r="G203">
        <v>5</v>
      </c>
    </row>
    <row r="204" spans="1:7">
      <c r="A204" t="s">
        <v>164</v>
      </c>
      <c r="B204" t="s">
        <v>261</v>
      </c>
      <c r="C204">
        <v>4</v>
      </c>
      <c r="D204" s="15">
        <v>5</v>
      </c>
      <c r="E204" s="64">
        <f t="shared" si="6"/>
        <v>0.75</v>
      </c>
      <c r="G204">
        <v>5</v>
      </c>
    </row>
    <row r="205" spans="1:7">
      <c r="A205" t="s">
        <v>164</v>
      </c>
      <c r="B205" t="s">
        <v>262</v>
      </c>
      <c r="C205">
        <v>5</v>
      </c>
      <c r="D205" s="15">
        <v>5</v>
      </c>
      <c r="E205" s="64">
        <f t="shared" ref="E205:E236" si="7">ROUND((D205/20)*(20/100)*15,2)</f>
        <v>0.75</v>
      </c>
      <c r="G205">
        <v>5</v>
      </c>
    </row>
    <row r="206" spans="1:7">
      <c r="A206" t="s">
        <v>164</v>
      </c>
      <c r="B206" t="s">
        <v>263</v>
      </c>
      <c r="C206">
        <v>0</v>
      </c>
      <c r="D206" s="15">
        <v>5</v>
      </c>
      <c r="E206" s="64">
        <f t="shared" si="7"/>
        <v>0.75</v>
      </c>
      <c r="G206">
        <v>0</v>
      </c>
    </row>
    <row r="207" spans="1:7">
      <c r="A207" t="s">
        <v>164</v>
      </c>
      <c r="B207" t="s">
        <v>264</v>
      </c>
      <c r="D207" s="15">
        <v>0</v>
      </c>
      <c r="E207" s="64">
        <f t="shared" si="7"/>
        <v>0</v>
      </c>
      <c r="G207">
        <v>0</v>
      </c>
    </row>
    <row r="208" spans="1:7">
      <c r="A208" t="s">
        <v>164</v>
      </c>
      <c r="B208" t="s">
        <v>265</v>
      </c>
      <c r="C208">
        <v>21</v>
      </c>
      <c r="D208" s="15">
        <v>20</v>
      </c>
      <c r="E208" s="64">
        <f t="shared" si="7"/>
        <v>3</v>
      </c>
      <c r="G208">
        <v>20</v>
      </c>
    </row>
    <row r="209" spans="1:7">
      <c r="A209" t="s">
        <v>164</v>
      </c>
      <c r="B209" t="s">
        <v>266</v>
      </c>
      <c r="C209">
        <v>19</v>
      </c>
      <c r="D209" s="15">
        <v>15</v>
      </c>
      <c r="E209" s="64">
        <f t="shared" si="7"/>
        <v>2.25</v>
      </c>
      <c r="G209">
        <v>15</v>
      </c>
    </row>
    <row r="210" spans="1:7">
      <c r="A210" t="s">
        <v>164</v>
      </c>
      <c r="B210" t="s">
        <v>267</v>
      </c>
      <c r="C210">
        <v>21</v>
      </c>
      <c r="D210" s="15">
        <v>20</v>
      </c>
      <c r="E210" s="64">
        <f t="shared" si="7"/>
        <v>3</v>
      </c>
      <c r="G210">
        <v>20</v>
      </c>
    </row>
    <row r="211" spans="1:7">
      <c r="A211" t="s">
        <v>164</v>
      </c>
      <c r="B211" t="s">
        <v>268</v>
      </c>
      <c r="C211">
        <v>8</v>
      </c>
      <c r="D211" s="15">
        <v>10</v>
      </c>
      <c r="E211" s="64">
        <f t="shared" si="7"/>
        <v>1.5</v>
      </c>
      <c r="G211">
        <v>10</v>
      </c>
    </row>
    <row r="212" spans="1:7">
      <c r="A212" t="s">
        <v>164</v>
      </c>
      <c r="B212" t="s">
        <v>269</v>
      </c>
      <c r="C212">
        <v>4</v>
      </c>
      <c r="D212" s="15">
        <v>5</v>
      </c>
      <c r="E212" s="64">
        <f t="shared" si="7"/>
        <v>0.75</v>
      </c>
      <c r="G212">
        <v>5</v>
      </c>
    </row>
    <row r="213" spans="1:7">
      <c r="A213" t="s">
        <v>164</v>
      </c>
      <c r="B213" t="s">
        <v>270</v>
      </c>
      <c r="C213">
        <v>6</v>
      </c>
      <c r="D213" s="15">
        <v>10</v>
      </c>
      <c r="E213" s="64">
        <f t="shared" si="7"/>
        <v>1.5</v>
      </c>
      <c r="G213">
        <v>10</v>
      </c>
    </row>
    <row r="214" spans="1:7">
      <c r="A214" t="s">
        <v>164</v>
      </c>
      <c r="B214" t="s">
        <v>271</v>
      </c>
      <c r="C214">
        <v>14</v>
      </c>
      <c r="D214" s="15">
        <v>15</v>
      </c>
      <c r="E214" s="64">
        <f t="shared" si="7"/>
        <v>2.25</v>
      </c>
      <c r="G214">
        <v>15</v>
      </c>
    </row>
    <row r="215" spans="1:7">
      <c r="A215" t="s">
        <v>164</v>
      </c>
      <c r="B215" t="s">
        <v>272</v>
      </c>
      <c r="C215">
        <v>0</v>
      </c>
      <c r="D215" s="15">
        <v>5</v>
      </c>
      <c r="E215" s="64">
        <f t="shared" si="7"/>
        <v>0.75</v>
      </c>
      <c r="G215">
        <v>0</v>
      </c>
    </row>
    <row r="216" spans="1:7">
      <c r="A216" t="s">
        <v>164</v>
      </c>
      <c r="B216" t="s">
        <v>273</v>
      </c>
      <c r="C216">
        <v>11</v>
      </c>
      <c r="D216" s="15">
        <v>15</v>
      </c>
      <c r="E216" s="64">
        <f t="shared" si="7"/>
        <v>2.25</v>
      </c>
      <c r="G216">
        <v>15</v>
      </c>
    </row>
    <row r="217" spans="1:7">
      <c r="A217" t="s">
        <v>164</v>
      </c>
      <c r="B217" t="s">
        <v>274</v>
      </c>
      <c r="C217">
        <v>15</v>
      </c>
      <c r="D217" s="15">
        <v>15</v>
      </c>
      <c r="E217" s="64">
        <f t="shared" si="7"/>
        <v>2.25</v>
      </c>
      <c r="G217">
        <v>15</v>
      </c>
    </row>
    <row r="218" spans="1:7">
      <c r="A218" t="s">
        <v>164</v>
      </c>
      <c r="B218" t="s">
        <v>275</v>
      </c>
      <c r="C218">
        <v>22</v>
      </c>
      <c r="D218" s="15">
        <v>20</v>
      </c>
      <c r="E218" s="64">
        <f t="shared" si="7"/>
        <v>3</v>
      </c>
      <c r="G218">
        <v>20</v>
      </c>
    </row>
    <row r="219" spans="1:7">
      <c r="A219" t="s">
        <v>164</v>
      </c>
      <c r="B219" t="s">
        <v>276</v>
      </c>
      <c r="C219">
        <v>15</v>
      </c>
      <c r="D219" s="15">
        <v>15</v>
      </c>
      <c r="E219" s="64">
        <f t="shared" si="7"/>
        <v>2.25</v>
      </c>
      <c r="G219">
        <v>15</v>
      </c>
    </row>
    <row r="220" spans="1:7">
      <c r="A220" t="s">
        <v>164</v>
      </c>
      <c r="B220" t="s">
        <v>277</v>
      </c>
      <c r="C220">
        <v>24</v>
      </c>
      <c r="D220" s="15">
        <v>20</v>
      </c>
      <c r="E220" s="64">
        <f t="shared" si="7"/>
        <v>3</v>
      </c>
      <c r="G220">
        <v>20</v>
      </c>
    </row>
    <row r="221" spans="1:7">
      <c r="A221" t="s">
        <v>164</v>
      </c>
      <c r="B221" t="s">
        <v>278</v>
      </c>
      <c r="C221">
        <v>33</v>
      </c>
      <c r="D221" s="15">
        <v>20</v>
      </c>
      <c r="E221" s="64">
        <f t="shared" si="7"/>
        <v>3</v>
      </c>
      <c r="G221">
        <v>20</v>
      </c>
    </row>
    <row r="222" spans="1:7">
      <c r="A222" t="s">
        <v>164</v>
      </c>
      <c r="B222" t="s">
        <v>279</v>
      </c>
      <c r="C222">
        <v>6</v>
      </c>
      <c r="D222" s="15">
        <v>10</v>
      </c>
      <c r="E222" s="64">
        <f t="shared" si="7"/>
        <v>1.5</v>
      </c>
      <c r="G222">
        <v>10</v>
      </c>
    </row>
    <row r="223" spans="1:7">
      <c r="A223" t="s">
        <v>164</v>
      </c>
      <c r="B223" t="s">
        <v>280</v>
      </c>
      <c r="C223">
        <v>20</v>
      </c>
      <c r="D223" s="15">
        <v>15</v>
      </c>
      <c r="E223" s="64">
        <f t="shared" si="7"/>
        <v>2.25</v>
      </c>
      <c r="G223">
        <v>15</v>
      </c>
    </row>
    <row r="224" spans="1:7">
      <c r="A224" t="s">
        <v>164</v>
      </c>
      <c r="B224" t="s">
        <v>281</v>
      </c>
      <c r="D224" s="15">
        <v>0</v>
      </c>
      <c r="E224" s="64">
        <f t="shared" si="7"/>
        <v>0</v>
      </c>
      <c r="G224">
        <v>0</v>
      </c>
    </row>
    <row r="225" spans="1:7">
      <c r="A225" t="s">
        <v>164</v>
      </c>
      <c r="B225" t="s">
        <v>282</v>
      </c>
      <c r="C225">
        <v>15</v>
      </c>
      <c r="D225" s="15">
        <v>15</v>
      </c>
      <c r="E225" s="64">
        <f t="shared" si="7"/>
        <v>2.25</v>
      </c>
      <c r="G225">
        <v>15</v>
      </c>
    </row>
    <row r="226" spans="1:7">
      <c r="A226" t="s">
        <v>164</v>
      </c>
      <c r="B226" t="s">
        <v>283</v>
      </c>
      <c r="C226">
        <v>16</v>
      </c>
      <c r="D226" s="15">
        <v>15</v>
      </c>
      <c r="E226" s="64">
        <f t="shared" si="7"/>
        <v>2.25</v>
      </c>
      <c r="G226">
        <v>15</v>
      </c>
    </row>
    <row r="227" spans="1:7">
      <c r="A227" t="s">
        <v>164</v>
      </c>
      <c r="B227" t="s">
        <v>284</v>
      </c>
      <c r="C227">
        <v>12</v>
      </c>
      <c r="D227" s="15">
        <v>15</v>
      </c>
      <c r="E227" s="64">
        <f t="shared" si="7"/>
        <v>2.25</v>
      </c>
      <c r="G227">
        <v>15</v>
      </c>
    </row>
    <row r="228" spans="1:7">
      <c r="A228" t="s">
        <v>164</v>
      </c>
      <c r="B228" t="s">
        <v>285</v>
      </c>
      <c r="C228">
        <v>15</v>
      </c>
      <c r="D228" s="15">
        <v>15</v>
      </c>
      <c r="E228" s="64">
        <f t="shared" si="7"/>
        <v>2.25</v>
      </c>
      <c r="G228">
        <v>15</v>
      </c>
    </row>
    <row r="229" spans="1:7">
      <c r="A229" t="s">
        <v>164</v>
      </c>
      <c r="B229" t="s">
        <v>286</v>
      </c>
      <c r="C229">
        <v>49</v>
      </c>
      <c r="D229" s="65">
        <v>20</v>
      </c>
      <c r="E229" s="64">
        <f t="shared" si="7"/>
        <v>3</v>
      </c>
      <c r="F229" s="65" t="s">
        <v>520</v>
      </c>
      <c r="G229">
        <v>20</v>
      </c>
    </row>
    <row r="230" spans="1:7">
      <c r="A230" t="s">
        <v>164</v>
      </c>
      <c r="B230" t="s">
        <v>287</v>
      </c>
      <c r="C230">
        <v>18</v>
      </c>
      <c r="D230" s="65">
        <v>15</v>
      </c>
      <c r="E230" s="64">
        <f t="shared" si="7"/>
        <v>2.25</v>
      </c>
      <c r="F230" s="65" t="s">
        <v>520</v>
      </c>
      <c r="G230">
        <v>15</v>
      </c>
    </row>
    <row r="231" spans="1:7">
      <c r="A231" t="s">
        <v>164</v>
      </c>
      <c r="B231" t="s">
        <v>288</v>
      </c>
      <c r="C231">
        <v>6</v>
      </c>
      <c r="D231" s="15">
        <v>10</v>
      </c>
      <c r="E231" s="64">
        <f t="shared" si="7"/>
        <v>1.5</v>
      </c>
      <c r="G231">
        <v>10</v>
      </c>
    </row>
    <row r="232" spans="1:7">
      <c r="A232" t="s">
        <v>164</v>
      </c>
      <c r="B232" t="s">
        <v>289</v>
      </c>
      <c r="C232">
        <v>10</v>
      </c>
      <c r="D232" s="15">
        <v>10</v>
      </c>
      <c r="E232" s="64">
        <f t="shared" si="7"/>
        <v>1.5</v>
      </c>
      <c r="G232">
        <v>10</v>
      </c>
    </row>
    <row r="233" spans="1:7">
      <c r="A233" t="s">
        <v>164</v>
      </c>
      <c r="B233" t="s">
        <v>290</v>
      </c>
      <c r="C233">
        <v>33</v>
      </c>
      <c r="D233" s="15">
        <v>20</v>
      </c>
      <c r="E233" s="64">
        <f t="shared" si="7"/>
        <v>3</v>
      </c>
      <c r="G233">
        <v>20</v>
      </c>
    </row>
    <row r="234" spans="1:7">
      <c r="A234" t="s">
        <v>164</v>
      </c>
      <c r="B234" t="s">
        <v>291</v>
      </c>
      <c r="C234">
        <v>26</v>
      </c>
      <c r="D234" s="15">
        <v>20</v>
      </c>
      <c r="E234" s="64">
        <f t="shared" si="7"/>
        <v>3</v>
      </c>
      <c r="G234">
        <v>20</v>
      </c>
    </row>
    <row r="235" spans="1:7">
      <c r="A235" t="s">
        <v>164</v>
      </c>
      <c r="B235" t="s">
        <v>292</v>
      </c>
      <c r="C235">
        <v>16</v>
      </c>
      <c r="D235" s="15">
        <v>15</v>
      </c>
      <c r="E235" s="64">
        <f t="shared" si="7"/>
        <v>2.25</v>
      </c>
      <c r="G235">
        <v>15</v>
      </c>
    </row>
    <row r="236" spans="1:7">
      <c r="A236" t="s">
        <v>164</v>
      </c>
      <c r="B236" t="s">
        <v>293</v>
      </c>
      <c r="C236">
        <v>15</v>
      </c>
      <c r="D236" s="15">
        <v>15</v>
      </c>
      <c r="E236" s="64">
        <f t="shared" si="7"/>
        <v>2.25</v>
      </c>
      <c r="G236">
        <v>15</v>
      </c>
    </row>
    <row r="237" spans="1:7">
      <c r="A237" t="s">
        <v>164</v>
      </c>
      <c r="B237" t="s">
        <v>294</v>
      </c>
      <c r="C237">
        <v>71</v>
      </c>
      <c r="D237" s="65">
        <v>20</v>
      </c>
      <c r="E237" s="64">
        <f t="shared" ref="E237:E238" si="8">ROUND((D237/20)*(20/100)*15,2)</f>
        <v>3</v>
      </c>
      <c r="F237" s="65" t="s">
        <v>520</v>
      </c>
      <c r="G237">
        <v>20</v>
      </c>
    </row>
    <row r="238" spans="1:7">
      <c r="A238" t="s">
        <v>164</v>
      </c>
      <c r="B238" t="s">
        <v>295</v>
      </c>
      <c r="C238">
        <v>4</v>
      </c>
      <c r="D238" s="15">
        <v>5</v>
      </c>
      <c r="E238" s="64">
        <f t="shared" si="8"/>
        <v>0.75</v>
      </c>
      <c r="G238">
        <v>5</v>
      </c>
    </row>
    <row r="239" spans="1:7">
      <c r="A239" t="s">
        <v>296</v>
      </c>
      <c r="B239" t="s">
        <v>297</v>
      </c>
      <c r="C239">
        <v>0</v>
      </c>
      <c r="D239" s="15">
        <v>5</v>
      </c>
      <c r="E239" s="64">
        <f t="shared" ref="E239:E302" si="9">ROUND((D239/20)*(20/100)*10,2)</f>
        <v>0.5</v>
      </c>
      <c r="G239">
        <v>0</v>
      </c>
    </row>
    <row r="240" spans="1:7">
      <c r="A240" t="s">
        <v>296</v>
      </c>
      <c r="B240" t="s">
        <v>298</v>
      </c>
      <c r="C240">
        <v>0</v>
      </c>
      <c r="D240" s="15">
        <v>5</v>
      </c>
      <c r="E240" s="64">
        <f t="shared" si="9"/>
        <v>0.5</v>
      </c>
      <c r="G240">
        <v>0</v>
      </c>
    </row>
    <row r="241" spans="1:7">
      <c r="A241" t="s">
        <v>296</v>
      </c>
      <c r="B241" t="s">
        <v>299</v>
      </c>
      <c r="D241" s="15">
        <v>0</v>
      </c>
      <c r="E241" s="64">
        <f t="shared" si="9"/>
        <v>0</v>
      </c>
      <c r="G241">
        <v>0</v>
      </c>
    </row>
    <row r="242" spans="1:7">
      <c r="A242" t="s">
        <v>296</v>
      </c>
      <c r="B242" t="s">
        <v>300</v>
      </c>
      <c r="C242">
        <v>17</v>
      </c>
      <c r="D242" s="15">
        <v>15</v>
      </c>
      <c r="E242" s="64">
        <f t="shared" si="9"/>
        <v>1.5</v>
      </c>
      <c r="G242">
        <v>15</v>
      </c>
    </row>
    <row r="243" spans="1:7">
      <c r="A243" t="s">
        <v>296</v>
      </c>
      <c r="B243" t="s">
        <v>301</v>
      </c>
      <c r="C243">
        <v>4</v>
      </c>
      <c r="D243" s="15">
        <v>5</v>
      </c>
      <c r="E243" s="64">
        <f t="shared" si="9"/>
        <v>0.5</v>
      </c>
      <c r="G243">
        <v>5</v>
      </c>
    </row>
    <row r="244" spans="1:7">
      <c r="A244" t="s">
        <v>296</v>
      </c>
      <c r="B244" t="s">
        <v>302</v>
      </c>
      <c r="C244">
        <v>4</v>
      </c>
      <c r="D244" s="15">
        <v>5</v>
      </c>
      <c r="E244" s="64">
        <f t="shared" si="9"/>
        <v>0.5</v>
      </c>
      <c r="G244">
        <v>5</v>
      </c>
    </row>
    <row r="245" spans="1:7">
      <c r="A245" t="s">
        <v>296</v>
      </c>
      <c r="B245" t="s">
        <v>303</v>
      </c>
      <c r="C245">
        <v>18</v>
      </c>
      <c r="D245" s="65">
        <v>15</v>
      </c>
      <c r="E245" s="64">
        <f t="shared" si="9"/>
        <v>1.5</v>
      </c>
      <c r="F245" s="65" t="s">
        <v>520</v>
      </c>
      <c r="G245">
        <v>15</v>
      </c>
    </row>
    <row r="246" spans="1:7">
      <c r="A246" t="s">
        <v>296</v>
      </c>
      <c r="B246" t="s">
        <v>304</v>
      </c>
      <c r="C246">
        <v>6</v>
      </c>
      <c r="D246" s="15">
        <v>10</v>
      </c>
      <c r="E246" s="64">
        <f t="shared" si="9"/>
        <v>1</v>
      </c>
      <c r="G246">
        <v>10</v>
      </c>
    </row>
    <row r="247" spans="1:7">
      <c r="A247" t="s">
        <v>296</v>
      </c>
      <c r="B247" t="s">
        <v>305</v>
      </c>
      <c r="C247">
        <v>4</v>
      </c>
      <c r="D247" s="15">
        <v>5</v>
      </c>
      <c r="E247" s="64">
        <f t="shared" si="9"/>
        <v>0.5</v>
      </c>
      <c r="G247">
        <v>5</v>
      </c>
    </row>
    <row r="248" spans="1:7">
      <c r="A248" t="s">
        <v>296</v>
      </c>
      <c r="B248" t="s">
        <v>306</v>
      </c>
      <c r="C248">
        <v>4</v>
      </c>
      <c r="D248" s="15">
        <v>5</v>
      </c>
      <c r="E248" s="64">
        <f t="shared" si="9"/>
        <v>0.5</v>
      </c>
      <c r="G248">
        <v>5</v>
      </c>
    </row>
    <row r="249" spans="1:7">
      <c r="A249" t="s">
        <v>296</v>
      </c>
      <c r="B249" t="s">
        <v>307</v>
      </c>
      <c r="C249">
        <v>0</v>
      </c>
      <c r="D249" s="15">
        <v>5</v>
      </c>
      <c r="E249" s="64">
        <f t="shared" si="9"/>
        <v>0.5</v>
      </c>
      <c r="G249">
        <v>0</v>
      </c>
    </row>
    <row r="250" spans="1:7">
      <c r="A250" t="s">
        <v>296</v>
      </c>
      <c r="B250" t="s">
        <v>308</v>
      </c>
      <c r="C250">
        <v>20</v>
      </c>
      <c r="D250" s="15">
        <v>15</v>
      </c>
      <c r="E250" s="64">
        <f t="shared" si="9"/>
        <v>1.5</v>
      </c>
      <c r="G250">
        <v>15</v>
      </c>
    </row>
    <row r="251" spans="1:7">
      <c r="A251" t="s">
        <v>296</v>
      </c>
      <c r="B251" t="s">
        <v>309</v>
      </c>
      <c r="C251">
        <v>0</v>
      </c>
      <c r="D251" s="15">
        <v>5</v>
      </c>
      <c r="E251" s="64">
        <f t="shared" si="9"/>
        <v>0.5</v>
      </c>
      <c r="G251">
        <v>0</v>
      </c>
    </row>
    <row r="252" spans="1:7">
      <c r="A252" t="s">
        <v>296</v>
      </c>
      <c r="B252" t="s">
        <v>310</v>
      </c>
      <c r="C252">
        <v>15</v>
      </c>
      <c r="D252" s="15">
        <v>15</v>
      </c>
      <c r="E252" s="64">
        <f t="shared" si="9"/>
        <v>1.5</v>
      </c>
      <c r="G252">
        <v>15</v>
      </c>
    </row>
    <row r="253" spans="1:7">
      <c r="A253" t="s">
        <v>296</v>
      </c>
      <c r="B253" t="s">
        <v>311</v>
      </c>
      <c r="C253">
        <v>23</v>
      </c>
      <c r="D253" s="15">
        <v>20</v>
      </c>
      <c r="E253" s="64">
        <f t="shared" si="9"/>
        <v>2</v>
      </c>
      <c r="G253">
        <v>20</v>
      </c>
    </row>
    <row r="254" spans="1:7">
      <c r="A254" t="s">
        <v>296</v>
      </c>
      <c r="B254" t="s">
        <v>312</v>
      </c>
      <c r="C254">
        <v>1</v>
      </c>
      <c r="D254" s="15">
        <v>5</v>
      </c>
      <c r="E254" s="64">
        <f t="shared" si="9"/>
        <v>0.5</v>
      </c>
      <c r="G254">
        <v>5</v>
      </c>
    </row>
    <row r="255" spans="1:7">
      <c r="A255" t="s">
        <v>296</v>
      </c>
      <c r="B255" t="s">
        <v>313</v>
      </c>
      <c r="C255">
        <v>15</v>
      </c>
      <c r="D255" s="15">
        <v>15</v>
      </c>
      <c r="E255" s="64">
        <f t="shared" si="9"/>
        <v>1.5</v>
      </c>
      <c r="G255">
        <v>15</v>
      </c>
    </row>
    <row r="256" spans="1:7">
      <c r="A256" t="s">
        <v>296</v>
      </c>
      <c r="B256" t="s">
        <v>314</v>
      </c>
      <c r="C256">
        <v>5</v>
      </c>
      <c r="D256" s="15">
        <v>5</v>
      </c>
      <c r="E256" s="64">
        <f t="shared" si="9"/>
        <v>0.5</v>
      </c>
      <c r="G256">
        <v>5</v>
      </c>
    </row>
    <row r="257" spans="1:7">
      <c r="A257" t="s">
        <v>296</v>
      </c>
      <c r="B257" t="s">
        <v>315</v>
      </c>
      <c r="C257">
        <v>6</v>
      </c>
      <c r="D257" s="15">
        <v>10</v>
      </c>
      <c r="E257" s="64">
        <f t="shared" si="9"/>
        <v>1</v>
      </c>
      <c r="G257">
        <v>10</v>
      </c>
    </row>
    <row r="258" spans="1:7">
      <c r="A258" t="s">
        <v>296</v>
      </c>
      <c r="B258" t="s">
        <v>316</v>
      </c>
      <c r="C258">
        <v>27</v>
      </c>
      <c r="D258" s="15">
        <v>20</v>
      </c>
      <c r="E258" s="64">
        <f t="shared" si="9"/>
        <v>2</v>
      </c>
      <c r="G258">
        <v>20</v>
      </c>
    </row>
    <row r="259" spans="1:7">
      <c r="A259" t="s">
        <v>296</v>
      </c>
      <c r="B259" t="s">
        <v>317</v>
      </c>
      <c r="C259">
        <v>0</v>
      </c>
      <c r="D259" s="15">
        <v>5</v>
      </c>
      <c r="E259" s="64">
        <f t="shared" si="9"/>
        <v>0.5</v>
      </c>
      <c r="G259">
        <v>0</v>
      </c>
    </row>
    <row r="260" spans="1:7">
      <c r="A260" t="s">
        <v>296</v>
      </c>
      <c r="B260" t="s">
        <v>318</v>
      </c>
      <c r="D260" s="15">
        <v>0</v>
      </c>
      <c r="E260" s="64">
        <f t="shared" si="9"/>
        <v>0</v>
      </c>
      <c r="G260">
        <v>0</v>
      </c>
    </row>
    <row r="261" spans="1:7">
      <c r="A261" t="s">
        <v>296</v>
      </c>
      <c r="B261" t="s">
        <v>319</v>
      </c>
      <c r="C261">
        <v>8</v>
      </c>
      <c r="D261" s="15">
        <v>10</v>
      </c>
      <c r="E261" s="64">
        <f t="shared" si="9"/>
        <v>1</v>
      </c>
      <c r="G261">
        <v>10</v>
      </c>
    </row>
    <row r="262" spans="1:7">
      <c r="A262" t="s">
        <v>296</v>
      </c>
      <c r="B262" t="s">
        <v>320</v>
      </c>
      <c r="C262">
        <v>23</v>
      </c>
      <c r="D262" s="15">
        <v>20</v>
      </c>
      <c r="E262" s="64">
        <f t="shared" si="9"/>
        <v>2</v>
      </c>
      <c r="G262">
        <v>20</v>
      </c>
    </row>
    <row r="263" spans="1:7">
      <c r="A263" t="s">
        <v>296</v>
      </c>
      <c r="B263" t="s">
        <v>321</v>
      </c>
      <c r="D263" s="15">
        <v>0</v>
      </c>
      <c r="E263" s="64">
        <f t="shared" si="9"/>
        <v>0</v>
      </c>
      <c r="G263">
        <v>0</v>
      </c>
    </row>
    <row r="264" spans="1:7">
      <c r="A264" t="s">
        <v>296</v>
      </c>
      <c r="B264" t="s">
        <v>322</v>
      </c>
      <c r="C264">
        <v>18</v>
      </c>
      <c r="D264" s="65">
        <v>15</v>
      </c>
      <c r="E264" s="64">
        <f t="shared" si="9"/>
        <v>1.5</v>
      </c>
      <c r="F264" s="65" t="s">
        <v>520</v>
      </c>
      <c r="G264">
        <v>15</v>
      </c>
    </row>
    <row r="265" spans="1:7">
      <c r="A265" t="s">
        <v>296</v>
      </c>
      <c r="B265" t="s">
        <v>323</v>
      </c>
      <c r="C265">
        <v>10</v>
      </c>
      <c r="D265" s="15">
        <v>10</v>
      </c>
      <c r="E265" s="64">
        <f t="shared" si="9"/>
        <v>1</v>
      </c>
      <c r="G265">
        <v>10</v>
      </c>
    </row>
    <row r="266" spans="1:7">
      <c r="A266" t="s">
        <v>296</v>
      </c>
      <c r="B266" t="s">
        <v>324</v>
      </c>
      <c r="C266">
        <v>7</v>
      </c>
      <c r="D266" s="15">
        <v>10</v>
      </c>
      <c r="E266" s="64">
        <f t="shared" si="9"/>
        <v>1</v>
      </c>
      <c r="G266">
        <v>10</v>
      </c>
    </row>
    <row r="267" spans="1:7">
      <c r="A267" t="s">
        <v>296</v>
      </c>
      <c r="B267" t="s">
        <v>325</v>
      </c>
      <c r="C267">
        <v>24</v>
      </c>
      <c r="D267" s="15">
        <v>20</v>
      </c>
      <c r="E267" s="64">
        <f t="shared" si="9"/>
        <v>2</v>
      </c>
      <c r="G267">
        <v>20</v>
      </c>
    </row>
    <row r="268" spans="1:7">
      <c r="A268" t="s">
        <v>296</v>
      </c>
      <c r="B268" t="s">
        <v>326</v>
      </c>
      <c r="C268">
        <v>22</v>
      </c>
      <c r="D268" s="15">
        <v>20</v>
      </c>
      <c r="E268" s="64">
        <f t="shared" si="9"/>
        <v>2</v>
      </c>
      <c r="G268">
        <v>20</v>
      </c>
    </row>
    <row r="269" spans="1:7">
      <c r="A269" t="s">
        <v>296</v>
      </c>
      <c r="B269" t="s">
        <v>327</v>
      </c>
      <c r="C269">
        <v>1</v>
      </c>
      <c r="D269" s="15">
        <v>5</v>
      </c>
      <c r="E269" s="64">
        <f t="shared" si="9"/>
        <v>0.5</v>
      </c>
      <c r="G269">
        <v>5</v>
      </c>
    </row>
    <row r="270" spans="1:7">
      <c r="A270" t="s">
        <v>296</v>
      </c>
      <c r="B270" t="s">
        <v>328</v>
      </c>
      <c r="C270">
        <v>1</v>
      </c>
      <c r="D270" s="15">
        <v>5</v>
      </c>
      <c r="E270" s="64">
        <f t="shared" si="9"/>
        <v>0.5</v>
      </c>
      <c r="G270">
        <v>5</v>
      </c>
    </row>
    <row r="271" spans="1:7">
      <c r="A271" t="s">
        <v>296</v>
      </c>
      <c r="B271" t="s">
        <v>329</v>
      </c>
      <c r="C271">
        <v>0</v>
      </c>
      <c r="D271" s="15">
        <v>5</v>
      </c>
      <c r="E271" s="64">
        <f t="shared" si="9"/>
        <v>0.5</v>
      </c>
      <c r="G271">
        <v>0</v>
      </c>
    </row>
    <row r="272" spans="1:7">
      <c r="A272" t="s">
        <v>296</v>
      </c>
      <c r="B272" t="s">
        <v>330</v>
      </c>
      <c r="C272">
        <v>1</v>
      </c>
      <c r="D272" s="15">
        <v>5</v>
      </c>
      <c r="E272" s="64">
        <f t="shared" si="9"/>
        <v>0.5</v>
      </c>
      <c r="G272">
        <v>5</v>
      </c>
    </row>
    <row r="273" spans="1:7">
      <c r="A273" t="s">
        <v>296</v>
      </c>
      <c r="B273" t="s">
        <v>331</v>
      </c>
      <c r="C273">
        <v>1</v>
      </c>
      <c r="D273" s="15">
        <v>5</v>
      </c>
      <c r="E273" s="64">
        <f t="shared" si="9"/>
        <v>0.5</v>
      </c>
      <c r="G273">
        <v>5</v>
      </c>
    </row>
    <row r="274" spans="1:7">
      <c r="A274" t="s">
        <v>296</v>
      </c>
      <c r="B274" t="s">
        <v>332</v>
      </c>
      <c r="C274">
        <v>5</v>
      </c>
      <c r="D274" s="15">
        <v>5</v>
      </c>
      <c r="E274" s="64">
        <f t="shared" si="9"/>
        <v>0.5</v>
      </c>
      <c r="G274">
        <v>5</v>
      </c>
    </row>
    <row r="275" spans="1:7">
      <c r="A275" t="s">
        <v>296</v>
      </c>
      <c r="B275" t="s">
        <v>333</v>
      </c>
      <c r="C275">
        <v>20</v>
      </c>
      <c r="D275" s="15">
        <v>15</v>
      </c>
      <c r="E275" s="64">
        <f t="shared" si="9"/>
        <v>1.5</v>
      </c>
      <c r="G275">
        <v>15</v>
      </c>
    </row>
    <row r="276" spans="1:7">
      <c r="A276" t="s">
        <v>296</v>
      </c>
      <c r="B276" t="s">
        <v>334</v>
      </c>
      <c r="C276">
        <v>17</v>
      </c>
      <c r="D276" s="15">
        <v>15</v>
      </c>
      <c r="E276" s="64">
        <f t="shared" si="9"/>
        <v>1.5</v>
      </c>
      <c r="G276">
        <v>15</v>
      </c>
    </row>
    <row r="277" spans="1:7">
      <c r="A277" t="s">
        <v>296</v>
      </c>
      <c r="B277" t="s">
        <v>335</v>
      </c>
      <c r="C277">
        <v>1</v>
      </c>
      <c r="D277" s="15">
        <v>5</v>
      </c>
      <c r="E277" s="64">
        <f t="shared" si="9"/>
        <v>0.5</v>
      </c>
      <c r="G277">
        <v>5</v>
      </c>
    </row>
    <row r="278" spans="1:7">
      <c r="A278" t="s">
        <v>296</v>
      </c>
      <c r="B278" t="s">
        <v>336</v>
      </c>
      <c r="C278">
        <v>1</v>
      </c>
      <c r="D278" s="15">
        <v>5</v>
      </c>
      <c r="E278" s="64">
        <f t="shared" si="9"/>
        <v>0.5</v>
      </c>
      <c r="G278">
        <v>5</v>
      </c>
    </row>
    <row r="279" spans="1:7">
      <c r="A279" t="s">
        <v>296</v>
      </c>
      <c r="B279" t="s">
        <v>337</v>
      </c>
      <c r="C279">
        <v>0</v>
      </c>
      <c r="D279" s="15">
        <v>5</v>
      </c>
      <c r="E279" s="64">
        <f t="shared" si="9"/>
        <v>0.5</v>
      </c>
      <c r="G279">
        <v>0</v>
      </c>
    </row>
    <row r="280" spans="1:7">
      <c r="A280" t="s">
        <v>296</v>
      </c>
      <c r="B280" t="s">
        <v>338</v>
      </c>
      <c r="D280" s="15">
        <v>0</v>
      </c>
      <c r="E280" s="64">
        <f t="shared" si="9"/>
        <v>0</v>
      </c>
      <c r="G280">
        <v>0</v>
      </c>
    </row>
    <row r="281" spans="1:7">
      <c r="A281" t="s">
        <v>296</v>
      </c>
      <c r="B281" t="s">
        <v>339</v>
      </c>
      <c r="D281" s="15">
        <v>0</v>
      </c>
      <c r="E281" s="64">
        <f t="shared" si="9"/>
        <v>0</v>
      </c>
      <c r="G281">
        <v>0</v>
      </c>
    </row>
    <row r="282" spans="1:7">
      <c r="A282" t="s">
        <v>296</v>
      </c>
      <c r="B282" t="s">
        <v>340</v>
      </c>
      <c r="C282">
        <v>0</v>
      </c>
      <c r="D282" s="15">
        <v>5</v>
      </c>
      <c r="E282" s="64">
        <f t="shared" si="9"/>
        <v>0.5</v>
      </c>
      <c r="G282">
        <v>0</v>
      </c>
    </row>
    <row r="283" spans="1:7">
      <c r="A283" t="s">
        <v>296</v>
      </c>
      <c r="B283" t="s">
        <v>341</v>
      </c>
      <c r="C283">
        <v>1</v>
      </c>
      <c r="D283" s="15">
        <v>5</v>
      </c>
      <c r="E283" s="64">
        <f t="shared" si="9"/>
        <v>0.5</v>
      </c>
      <c r="G283">
        <v>5</v>
      </c>
    </row>
    <row r="284" spans="1:7">
      <c r="A284" t="s">
        <v>296</v>
      </c>
      <c r="B284" t="s">
        <v>342</v>
      </c>
      <c r="C284">
        <v>2</v>
      </c>
      <c r="D284" s="15">
        <v>5</v>
      </c>
      <c r="E284" s="64">
        <f t="shared" si="9"/>
        <v>0.5</v>
      </c>
      <c r="G284">
        <v>5</v>
      </c>
    </row>
    <row r="285" spans="1:7">
      <c r="A285" t="s">
        <v>296</v>
      </c>
      <c r="B285" t="s">
        <v>343</v>
      </c>
      <c r="C285">
        <v>11</v>
      </c>
      <c r="D285" s="15">
        <v>15</v>
      </c>
      <c r="E285" s="64">
        <f t="shared" si="9"/>
        <v>1.5</v>
      </c>
      <c r="G285">
        <v>15</v>
      </c>
    </row>
    <row r="286" spans="1:7">
      <c r="A286" t="s">
        <v>296</v>
      </c>
      <c r="B286" t="s">
        <v>344</v>
      </c>
      <c r="C286">
        <v>30</v>
      </c>
      <c r="D286" s="15">
        <v>20</v>
      </c>
      <c r="E286" s="64">
        <f t="shared" si="9"/>
        <v>2</v>
      </c>
      <c r="G286">
        <v>20</v>
      </c>
    </row>
    <row r="287" spans="1:7">
      <c r="A287" t="s">
        <v>296</v>
      </c>
      <c r="B287" t="s">
        <v>345</v>
      </c>
      <c r="C287">
        <v>0</v>
      </c>
      <c r="D287" s="15">
        <v>5</v>
      </c>
      <c r="E287" s="64">
        <f t="shared" si="9"/>
        <v>0.5</v>
      </c>
      <c r="G287">
        <v>0</v>
      </c>
    </row>
    <row r="288" spans="1:7">
      <c r="A288" t="s">
        <v>296</v>
      </c>
      <c r="B288" t="s">
        <v>346</v>
      </c>
      <c r="C288">
        <v>5</v>
      </c>
      <c r="D288" s="15">
        <v>5</v>
      </c>
      <c r="E288" s="64">
        <f t="shared" si="9"/>
        <v>0.5</v>
      </c>
      <c r="G288">
        <v>5</v>
      </c>
    </row>
    <row r="289" spans="1:7">
      <c r="A289" t="s">
        <v>296</v>
      </c>
      <c r="B289" t="s">
        <v>347</v>
      </c>
      <c r="C289">
        <v>0</v>
      </c>
      <c r="D289" s="15">
        <v>5</v>
      </c>
      <c r="E289" s="64">
        <f t="shared" si="9"/>
        <v>0.5</v>
      </c>
      <c r="G289">
        <v>0</v>
      </c>
    </row>
    <row r="290" spans="1:7">
      <c r="A290" t="s">
        <v>296</v>
      </c>
      <c r="B290" t="s">
        <v>348</v>
      </c>
      <c r="C290">
        <v>5</v>
      </c>
      <c r="D290" s="15">
        <v>5</v>
      </c>
      <c r="E290" s="64">
        <f t="shared" si="9"/>
        <v>0.5</v>
      </c>
      <c r="G290">
        <v>5</v>
      </c>
    </row>
    <row r="291" spans="1:7">
      <c r="A291" t="s">
        <v>296</v>
      </c>
      <c r="B291" t="s">
        <v>349</v>
      </c>
      <c r="C291">
        <v>12</v>
      </c>
      <c r="D291" s="15">
        <v>15</v>
      </c>
      <c r="E291" s="64">
        <f t="shared" si="9"/>
        <v>1.5</v>
      </c>
      <c r="G291">
        <v>15</v>
      </c>
    </row>
    <row r="292" spans="1:7">
      <c r="A292" t="s">
        <v>296</v>
      </c>
      <c r="B292" t="s">
        <v>350</v>
      </c>
      <c r="C292">
        <v>1</v>
      </c>
      <c r="D292" s="15">
        <v>5</v>
      </c>
      <c r="E292" s="64">
        <f t="shared" si="9"/>
        <v>0.5</v>
      </c>
      <c r="G292">
        <v>5</v>
      </c>
    </row>
    <row r="293" spans="1:7">
      <c r="A293" t="s">
        <v>296</v>
      </c>
      <c r="B293" t="s">
        <v>351</v>
      </c>
      <c r="C293">
        <v>0</v>
      </c>
      <c r="D293" s="15">
        <v>5</v>
      </c>
      <c r="E293" s="64">
        <f t="shared" si="9"/>
        <v>0.5</v>
      </c>
      <c r="G293">
        <v>0</v>
      </c>
    </row>
    <row r="294" spans="1:7">
      <c r="A294" t="s">
        <v>296</v>
      </c>
      <c r="B294" t="s">
        <v>352</v>
      </c>
      <c r="C294">
        <v>0</v>
      </c>
      <c r="D294" s="15">
        <v>5</v>
      </c>
      <c r="E294" s="64">
        <f t="shared" si="9"/>
        <v>0.5</v>
      </c>
      <c r="G294">
        <v>0</v>
      </c>
    </row>
    <row r="295" spans="1:7">
      <c r="A295" t="s">
        <v>296</v>
      </c>
      <c r="B295" t="s">
        <v>353</v>
      </c>
      <c r="C295">
        <v>2</v>
      </c>
      <c r="D295" s="15">
        <v>5</v>
      </c>
      <c r="E295" s="64">
        <f t="shared" si="9"/>
        <v>0.5</v>
      </c>
      <c r="G295">
        <v>5</v>
      </c>
    </row>
    <row r="296" spans="1:7">
      <c r="A296" t="s">
        <v>296</v>
      </c>
      <c r="B296" t="s">
        <v>354</v>
      </c>
      <c r="C296">
        <v>36</v>
      </c>
      <c r="D296" s="65">
        <v>20</v>
      </c>
      <c r="E296" s="64">
        <f t="shared" si="9"/>
        <v>2</v>
      </c>
      <c r="F296" s="65" t="s">
        <v>520</v>
      </c>
      <c r="G296">
        <v>20</v>
      </c>
    </row>
    <row r="297" spans="1:7">
      <c r="A297" t="s">
        <v>296</v>
      </c>
      <c r="B297" t="s">
        <v>355</v>
      </c>
      <c r="C297">
        <v>2</v>
      </c>
      <c r="D297" s="15">
        <v>5</v>
      </c>
      <c r="E297" s="64">
        <f t="shared" si="9"/>
        <v>0.5</v>
      </c>
      <c r="G297">
        <v>5</v>
      </c>
    </row>
    <row r="298" spans="1:7">
      <c r="A298" t="s">
        <v>296</v>
      </c>
      <c r="B298" t="s">
        <v>356</v>
      </c>
      <c r="C298">
        <v>34</v>
      </c>
      <c r="D298" s="65">
        <v>20</v>
      </c>
      <c r="E298" s="64">
        <f t="shared" si="9"/>
        <v>2</v>
      </c>
      <c r="F298" s="65" t="s">
        <v>520</v>
      </c>
      <c r="G298">
        <v>20</v>
      </c>
    </row>
    <row r="299" spans="1:7">
      <c r="A299" t="s">
        <v>296</v>
      </c>
      <c r="B299" t="s">
        <v>357</v>
      </c>
      <c r="C299">
        <v>1</v>
      </c>
      <c r="D299" s="65">
        <v>5</v>
      </c>
      <c r="E299" s="64">
        <f t="shared" si="9"/>
        <v>0.5</v>
      </c>
      <c r="F299" s="65" t="s">
        <v>520</v>
      </c>
      <c r="G299">
        <v>0</v>
      </c>
    </row>
    <row r="300" spans="1:7">
      <c r="A300" t="s">
        <v>296</v>
      </c>
      <c r="B300" t="s">
        <v>358</v>
      </c>
      <c r="C300">
        <v>1</v>
      </c>
      <c r="D300" s="15">
        <v>5</v>
      </c>
      <c r="E300" s="64">
        <f t="shared" si="9"/>
        <v>0.5</v>
      </c>
      <c r="G300">
        <v>5</v>
      </c>
    </row>
    <row r="301" spans="1:7">
      <c r="A301" t="s">
        <v>296</v>
      </c>
      <c r="B301" t="s">
        <v>359</v>
      </c>
      <c r="C301">
        <v>10</v>
      </c>
      <c r="D301" s="15">
        <v>10</v>
      </c>
      <c r="E301" s="64">
        <f t="shared" si="9"/>
        <v>1</v>
      </c>
      <c r="G301">
        <v>10</v>
      </c>
    </row>
    <row r="302" spans="1:7">
      <c r="A302" t="s">
        <v>296</v>
      </c>
      <c r="B302" t="s">
        <v>360</v>
      </c>
      <c r="C302">
        <v>0</v>
      </c>
      <c r="D302" s="15">
        <v>5</v>
      </c>
      <c r="E302" s="64">
        <f t="shared" si="9"/>
        <v>0.5</v>
      </c>
      <c r="G302">
        <v>0</v>
      </c>
    </row>
    <row r="303" spans="1:7">
      <c r="A303" t="s">
        <v>296</v>
      </c>
      <c r="B303" t="s">
        <v>361</v>
      </c>
      <c r="C303">
        <v>0</v>
      </c>
      <c r="D303" s="15">
        <v>5</v>
      </c>
      <c r="E303" s="64">
        <f t="shared" ref="E303:E366" si="10">ROUND((D303/20)*(20/100)*10,2)</f>
        <v>0.5</v>
      </c>
      <c r="G303">
        <v>0</v>
      </c>
    </row>
    <row r="304" spans="1:7">
      <c r="A304" t="s">
        <v>296</v>
      </c>
      <c r="B304" t="s">
        <v>362</v>
      </c>
      <c r="C304">
        <v>0</v>
      </c>
      <c r="D304" s="15">
        <v>5</v>
      </c>
      <c r="E304" s="64">
        <f t="shared" si="10"/>
        <v>0.5</v>
      </c>
      <c r="G304">
        <v>0</v>
      </c>
    </row>
    <row r="305" spans="1:7">
      <c r="A305" t="s">
        <v>296</v>
      </c>
      <c r="B305" t="s">
        <v>363</v>
      </c>
      <c r="C305">
        <v>1</v>
      </c>
      <c r="D305" s="15">
        <v>5</v>
      </c>
      <c r="E305" s="64">
        <f t="shared" si="10"/>
        <v>0.5</v>
      </c>
      <c r="G305">
        <v>5</v>
      </c>
    </row>
    <row r="306" spans="1:7">
      <c r="A306" t="s">
        <v>296</v>
      </c>
      <c r="B306" t="s">
        <v>364</v>
      </c>
      <c r="C306">
        <v>1</v>
      </c>
      <c r="D306" s="15">
        <v>5</v>
      </c>
      <c r="E306" s="64">
        <f t="shared" si="10"/>
        <v>0.5</v>
      </c>
      <c r="G306">
        <v>5</v>
      </c>
    </row>
    <row r="307" spans="1:7">
      <c r="A307" t="s">
        <v>296</v>
      </c>
      <c r="B307" t="s">
        <v>365</v>
      </c>
      <c r="C307">
        <v>4</v>
      </c>
      <c r="D307" s="15">
        <v>5</v>
      </c>
      <c r="E307" s="64">
        <f t="shared" si="10"/>
        <v>0.5</v>
      </c>
      <c r="G307">
        <v>5</v>
      </c>
    </row>
    <row r="308" spans="1:7">
      <c r="A308" t="s">
        <v>296</v>
      </c>
      <c r="B308" t="s">
        <v>366</v>
      </c>
      <c r="C308">
        <v>9</v>
      </c>
      <c r="D308" s="15">
        <v>10</v>
      </c>
      <c r="E308" s="64">
        <f t="shared" si="10"/>
        <v>1</v>
      </c>
      <c r="G308">
        <v>10</v>
      </c>
    </row>
    <row r="309" spans="1:7">
      <c r="A309" t="s">
        <v>296</v>
      </c>
      <c r="B309" t="s">
        <v>367</v>
      </c>
      <c r="C309">
        <v>0</v>
      </c>
      <c r="D309" s="15">
        <v>5</v>
      </c>
      <c r="E309" s="64">
        <f t="shared" si="10"/>
        <v>0.5</v>
      </c>
      <c r="G309">
        <v>0</v>
      </c>
    </row>
    <row r="310" spans="1:7">
      <c r="A310" t="s">
        <v>296</v>
      </c>
      <c r="B310" t="s">
        <v>368</v>
      </c>
      <c r="C310">
        <v>4</v>
      </c>
      <c r="D310" s="15">
        <v>5</v>
      </c>
      <c r="E310" s="64">
        <f t="shared" si="10"/>
        <v>0.5</v>
      </c>
      <c r="G310">
        <v>5</v>
      </c>
    </row>
    <row r="311" spans="1:7">
      <c r="A311" t="s">
        <v>296</v>
      </c>
      <c r="B311" t="s">
        <v>369</v>
      </c>
      <c r="C311">
        <v>16</v>
      </c>
      <c r="D311" s="15">
        <v>15</v>
      </c>
      <c r="E311" s="64">
        <f t="shared" si="10"/>
        <v>1.5</v>
      </c>
      <c r="G311">
        <v>15</v>
      </c>
    </row>
    <row r="312" spans="1:7">
      <c r="A312" t="s">
        <v>296</v>
      </c>
      <c r="B312" t="s">
        <v>370</v>
      </c>
      <c r="C312">
        <v>0</v>
      </c>
      <c r="D312" s="15">
        <v>5</v>
      </c>
      <c r="E312" s="64">
        <f t="shared" si="10"/>
        <v>0.5</v>
      </c>
      <c r="G312">
        <v>0</v>
      </c>
    </row>
    <row r="313" spans="1:7">
      <c r="A313" t="s">
        <v>296</v>
      </c>
      <c r="B313" t="s">
        <v>371</v>
      </c>
      <c r="C313">
        <v>15</v>
      </c>
      <c r="D313" s="15">
        <v>15</v>
      </c>
      <c r="E313" s="64">
        <f t="shared" si="10"/>
        <v>1.5</v>
      </c>
      <c r="G313">
        <v>15</v>
      </c>
    </row>
    <row r="314" spans="1:7">
      <c r="A314" t="s">
        <v>296</v>
      </c>
      <c r="B314" t="s">
        <v>372</v>
      </c>
      <c r="C314">
        <v>0</v>
      </c>
      <c r="D314" s="15">
        <v>5</v>
      </c>
      <c r="E314" s="64">
        <f t="shared" si="10"/>
        <v>0.5</v>
      </c>
      <c r="G314">
        <v>0</v>
      </c>
    </row>
    <row r="315" spans="1:7">
      <c r="A315" t="s">
        <v>296</v>
      </c>
      <c r="B315" t="s">
        <v>373</v>
      </c>
      <c r="C315">
        <v>16</v>
      </c>
      <c r="D315" s="15">
        <v>15</v>
      </c>
      <c r="E315" s="64">
        <f t="shared" si="10"/>
        <v>1.5</v>
      </c>
      <c r="G315">
        <v>15</v>
      </c>
    </row>
    <row r="316" spans="1:7">
      <c r="A316" t="s">
        <v>296</v>
      </c>
      <c r="B316" t="s">
        <v>374</v>
      </c>
      <c r="C316">
        <v>4</v>
      </c>
      <c r="D316" s="15">
        <v>5</v>
      </c>
      <c r="E316" s="64">
        <f t="shared" si="10"/>
        <v>0.5</v>
      </c>
      <c r="G316">
        <v>5</v>
      </c>
    </row>
    <row r="317" spans="1:7">
      <c r="A317" t="s">
        <v>296</v>
      </c>
      <c r="B317" t="s">
        <v>375</v>
      </c>
      <c r="C317">
        <v>1</v>
      </c>
      <c r="D317" s="15">
        <v>5</v>
      </c>
      <c r="E317" s="64">
        <f t="shared" si="10"/>
        <v>0.5</v>
      </c>
      <c r="G317">
        <v>5</v>
      </c>
    </row>
    <row r="318" spans="1:7">
      <c r="A318" t="s">
        <v>296</v>
      </c>
      <c r="B318" t="s">
        <v>376</v>
      </c>
      <c r="C318">
        <v>0</v>
      </c>
      <c r="D318" s="15">
        <v>5</v>
      </c>
      <c r="E318" s="64">
        <f t="shared" si="10"/>
        <v>0.5</v>
      </c>
      <c r="G318">
        <v>0</v>
      </c>
    </row>
    <row r="319" spans="1:7">
      <c r="A319" t="s">
        <v>296</v>
      </c>
      <c r="B319" t="s">
        <v>377</v>
      </c>
      <c r="C319">
        <v>3</v>
      </c>
      <c r="D319" s="15">
        <v>5</v>
      </c>
      <c r="E319" s="64">
        <f t="shared" si="10"/>
        <v>0.5</v>
      </c>
      <c r="G319">
        <v>5</v>
      </c>
    </row>
    <row r="320" spans="1:7">
      <c r="A320" t="s">
        <v>296</v>
      </c>
      <c r="B320" t="s">
        <v>378</v>
      </c>
      <c r="C320">
        <v>10</v>
      </c>
      <c r="D320" s="15">
        <v>10</v>
      </c>
      <c r="E320" s="64">
        <f t="shared" si="10"/>
        <v>1</v>
      </c>
      <c r="G320">
        <v>10</v>
      </c>
    </row>
    <row r="321" spans="1:7">
      <c r="A321" t="s">
        <v>296</v>
      </c>
      <c r="B321" t="s">
        <v>379</v>
      </c>
      <c r="C321">
        <v>0</v>
      </c>
      <c r="D321" s="15">
        <v>5</v>
      </c>
      <c r="E321" s="64">
        <f t="shared" si="10"/>
        <v>0.5</v>
      </c>
      <c r="G321">
        <v>0</v>
      </c>
    </row>
    <row r="322" spans="1:7">
      <c r="A322" t="s">
        <v>296</v>
      </c>
      <c r="B322" t="s">
        <v>380</v>
      </c>
      <c r="C322">
        <v>6</v>
      </c>
      <c r="D322" s="15">
        <v>10</v>
      </c>
      <c r="E322" s="64">
        <f t="shared" si="10"/>
        <v>1</v>
      </c>
      <c r="G322">
        <v>10</v>
      </c>
    </row>
    <row r="323" spans="1:7">
      <c r="A323" t="s">
        <v>296</v>
      </c>
      <c r="B323" t="s">
        <v>381</v>
      </c>
      <c r="C323">
        <v>0</v>
      </c>
      <c r="D323" s="15">
        <v>5</v>
      </c>
      <c r="E323" s="64">
        <f t="shared" si="10"/>
        <v>0.5</v>
      </c>
      <c r="G323">
        <v>0</v>
      </c>
    </row>
    <row r="324" spans="1:7">
      <c r="A324" t="s">
        <v>296</v>
      </c>
      <c r="B324" t="s">
        <v>382</v>
      </c>
      <c r="D324" s="15">
        <v>0</v>
      </c>
      <c r="E324" s="64">
        <f t="shared" si="10"/>
        <v>0</v>
      </c>
      <c r="G324">
        <v>0</v>
      </c>
    </row>
    <row r="325" spans="1:7">
      <c r="A325" t="s">
        <v>296</v>
      </c>
      <c r="B325" t="s">
        <v>383</v>
      </c>
      <c r="C325">
        <v>8</v>
      </c>
      <c r="D325" s="15">
        <v>10</v>
      </c>
      <c r="E325" s="64">
        <f t="shared" si="10"/>
        <v>1</v>
      </c>
      <c r="G325">
        <v>10</v>
      </c>
    </row>
    <row r="326" spans="1:7">
      <c r="A326" t="s">
        <v>296</v>
      </c>
      <c r="B326" t="s">
        <v>384</v>
      </c>
      <c r="C326">
        <v>3</v>
      </c>
      <c r="D326" s="15">
        <v>5</v>
      </c>
      <c r="E326" s="64">
        <f t="shared" si="10"/>
        <v>0.5</v>
      </c>
      <c r="G326">
        <v>5</v>
      </c>
    </row>
    <row r="327" spans="1:7">
      <c r="A327" t="s">
        <v>296</v>
      </c>
      <c r="B327" t="s">
        <v>385</v>
      </c>
      <c r="C327">
        <v>4</v>
      </c>
      <c r="D327" s="15">
        <v>5</v>
      </c>
      <c r="E327" s="64">
        <f t="shared" si="10"/>
        <v>0.5</v>
      </c>
      <c r="G327">
        <v>5</v>
      </c>
    </row>
    <row r="328" spans="1:7">
      <c r="A328" t="s">
        <v>296</v>
      </c>
      <c r="B328" t="s">
        <v>386</v>
      </c>
      <c r="C328">
        <v>5</v>
      </c>
      <c r="D328" s="15">
        <v>5</v>
      </c>
      <c r="E328" s="64">
        <f t="shared" si="10"/>
        <v>0.5</v>
      </c>
      <c r="G328">
        <v>5</v>
      </c>
    </row>
    <row r="329" spans="1:7">
      <c r="A329" t="s">
        <v>296</v>
      </c>
      <c r="B329" t="s">
        <v>387</v>
      </c>
      <c r="C329">
        <v>4</v>
      </c>
      <c r="D329" s="15">
        <v>5</v>
      </c>
      <c r="E329" s="64">
        <f t="shared" si="10"/>
        <v>0.5</v>
      </c>
      <c r="G329">
        <v>5</v>
      </c>
    </row>
    <row r="330" spans="1:7">
      <c r="A330" t="s">
        <v>296</v>
      </c>
      <c r="B330" t="s">
        <v>388</v>
      </c>
      <c r="C330">
        <v>4</v>
      </c>
      <c r="D330" s="15">
        <v>5</v>
      </c>
      <c r="E330" s="64">
        <f t="shared" si="10"/>
        <v>0.5</v>
      </c>
      <c r="G330">
        <v>5</v>
      </c>
    </row>
    <row r="331" spans="1:7">
      <c r="A331" t="s">
        <v>296</v>
      </c>
      <c r="B331" t="s">
        <v>389</v>
      </c>
      <c r="C331">
        <v>0</v>
      </c>
      <c r="D331" s="15">
        <v>5</v>
      </c>
      <c r="E331" s="64">
        <f t="shared" si="10"/>
        <v>0.5</v>
      </c>
      <c r="G331">
        <v>5</v>
      </c>
    </row>
    <row r="332" spans="1:7">
      <c r="A332" t="s">
        <v>296</v>
      </c>
      <c r="B332" t="s">
        <v>390</v>
      </c>
      <c r="D332" s="15">
        <v>0</v>
      </c>
      <c r="E332" s="64">
        <f t="shared" si="10"/>
        <v>0</v>
      </c>
      <c r="G332">
        <v>5</v>
      </c>
    </row>
    <row r="333" spans="1:7">
      <c r="A333" t="s">
        <v>296</v>
      </c>
      <c r="B333" t="s">
        <v>391</v>
      </c>
      <c r="C333">
        <v>20</v>
      </c>
      <c r="D333" s="15">
        <v>15</v>
      </c>
      <c r="E333" s="64">
        <f t="shared" si="10"/>
        <v>1.5</v>
      </c>
      <c r="G333">
        <v>15</v>
      </c>
    </row>
    <row r="334" spans="1:7">
      <c r="A334" t="s">
        <v>296</v>
      </c>
      <c r="B334" t="s">
        <v>392</v>
      </c>
      <c r="C334">
        <v>15</v>
      </c>
      <c r="D334" s="15">
        <v>15</v>
      </c>
      <c r="E334" s="64">
        <f t="shared" si="10"/>
        <v>1.5</v>
      </c>
      <c r="G334">
        <v>15</v>
      </c>
    </row>
    <row r="335" spans="1:7">
      <c r="A335" t="s">
        <v>296</v>
      </c>
      <c r="B335" t="s">
        <v>393</v>
      </c>
      <c r="C335">
        <v>0</v>
      </c>
      <c r="D335" s="15">
        <v>5</v>
      </c>
      <c r="E335" s="64">
        <f t="shared" si="10"/>
        <v>0.5</v>
      </c>
      <c r="G335">
        <v>5</v>
      </c>
    </row>
    <row r="336" spans="1:7">
      <c r="A336" t="s">
        <v>296</v>
      </c>
      <c r="B336" t="s">
        <v>394</v>
      </c>
      <c r="C336">
        <v>41</v>
      </c>
      <c r="D336" s="65">
        <v>20</v>
      </c>
      <c r="E336" s="64">
        <f t="shared" si="10"/>
        <v>2</v>
      </c>
      <c r="F336" s="65" t="s">
        <v>520</v>
      </c>
      <c r="G336">
        <v>20</v>
      </c>
    </row>
    <row r="337" spans="1:7">
      <c r="A337" t="s">
        <v>296</v>
      </c>
      <c r="B337" t="s">
        <v>395</v>
      </c>
      <c r="D337" s="15">
        <v>0</v>
      </c>
      <c r="E337" s="64">
        <f t="shared" si="10"/>
        <v>0</v>
      </c>
      <c r="G337">
        <v>5</v>
      </c>
    </row>
    <row r="338" spans="1:7">
      <c r="A338" t="s">
        <v>296</v>
      </c>
      <c r="B338" t="s">
        <v>396</v>
      </c>
      <c r="C338">
        <v>1</v>
      </c>
      <c r="D338" s="15">
        <v>5</v>
      </c>
      <c r="E338" s="64">
        <f t="shared" si="10"/>
        <v>0.5</v>
      </c>
      <c r="G338">
        <v>5</v>
      </c>
    </row>
    <row r="339" spans="1:7">
      <c r="A339" t="s">
        <v>296</v>
      </c>
      <c r="B339" t="s">
        <v>397</v>
      </c>
      <c r="C339">
        <v>6</v>
      </c>
      <c r="D339" s="15">
        <v>10</v>
      </c>
      <c r="E339" s="64">
        <f t="shared" si="10"/>
        <v>1</v>
      </c>
      <c r="G339">
        <v>10</v>
      </c>
    </row>
    <row r="340" spans="1:7">
      <c r="A340" t="s">
        <v>296</v>
      </c>
      <c r="B340" t="s">
        <v>398</v>
      </c>
      <c r="C340">
        <v>1</v>
      </c>
      <c r="D340" s="15">
        <v>5</v>
      </c>
      <c r="E340" s="64">
        <f t="shared" si="10"/>
        <v>0.5</v>
      </c>
      <c r="G340">
        <v>5</v>
      </c>
    </row>
    <row r="341" spans="1:7">
      <c r="A341" t="s">
        <v>296</v>
      </c>
      <c r="B341" t="s">
        <v>399</v>
      </c>
      <c r="C341">
        <v>22</v>
      </c>
      <c r="D341" s="15">
        <v>20</v>
      </c>
      <c r="E341" s="64">
        <f t="shared" si="10"/>
        <v>2</v>
      </c>
      <c r="G341">
        <v>20</v>
      </c>
    </row>
    <row r="342" spans="1:7">
      <c r="A342" t="s">
        <v>296</v>
      </c>
      <c r="B342" t="s">
        <v>400</v>
      </c>
      <c r="C342">
        <v>2</v>
      </c>
      <c r="D342" s="15">
        <v>5</v>
      </c>
      <c r="E342" s="64">
        <f t="shared" si="10"/>
        <v>0.5</v>
      </c>
      <c r="G342">
        <v>5</v>
      </c>
    </row>
    <row r="343" spans="1:7">
      <c r="A343" t="s">
        <v>296</v>
      </c>
      <c r="B343" t="s">
        <v>401</v>
      </c>
      <c r="C343">
        <v>6</v>
      </c>
      <c r="D343" s="15">
        <v>10</v>
      </c>
      <c r="E343" s="64">
        <f t="shared" si="10"/>
        <v>1</v>
      </c>
      <c r="G343">
        <v>10</v>
      </c>
    </row>
    <row r="344" spans="1:7">
      <c r="A344" t="s">
        <v>296</v>
      </c>
      <c r="B344" t="s">
        <v>402</v>
      </c>
      <c r="C344">
        <v>0</v>
      </c>
      <c r="D344" s="15">
        <v>5</v>
      </c>
      <c r="E344" s="64">
        <f t="shared" si="10"/>
        <v>0.5</v>
      </c>
      <c r="G344">
        <v>5</v>
      </c>
    </row>
    <row r="345" spans="1:7">
      <c r="A345" t="s">
        <v>296</v>
      </c>
      <c r="B345" t="s">
        <v>403</v>
      </c>
      <c r="C345">
        <v>1</v>
      </c>
      <c r="D345" s="15">
        <v>5</v>
      </c>
      <c r="E345" s="64">
        <f t="shared" si="10"/>
        <v>0.5</v>
      </c>
      <c r="G345">
        <v>5</v>
      </c>
    </row>
    <row r="346" spans="1:7">
      <c r="A346" t="s">
        <v>296</v>
      </c>
      <c r="B346" t="s">
        <v>404</v>
      </c>
      <c r="C346">
        <v>15</v>
      </c>
      <c r="D346" s="15">
        <v>15</v>
      </c>
      <c r="E346" s="64">
        <f t="shared" si="10"/>
        <v>1.5</v>
      </c>
      <c r="G346">
        <v>15</v>
      </c>
    </row>
    <row r="347" spans="1:7">
      <c r="A347" t="s">
        <v>296</v>
      </c>
      <c r="B347" t="s">
        <v>405</v>
      </c>
      <c r="C347">
        <v>1</v>
      </c>
      <c r="D347" s="15">
        <v>5</v>
      </c>
      <c r="E347" s="64">
        <f t="shared" si="10"/>
        <v>0.5</v>
      </c>
      <c r="G347">
        <v>5</v>
      </c>
    </row>
    <row r="348" spans="1:7">
      <c r="A348" t="s">
        <v>296</v>
      </c>
      <c r="B348" t="s">
        <v>406</v>
      </c>
      <c r="C348">
        <v>1</v>
      </c>
      <c r="D348" s="15">
        <v>5</v>
      </c>
      <c r="E348" s="64">
        <f t="shared" si="10"/>
        <v>0.5</v>
      </c>
      <c r="G348">
        <v>5</v>
      </c>
    </row>
    <row r="349" spans="1:7">
      <c r="A349" t="s">
        <v>296</v>
      </c>
      <c r="B349" t="s">
        <v>407</v>
      </c>
      <c r="C349">
        <v>1</v>
      </c>
      <c r="D349" s="15">
        <v>5</v>
      </c>
      <c r="E349" s="64">
        <f t="shared" si="10"/>
        <v>0.5</v>
      </c>
      <c r="G349">
        <v>5</v>
      </c>
    </row>
    <row r="350" spans="1:7">
      <c r="A350" t="s">
        <v>296</v>
      </c>
      <c r="B350" t="s">
        <v>408</v>
      </c>
      <c r="C350">
        <v>1</v>
      </c>
      <c r="D350" s="15">
        <v>5</v>
      </c>
      <c r="E350" s="64">
        <f t="shared" si="10"/>
        <v>0.5</v>
      </c>
      <c r="G350">
        <v>5</v>
      </c>
    </row>
    <row r="351" spans="1:7">
      <c r="A351" t="s">
        <v>296</v>
      </c>
      <c r="B351" t="s">
        <v>409</v>
      </c>
      <c r="C351">
        <v>1</v>
      </c>
      <c r="D351" s="15">
        <v>5</v>
      </c>
      <c r="E351" s="64">
        <f t="shared" si="10"/>
        <v>0.5</v>
      </c>
      <c r="G351">
        <v>5</v>
      </c>
    </row>
    <row r="352" spans="1:7">
      <c r="A352" t="s">
        <v>296</v>
      </c>
      <c r="B352" t="s">
        <v>410</v>
      </c>
      <c r="C352">
        <v>3</v>
      </c>
      <c r="D352" s="15">
        <v>5</v>
      </c>
      <c r="E352" s="64">
        <f t="shared" si="10"/>
        <v>0.5</v>
      </c>
      <c r="G352">
        <v>5</v>
      </c>
    </row>
    <row r="353" spans="1:7">
      <c r="A353" t="s">
        <v>296</v>
      </c>
      <c r="B353" t="s">
        <v>411</v>
      </c>
      <c r="C353">
        <v>1</v>
      </c>
      <c r="D353" s="15">
        <v>5</v>
      </c>
      <c r="E353" s="64">
        <f t="shared" si="10"/>
        <v>0.5</v>
      </c>
      <c r="G353">
        <v>5</v>
      </c>
    </row>
    <row r="354" spans="1:7">
      <c r="A354" t="s">
        <v>296</v>
      </c>
      <c r="B354" t="s">
        <v>412</v>
      </c>
      <c r="D354" s="15">
        <v>0</v>
      </c>
      <c r="E354" s="64">
        <f t="shared" si="10"/>
        <v>0</v>
      </c>
      <c r="G354">
        <v>5</v>
      </c>
    </row>
    <row r="355" spans="1:7">
      <c r="A355" t="s">
        <v>296</v>
      </c>
      <c r="B355" t="s">
        <v>413</v>
      </c>
      <c r="D355" s="15">
        <v>0</v>
      </c>
      <c r="E355" s="64">
        <f t="shared" si="10"/>
        <v>0</v>
      </c>
      <c r="G355">
        <v>5</v>
      </c>
    </row>
    <row r="356" spans="1:7">
      <c r="A356" t="s">
        <v>296</v>
      </c>
      <c r="B356" t="s">
        <v>414</v>
      </c>
      <c r="C356">
        <v>0</v>
      </c>
      <c r="D356" s="15">
        <v>5</v>
      </c>
      <c r="E356" s="64">
        <f t="shared" si="10"/>
        <v>0.5</v>
      </c>
      <c r="G356">
        <v>5</v>
      </c>
    </row>
    <row r="357" spans="1:7">
      <c r="A357" t="s">
        <v>296</v>
      </c>
      <c r="B357" t="s">
        <v>415</v>
      </c>
      <c r="C357">
        <v>0</v>
      </c>
      <c r="D357" s="65">
        <v>5</v>
      </c>
      <c r="E357" s="64">
        <f t="shared" si="10"/>
        <v>0.5</v>
      </c>
      <c r="F357" s="65" t="s">
        <v>520</v>
      </c>
      <c r="G357">
        <v>5</v>
      </c>
    </row>
    <row r="358" spans="1:7">
      <c r="A358" t="s">
        <v>296</v>
      </c>
      <c r="B358" t="s">
        <v>416</v>
      </c>
      <c r="C358">
        <v>0</v>
      </c>
      <c r="D358" s="15">
        <v>5</v>
      </c>
      <c r="E358" s="64">
        <f t="shared" si="10"/>
        <v>0.5</v>
      </c>
      <c r="G358">
        <v>5</v>
      </c>
    </row>
    <row r="359" spans="1:7">
      <c r="A359" t="s">
        <v>296</v>
      </c>
      <c r="B359" t="s">
        <v>417</v>
      </c>
      <c r="C359">
        <v>0</v>
      </c>
      <c r="D359" s="15">
        <v>5</v>
      </c>
      <c r="E359" s="64">
        <f t="shared" si="10"/>
        <v>0.5</v>
      </c>
      <c r="G359">
        <v>5</v>
      </c>
    </row>
    <row r="360" spans="1:7">
      <c r="A360" t="s">
        <v>296</v>
      </c>
      <c r="B360" t="s">
        <v>418</v>
      </c>
      <c r="C360">
        <v>6</v>
      </c>
      <c r="D360" s="15">
        <v>10</v>
      </c>
      <c r="E360" s="64">
        <f t="shared" si="10"/>
        <v>1</v>
      </c>
      <c r="G360">
        <v>10</v>
      </c>
    </row>
    <row r="361" spans="1:7">
      <c r="A361" t="s">
        <v>296</v>
      </c>
      <c r="B361" t="s">
        <v>419</v>
      </c>
      <c r="D361" s="15">
        <v>0</v>
      </c>
      <c r="E361" s="64">
        <f t="shared" si="10"/>
        <v>0</v>
      </c>
      <c r="G361">
        <v>5</v>
      </c>
    </row>
    <row r="362" spans="1:7">
      <c r="A362" t="s">
        <v>296</v>
      </c>
      <c r="B362" t="s">
        <v>420</v>
      </c>
      <c r="D362" s="15">
        <v>0</v>
      </c>
      <c r="E362" s="64">
        <f t="shared" si="10"/>
        <v>0</v>
      </c>
      <c r="G362">
        <v>5</v>
      </c>
    </row>
    <row r="363" spans="1:7">
      <c r="A363" t="s">
        <v>296</v>
      </c>
      <c r="B363" t="s">
        <v>421</v>
      </c>
      <c r="C363">
        <v>6</v>
      </c>
      <c r="D363" s="15">
        <v>10</v>
      </c>
      <c r="E363" s="64">
        <f t="shared" si="10"/>
        <v>1</v>
      </c>
      <c r="G363">
        <v>10</v>
      </c>
    </row>
    <row r="364" spans="1:7">
      <c r="A364" t="s">
        <v>296</v>
      </c>
      <c r="B364" t="s">
        <v>422</v>
      </c>
      <c r="C364">
        <v>0</v>
      </c>
      <c r="D364" s="15">
        <v>5</v>
      </c>
      <c r="E364" s="64">
        <f t="shared" si="10"/>
        <v>0.5</v>
      </c>
      <c r="G364">
        <v>5</v>
      </c>
    </row>
    <row r="365" spans="1:7">
      <c r="A365" t="s">
        <v>296</v>
      </c>
      <c r="B365" t="s">
        <v>423</v>
      </c>
      <c r="C365">
        <v>6</v>
      </c>
      <c r="D365" s="15">
        <v>10</v>
      </c>
      <c r="E365" s="64">
        <f t="shared" si="10"/>
        <v>1</v>
      </c>
      <c r="G365">
        <v>10</v>
      </c>
    </row>
    <row r="366" spans="1:7">
      <c r="A366" t="s">
        <v>296</v>
      </c>
      <c r="B366" t="s">
        <v>424</v>
      </c>
      <c r="C366">
        <v>11</v>
      </c>
      <c r="D366" s="15">
        <v>15</v>
      </c>
      <c r="E366" s="64">
        <f t="shared" si="10"/>
        <v>1.5</v>
      </c>
      <c r="G366">
        <v>15</v>
      </c>
    </row>
    <row r="367" spans="1:7">
      <c r="A367" t="s">
        <v>296</v>
      </c>
      <c r="B367" t="s">
        <v>425</v>
      </c>
      <c r="C367">
        <v>0</v>
      </c>
      <c r="D367" s="15">
        <v>5</v>
      </c>
      <c r="E367" s="64">
        <f t="shared" ref="E367:E430" si="11">ROUND((D367/20)*(20/100)*10,2)</f>
        <v>0.5</v>
      </c>
      <c r="G367">
        <v>5</v>
      </c>
    </row>
    <row r="368" spans="1:7">
      <c r="A368" t="s">
        <v>296</v>
      </c>
      <c r="B368" t="s">
        <v>426</v>
      </c>
      <c r="C368">
        <v>0</v>
      </c>
      <c r="D368" s="15">
        <v>5</v>
      </c>
      <c r="E368" s="64">
        <f t="shared" si="11"/>
        <v>0.5</v>
      </c>
      <c r="G368">
        <v>5</v>
      </c>
    </row>
    <row r="369" spans="1:7">
      <c r="A369" t="s">
        <v>296</v>
      </c>
      <c r="B369" t="s">
        <v>427</v>
      </c>
      <c r="D369" s="15">
        <v>0</v>
      </c>
      <c r="E369" s="64">
        <f t="shared" si="11"/>
        <v>0</v>
      </c>
      <c r="G369">
        <v>5</v>
      </c>
    </row>
    <row r="370" spans="1:7">
      <c r="A370" t="s">
        <v>296</v>
      </c>
      <c r="B370" t="s">
        <v>428</v>
      </c>
      <c r="C370">
        <v>1</v>
      </c>
      <c r="D370" s="15">
        <v>5</v>
      </c>
      <c r="E370" s="64">
        <f t="shared" si="11"/>
        <v>0.5</v>
      </c>
      <c r="G370">
        <v>5</v>
      </c>
    </row>
    <row r="371" spans="1:7">
      <c r="A371" t="s">
        <v>296</v>
      </c>
      <c r="B371" t="s">
        <v>429</v>
      </c>
      <c r="D371" s="65">
        <v>0</v>
      </c>
      <c r="E371" s="64">
        <f t="shared" si="11"/>
        <v>0</v>
      </c>
      <c r="F371" s="65" t="s">
        <v>55</v>
      </c>
      <c r="G371">
        <v>5</v>
      </c>
    </row>
    <row r="372" spans="1:7">
      <c r="A372" t="s">
        <v>296</v>
      </c>
      <c r="B372" t="s">
        <v>430</v>
      </c>
      <c r="C372">
        <v>0</v>
      </c>
      <c r="D372" s="15">
        <v>5</v>
      </c>
      <c r="E372" s="64">
        <f t="shared" si="11"/>
        <v>0.5</v>
      </c>
      <c r="G372">
        <v>5</v>
      </c>
    </row>
    <row r="373" spans="1:7">
      <c r="A373" t="s">
        <v>296</v>
      </c>
      <c r="B373" t="s">
        <v>431</v>
      </c>
      <c r="C373">
        <v>0</v>
      </c>
      <c r="D373" s="15">
        <v>5</v>
      </c>
      <c r="E373" s="64">
        <f t="shared" si="11"/>
        <v>0.5</v>
      </c>
      <c r="G373">
        <v>5</v>
      </c>
    </row>
    <row r="374" spans="1:7">
      <c r="A374" t="s">
        <v>296</v>
      </c>
      <c r="B374" t="s">
        <v>432</v>
      </c>
      <c r="C374">
        <v>1</v>
      </c>
      <c r="D374" s="15">
        <v>5</v>
      </c>
      <c r="E374" s="64">
        <f t="shared" si="11"/>
        <v>0.5</v>
      </c>
      <c r="G374">
        <v>5</v>
      </c>
    </row>
    <row r="375" spans="1:7">
      <c r="A375" t="s">
        <v>296</v>
      </c>
      <c r="B375" t="s">
        <v>433</v>
      </c>
      <c r="D375" s="15">
        <v>0</v>
      </c>
      <c r="E375" s="64">
        <f t="shared" si="11"/>
        <v>0</v>
      </c>
      <c r="G375">
        <v>5</v>
      </c>
    </row>
    <row r="376" spans="1:7">
      <c r="A376" t="s">
        <v>296</v>
      </c>
      <c r="B376" t="s">
        <v>434</v>
      </c>
      <c r="D376" s="65">
        <v>0</v>
      </c>
      <c r="E376" s="64">
        <f t="shared" si="11"/>
        <v>0</v>
      </c>
      <c r="F376" s="65" t="s">
        <v>55</v>
      </c>
      <c r="G376">
        <v>5</v>
      </c>
    </row>
    <row r="377" spans="1:7">
      <c r="A377" t="s">
        <v>296</v>
      </c>
      <c r="B377" t="s">
        <v>435</v>
      </c>
      <c r="C377">
        <v>1</v>
      </c>
      <c r="D377" s="15">
        <v>5</v>
      </c>
      <c r="E377" s="64">
        <f t="shared" si="11"/>
        <v>0.5</v>
      </c>
      <c r="G377">
        <v>5</v>
      </c>
    </row>
    <row r="378" spans="1:7">
      <c r="A378" t="s">
        <v>296</v>
      </c>
      <c r="B378" t="s">
        <v>436</v>
      </c>
      <c r="C378">
        <v>0</v>
      </c>
      <c r="D378" s="15">
        <v>5</v>
      </c>
      <c r="E378" s="64">
        <f t="shared" si="11"/>
        <v>0.5</v>
      </c>
      <c r="G378">
        <v>5</v>
      </c>
    </row>
    <row r="379" spans="1:7">
      <c r="A379" t="s">
        <v>296</v>
      </c>
      <c r="B379" t="s">
        <v>437</v>
      </c>
      <c r="C379">
        <v>3</v>
      </c>
      <c r="D379" s="15">
        <v>5</v>
      </c>
      <c r="E379" s="64">
        <f t="shared" si="11"/>
        <v>0.5</v>
      </c>
      <c r="G379">
        <v>5</v>
      </c>
    </row>
    <row r="380" spans="1:7">
      <c r="A380" t="s">
        <v>296</v>
      </c>
      <c r="B380" t="s">
        <v>438</v>
      </c>
      <c r="C380">
        <v>0</v>
      </c>
      <c r="D380" s="15">
        <v>5</v>
      </c>
      <c r="E380" s="64">
        <f t="shared" si="11"/>
        <v>0.5</v>
      </c>
      <c r="G380">
        <v>5</v>
      </c>
    </row>
    <row r="381" spans="1:7">
      <c r="A381" t="s">
        <v>296</v>
      </c>
      <c r="B381" t="s">
        <v>439</v>
      </c>
      <c r="D381" s="15">
        <v>0</v>
      </c>
      <c r="E381" s="64">
        <f t="shared" si="11"/>
        <v>0</v>
      </c>
      <c r="G381">
        <v>5</v>
      </c>
    </row>
    <row r="382" spans="1:7">
      <c r="A382" t="s">
        <v>296</v>
      </c>
      <c r="B382" t="s">
        <v>440</v>
      </c>
      <c r="C382">
        <v>15</v>
      </c>
      <c r="D382" s="15">
        <v>15</v>
      </c>
      <c r="E382" s="64">
        <f t="shared" si="11"/>
        <v>1.5</v>
      </c>
      <c r="G382">
        <v>15</v>
      </c>
    </row>
    <row r="383" spans="1:7">
      <c r="A383" t="s">
        <v>296</v>
      </c>
      <c r="B383" t="s">
        <v>441</v>
      </c>
      <c r="C383">
        <v>4</v>
      </c>
      <c r="D383" s="15">
        <v>5</v>
      </c>
      <c r="E383" s="64">
        <f t="shared" si="11"/>
        <v>0.5</v>
      </c>
      <c r="G383">
        <v>5</v>
      </c>
    </row>
    <row r="384" spans="1:7">
      <c r="A384" t="s">
        <v>296</v>
      </c>
      <c r="B384" t="s">
        <v>442</v>
      </c>
      <c r="C384">
        <v>0</v>
      </c>
      <c r="D384" s="15">
        <v>5</v>
      </c>
      <c r="E384" s="64">
        <f t="shared" si="11"/>
        <v>0.5</v>
      </c>
      <c r="G384">
        <v>5</v>
      </c>
    </row>
    <row r="385" spans="1:7">
      <c r="A385" t="s">
        <v>296</v>
      </c>
      <c r="B385" t="s">
        <v>443</v>
      </c>
      <c r="D385" s="15">
        <v>0</v>
      </c>
      <c r="E385" s="64">
        <f t="shared" si="11"/>
        <v>0</v>
      </c>
      <c r="G385">
        <v>5</v>
      </c>
    </row>
    <row r="386" spans="1:7">
      <c r="A386" t="s">
        <v>296</v>
      </c>
      <c r="B386" t="s">
        <v>444</v>
      </c>
      <c r="C386">
        <v>0</v>
      </c>
      <c r="D386" s="65">
        <v>5</v>
      </c>
      <c r="E386" s="64">
        <f t="shared" si="11"/>
        <v>0.5</v>
      </c>
      <c r="F386" s="65" t="s">
        <v>520</v>
      </c>
      <c r="G386">
        <v>5</v>
      </c>
    </row>
    <row r="387" spans="1:7">
      <c r="A387" t="s">
        <v>296</v>
      </c>
      <c r="B387" t="s">
        <v>445</v>
      </c>
      <c r="D387" s="15">
        <v>0</v>
      </c>
      <c r="E387" s="64">
        <f t="shared" si="11"/>
        <v>0</v>
      </c>
      <c r="G387">
        <v>5</v>
      </c>
    </row>
    <row r="388" spans="1:7">
      <c r="A388" t="s">
        <v>296</v>
      </c>
      <c r="B388" t="s">
        <v>446</v>
      </c>
      <c r="D388" s="15">
        <v>0</v>
      </c>
      <c r="E388" s="64">
        <f t="shared" si="11"/>
        <v>0</v>
      </c>
      <c r="G388">
        <v>5</v>
      </c>
    </row>
    <row r="389" spans="1:7">
      <c r="A389" t="s">
        <v>296</v>
      </c>
      <c r="B389" t="s">
        <v>447</v>
      </c>
      <c r="C389">
        <v>0</v>
      </c>
      <c r="D389" s="15">
        <v>5</v>
      </c>
      <c r="E389" s="64">
        <f t="shared" si="11"/>
        <v>0.5</v>
      </c>
      <c r="G389">
        <v>5</v>
      </c>
    </row>
    <row r="390" spans="1:7">
      <c r="A390" t="s">
        <v>296</v>
      </c>
      <c r="B390" t="s">
        <v>448</v>
      </c>
      <c r="D390" s="15">
        <v>0</v>
      </c>
      <c r="E390" s="64">
        <f t="shared" si="11"/>
        <v>0</v>
      </c>
      <c r="G390">
        <v>5</v>
      </c>
    </row>
    <row r="391" spans="1:7">
      <c r="A391" t="s">
        <v>296</v>
      </c>
      <c r="B391" t="s">
        <v>449</v>
      </c>
      <c r="D391" s="15">
        <v>0</v>
      </c>
      <c r="E391" s="64">
        <f t="shared" si="11"/>
        <v>0</v>
      </c>
      <c r="G391">
        <v>5</v>
      </c>
    </row>
    <row r="392" spans="1:7">
      <c r="A392" t="s">
        <v>296</v>
      </c>
      <c r="B392" t="s">
        <v>450</v>
      </c>
      <c r="C392">
        <v>2</v>
      </c>
      <c r="D392" s="15">
        <v>5</v>
      </c>
      <c r="E392" s="64">
        <f t="shared" si="11"/>
        <v>0.5</v>
      </c>
      <c r="G392">
        <v>5</v>
      </c>
    </row>
    <row r="393" spans="1:7">
      <c r="A393" t="s">
        <v>296</v>
      </c>
      <c r="B393" t="s">
        <v>451</v>
      </c>
      <c r="C393">
        <v>0</v>
      </c>
      <c r="D393" s="15">
        <v>5</v>
      </c>
      <c r="E393" s="64">
        <f t="shared" si="11"/>
        <v>0.5</v>
      </c>
      <c r="G393">
        <v>5</v>
      </c>
    </row>
    <row r="394" spans="1:7">
      <c r="A394" t="s">
        <v>296</v>
      </c>
      <c r="B394" t="s">
        <v>452</v>
      </c>
      <c r="C394">
        <v>0</v>
      </c>
      <c r="D394" s="15">
        <v>5</v>
      </c>
      <c r="E394" s="64">
        <f t="shared" si="11"/>
        <v>0.5</v>
      </c>
      <c r="G394">
        <v>5</v>
      </c>
    </row>
    <row r="395" spans="1:7">
      <c r="A395" t="s">
        <v>296</v>
      </c>
      <c r="B395" t="s">
        <v>453</v>
      </c>
      <c r="D395" s="15">
        <v>0</v>
      </c>
      <c r="E395" s="64">
        <f t="shared" si="11"/>
        <v>0</v>
      </c>
      <c r="G395">
        <v>5</v>
      </c>
    </row>
    <row r="396" spans="1:7">
      <c r="A396" t="s">
        <v>296</v>
      </c>
      <c r="B396" t="s">
        <v>454</v>
      </c>
      <c r="C396">
        <v>0</v>
      </c>
      <c r="D396" s="15">
        <v>5</v>
      </c>
      <c r="E396" s="64">
        <f t="shared" si="11"/>
        <v>0.5</v>
      </c>
      <c r="G396">
        <v>5</v>
      </c>
    </row>
    <row r="397" spans="1:7">
      <c r="A397" t="s">
        <v>296</v>
      </c>
      <c r="B397" t="s">
        <v>455</v>
      </c>
      <c r="D397" s="15">
        <v>0</v>
      </c>
      <c r="E397" s="64">
        <f t="shared" si="11"/>
        <v>0</v>
      </c>
      <c r="G397">
        <v>5</v>
      </c>
    </row>
    <row r="398" spans="1:7">
      <c r="A398" t="s">
        <v>296</v>
      </c>
      <c r="B398" t="s">
        <v>456</v>
      </c>
      <c r="C398">
        <v>0</v>
      </c>
      <c r="D398" s="15">
        <v>5</v>
      </c>
      <c r="E398" s="64">
        <f t="shared" si="11"/>
        <v>0.5</v>
      </c>
      <c r="G398">
        <v>5</v>
      </c>
    </row>
    <row r="399" spans="1:7">
      <c r="A399" t="s">
        <v>296</v>
      </c>
      <c r="B399" t="s">
        <v>457</v>
      </c>
      <c r="C399">
        <v>1</v>
      </c>
      <c r="D399" s="15">
        <v>5</v>
      </c>
      <c r="E399" s="64">
        <f t="shared" si="11"/>
        <v>0.5</v>
      </c>
      <c r="G399">
        <v>5</v>
      </c>
    </row>
    <row r="400" spans="1:7">
      <c r="A400" t="s">
        <v>296</v>
      </c>
      <c r="B400" t="s">
        <v>458</v>
      </c>
      <c r="D400" s="15">
        <v>0</v>
      </c>
      <c r="E400" s="64">
        <f t="shared" si="11"/>
        <v>0</v>
      </c>
      <c r="G400">
        <v>5</v>
      </c>
    </row>
    <row r="401" spans="1:7">
      <c r="A401" t="s">
        <v>296</v>
      </c>
      <c r="B401" t="s">
        <v>459</v>
      </c>
      <c r="D401" s="15">
        <v>0</v>
      </c>
      <c r="E401" s="64">
        <f t="shared" si="11"/>
        <v>0</v>
      </c>
      <c r="G401">
        <v>5</v>
      </c>
    </row>
    <row r="402" spans="1:7">
      <c r="A402" t="s">
        <v>296</v>
      </c>
      <c r="B402" t="s">
        <v>460</v>
      </c>
      <c r="C402">
        <v>3</v>
      </c>
      <c r="D402" s="15">
        <v>5</v>
      </c>
      <c r="E402" s="64">
        <f t="shared" si="11"/>
        <v>0.5</v>
      </c>
      <c r="G402">
        <v>5</v>
      </c>
    </row>
    <row r="403" spans="1:7">
      <c r="A403" t="s">
        <v>296</v>
      </c>
      <c r="B403" t="s">
        <v>461</v>
      </c>
      <c r="C403">
        <v>21</v>
      </c>
      <c r="D403" s="15">
        <v>20</v>
      </c>
      <c r="E403" s="64">
        <f t="shared" si="11"/>
        <v>2</v>
      </c>
      <c r="G403">
        <v>20</v>
      </c>
    </row>
    <row r="404" spans="1:7">
      <c r="A404" t="s">
        <v>296</v>
      </c>
      <c r="B404" t="s">
        <v>462</v>
      </c>
      <c r="D404" s="15">
        <v>0</v>
      </c>
      <c r="E404" s="64">
        <f t="shared" si="11"/>
        <v>0</v>
      </c>
      <c r="G404">
        <v>5</v>
      </c>
    </row>
    <row r="405" spans="1:7">
      <c r="A405" t="s">
        <v>296</v>
      </c>
      <c r="B405" t="s">
        <v>463</v>
      </c>
      <c r="C405">
        <v>3</v>
      </c>
      <c r="D405" s="15">
        <v>5</v>
      </c>
      <c r="E405" s="64">
        <f t="shared" si="11"/>
        <v>0.5</v>
      </c>
      <c r="G405">
        <v>5</v>
      </c>
    </row>
    <row r="406" spans="1:7">
      <c r="A406" t="s">
        <v>296</v>
      </c>
      <c r="B406" t="s">
        <v>464</v>
      </c>
      <c r="C406">
        <v>0</v>
      </c>
      <c r="D406" s="15">
        <v>5</v>
      </c>
      <c r="E406" s="64">
        <f t="shared" si="11"/>
        <v>0.5</v>
      </c>
      <c r="G406">
        <v>5</v>
      </c>
    </row>
    <row r="407" spans="1:7">
      <c r="A407" t="s">
        <v>296</v>
      </c>
      <c r="B407" t="s">
        <v>465</v>
      </c>
      <c r="C407">
        <v>0</v>
      </c>
      <c r="D407" s="15">
        <v>5</v>
      </c>
      <c r="E407" s="64">
        <f t="shared" si="11"/>
        <v>0.5</v>
      </c>
      <c r="G407">
        <v>5</v>
      </c>
    </row>
    <row r="408" spans="1:7">
      <c r="A408" t="s">
        <v>296</v>
      </c>
      <c r="B408" t="s">
        <v>466</v>
      </c>
      <c r="D408" s="15">
        <v>0</v>
      </c>
      <c r="E408" s="64">
        <f t="shared" si="11"/>
        <v>0</v>
      </c>
      <c r="G408">
        <v>5</v>
      </c>
    </row>
    <row r="409" spans="1:7">
      <c r="A409" t="s">
        <v>296</v>
      </c>
      <c r="B409" t="s">
        <v>467</v>
      </c>
      <c r="C409">
        <v>0</v>
      </c>
      <c r="D409" s="15">
        <v>5</v>
      </c>
      <c r="E409" s="64">
        <f t="shared" si="11"/>
        <v>0.5</v>
      </c>
      <c r="G409">
        <v>5</v>
      </c>
    </row>
    <row r="410" spans="1:7">
      <c r="A410" t="s">
        <v>296</v>
      </c>
      <c r="B410" t="s">
        <v>468</v>
      </c>
      <c r="D410" s="15">
        <v>0</v>
      </c>
      <c r="E410" s="64">
        <f t="shared" si="11"/>
        <v>0</v>
      </c>
      <c r="G410">
        <v>5</v>
      </c>
    </row>
    <row r="411" spans="1:7">
      <c r="A411" t="s">
        <v>296</v>
      </c>
      <c r="B411" t="s">
        <v>469</v>
      </c>
      <c r="C411">
        <v>25</v>
      </c>
      <c r="D411" s="15">
        <v>20</v>
      </c>
      <c r="E411" s="64">
        <f t="shared" si="11"/>
        <v>2</v>
      </c>
      <c r="G411">
        <v>20</v>
      </c>
    </row>
    <row r="412" spans="1:7">
      <c r="A412" t="s">
        <v>296</v>
      </c>
      <c r="B412" t="s">
        <v>470</v>
      </c>
      <c r="C412">
        <v>0</v>
      </c>
      <c r="D412" s="15">
        <v>5</v>
      </c>
      <c r="E412" s="64">
        <f t="shared" si="11"/>
        <v>0.5</v>
      </c>
      <c r="G412">
        <v>5</v>
      </c>
    </row>
    <row r="413" spans="1:7">
      <c r="A413" t="s">
        <v>296</v>
      </c>
      <c r="B413" t="s">
        <v>471</v>
      </c>
      <c r="C413">
        <v>0</v>
      </c>
      <c r="D413" s="15">
        <v>5</v>
      </c>
      <c r="E413" s="64">
        <f t="shared" si="11"/>
        <v>0.5</v>
      </c>
      <c r="G413">
        <v>5</v>
      </c>
    </row>
    <row r="414" spans="1:7">
      <c r="A414" t="s">
        <v>296</v>
      </c>
      <c r="B414" t="s">
        <v>472</v>
      </c>
      <c r="D414" s="15">
        <v>0</v>
      </c>
      <c r="E414" s="64">
        <f t="shared" si="11"/>
        <v>0</v>
      </c>
      <c r="G414">
        <v>5</v>
      </c>
    </row>
    <row r="415" spans="1:7">
      <c r="A415" t="s">
        <v>296</v>
      </c>
      <c r="B415" t="s">
        <v>473</v>
      </c>
      <c r="C415">
        <v>0</v>
      </c>
      <c r="D415" s="15">
        <v>5</v>
      </c>
      <c r="E415" s="64">
        <f t="shared" si="11"/>
        <v>0.5</v>
      </c>
      <c r="G415">
        <v>5</v>
      </c>
    </row>
    <row r="416" spans="1:7">
      <c r="A416" t="s">
        <v>296</v>
      </c>
      <c r="B416" t="s">
        <v>474</v>
      </c>
      <c r="C416">
        <v>0</v>
      </c>
      <c r="D416" s="15">
        <v>5</v>
      </c>
      <c r="E416" s="64">
        <f t="shared" si="11"/>
        <v>0.5</v>
      </c>
      <c r="G416">
        <v>5</v>
      </c>
    </row>
    <row r="417" spans="1:7">
      <c r="A417" t="s">
        <v>296</v>
      </c>
      <c r="B417" t="s">
        <v>475</v>
      </c>
      <c r="D417" s="15">
        <v>0</v>
      </c>
      <c r="E417" s="64">
        <f t="shared" si="11"/>
        <v>0</v>
      </c>
      <c r="G417">
        <v>5</v>
      </c>
    </row>
    <row r="418" spans="1:7">
      <c r="A418" t="s">
        <v>296</v>
      </c>
      <c r="B418" t="s">
        <v>476</v>
      </c>
      <c r="C418">
        <v>2</v>
      </c>
      <c r="D418" s="15">
        <v>5</v>
      </c>
      <c r="E418" s="64">
        <f t="shared" si="11"/>
        <v>0.5</v>
      </c>
      <c r="G418">
        <v>5</v>
      </c>
    </row>
    <row r="419" spans="1:7">
      <c r="A419" t="s">
        <v>296</v>
      </c>
      <c r="B419" t="s">
        <v>477</v>
      </c>
      <c r="C419">
        <v>3</v>
      </c>
      <c r="D419" s="15">
        <v>5</v>
      </c>
      <c r="E419" s="64">
        <f t="shared" si="11"/>
        <v>0.5</v>
      </c>
      <c r="G419">
        <v>5</v>
      </c>
    </row>
    <row r="420" spans="1:7">
      <c r="A420" t="s">
        <v>296</v>
      </c>
      <c r="B420" t="s">
        <v>478</v>
      </c>
      <c r="D420" s="15">
        <v>0</v>
      </c>
      <c r="E420" s="64">
        <f t="shared" si="11"/>
        <v>0</v>
      </c>
      <c r="G420">
        <v>5</v>
      </c>
    </row>
    <row r="421" spans="1:7">
      <c r="A421" t="s">
        <v>296</v>
      </c>
      <c r="B421" t="s">
        <v>479</v>
      </c>
      <c r="C421">
        <v>9</v>
      </c>
      <c r="D421" s="15">
        <v>10</v>
      </c>
      <c r="E421" s="64">
        <f t="shared" si="11"/>
        <v>1</v>
      </c>
      <c r="G421">
        <v>10</v>
      </c>
    </row>
    <row r="422" spans="1:7">
      <c r="A422" t="s">
        <v>296</v>
      </c>
      <c r="B422" t="s">
        <v>480</v>
      </c>
      <c r="C422">
        <v>20</v>
      </c>
      <c r="D422" s="15">
        <v>15</v>
      </c>
      <c r="E422" s="64">
        <f t="shared" si="11"/>
        <v>1.5</v>
      </c>
      <c r="G422">
        <v>15</v>
      </c>
    </row>
    <row r="423" spans="1:7">
      <c r="A423" t="s">
        <v>296</v>
      </c>
      <c r="B423" t="s">
        <v>481</v>
      </c>
      <c r="C423">
        <v>0</v>
      </c>
      <c r="D423" s="15">
        <v>5</v>
      </c>
      <c r="E423" s="64">
        <f t="shared" si="11"/>
        <v>0.5</v>
      </c>
      <c r="G423">
        <v>5</v>
      </c>
    </row>
    <row r="424" spans="1:7">
      <c r="A424" t="s">
        <v>296</v>
      </c>
      <c r="B424" t="s">
        <v>482</v>
      </c>
      <c r="D424" s="15">
        <v>0</v>
      </c>
      <c r="E424" s="64">
        <f t="shared" si="11"/>
        <v>0</v>
      </c>
      <c r="G424">
        <v>5</v>
      </c>
    </row>
    <row r="425" spans="1:7">
      <c r="A425" t="s">
        <v>296</v>
      </c>
      <c r="B425" t="s">
        <v>483</v>
      </c>
      <c r="C425">
        <v>0</v>
      </c>
      <c r="D425" s="15">
        <v>5</v>
      </c>
      <c r="E425" s="64">
        <f t="shared" si="11"/>
        <v>0.5</v>
      </c>
      <c r="G425">
        <v>5</v>
      </c>
    </row>
    <row r="426" spans="1:7">
      <c r="A426" t="s">
        <v>296</v>
      </c>
      <c r="B426" t="s">
        <v>484</v>
      </c>
      <c r="C426">
        <v>0</v>
      </c>
      <c r="D426" s="15">
        <v>5</v>
      </c>
      <c r="E426" s="64">
        <f t="shared" si="11"/>
        <v>0.5</v>
      </c>
      <c r="G426">
        <v>5</v>
      </c>
    </row>
    <row r="427" spans="1:7">
      <c r="A427" t="s">
        <v>296</v>
      </c>
      <c r="B427" t="s">
        <v>485</v>
      </c>
      <c r="D427" s="15">
        <v>0</v>
      </c>
      <c r="E427" s="64">
        <f t="shared" si="11"/>
        <v>0</v>
      </c>
      <c r="G427">
        <v>5</v>
      </c>
    </row>
    <row r="428" spans="1:7">
      <c r="A428" t="s">
        <v>296</v>
      </c>
      <c r="B428" t="s">
        <v>486</v>
      </c>
      <c r="C428">
        <v>3</v>
      </c>
      <c r="D428" s="15">
        <v>5</v>
      </c>
      <c r="E428" s="64">
        <f t="shared" si="11"/>
        <v>0.5</v>
      </c>
      <c r="G428">
        <v>5</v>
      </c>
    </row>
    <row r="429" spans="1:7">
      <c r="A429" t="s">
        <v>296</v>
      </c>
      <c r="B429" t="s">
        <v>487</v>
      </c>
      <c r="C429">
        <v>21</v>
      </c>
      <c r="D429" s="15">
        <v>20</v>
      </c>
      <c r="E429" s="64">
        <f t="shared" si="11"/>
        <v>2</v>
      </c>
      <c r="G429">
        <v>20</v>
      </c>
    </row>
    <row r="430" spans="1:7">
      <c r="A430" t="s">
        <v>296</v>
      </c>
      <c r="B430" t="s">
        <v>488</v>
      </c>
      <c r="C430">
        <v>15</v>
      </c>
      <c r="D430" s="15">
        <v>15</v>
      </c>
      <c r="E430" s="64">
        <f t="shared" si="11"/>
        <v>1.5</v>
      </c>
      <c r="G430">
        <v>15</v>
      </c>
    </row>
    <row r="431" spans="1:7">
      <c r="A431" t="s">
        <v>296</v>
      </c>
      <c r="B431" t="s">
        <v>489</v>
      </c>
      <c r="C431">
        <v>0</v>
      </c>
      <c r="D431" s="15">
        <v>5</v>
      </c>
      <c r="E431" s="64">
        <f t="shared" ref="E431:E448" si="12">ROUND((D431/20)*(20/100)*10,2)</f>
        <v>0.5</v>
      </c>
      <c r="G431">
        <v>5</v>
      </c>
    </row>
    <row r="432" spans="1:7">
      <c r="A432" t="s">
        <v>296</v>
      </c>
      <c r="B432" t="s">
        <v>490</v>
      </c>
      <c r="C432">
        <v>0</v>
      </c>
      <c r="D432" s="15">
        <v>5</v>
      </c>
      <c r="E432" s="64">
        <f t="shared" si="12"/>
        <v>0.5</v>
      </c>
      <c r="G432">
        <v>5</v>
      </c>
    </row>
    <row r="433" spans="1:7">
      <c r="A433" t="s">
        <v>296</v>
      </c>
      <c r="B433" t="s">
        <v>491</v>
      </c>
      <c r="C433">
        <v>10</v>
      </c>
      <c r="D433" s="15">
        <v>10</v>
      </c>
      <c r="E433" s="64">
        <f t="shared" si="12"/>
        <v>1</v>
      </c>
      <c r="G433">
        <v>10</v>
      </c>
    </row>
    <row r="434" spans="1:7">
      <c r="A434" t="s">
        <v>296</v>
      </c>
      <c r="B434" t="s">
        <v>492</v>
      </c>
      <c r="C434">
        <v>0</v>
      </c>
      <c r="D434" s="15">
        <v>5</v>
      </c>
      <c r="E434" s="64">
        <f t="shared" si="12"/>
        <v>0.5</v>
      </c>
      <c r="G434">
        <v>5</v>
      </c>
    </row>
    <row r="435" spans="1:7">
      <c r="A435" t="s">
        <v>296</v>
      </c>
      <c r="B435" t="s">
        <v>493</v>
      </c>
      <c r="C435">
        <v>1</v>
      </c>
      <c r="D435" s="15">
        <v>5</v>
      </c>
      <c r="E435" s="64">
        <f t="shared" si="12"/>
        <v>0.5</v>
      </c>
      <c r="G435">
        <v>5</v>
      </c>
    </row>
    <row r="436" spans="1:7">
      <c r="A436" t="s">
        <v>296</v>
      </c>
      <c r="B436" t="s">
        <v>494</v>
      </c>
      <c r="C436">
        <v>0</v>
      </c>
      <c r="D436" s="15">
        <v>5</v>
      </c>
      <c r="E436" s="64">
        <f t="shared" si="12"/>
        <v>0.5</v>
      </c>
      <c r="G436">
        <v>5</v>
      </c>
    </row>
    <row r="437" spans="1:7">
      <c r="A437" t="s">
        <v>296</v>
      </c>
      <c r="B437" t="s">
        <v>495</v>
      </c>
      <c r="C437">
        <v>0</v>
      </c>
      <c r="D437" s="15">
        <v>5</v>
      </c>
      <c r="E437" s="64">
        <f t="shared" si="12"/>
        <v>0.5</v>
      </c>
      <c r="G437">
        <v>5</v>
      </c>
    </row>
    <row r="438" spans="1:7">
      <c r="A438" t="s">
        <v>296</v>
      </c>
      <c r="B438" t="s">
        <v>496</v>
      </c>
      <c r="C438">
        <v>0</v>
      </c>
      <c r="D438" s="15">
        <v>5</v>
      </c>
      <c r="E438" s="64">
        <f t="shared" si="12"/>
        <v>0.5</v>
      </c>
      <c r="G438">
        <v>5</v>
      </c>
    </row>
    <row r="439" spans="1:7">
      <c r="A439" t="s">
        <v>296</v>
      </c>
      <c r="B439" t="s">
        <v>497</v>
      </c>
      <c r="D439" s="15">
        <v>0</v>
      </c>
      <c r="E439" s="64">
        <f t="shared" si="12"/>
        <v>0</v>
      </c>
      <c r="G439">
        <v>5</v>
      </c>
    </row>
    <row r="440" spans="1:7">
      <c r="A440" t="s">
        <v>296</v>
      </c>
      <c r="B440" t="s">
        <v>498</v>
      </c>
      <c r="D440" s="15">
        <v>0</v>
      </c>
      <c r="E440" s="64">
        <f t="shared" si="12"/>
        <v>0</v>
      </c>
      <c r="G440">
        <v>5</v>
      </c>
    </row>
    <row r="441" spans="1:7">
      <c r="A441" t="s">
        <v>296</v>
      </c>
      <c r="B441" t="s">
        <v>499</v>
      </c>
      <c r="C441">
        <v>1</v>
      </c>
      <c r="D441" s="15">
        <v>5</v>
      </c>
      <c r="E441" s="64">
        <f t="shared" si="12"/>
        <v>0.5</v>
      </c>
      <c r="G441">
        <v>5</v>
      </c>
    </row>
    <row r="442" spans="1:7">
      <c r="A442" t="s">
        <v>296</v>
      </c>
      <c r="B442" t="s">
        <v>500</v>
      </c>
      <c r="C442">
        <v>0</v>
      </c>
      <c r="D442" s="15">
        <v>5</v>
      </c>
      <c r="E442" s="64">
        <f t="shared" si="12"/>
        <v>0.5</v>
      </c>
      <c r="G442">
        <v>5</v>
      </c>
    </row>
    <row r="443" spans="1:7">
      <c r="A443" t="s">
        <v>296</v>
      </c>
      <c r="B443" t="s">
        <v>501</v>
      </c>
      <c r="D443" s="15">
        <v>0</v>
      </c>
      <c r="E443" s="64">
        <f t="shared" si="12"/>
        <v>0</v>
      </c>
      <c r="G443">
        <v>5</v>
      </c>
    </row>
    <row r="444" spans="1:7">
      <c r="A444" t="s">
        <v>296</v>
      </c>
      <c r="B444" t="s">
        <v>502</v>
      </c>
      <c r="D444" s="65">
        <v>0</v>
      </c>
      <c r="E444" s="64">
        <f t="shared" si="12"/>
        <v>0</v>
      </c>
      <c r="F444" s="65" t="s">
        <v>55</v>
      </c>
      <c r="G444">
        <v>5</v>
      </c>
    </row>
    <row r="445" spans="1:7">
      <c r="A445" t="s">
        <v>296</v>
      </c>
      <c r="B445" t="s">
        <v>503</v>
      </c>
      <c r="D445" s="15">
        <v>0</v>
      </c>
      <c r="E445" s="64">
        <f t="shared" si="12"/>
        <v>0</v>
      </c>
      <c r="G445">
        <v>5</v>
      </c>
    </row>
    <row r="446" spans="1:7">
      <c r="A446" t="s">
        <v>296</v>
      </c>
      <c r="B446" t="s">
        <v>504</v>
      </c>
      <c r="D446" s="65">
        <v>0</v>
      </c>
      <c r="E446" s="64">
        <f t="shared" si="12"/>
        <v>0</v>
      </c>
      <c r="F446" s="65" t="s">
        <v>55</v>
      </c>
      <c r="G446">
        <v>5</v>
      </c>
    </row>
    <row r="447" spans="1:7">
      <c r="A447" t="s">
        <v>296</v>
      </c>
      <c r="B447" t="s">
        <v>505</v>
      </c>
      <c r="D447" s="15">
        <v>0</v>
      </c>
      <c r="E447" s="64">
        <f t="shared" si="12"/>
        <v>0</v>
      </c>
      <c r="G447">
        <v>5</v>
      </c>
    </row>
    <row r="448" spans="1:7">
      <c r="A448" t="s">
        <v>296</v>
      </c>
      <c r="B448" t="s">
        <v>506</v>
      </c>
      <c r="C448">
        <v>9</v>
      </c>
      <c r="D448" s="15">
        <v>10</v>
      </c>
      <c r="E448" s="64">
        <f t="shared" si="12"/>
        <v>1</v>
      </c>
      <c r="G448">
        <v>10</v>
      </c>
    </row>
  </sheetData>
  <autoFilter ref="A2:G448" xr:uid="{0B0A7524-7C4F-496A-B559-1C5DC6B595B9}"/>
  <mergeCells count="1">
    <mergeCell ref="I3:J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11BAF-FD95-4E8B-B4D8-22026E33ECC5}">
  <dimension ref="A1:R4327"/>
  <sheetViews>
    <sheetView workbookViewId="0">
      <pane ySplit="2" topLeftCell="A3" activePane="bottomLeft" state="frozen"/>
      <selection pane="bottomLeft" activeCell="D5" sqref="D5"/>
    </sheetView>
  </sheetViews>
  <sheetFormatPr defaultRowHeight="15"/>
  <cols>
    <col min="1" max="1" width="8.85546875" bestFit="1" customWidth="1"/>
    <col min="2" max="2" width="16.85546875" bestFit="1" customWidth="1"/>
    <col min="3" max="3" width="13.42578125" bestFit="1" customWidth="1"/>
    <col min="4" max="4" width="22.42578125" bestFit="1" customWidth="1"/>
    <col min="5" max="5" width="26.28515625" hidden="1" customWidth="1"/>
    <col min="6" max="6" width="13.140625" bestFit="1" customWidth="1"/>
    <col min="8" max="8" width="8.85546875" bestFit="1" customWidth="1"/>
    <col min="9" max="9" width="22.140625" bestFit="1" customWidth="1"/>
    <col min="10" max="10" width="5" bestFit="1" customWidth="1"/>
    <col min="11" max="11" width="45" customWidth="1"/>
    <col min="12" max="12" width="12.5703125" bestFit="1" customWidth="1"/>
    <col min="15" max="15" width="22.140625" bestFit="1" customWidth="1"/>
    <col min="16" max="16" width="5" bestFit="1" customWidth="1"/>
    <col min="17" max="17" width="39.5703125" customWidth="1"/>
    <col min="18" max="18" width="12.5703125" bestFit="1" customWidth="1"/>
  </cols>
  <sheetData>
    <row r="1" spans="1:18">
      <c r="A1" s="1" t="s">
        <v>658</v>
      </c>
      <c r="D1" s="64"/>
      <c r="H1" s="83" t="s">
        <v>659</v>
      </c>
      <c r="I1" s="83"/>
      <c r="J1" s="83"/>
      <c r="K1" s="83"/>
      <c r="L1" s="83"/>
      <c r="N1" s="84" t="s">
        <v>660</v>
      </c>
      <c r="O1" s="84"/>
      <c r="P1" s="84"/>
      <c r="Q1" s="84"/>
      <c r="R1" s="84"/>
    </row>
    <row r="2" spans="1:18" s="1" customFormat="1">
      <c r="A2" s="1" t="s">
        <v>6</v>
      </c>
      <c r="B2" s="1" t="s">
        <v>7</v>
      </c>
      <c r="C2" s="1" t="s">
        <v>661</v>
      </c>
      <c r="D2" s="14" t="s">
        <v>13</v>
      </c>
      <c r="F2" s="1" t="s">
        <v>662</v>
      </c>
      <c r="H2" s="1" t="s">
        <v>6</v>
      </c>
      <c r="I2" s="1" t="s">
        <v>7</v>
      </c>
      <c r="J2" s="1" t="s">
        <v>145</v>
      </c>
      <c r="K2" s="1" t="s">
        <v>663</v>
      </c>
      <c r="L2" s="1" t="s">
        <v>664</v>
      </c>
      <c r="N2" s="1" t="s">
        <v>6</v>
      </c>
      <c r="O2" s="1" t="s">
        <v>7</v>
      </c>
      <c r="P2" s="1" t="s">
        <v>145</v>
      </c>
      <c r="Q2" s="1" t="s">
        <v>665</v>
      </c>
      <c r="R2" s="1" t="s">
        <v>664</v>
      </c>
    </row>
    <row r="3" spans="1:18">
      <c r="A3" t="s">
        <v>18</v>
      </c>
      <c r="B3" t="s">
        <v>19</v>
      </c>
      <c r="C3">
        <v>90</v>
      </c>
      <c r="D3" s="64">
        <f>ROUND((C3/96)*(20/100)*10,2)</f>
        <v>1.88</v>
      </c>
      <c r="F3">
        <v>45</v>
      </c>
      <c r="H3" t="s">
        <v>18</v>
      </c>
      <c r="I3" t="s">
        <v>19</v>
      </c>
      <c r="J3">
        <v>2006</v>
      </c>
      <c r="K3" t="s">
        <v>666</v>
      </c>
      <c r="L3">
        <v>3</v>
      </c>
      <c r="N3" t="s">
        <v>18</v>
      </c>
      <c r="O3" t="s">
        <v>19</v>
      </c>
      <c r="P3">
        <v>2006</v>
      </c>
      <c r="Q3" t="s">
        <v>667</v>
      </c>
      <c r="R3">
        <v>3</v>
      </c>
    </row>
    <row r="4" spans="1:18">
      <c r="A4" t="s">
        <v>18</v>
      </c>
      <c r="B4" t="s">
        <v>20</v>
      </c>
      <c r="C4">
        <v>90</v>
      </c>
      <c r="D4" s="64">
        <f t="shared" ref="D4:D67" si="0">ROUND((C4/96)*(20/100)*10,2)</f>
        <v>1.88</v>
      </c>
      <c r="F4">
        <v>45</v>
      </c>
      <c r="H4" t="s">
        <v>18</v>
      </c>
      <c r="I4" t="s">
        <v>19</v>
      </c>
      <c r="J4">
        <v>2007</v>
      </c>
      <c r="K4" t="s">
        <v>666</v>
      </c>
      <c r="L4">
        <v>3</v>
      </c>
      <c r="N4" t="s">
        <v>18</v>
      </c>
      <c r="O4" t="s">
        <v>19</v>
      </c>
      <c r="P4">
        <v>2007</v>
      </c>
      <c r="Q4" t="s">
        <v>667</v>
      </c>
      <c r="R4">
        <v>3</v>
      </c>
    </row>
    <row r="5" spans="1:18">
      <c r="A5" t="s">
        <v>18</v>
      </c>
      <c r="B5" t="s">
        <v>21</v>
      </c>
      <c r="C5">
        <v>90</v>
      </c>
      <c r="D5" s="64">
        <f t="shared" si="0"/>
        <v>1.88</v>
      </c>
      <c r="F5">
        <v>45</v>
      </c>
      <c r="H5" t="s">
        <v>18</v>
      </c>
      <c r="I5" t="s">
        <v>19</v>
      </c>
      <c r="J5">
        <v>2008</v>
      </c>
      <c r="K5" t="s">
        <v>668</v>
      </c>
      <c r="L5">
        <v>3</v>
      </c>
      <c r="N5" t="s">
        <v>18</v>
      </c>
      <c r="O5" t="s">
        <v>19</v>
      </c>
      <c r="P5">
        <v>2008</v>
      </c>
      <c r="Q5" t="s">
        <v>669</v>
      </c>
      <c r="R5">
        <v>3</v>
      </c>
    </row>
    <row r="6" spans="1:18">
      <c r="A6" t="s">
        <v>18</v>
      </c>
      <c r="B6" t="s">
        <v>22</v>
      </c>
      <c r="C6">
        <v>30</v>
      </c>
      <c r="D6" s="64">
        <f t="shared" si="0"/>
        <v>0.63</v>
      </c>
      <c r="F6">
        <v>15</v>
      </c>
      <c r="H6" t="s">
        <v>18</v>
      </c>
      <c r="I6" t="s">
        <v>19</v>
      </c>
      <c r="J6">
        <v>2009</v>
      </c>
      <c r="K6" t="s">
        <v>666</v>
      </c>
      <c r="L6">
        <v>3</v>
      </c>
      <c r="N6" t="s">
        <v>18</v>
      </c>
      <c r="O6" t="s">
        <v>19</v>
      </c>
      <c r="P6">
        <v>2009</v>
      </c>
      <c r="Q6" t="s">
        <v>667</v>
      </c>
      <c r="R6">
        <v>3</v>
      </c>
    </row>
    <row r="7" spans="1:18">
      <c r="A7" t="s">
        <v>18</v>
      </c>
      <c r="B7" t="s">
        <v>23</v>
      </c>
      <c r="C7">
        <v>82</v>
      </c>
      <c r="D7" s="64">
        <f t="shared" si="0"/>
        <v>1.71</v>
      </c>
      <c r="F7">
        <v>39</v>
      </c>
      <c r="H7" t="s">
        <v>18</v>
      </c>
      <c r="I7" t="s">
        <v>19</v>
      </c>
      <c r="J7">
        <v>2010</v>
      </c>
      <c r="K7" t="s">
        <v>670</v>
      </c>
      <c r="L7">
        <v>3</v>
      </c>
      <c r="N7" t="s">
        <v>18</v>
      </c>
      <c r="O7" t="s">
        <v>19</v>
      </c>
      <c r="P7">
        <v>2010</v>
      </c>
      <c r="Q7" t="s">
        <v>671</v>
      </c>
      <c r="R7">
        <v>3</v>
      </c>
    </row>
    <row r="8" spans="1:18">
      <c r="A8" t="s">
        <v>18</v>
      </c>
      <c r="B8" t="s">
        <v>24</v>
      </c>
      <c r="C8">
        <v>61</v>
      </c>
      <c r="D8" s="64">
        <f t="shared" si="0"/>
        <v>1.27</v>
      </c>
      <c r="F8">
        <v>33</v>
      </c>
      <c r="H8" t="s">
        <v>18</v>
      </c>
      <c r="I8" t="s">
        <v>19</v>
      </c>
      <c r="J8">
        <v>2011</v>
      </c>
      <c r="K8" t="s">
        <v>670</v>
      </c>
      <c r="L8">
        <v>3</v>
      </c>
      <c r="N8" t="s">
        <v>18</v>
      </c>
      <c r="O8" t="s">
        <v>19</v>
      </c>
      <c r="P8">
        <v>2011</v>
      </c>
      <c r="Q8" t="s">
        <v>667</v>
      </c>
      <c r="R8">
        <v>3</v>
      </c>
    </row>
    <row r="9" spans="1:18">
      <c r="A9" t="s">
        <v>18</v>
      </c>
      <c r="B9" t="s">
        <v>25</v>
      </c>
      <c r="C9">
        <v>38</v>
      </c>
      <c r="D9" s="64">
        <f t="shared" si="0"/>
        <v>0.79</v>
      </c>
      <c r="F9">
        <v>23</v>
      </c>
      <c r="H9" t="s">
        <v>18</v>
      </c>
      <c r="I9" t="s">
        <v>19</v>
      </c>
      <c r="J9">
        <v>2012</v>
      </c>
      <c r="K9" t="s">
        <v>670</v>
      </c>
      <c r="L9">
        <v>3</v>
      </c>
      <c r="N9" t="s">
        <v>18</v>
      </c>
      <c r="O9" t="s">
        <v>19</v>
      </c>
      <c r="P9">
        <v>2012</v>
      </c>
      <c r="Q9" t="s">
        <v>672</v>
      </c>
      <c r="R9">
        <v>3</v>
      </c>
    </row>
    <row r="10" spans="1:18">
      <c r="A10" t="s">
        <v>18</v>
      </c>
      <c r="B10" t="s">
        <v>26</v>
      </c>
      <c r="C10">
        <v>24</v>
      </c>
      <c r="D10" s="64">
        <f t="shared" si="0"/>
        <v>0.5</v>
      </c>
      <c r="F10">
        <v>12</v>
      </c>
      <c r="H10" t="s">
        <v>18</v>
      </c>
      <c r="I10" t="s">
        <v>19</v>
      </c>
      <c r="J10">
        <v>2013</v>
      </c>
      <c r="K10" t="s">
        <v>673</v>
      </c>
      <c r="L10">
        <v>3</v>
      </c>
      <c r="N10" t="s">
        <v>18</v>
      </c>
      <c r="O10" t="s">
        <v>19</v>
      </c>
      <c r="P10">
        <v>2013</v>
      </c>
      <c r="Q10" t="s">
        <v>667</v>
      </c>
      <c r="R10">
        <v>3</v>
      </c>
    </row>
    <row r="11" spans="1:18">
      <c r="A11" t="s">
        <v>18</v>
      </c>
      <c r="B11" t="s">
        <v>28</v>
      </c>
      <c r="C11">
        <v>30</v>
      </c>
      <c r="D11" s="64">
        <f t="shared" si="0"/>
        <v>0.63</v>
      </c>
      <c r="F11">
        <v>15</v>
      </c>
      <c r="H11" t="s">
        <v>18</v>
      </c>
      <c r="I11" t="s">
        <v>19</v>
      </c>
      <c r="J11">
        <v>2014</v>
      </c>
      <c r="K11" t="s">
        <v>674</v>
      </c>
      <c r="L11">
        <v>3</v>
      </c>
      <c r="N11" t="s">
        <v>18</v>
      </c>
      <c r="O11" t="s">
        <v>19</v>
      </c>
      <c r="P11">
        <v>2014</v>
      </c>
      <c r="Q11" t="s">
        <v>667</v>
      </c>
      <c r="R11">
        <v>3</v>
      </c>
    </row>
    <row r="12" spans="1:18">
      <c r="A12" t="s">
        <v>18</v>
      </c>
      <c r="B12" t="s">
        <v>29</v>
      </c>
      <c r="C12">
        <v>30</v>
      </c>
      <c r="D12" s="64">
        <f t="shared" si="0"/>
        <v>0.63</v>
      </c>
      <c r="F12">
        <v>15</v>
      </c>
      <c r="H12" t="s">
        <v>18</v>
      </c>
      <c r="I12" t="s">
        <v>19</v>
      </c>
      <c r="J12">
        <v>2015</v>
      </c>
      <c r="K12" t="s">
        <v>675</v>
      </c>
      <c r="L12">
        <v>3</v>
      </c>
      <c r="N12" t="s">
        <v>18</v>
      </c>
      <c r="O12" t="s">
        <v>19</v>
      </c>
      <c r="P12">
        <v>2015</v>
      </c>
      <c r="Q12" t="s">
        <v>676</v>
      </c>
      <c r="R12">
        <v>3</v>
      </c>
    </row>
    <row r="13" spans="1:18">
      <c r="A13" t="s">
        <v>18</v>
      </c>
      <c r="B13" t="s">
        <v>32</v>
      </c>
      <c r="C13">
        <v>18</v>
      </c>
      <c r="D13" s="64">
        <f t="shared" si="0"/>
        <v>0.38</v>
      </c>
      <c r="F13">
        <v>9</v>
      </c>
      <c r="H13" t="s">
        <v>18</v>
      </c>
      <c r="I13" t="s">
        <v>19</v>
      </c>
      <c r="J13">
        <v>2016</v>
      </c>
      <c r="K13" t="s">
        <v>677</v>
      </c>
      <c r="L13">
        <v>3</v>
      </c>
      <c r="N13" t="s">
        <v>18</v>
      </c>
      <c r="O13" t="s">
        <v>19</v>
      </c>
      <c r="P13">
        <v>2016</v>
      </c>
      <c r="Q13" t="s">
        <v>667</v>
      </c>
      <c r="R13">
        <v>3</v>
      </c>
    </row>
    <row r="14" spans="1:18">
      <c r="A14" t="s">
        <v>18</v>
      </c>
      <c r="B14" t="s">
        <v>33</v>
      </c>
      <c r="C14">
        <v>38</v>
      </c>
      <c r="D14" s="64">
        <f t="shared" si="0"/>
        <v>0.79</v>
      </c>
      <c r="F14">
        <v>23</v>
      </c>
      <c r="H14" t="s">
        <v>18</v>
      </c>
      <c r="I14" t="s">
        <v>19</v>
      </c>
      <c r="J14">
        <v>2017</v>
      </c>
      <c r="K14" t="s">
        <v>678</v>
      </c>
      <c r="L14">
        <v>3</v>
      </c>
      <c r="N14" t="s">
        <v>18</v>
      </c>
      <c r="O14" t="s">
        <v>19</v>
      </c>
      <c r="P14">
        <v>2017</v>
      </c>
      <c r="Q14" t="s">
        <v>667</v>
      </c>
      <c r="R14">
        <v>3</v>
      </c>
    </row>
    <row r="15" spans="1:18">
      <c r="A15" t="s">
        <v>18</v>
      </c>
      <c r="B15" t="s">
        <v>34</v>
      </c>
      <c r="C15">
        <v>62</v>
      </c>
      <c r="D15" s="64">
        <f t="shared" si="0"/>
        <v>1.29</v>
      </c>
      <c r="F15">
        <v>33</v>
      </c>
      <c r="H15" t="s">
        <v>18</v>
      </c>
      <c r="I15" t="s">
        <v>19</v>
      </c>
      <c r="J15">
        <v>2018</v>
      </c>
      <c r="K15" t="s">
        <v>679</v>
      </c>
      <c r="L15">
        <v>3</v>
      </c>
      <c r="N15" t="s">
        <v>18</v>
      </c>
      <c r="O15" t="s">
        <v>19</v>
      </c>
      <c r="P15">
        <v>2018</v>
      </c>
      <c r="Q15" t="s">
        <v>667</v>
      </c>
      <c r="R15">
        <v>3</v>
      </c>
    </row>
    <row r="16" spans="1:18">
      <c r="A16" t="s">
        <v>18</v>
      </c>
      <c r="B16" t="s">
        <v>35</v>
      </c>
      <c r="C16">
        <v>31</v>
      </c>
      <c r="D16" s="64">
        <f t="shared" si="0"/>
        <v>0.65</v>
      </c>
      <c r="F16">
        <v>15</v>
      </c>
      <c r="H16" t="s">
        <v>18</v>
      </c>
      <c r="I16" t="s">
        <v>19</v>
      </c>
      <c r="J16">
        <v>2019</v>
      </c>
      <c r="K16" t="s">
        <v>680</v>
      </c>
      <c r="L16">
        <v>3</v>
      </c>
      <c r="N16" t="s">
        <v>18</v>
      </c>
      <c r="O16" t="s">
        <v>19</v>
      </c>
      <c r="P16">
        <v>2019</v>
      </c>
      <c r="Q16" t="s">
        <v>667</v>
      </c>
      <c r="R16">
        <v>3</v>
      </c>
    </row>
    <row r="17" spans="1:18">
      <c r="A17" t="s">
        <v>18</v>
      </c>
      <c r="B17" t="s">
        <v>36</v>
      </c>
      <c r="C17">
        <v>68</v>
      </c>
      <c r="D17" s="64">
        <f t="shared" si="0"/>
        <v>1.42</v>
      </c>
      <c r="F17">
        <v>45</v>
      </c>
      <c r="H17" t="s">
        <v>18</v>
      </c>
      <c r="I17" t="s">
        <v>19</v>
      </c>
      <c r="J17">
        <v>2020</v>
      </c>
      <c r="K17" t="s">
        <v>670</v>
      </c>
      <c r="L17">
        <v>3</v>
      </c>
      <c r="N17" t="s">
        <v>18</v>
      </c>
      <c r="O17" t="s">
        <v>19</v>
      </c>
      <c r="P17">
        <v>2020</v>
      </c>
      <c r="Q17" t="s">
        <v>667</v>
      </c>
      <c r="R17">
        <v>3</v>
      </c>
    </row>
    <row r="18" spans="1:18">
      <c r="A18" t="s">
        <v>18</v>
      </c>
      <c r="B18" t="s">
        <v>37</v>
      </c>
      <c r="C18">
        <v>44</v>
      </c>
      <c r="D18" s="64">
        <f t="shared" si="0"/>
        <v>0.92</v>
      </c>
      <c r="F18">
        <v>26</v>
      </c>
      <c r="H18" t="s">
        <v>18</v>
      </c>
      <c r="I18" t="s">
        <v>20</v>
      </c>
      <c r="J18">
        <v>2006</v>
      </c>
      <c r="K18" t="s">
        <v>681</v>
      </c>
      <c r="L18">
        <v>3</v>
      </c>
      <c r="N18" t="s">
        <v>18</v>
      </c>
      <c r="O18" t="s">
        <v>20</v>
      </c>
      <c r="P18">
        <v>2006</v>
      </c>
      <c r="Q18" t="s">
        <v>667</v>
      </c>
      <c r="R18">
        <v>3</v>
      </c>
    </row>
    <row r="19" spans="1:18">
      <c r="A19" t="s">
        <v>18</v>
      </c>
      <c r="B19" t="s">
        <v>38</v>
      </c>
      <c r="C19">
        <v>56</v>
      </c>
      <c r="D19" s="64">
        <f t="shared" si="0"/>
        <v>1.17</v>
      </c>
      <c r="F19">
        <v>42</v>
      </c>
      <c r="H19" t="s">
        <v>18</v>
      </c>
      <c r="I19" t="s">
        <v>20</v>
      </c>
      <c r="J19">
        <v>2007</v>
      </c>
      <c r="K19" t="s">
        <v>666</v>
      </c>
      <c r="L19">
        <v>3</v>
      </c>
      <c r="N19" t="s">
        <v>18</v>
      </c>
      <c r="O19" t="s">
        <v>20</v>
      </c>
      <c r="P19">
        <v>2007</v>
      </c>
      <c r="Q19" t="s">
        <v>667</v>
      </c>
      <c r="R19">
        <v>3</v>
      </c>
    </row>
    <row r="20" spans="1:18">
      <c r="A20" t="s">
        <v>18</v>
      </c>
      <c r="B20" t="s">
        <v>39</v>
      </c>
      <c r="C20">
        <v>68</v>
      </c>
      <c r="D20" s="64">
        <f t="shared" si="0"/>
        <v>1.42</v>
      </c>
      <c r="F20">
        <v>45</v>
      </c>
      <c r="H20" t="s">
        <v>18</v>
      </c>
      <c r="I20" t="s">
        <v>20</v>
      </c>
      <c r="J20">
        <v>2008</v>
      </c>
      <c r="K20" t="s">
        <v>682</v>
      </c>
      <c r="L20">
        <v>3</v>
      </c>
      <c r="N20" t="s">
        <v>18</v>
      </c>
      <c r="O20" t="s">
        <v>20</v>
      </c>
      <c r="P20">
        <v>2008</v>
      </c>
      <c r="Q20" t="s">
        <v>683</v>
      </c>
      <c r="R20">
        <v>3</v>
      </c>
    </row>
    <row r="21" spans="1:18">
      <c r="A21" t="s">
        <v>18</v>
      </c>
      <c r="B21" t="s">
        <v>40</v>
      </c>
      <c r="C21">
        <v>37</v>
      </c>
      <c r="D21" s="64">
        <f t="shared" si="0"/>
        <v>0.77</v>
      </c>
      <c r="F21">
        <v>15</v>
      </c>
      <c r="H21" t="s">
        <v>18</v>
      </c>
      <c r="I21" t="s">
        <v>20</v>
      </c>
      <c r="J21">
        <v>2009</v>
      </c>
      <c r="K21" t="s">
        <v>666</v>
      </c>
      <c r="L21">
        <v>3</v>
      </c>
      <c r="N21" t="s">
        <v>18</v>
      </c>
      <c r="O21" t="s">
        <v>20</v>
      </c>
      <c r="P21">
        <v>2009</v>
      </c>
      <c r="Q21" t="s">
        <v>667</v>
      </c>
      <c r="R21">
        <v>3</v>
      </c>
    </row>
    <row r="22" spans="1:18">
      <c r="A22" t="s">
        <v>18</v>
      </c>
      <c r="B22" t="s">
        <v>41</v>
      </c>
      <c r="C22">
        <v>58</v>
      </c>
      <c r="D22" s="64">
        <f t="shared" si="0"/>
        <v>1.21</v>
      </c>
      <c r="F22">
        <v>33</v>
      </c>
      <c r="H22" t="s">
        <v>18</v>
      </c>
      <c r="I22" t="s">
        <v>20</v>
      </c>
      <c r="J22">
        <v>2010</v>
      </c>
      <c r="K22" t="s">
        <v>670</v>
      </c>
      <c r="L22">
        <v>3</v>
      </c>
      <c r="N22" t="s">
        <v>18</v>
      </c>
      <c r="O22" t="s">
        <v>20</v>
      </c>
      <c r="P22">
        <v>2010</v>
      </c>
      <c r="Q22" t="s">
        <v>667</v>
      </c>
      <c r="R22">
        <v>3</v>
      </c>
    </row>
    <row r="23" spans="1:18">
      <c r="A23" t="s">
        <v>18</v>
      </c>
      <c r="B23" t="s">
        <v>42</v>
      </c>
      <c r="C23">
        <v>35</v>
      </c>
      <c r="D23" s="64">
        <f t="shared" si="0"/>
        <v>0.73</v>
      </c>
      <c r="F23">
        <v>21</v>
      </c>
      <c r="H23" t="s">
        <v>18</v>
      </c>
      <c r="I23" t="s">
        <v>20</v>
      </c>
      <c r="J23">
        <v>2011</v>
      </c>
      <c r="K23" t="s">
        <v>670</v>
      </c>
      <c r="L23">
        <v>3</v>
      </c>
      <c r="N23" t="s">
        <v>18</v>
      </c>
      <c r="O23" t="s">
        <v>20</v>
      </c>
      <c r="P23">
        <v>2011</v>
      </c>
      <c r="Q23" t="s">
        <v>667</v>
      </c>
      <c r="R23">
        <v>3</v>
      </c>
    </row>
    <row r="24" spans="1:18">
      <c r="A24" t="s">
        <v>18</v>
      </c>
      <c r="B24" t="s">
        <v>43</v>
      </c>
      <c r="C24">
        <v>20</v>
      </c>
      <c r="D24" s="64">
        <f t="shared" si="0"/>
        <v>0.42</v>
      </c>
      <c r="F24">
        <v>10</v>
      </c>
      <c r="H24" t="s">
        <v>18</v>
      </c>
      <c r="I24" t="s">
        <v>20</v>
      </c>
      <c r="J24">
        <v>2012</v>
      </c>
      <c r="K24" t="s">
        <v>684</v>
      </c>
      <c r="L24">
        <v>3</v>
      </c>
      <c r="N24" t="s">
        <v>18</v>
      </c>
      <c r="O24" t="s">
        <v>20</v>
      </c>
      <c r="P24">
        <v>2012</v>
      </c>
      <c r="Q24" t="s">
        <v>685</v>
      </c>
      <c r="R24">
        <v>3</v>
      </c>
    </row>
    <row r="25" spans="1:18">
      <c r="A25" t="s">
        <v>18</v>
      </c>
      <c r="B25" t="s">
        <v>44</v>
      </c>
      <c r="C25">
        <v>30</v>
      </c>
      <c r="D25" s="64">
        <f t="shared" si="0"/>
        <v>0.63</v>
      </c>
      <c r="F25">
        <v>15</v>
      </c>
      <c r="H25" t="s">
        <v>18</v>
      </c>
      <c r="I25" t="s">
        <v>20</v>
      </c>
      <c r="J25">
        <v>2013</v>
      </c>
      <c r="K25" t="s">
        <v>686</v>
      </c>
      <c r="L25">
        <v>3</v>
      </c>
      <c r="N25" t="s">
        <v>18</v>
      </c>
      <c r="O25" t="s">
        <v>20</v>
      </c>
      <c r="P25">
        <v>2013</v>
      </c>
      <c r="Q25" t="s">
        <v>676</v>
      </c>
      <c r="R25">
        <v>3</v>
      </c>
    </row>
    <row r="26" spans="1:18">
      <c r="A26" t="s">
        <v>18</v>
      </c>
      <c r="B26" t="s">
        <v>45</v>
      </c>
      <c r="C26">
        <v>72</v>
      </c>
      <c r="D26" s="64">
        <f t="shared" si="0"/>
        <v>1.5</v>
      </c>
      <c r="F26">
        <v>35</v>
      </c>
      <c r="H26" t="s">
        <v>18</v>
      </c>
      <c r="I26" t="s">
        <v>20</v>
      </c>
      <c r="J26">
        <v>2014</v>
      </c>
      <c r="K26" t="s">
        <v>687</v>
      </c>
      <c r="L26">
        <v>3</v>
      </c>
      <c r="N26" t="s">
        <v>18</v>
      </c>
      <c r="O26" t="s">
        <v>20</v>
      </c>
      <c r="P26">
        <v>2014</v>
      </c>
      <c r="Q26" t="s">
        <v>667</v>
      </c>
      <c r="R26">
        <v>3</v>
      </c>
    </row>
    <row r="27" spans="1:18">
      <c r="A27" t="s">
        <v>18</v>
      </c>
      <c r="B27" t="s">
        <v>46</v>
      </c>
      <c r="C27">
        <v>22</v>
      </c>
      <c r="D27" s="64">
        <f t="shared" si="0"/>
        <v>0.46</v>
      </c>
      <c r="F27">
        <v>11</v>
      </c>
      <c r="H27" t="s">
        <v>18</v>
      </c>
      <c r="I27" t="s">
        <v>20</v>
      </c>
      <c r="J27">
        <v>2015</v>
      </c>
      <c r="K27" t="s">
        <v>675</v>
      </c>
      <c r="L27">
        <v>3</v>
      </c>
      <c r="N27" t="s">
        <v>18</v>
      </c>
      <c r="O27" t="s">
        <v>20</v>
      </c>
      <c r="P27">
        <v>2015</v>
      </c>
      <c r="Q27" t="s">
        <v>676</v>
      </c>
      <c r="R27">
        <v>3</v>
      </c>
    </row>
    <row r="28" spans="1:18">
      <c r="A28" t="s">
        <v>18</v>
      </c>
      <c r="B28" t="s">
        <v>47</v>
      </c>
      <c r="C28">
        <v>60</v>
      </c>
      <c r="D28" s="64">
        <f t="shared" si="0"/>
        <v>1.25</v>
      </c>
      <c r="F28">
        <v>45</v>
      </c>
      <c r="H28" t="s">
        <v>18</v>
      </c>
      <c r="I28" t="s">
        <v>20</v>
      </c>
      <c r="J28">
        <v>2016</v>
      </c>
      <c r="K28" t="s">
        <v>688</v>
      </c>
      <c r="L28">
        <v>3</v>
      </c>
      <c r="N28" t="s">
        <v>18</v>
      </c>
      <c r="O28" t="s">
        <v>20</v>
      </c>
      <c r="P28">
        <v>2016</v>
      </c>
      <c r="Q28" t="s">
        <v>689</v>
      </c>
      <c r="R28">
        <v>3</v>
      </c>
    </row>
    <row r="29" spans="1:18">
      <c r="A29" t="s">
        <v>18</v>
      </c>
      <c r="B29" t="s">
        <v>48</v>
      </c>
      <c r="C29">
        <v>60</v>
      </c>
      <c r="D29" s="64">
        <f t="shared" si="0"/>
        <v>1.25</v>
      </c>
      <c r="F29">
        <v>45</v>
      </c>
      <c r="H29" t="s">
        <v>18</v>
      </c>
      <c r="I29" t="s">
        <v>20</v>
      </c>
      <c r="J29">
        <v>2017</v>
      </c>
      <c r="K29" t="s">
        <v>690</v>
      </c>
      <c r="L29">
        <v>3</v>
      </c>
      <c r="N29" t="s">
        <v>18</v>
      </c>
      <c r="O29" t="s">
        <v>20</v>
      </c>
      <c r="P29">
        <v>2017</v>
      </c>
      <c r="Q29" t="s">
        <v>691</v>
      </c>
      <c r="R29">
        <v>3</v>
      </c>
    </row>
    <row r="30" spans="1:18">
      <c r="A30" t="s">
        <v>18</v>
      </c>
      <c r="B30" t="s">
        <v>49</v>
      </c>
      <c r="C30">
        <v>30</v>
      </c>
      <c r="D30" s="64">
        <f t="shared" si="0"/>
        <v>0.63</v>
      </c>
      <c r="F30">
        <v>15</v>
      </c>
      <c r="H30" t="s">
        <v>18</v>
      </c>
      <c r="I30" t="s">
        <v>20</v>
      </c>
      <c r="J30">
        <v>2018</v>
      </c>
      <c r="K30" t="s">
        <v>692</v>
      </c>
      <c r="L30">
        <v>3</v>
      </c>
      <c r="N30" t="s">
        <v>18</v>
      </c>
      <c r="O30" t="s">
        <v>20</v>
      </c>
      <c r="P30">
        <v>2018</v>
      </c>
      <c r="Q30" t="s">
        <v>667</v>
      </c>
      <c r="R30">
        <v>3</v>
      </c>
    </row>
    <row r="31" spans="1:18">
      <c r="A31" t="s">
        <v>18</v>
      </c>
      <c r="B31" t="s">
        <v>50</v>
      </c>
      <c r="C31">
        <v>60</v>
      </c>
      <c r="D31" s="64">
        <f t="shared" si="0"/>
        <v>1.25</v>
      </c>
      <c r="F31">
        <v>45</v>
      </c>
      <c r="H31" t="s">
        <v>18</v>
      </c>
      <c r="I31" t="s">
        <v>20</v>
      </c>
      <c r="J31">
        <v>2019</v>
      </c>
      <c r="K31" t="s">
        <v>680</v>
      </c>
      <c r="L31">
        <v>3</v>
      </c>
      <c r="N31" t="s">
        <v>18</v>
      </c>
      <c r="O31" t="s">
        <v>20</v>
      </c>
      <c r="P31">
        <v>2019</v>
      </c>
      <c r="Q31" t="s">
        <v>667</v>
      </c>
      <c r="R31">
        <v>3</v>
      </c>
    </row>
    <row r="32" spans="1:18">
      <c r="A32" t="s">
        <v>18</v>
      </c>
      <c r="B32" t="s">
        <v>51</v>
      </c>
      <c r="C32">
        <v>32</v>
      </c>
      <c r="D32" s="64">
        <f t="shared" si="0"/>
        <v>0.67</v>
      </c>
      <c r="F32">
        <v>15</v>
      </c>
      <c r="H32" t="s">
        <v>18</v>
      </c>
      <c r="I32" t="s">
        <v>20</v>
      </c>
      <c r="J32">
        <v>2020</v>
      </c>
      <c r="K32" t="s">
        <v>693</v>
      </c>
      <c r="L32">
        <v>3</v>
      </c>
      <c r="N32" t="s">
        <v>18</v>
      </c>
      <c r="O32" t="s">
        <v>20</v>
      </c>
      <c r="P32">
        <v>2020</v>
      </c>
      <c r="Q32" t="s">
        <v>694</v>
      </c>
      <c r="R32">
        <v>3</v>
      </c>
    </row>
    <row r="33" spans="1:18">
      <c r="A33" t="s">
        <v>18</v>
      </c>
      <c r="B33" t="s">
        <v>52</v>
      </c>
      <c r="C33">
        <v>50</v>
      </c>
      <c r="D33" s="64">
        <f t="shared" si="0"/>
        <v>1.04</v>
      </c>
      <c r="F33">
        <v>40</v>
      </c>
      <c r="H33" t="s">
        <v>18</v>
      </c>
      <c r="I33" t="s">
        <v>21</v>
      </c>
      <c r="J33">
        <v>2006</v>
      </c>
      <c r="K33" t="s">
        <v>666</v>
      </c>
      <c r="L33">
        <v>3</v>
      </c>
      <c r="N33" t="s">
        <v>18</v>
      </c>
      <c r="O33" t="s">
        <v>21</v>
      </c>
      <c r="P33">
        <v>2006</v>
      </c>
      <c r="Q33" t="s">
        <v>695</v>
      </c>
      <c r="R33">
        <v>3</v>
      </c>
    </row>
    <row r="34" spans="1:18">
      <c r="A34" t="s">
        <v>18</v>
      </c>
      <c r="B34" t="s">
        <v>53</v>
      </c>
      <c r="C34">
        <v>64</v>
      </c>
      <c r="D34" s="64">
        <f t="shared" si="0"/>
        <v>1.33</v>
      </c>
      <c r="F34">
        <v>41</v>
      </c>
      <c r="H34" t="s">
        <v>18</v>
      </c>
      <c r="I34" t="s">
        <v>21</v>
      </c>
      <c r="J34">
        <v>2007</v>
      </c>
      <c r="K34" t="s">
        <v>666</v>
      </c>
      <c r="L34">
        <v>3</v>
      </c>
      <c r="N34" t="s">
        <v>18</v>
      </c>
      <c r="O34" t="s">
        <v>21</v>
      </c>
      <c r="P34">
        <v>2007</v>
      </c>
      <c r="Q34" t="s">
        <v>695</v>
      </c>
      <c r="R34">
        <v>3</v>
      </c>
    </row>
    <row r="35" spans="1:18">
      <c r="A35" t="s">
        <v>18</v>
      </c>
      <c r="B35" t="s">
        <v>54</v>
      </c>
      <c r="C35">
        <v>4</v>
      </c>
      <c r="D35" s="64">
        <f t="shared" si="0"/>
        <v>0.08</v>
      </c>
      <c r="F35">
        <v>2</v>
      </c>
      <c r="H35" t="s">
        <v>18</v>
      </c>
      <c r="I35" t="s">
        <v>21</v>
      </c>
      <c r="J35">
        <v>2008</v>
      </c>
      <c r="K35" t="s">
        <v>682</v>
      </c>
      <c r="L35">
        <v>3</v>
      </c>
      <c r="N35" t="s">
        <v>18</v>
      </c>
      <c r="O35" t="s">
        <v>21</v>
      </c>
      <c r="P35">
        <v>2008</v>
      </c>
      <c r="Q35" t="s">
        <v>696</v>
      </c>
      <c r="R35">
        <v>3</v>
      </c>
    </row>
    <row r="36" spans="1:18">
      <c r="A36" t="s">
        <v>18</v>
      </c>
      <c r="B36" t="s">
        <v>56</v>
      </c>
      <c r="C36">
        <v>30</v>
      </c>
      <c r="D36" s="64">
        <f t="shared" si="0"/>
        <v>0.63</v>
      </c>
      <c r="F36">
        <v>15</v>
      </c>
      <c r="H36" t="s">
        <v>18</v>
      </c>
      <c r="I36" t="s">
        <v>21</v>
      </c>
      <c r="J36">
        <v>2009</v>
      </c>
      <c r="K36" t="s">
        <v>697</v>
      </c>
      <c r="L36">
        <v>3</v>
      </c>
      <c r="N36" t="s">
        <v>18</v>
      </c>
      <c r="O36" t="s">
        <v>21</v>
      </c>
      <c r="P36">
        <v>2009</v>
      </c>
      <c r="Q36" t="s">
        <v>695</v>
      </c>
      <c r="R36">
        <v>3</v>
      </c>
    </row>
    <row r="37" spans="1:18">
      <c r="A37" t="s">
        <v>18</v>
      </c>
      <c r="B37" t="s">
        <v>57</v>
      </c>
      <c r="C37">
        <v>67</v>
      </c>
      <c r="D37" s="64">
        <f t="shared" si="0"/>
        <v>1.4</v>
      </c>
      <c r="F37">
        <v>45</v>
      </c>
      <c r="H37" t="s">
        <v>18</v>
      </c>
      <c r="I37" t="s">
        <v>21</v>
      </c>
      <c r="J37">
        <v>2010</v>
      </c>
      <c r="K37" t="s">
        <v>698</v>
      </c>
      <c r="L37">
        <v>3</v>
      </c>
      <c r="N37" t="s">
        <v>18</v>
      </c>
      <c r="O37" t="s">
        <v>21</v>
      </c>
      <c r="P37">
        <v>2010</v>
      </c>
      <c r="Q37" t="s">
        <v>695</v>
      </c>
      <c r="R37">
        <v>3</v>
      </c>
    </row>
    <row r="38" spans="1:18">
      <c r="A38" t="s">
        <v>18</v>
      </c>
      <c r="B38" t="s">
        <v>58</v>
      </c>
      <c r="C38">
        <v>40</v>
      </c>
      <c r="D38" s="64">
        <f t="shared" si="0"/>
        <v>0.83</v>
      </c>
      <c r="F38">
        <v>25</v>
      </c>
      <c r="H38" t="s">
        <v>18</v>
      </c>
      <c r="I38" t="s">
        <v>21</v>
      </c>
      <c r="J38">
        <v>2011</v>
      </c>
      <c r="K38" t="s">
        <v>699</v>
      </c>
      <c r="L38">
        <v>3</v>
      </c>
      <c r="N38" t="s">
        <v>18</v>
      </c>
      <c r="O38" t="s">
        <v>21</v>
      </c>
      <c r="P38">
        <v>2011</v>
      </c>
      <c r="Q38" t="s">
        <v>700</v>
      </c>
      <c r="R38">
        <v>3</v>
      </c>
    </row>
    <row r="39" spans="1:18">
      <c r="A39" t="s">
        <v>18</v>
      </c>
      <c r="B39" t="s">
        <v>59</v>
      </c>
      <c r="C39">
        <v>33</v>
      </c>
      <c r="D39" s="64">
        <f t="shared" si="0"/>
        <v>0.69</v>
      </c>
      <c r="F39">
        <v>17</v>
      </c>
      <c r="H39" t="s">
        <v>18</v>
      </c>
      <c r="I39" t="s">
        <v>21</v>
      </c>
      <c r="J39">
        <v>2012</v>
      </c>
      <c r="K39" t="s">
        <v>701</v>
      </c>
      <c r="L39">
        <v>3</v>
      </c>
      <c r="N39" t="s">
        <v>18</v>
      </c>
      <c r="O39" t="s">
        <v>21</v>
      </c>
      <c r="P39">
        <v>2012</v>
      </c>
      <c r="Q39" t="s">
        <v>702</v>
      </c>
      <c r="R39">
        <v>3</v>
      </c>
    </row>
    <row r="40" spans="1:18">
      <c r="A40" t="s">
        <v>18</v>
      </c>
      <c r="B40" t="s">
        <v>60</v>
      </c>
      <c r="C40">
        <v>68</v>
      </c>
      <c r="D40" s="64">
        <f t="shared" si="0"/>
        <v>1.42</v>
      </c>
      <c r="F40">
        <v>45</v>
      </c>
      <c r="H40" t="s">
        <v>18</v>
      </c>
      <c r="I40" t="s">
        <v>21</v>
      </c>
      <c r="J40">
        <v>2013</v>
      </c>
      <c r="K40" t="s">
        <v>703</v>
      </c>
      <c r="L40">
        <v>3</v>
      </c>
      <c r="N40" t="s">
        <v>18</v>
      </c>
      <c r="O40" t="s">
        <v>21</v>
      </c>
      <c r="P40">
        <v>2013</v>
      </c>
      <c r="Q40" t="s">
        <v>704</v>
      </c>
      <c r="R40">
        <v>3</v>
      </c>
    </row>
    <row r="41" spans="1:18">
      <c r="A41" t="s">
        <v>18</v>
      </c>
      <c r="B41" t="s">
        <v>61</v>
      </c>
      <c r="C41">
        <v>38</v>
      </c>
      <c r="D41" s="64">
        <f t="shared" si="0"/>
        <v>0.79</v>
      </c>
      <c r="F41">
        <v>23</v>
      </c>
      <c r="H41" t="s">
        <v>18</v>
      </c>
      <c r="I41" t="s">
        <v>21</v>
      </c>
      <c r="J41">
        <v>2014</v>
      </c>
      <c r="K41" t="s">
        <v>705</v>
      </c>
      <c r="L41">
        <v>3</v>
      </c>
      <c r="N41" t="s">
        <v>18</v>
      </c>
      <c r="O41" t="s">
        <v>21</v>
      </c>
      <c r="P41">
        <v>2014</v>
      </c>
      <c r="Q41" t="s">
        <v>671</v>
      </c>
      <c r="R41">
        <v>3</v>
      </c>
    </row>
    <row r="42" spans="1:18">
      <c r="A42" t="s">
        <v>18</v>
      </c>
      <c r="B42" t="s">
        <v>62</v>
      </c>
      <c r="C42">
        <v>33</v>
      </c>
      <c r="D42" s="64">
        <f t="shared" si="0"/>
        <v>0.69</v>
      </c>
      <c r="F42">
        <v>15</v>
      </c>
      <c r="H42" t="s">
        <v>18</v>
      </c>
      <c r="I42" t="s">
        <v>21</v>
      </c>
      <c r="J42">
        <v>2015</v>
      </c>
      <c r="K42" t="s">
        <v>706</v>
      </c>
      <c r="L42">
        <v>3</v>
      </c>
      <c r="N42" t="s">
        <v>18</v>
      </c>
      <c r="O42" t="s">
        <v>21</v>
      </c>
      <c r="P42">
        <v>2015</v>
      </c>
      <c r="Q42" t="s">
        <v>707</v>
      </c>
      <c r="R42">
        <v>3</v>
      </c>
    </row>
    <row r="43" spans="1:18">
      <c r="A43" t="s">
        <v>18</v>
      </c>
      <c r="B43" t="s">
        <v>63</v>
      </c>
      <c r="C43">
        <v>32</v>
      </c>
      <c r="D43" s="64">
        <f t="shared" si="0"/>
        <v>0.67</v>
      </c>
      <c r="F43">
        <v>15</v>
      </c>
      <c r="H43" t="s">
        <v>18</v>
      </c>
      <c r="I43" t="s">
        <v>21</v>
      </c>
      <c r="J43">
        <v>2016</v>
      </c>
      <c r="K43" t="s">
        <v>708</v>
      </c>
      <c r="L43">
        <v>3</v>
      </c>
      <c r="N43" t="s">
        <v>18</v>
      </c>
      <c r="O43" t="s">
        <v>21</v>
      </c>
      <c r="P43">
        <v>2016</v>
      </c>
      <c r="Q43" t="s">
        <v>709</v>
      </c>
      <c r="R43">
        <v>3</v>
      </c>
    </row>
    <row r="44" spans="1:18">
      <c r="A44" t="s">
        <v>18</v>
      </c>
      <c r="B44" t="s">
        <v>64</v>
      </c>
      <c r="C44">
        <v>32</v>
      </c>
      <c r="D44" s="64">
        <f t="shared" si="0"/>
        <v>0.67</v>
      </c>
      <c r="F44">
        <v>17</v>
      </c>
      <c r="H44" t="s">
        <v>18</v>
      </c>
      <c r="I44" t="s">
        <v>21</v>
      </c>
      <c r="J44">
        <v>2017</v>
      </c>
      <c r="K44" t="s">
        <v>710</v>
      </c>
      <c r="L44">
        <v>3</v>
      </c>
      <c r="N44" t="s">
        <v>18</v>
      </c>
      <c r="O44" t="s">
        <v>21</v>
      </c>
      <c r="P44">
        <v>2017</v>
      </c>
      <c r="Q44" t="s">
        <v>711</v>
      </c>
      <c r="R44">
        <v>3</v>
      </c>
    </row>
    <row r="45" spans="1:18">
      <c r="A45" t="s">
        <v>18</v>
      </c>
      <c r="B45" t="s">
        <v>65</v>
      </c>
      <c r="C45">
        <v>32</v>
      </c>
      <c r="D45" s="64">
        <f t="shared" si="0"/>
        <v>0.67</v>
      </c>
      <c r="F45">
        <v>15</v>
      </c>
      <c r="H45" t="s">
        <v>18</v>
      </c>
      <c r="I45" t="s">
        <v>21</v>
      </c>
      <c r="J45">
        <v>2018</v>
      </c>
      <c r="K45" t="s">
        <v>712</v>
      </c>
      <c r="L45">
        <v>3</v>
      </c>
      <c r="N45" t="s">
        <v>18</v>
      </c>
      <c r="O45" t="s">
        <v>21</v>
      </c>
      <c r="P45">
        <v>2018</v>
      </c>
      <c r="Q45" t="s">
        <v>713</v>
      </c>
      <c r="R45">
        <v>3</v>
      </c>
    </row>
    <row r="46" spans="1:18">
      <c r="A46" t="s">
        <v>18</v>
      </c>
      <c r="B46" t="s">
        <v>66</v>
      </c>
      <c r="C46">
        <v>30</v>
      </c>
      <c r="D46" s="64">
        <f t="shared" si="0"/>
        <v>0.63</v>
      </c>
      <c r="F46">
        <v>15</v>
      </c>
      <c r="H46" t="s">
        <v>18</v>
      </c>
      <c r="I46" t="s">
        <v>21</v>
      </c>
      <c r="J46">
        <v>2019</v>
      </c>
      <c r="K46" t="s">
        <v>680</v>
      </c>
      <c r="L46">
        <v>3</v>
      </c>
      <c r="N46" t="s">
        <v>18</v>
      </c>
      <c r="O46" t="s">
        <v>21</v>
      </c>
      <c r="P46">
        <v>2019</v>
      </c>
      <c r="Q46" t="s">
        <v>695</v>
      </c>
      <c r="R46">
        <v>3</v>
      </c>
    </row>
    <row r="47" spans="1:18">
      <c r="A47" t="s">
        <v>18</v>
      </c>
      <c r="B47" t="s">
        <v>67</v>
      </c>
      <c r="C47">
        <v>39</v>
      </c>
      <c r="D47" s="64">
        <f t="shared" si="0"/>
        <v>0.81</v>
      </c>
      <c r="F47">
        <v>33</v>
      </c>
      <c r="H47" t="s">
        <v>18</v>
      </c>
      <c r="I47" t="s">
        <v>21</v>
      </c>
      <c r="J47">
        <v>2020</v>
      </c>
      <c r="K47" t="s">
        <v>714</v>
      </c>
      <c r="L47">
        <v>3</v>
      </c>
      <c r="N47" t="s">
        <v>18</v>
      </c>
      <c r="O47" t="s">
        <v>21</v>
      </c>
      <c r="P47">
        <v>2020</v>
      </c>
      <c r="Q47" t="s">
        <v>715</v>
      </c>
      <c r="R47">
        <v>3</v>
      </c>
    </row>
    <row r="48" spans="1:18">
      <c r="A48" t="s">
        <v>18</v>
      </c>
      <c r="B48" t="s">
        <v>68</v>
      </c>
      <c r="C48">
        <v>54</v>
      </c>
      <c r="D48" s="64">
        <f t="shared" si="0"/>
        <v>1.1299999999999999</v>
      </c>
      <c r="F48">
        <v>31</v>
      </c>
      <c r="H48" t="s">
        <v>18</v>
      </c>
      <c r="I48" t="s">
        <v>22</v>
      </c>
      <c r="J48">
        <v>2006</v>
      </c>
      <c r="K48" t="s">
        <v>716</v>
      </c>
      <c r="L48">
        <v>1</v>
      </c>
      <c r="N48" t="s">
        <v>18</v>
      </c>
      <c r="O48" t="s">
        <v>22</v>
      </c>
      <c r="P48">
        <v>2006</v>
      </c>
      <c r="Q48" t="s">
        <v>717</v>
      </c>
      <c r="R48">
        <v>1</v>
      </c>
    </row>
    <row r="49" spans="1:18">
      <c r="A49" t="s">
        <v>18</v>
      </c>
      <c r="B49" t="s">
        <v>69</v>
      </c>
      <c r="C49">
        <v>62</v>
      </c>
      <c r="D49" s="64">
        <f t="shared" si="0"/>
        <v>1.29</v>
      </c>
      <c r="F49">
        <v>33</v>
      </c>
      <c r="H49" t="s">
        <v>18</v>
      </c>
      <c r="I49" t="s">
        <v>22</v>
      </c>
      <c r="J49">
        <v>2007</v>
      </c>
      <c r="K49" t="s">
        <v>716</v>
      </c>
      <c r="L49">
        <v>1</v>
      </c>
      <c r="N49" t="s">
        <v>18</v>
      </c>
      <c r="O49" t="s">
        <v>22</v>
      </c>
      <c r="P49">
        <v>2007</v>
      </c>
      <c r="Q49" t="s">
        <v>717</v>
      </c>
      <c r="R49">
        <v>1</v>
      </c>
    </row>
    <row r="50" spans="1:18">
      <c r="A50" t="s">
        <v>18</v>
      </c>
      <c r="B50" t="s">
        <v>70</v>
      </c>
      <c r="C50">
        <v>46</v>
      </c>
      <c r="D50" s="64">
        <f t="shared" si="0"/>
        <v>0.96</v>
      </c>
      <c r="F50">
        <v>29</v>
      </c>
      <c r="H50" t="s">
        <v>18</v>
      </c>
      <c r="I50" t="s">
        <v>22</v>
      </c>
      <c r="J50">
        <v>2008</v>
      </c>
      <c r="K50" t="s">
        <v>716</v>
      </c>
      <c r="L50">
        <v>1</v>
      </c>
      <c r="N50" t="s">
        <v>18</v>
      </c>
      <c r="O50" t="s">
        <v>22</v>
      </c>
      <c r="P50">
        <v>2008</v>
      </c>
      <c r="Q50" t="s">
        <v>717</v>
      </c>
      <c r="R50">
        <v>1</v>
      </c>
    </row>
    <row r="51" spans="1:18">
      <c r="A51" t="s">
        <v>18</v>
      </c>
      <c r="B51" t="s">
        <v>71</v>
      </c>
      <c r="C51">
        <v>42</v>
      </c>
      <c r="D51" s="64">
        <f t="shared" si="0"/>
        <v>0.88</v>
      </c>
      <c r="F51">
        <v>25</v>
      </c>
      <c r="H51" t="s">
        <v>18</v>
      </c>
      <c r="I51" t="s">
        <v>22</v>
      </c>
      <c r="J51">
        <v>2009</v>
      </c>
      <c r="K51" t="s">
        <v>716</v>
      </c>
      <c r="L51">
        <v>1</v>
      </c>
      <c r="N51" t="s">
        <v>18</v>
      </c>
      <c r="O51" t="s">
        <v>22</v>
      </c>
      <c r="P51">
        <v>2009</v>
      </c>
      <c r="Q51" t="s">
        <v>717</v>
      </c>
      <c r="R51">
        <v>1</v>
      </c>
    </row>
    <row r="52" spans="1:18">
      <c r="A52" t="s">
        <v>18</v>
      </c>
      <c r="B52" t="s">
        <v>72</v>
      </c>
      <c r="C52">
        <v>28</v>
      </c>
      <c r="D52" s="64">
        <f t="shared" si="0"/>
        <v>0.57999999999999996</v>
      </c>
      <c r="F52">
        <v>14</v>
      </c>
      <c r="H52" t="s">
        <v>18</v>
      </c>
      <c r="I52" t="s">
        <v>22</v>
      </c>
      <c r="J52">
        <v>2010</v>
      </c>
      <c r="K52" t="s">
        <v>716</v>
      </c>
      <c r="L52">
        <v>1</v>
      </c>
      <c r="N52" t="s">
        <v>18</v>
      </c>
      <c r="O52" t="s">
        <v>22</v>
      </c>
      <c r="P52">
        <v>2010</v>
      </c>
      <c r="Q52" t="s">
        <v>717</v>
      </c>
      <c r="R52">
        <v>1</v>
      </c>
    </row>
    <row r="53" spans="1:18">
      <c r="A53" t="s">
        <v>18</v>
      </c>
      <c r="B53" t="s">
        <v>73</v>
      </c>
      <c r="C53">
        <v>36</v>
      </c>
      <c r="D53" s="64">
        <f t="shared" si="0"/>
        <v>0.75</v>
      </c>
      <c r="F53">
        <v>21</v>
      </c>
      <c r="H53" t="s">
        <v>18</v>
      </c>
      <c r="I53" t="s">
        <v>22</v>
      </c>
      <c r="J53">
        <v>2011</v>
      </c>
      <c r="K53" t="s">
        <v>716</v>
      </c>
      <c r="L53">
        <v>1</v>
      </c>
      <c r="N53" t="s">
        <v>18</v>
      </c>
      <c r="O53" t="s">
        <v>22</v>
      </c>
      <c r="P53">
        <v>2011</v>
      </c>
      <c r="Q53" t="s">
        <v>717</v>
      </c>
      <c r="R53">
        <v>1</v>
      </c>
    </row>
    <row r="54" spans="1:18">
      <c r="A54" t="s">
        <v>18</v>
      </c>
      <c r="B54" t="s">
        <v>74</v>
      </c>
      <c r="C54">
        <v>40</v>
      </c>
      <c r="D54" s="64">
        <f t="shared" si="0"/>
        <v>0.83</v>
      </c>
      <c r="F54">
        <v>25</v>
      </c>
      <c r="H54" t="s">
        <v>18</v>
      </c>
      <c r="I54" t="s">
        <v>22</v>
      </c>
      <c r="J54">
        <v>2012</v>
      </c>
      <c r="K54" t="s">
        <v>716</v>
      </c>
      <c r="L54">
        <v>1</v>
      </c>
      <c r="N54" t="s">
        <v>18</v>
      </c>
      <c r="O54" t="s">
        <v>22</v>
      </c>
      <c r="P54">
        <v>2012</v>
      </c>
      <c r="Q54" t="s">
        <v>718</v>
      </c>
      <c r="R54">
        <v>1</v>
      </c>
    </row>
    <row r="55" spans="1:18">
      <c r="A55" t="s">
        <v>18</v>
      </c>
      <c r="B55" t="s">
        <v>75</v>
      </c>
      <c r="C55">
        <v>32</v>
      </c>
      <c r="D55" s="64">
        <f t="shared" si="0"/>
        <v>0.67</v>
      </c>
      <c r="F55">
        <v>15</v>
      </c>
      <c r="H55" t="s">
        <v>18</v>
      </c>
      <c r="I55" t="s">
        <v>22</v>
      </c>
      <c r="J55">
        <v>2013</v>
      </c>
      <c r="K55" t="s">
        <v>716</v>
      </c>
      <c r="L55">
        <v>1</v>
      </c>
      <c r="N55" t="s">
        <v>18</v>
      </c>
      <c r="O55" t="s">
        <v>22</v>
      </c>
      <c r="P55">
        <v>2013</v>
      </c>
      <c r="Q55" t="s">
        <v>717</v>
      </c>
      <c r="R55">
        <v>1</v>
      </c>
    </row>
    <row r="56" spans="1:18">
      <c r="A56" t="s">
        <v>18</v>
      </c>
      <c r="B56" t="s">
        <v>76</v>
      </c>
      <c r="C56">
        <v>40</v>
      </c>
      <c r="D56" s="64">
        <f t="shared" si="0"/>
        <v>0.83</v>
      </c>
      <c r="F56">
        <v>25</v>
      </c>
      <c r="H56" t="s">
        <v>18</v>
      </c>
      <c r="I56" t="s">
        <v>22</v>
      </c>
      <c r="J56">
        <v>2014</v>
      </c>
      <c r="K56" t="s">
        <v>716</v>
      </c>
      <c r="L56">
        <v>1</v>
      </c>
      <c r="N56" t="s">
        <v>18</v>
      </c>
      <c r="O56" t="s">
        <v>22</v>
      </c>
      <c r="P56">
        <v>2014</v>
      </c>
      <c r="Q56" t="s">
        <v>719</v>
      </c>
      <c r="R56">
        <v>1</v>
      </c>
    </row>
    <row r="57" spans="1:18">
      <c r="A57" t="s">
        <v>18</v>
      </c>
      <c r="B57" t="s">
        <v>77</v>
      </c>
      <c r="C57">
        <v>30</v>
      </c>
      <c r="D57" s="64">
        <f t="shared" si="0"/>
        <v>0.63</v>
      </c>
      <c r="F57">
        <v>19</v>
      </c>
      <c r="H57" t="s">
        <v>18</v>
      </c>
      <c r="I57" t="s">
        <v>22</v>
      </c>
      <c r="J57">
        <v>2015</v>
      </c>
      <c r="K57" t="s">
        <v>716</v>
      </c>
      <c r="L57">
        <v>1</v>
      </c>
      <c r="N57" t="s">
        <v>18</v>
      </c>
      <c r="O57" t="s">
        <v>22</v>
      </c>
      <c r="P57">
        <v>2015</v>
      </c>
      <c r="Q57" t="s">
        <v>719</v>
      </c>
      <c r="R57">
        <v>1</v>
      </c>
    </row>
    <row r="58" spans="1:18">
      <c r="A58" t="s">
        <v>18</v>
      </c>
      <c r="B58" t="s">
        <v>78</v>
      </c>
      <c r="C58">
        <v>40</v>
      </c>
      <c r="D58" s="64">
        <f t="shared" si="0"/>
        <v>0.83</v>
      </c>
      <c r="F58">
        <v>25</v>
      </c>
      <c r="H58" t="s">
        <v>18</v>
      </c>
      <c r="I58" t="s">
        <v>22</v>
      </c>
      <c r="J58">
        <v>2016</v>
      </c>
      <c r="K58" t="s">
        <v>716</v>
      </c>
      <c r="L58">
        <v>1</v>
      </c>
      <c r="N58" t="s">
        <v>18</v>
      </c>
      <c r="O58" t="s">
        <v>22</v>
      </c>
      <c r="P58">
        <v>2016</v>
      </c>
      <c r="Q58" t="s">
        <v>719</v>
      </c>
      <c r="R58">
        <v>1</v>
      </c>
    </row>
    <row r="59" spans="1:18">
      <c r="A59" t="s">
        <v>18</v>
      </c>
      <c r="B59" t="s">
        <v>79</v>
      </c>
      <c r="C59">
        <v>9</v>
      </c>
      <c r="D59" s="64">
        <f t="shared" si="0"/>
        <v>0.19</v>
      </c>
      <c r="F59">
        <v>3</v>
      </c>
      <c r="H59" t="s">
        <v>18</v>
      </c>
      <c r="I59" t="s">
        <v>22</v>
      </c>
      <c r="J59">
        <v>2017</v>
      </c>
      <c r="K59" t="s">
        <v>716</v>
      </c>
      <c r="L59">
        <v>1</v>
      </c>
      <c r="N59" t="s">
        <v>18</v>
      </c>
      <c r="O59" t="s">
        <v>22</v>
      </c>
      <c r="P59">
        <v>2017</v>
      </c>
      <c r="Q59" t="s">
        <v>718</v>
      </c>
      <c r="R59">
        <v>1</v>
      </c>
    </row>
    <row r="60" spans="1:18">
      <c r="A60" t="s">
        <v>18</v>
      </c>
      <c r="B60" t="s">
        <v>80</v>
      </c>
      <c r="C60">
        <v>8</v>
      </c>
      <c r="D60" s="64">
        <f t="shared" si="0"/>
        <v>0.17</v>
      </c>
      <c r="F60">
        <v>4</v>
      </c>
      <c r="H60" t="s">
        <v>18</v>
      </c>
      <c r="I60" t="s">
        <v>22</v>
      </c>
      <c r="J60">
        <v>2018</v>
      </c>
      <c r="K60" t="s">
        <v>716</v>
      </c>
      <c r="L60">
        <v>1</v>
      </c>
      <c r="N60" t="s">
        <v>18</v>
      </c>
      <c r="O60" t="s">
        <v>22</v>
      </c>
      <c r="P60">
        <v>2018</v>
      </c>
      <c r="Q60" t="s">
        <v>718</v>
      </c>
      <c r="R60">
        <v>1</v>
      </c>
    </row>
    <row r="61" spans="1:18">
      <c r="A61" t="s">
        <v>18</v>
      </c>
      <c r="B61" t="s">
        <v>81</v>
      </c>
      <c r="C61">
        <v>50</v>
      </c>
      <c r="D61" s="64">
        <f t="shared" si="0"/>
        <v>1.04</v>
      </c>
      <c r="F61">
        <v>37</v>
      </c>
      <c r="H61" t="s">
        <v>18</v>
      </c>
      <c r="I61" t="s">
        <v>22</v>
      </c>
      <c r="J61">
        <v>2019</v>
      </c>
      <c r="K61" t="s">
        <v>720</v>
      </c>
      <c r="L61">
        <v>1</v>
      </c>
      <c r="N61" t="s">
        <v>18</v>
      </c>
      <c r="O61" t="s">
        <v>22</v>
      </c>
      <c r="P61">
        <v>2019</v>
      </c>
      <c r="Q61" t="s">
        <v>721</v>
      </c>
      <c r="R61">
        <v>1</v>
      </c>
    </row>
    <row r="62" spans="1:18">
      <c r="A62" t="s">
        <v>18</v>
      </c>
      <c r="B62" t="s">
        <v>82</v>
      </c>
      <c r="C62">
        <v>30</v>
      </c>
      <c r="D62" s="64">
        <f t="shared" si="0"/>
        <v>0.63</v>
      </c>
      <c r="F62">
        <v>16</v>
      </c>
      <c r="H62" t="s">
        <v>18</v>
      </c>
      <c r="I62" t="s">
        <v>22</v>
      </c>
      <c r="J62">
        <v>2020</v>
      </c>
      <c r="K62" t="s">
        <v>720</v>
      </c>
      <c r="L62">
        <v>1</v>
      </c>
      <c r="N62" t="s">
        <v>18</v>
      </c>
      <c r="O62" t="s">
        <v>22</v>
      </c>
      <c r="P62">
        <v>2020</v>
      </c>
      <c r="Q62" t="s">
        <v>722</v>
      </c>
      <c r="R62">
        <v>1</v>
      </c>
    </row>
    <row r="63" spans="1:18">
      <c r="A63" t="s">
        <v>18</v>
      </c>
      <c r="B63" t="s">
        <v>83</v>
      </c>
      <c r="C63">
        <v>39</v>
      </c>
      <c r="D63" s="64">
        <f t="shared" si="0"/>
        <v>0.81</v>
      </c>
      <c r="F63">
        <v>20</v>
      </c>
      <c r="H63" t="s">
        <v>18</v>
      </c>
      <c r="I63" t="s">
        <v>23</v>
      </c>
      <c r="J63">
        <v>2006</v>
      </c>
      <c r="K63" t="s">
        <v>692</v>
      </c>
      <c r="L63">
        <v>3</v>
      </c>
      <c r="N63" t="s">
        <v>18</v>
      </c>
      <c r="O63" t="s">
        <v>23</v>
      </c>
      <c r="P63">
        <v>2006</v>
      </c>
      <c r="Q63" t="s">
        <v>723</v>
      </c>
      <c r="R63">
        <v>3</v>
      </c>
    </row>
    <row r="64" spans="1:18">
      <c r="A64" t="s">
        <v>18</v>
      </c>
      <c r="B64" t="s">
        <v>84</v>
      </c>
      <c r="C64">
        <v>53</v>
      </c>
      <c r="D64" s="64">
        <f t="shared" si="0"/>
        <v>1.1000000000000001</v>
      </c>
      <c r="F64">
        <v>28</v>
      </c>
      <c r="H64" t="s">
        <v>18</v>
      </c>
      <c r="I64" t="s">
        <v>23</v>
      </c>
      <c r="J64">
        <v>2007</v>
      </c>
      <c r="K64" t="s">
        <v>692</v>
      </c>
      <c r="L64">
        <v>3</v>
      </c>
      <c r="N64" t="s">
        <v>18</v>
      </c>
      <c r="O64" t="s">
        <v>23</v>
      </c>
      <c r="P64">
        <v>2007</v>
      </c>
      <c r="Q64" t="s">
        <v>723</v>
      </c>
      <c r="R64">
        <v>3</v>
      </c>
    </row>
    <row r="65" spans="1:18">
      <c r="A65" t="s">
        <v>18</v>
      </c>
      <c r="B65" t="s">
        <v>85</v>
      </c>
      <c r="C65">
        <v>30</v>
      </c>
      <c r="D65" s="64">
        <f t="shared" si="0"/>
        <v>0.63</v>
      </c>
      <c r="F65">
        <v>15</v>
      </c>
      <c r="H65" t="s">
        <v>18</v>
      </c>
      <c r="I65" t="s">
        <v>23</v>
      </c>
      <c r="J65">
        <v>2008</v>
      </c>
      <c r="K65" t="s">
        <v>724</v>
      </c>
      <c r="L65">
        <v>3</v>
      </c>
      <c r="N65" t="s">
        <v>18</v>
      </c>
      <c r="O65" t="s">
        <v>23</v>
      </c>
      <c r="P65">
        <v>2008</v>
      </c>
      <c r="Q65" t="s">
        <v>725</v>
      </c>
      <c r="R65">
        <v>3</v>
      </c>
    </row>
    <row r="66" spans="1:18">
      <c r="A66" t="s">
        <v>18</v>
      </c>
      <c r="B66" t="s">
        <v>86</v>
      </c>
      <c r="C66">
        <v>30</v>
      </c>
      <c r="D66" s="64">
        <f t="shared" si="0"/>
        <v>0.63</v>
      </c>
      <c r="F66">
        <v>15</v>
      </c>
      <c r="H66" t="s">
        <v>18</v>
      </c>
      <c r="I66" t="s">
        <v>23</v>
      </c>
      <c r="J66">
        <v>2009</v>
      </c>
      <c r="K66" t="s">
        <v>692</v>
      </c>
      <c r="L66">
        <v>3</v>
      </c>
      <c r="N66" t="s">
        <v>18</v>
      </c>
      <c r="O66" t="s">
        <v>23</v>
      </c>
      <c r="P66">
        <v>2009</v>
      </c>
      <c r="Q66" t="s">
        <v>723</v>
      </c>
      <c r="R66">
        <v>3</v>
      </c>
    </row>
    <row r="67" spans="1:18">
      <c r="A67" t="s">
        <v>18</v>
      </c>
      <c r="B67" t="s">
        <v>87</v>
      </c>
      <c r="C67">
        <v>34</v>
      </c>
      <c r="D67" s="64">
        <f t="shared" si="0"/>
        <v>0.71</v>
      </c>
      <c r="F67">
        <v>19</v>
      </c>
      <c r="H67" t="s">
        <v>18</v>
      </c>
      <c r="I67" t="s">
        <v>23</v>
      </c>
      <c r="J67">
        <v>2010</v>
      </c>
      <c r="K67" t="s">
        <v>680</v>
      </c>
      <c r="L67">
        <v>3</v>
      </c>
      <c r="N67" t="s">
        <v>18</v>
      </c>
      <c r="O67" t="s">
        <v>23</v>
      </c>
      <c r="P67">
        <v>2010</v>
      </c>
      <c r="Q67" t="s">
        <v>723</v>
      </c>
      <c r="R67">
        <v>3</v>
      </c>
    </row>
    <row r="68" spans="1:18">
      <c r="A68" t="s">
        <v>18</v>
      </c>
      <c r="B68" t="s">
        <v>88</v>
      </c>
      <c r="C68">
        <v>30</v>
      </c>
      <c r="D68" s="64">
        <f t="shared" ref="D68:D108" si="1">ROUND((C68/96)*(20/100)*10,2)</f>
        <v>0.63</v>
      </c>
      <c r="F68">
        <v>15</v>
      </c>
      <c r="H68" t="s">
        <v>18</v>
      </c>
      <c r="I68" t="s">
        <v>23</v>
      </c>
      <c r="J68">
        <v>2011</v>
      </c>
      <c r="K68" t="s">
        <v>726</v>
      </c>
      <c r="L68">
        <v>3</v>
      </c>
      <c r="N68" t="s">
        <v>18</v>
      </c>
      <c r="O68" t="s">
        <v>23</v>
      </c>
      <c r="P68">
        <v>2011</v>
      </c>
      <c r="Q68" t="s">
        <v>727</v>
      </c>
      <c r="R68">
        <v>3</v>
      </c>
    </row>
    <row r="69" spans="1:18">
      <c r="A69" t="s">
        <v>18</v>
      </c>
      <c r="B69" t="s">
        <v>89</v>
      </c>
      <c r="C69">
        <v>30</v>
      </c>
      <c r="D69" s="64">
        <f t="shared" si="1"/>
        <v>0.63</v>
      </c>
      <c r="F69">
        <v>15</v>
      </c>
      <c r="H69" t="s">
        <v>18</v>
      </c>
      <c r="I69" t="s">
        <v>23</v>
      </c>
      <c r="J69">
        <v>2012</v>
      </c>
      <c r="K69" t="s">
        <v>728</v>
      </c>
      <c r="L69">
        <v>3</v>
      </c>
      <c r="N69" t="s">
        <v>18</v>
      </c>
      <c r="O69" t="s">
        <v>23</v>
      </c>
      <c r="P69">
        <v>2012</v>
      </c>
      <c r="Q69" t="s">
        <v>729</v>
      </c>
      <c r="R69">
        <v>3</v>
      </c>
    </row>
    <row r="70" spans="1:18">
      <c r="A70" t="s">
        <v>18</v>
      </c>
      <c r="B70" t="s">
        <v>90</v>
      </c>
      <c r="C70">
        <v>45</v>
      </c>
      <c r="D70" s="64">
        <f t="shared" si="1"/>
        <v>0.94</v>
      </c>
      <c r="F70">
        <v>35</v>
      </c>
      <c r="H70" t="s">
        <v>18</v>
      </c>
      <c r="I70" t="s">
        <v>23</v>
      </c>
      <c r="J70">
        <v>2013</v>
      </c>
      <c r="K70" t="s">
        <v>730</v>
      </c>
      <c r="L70">
        <v>2</v>
      </c>
      <c r="N70" t="s">
        <v>18</v>
      </c>
      <c r="O70" t="s">
        <v>23</v>
      </c>
      <c r="P70">
        <v>2013</v>
      </c>
      <c r="Q70" t="s">
        <v>731</v>
      </c>
      <c r="R70">
        <v>3</v>
      </c>
    </row>
    <row r="71" spans="1:18">
      <c r="A71" t="s">
        <v>18</v>
      </c>
      <c r="B71" t="s">
        <v>91</v>
      </c>
      <c r="C71">
        <v>30</v>
      </c>
      <c r="D71" s="64">
        <f t="shared" si="1"/>
        <v>0.63</v>
      </c>
      <c r="F71">
        <v>15</v>
      </c>
      <c r="H71" t="s">
        <v>18</v>
      </c>
      <c r="I71" t="s">
        <v>23</v>
      </c>
      <c r="J71">
        <v>2014</v>
      </c>
      <c r="K71" t="s">
        <v>732</v>
      </c>
      <c r="L71">
        <v>1</v>
      </c>
      <c r="N71" t="s">
        <v>18</v>
      </c>
      <c r="O71" t="s">
        <v>23</v>
      </c>
      <c r="P71">
        <v>2014</v>
      </c>
      <c r="Q71" t="s">
        <v>723</v>
      </c>
      <c r="R71">
        <v>3</v>
      </c>
    </row>
    <row r="72" spans="1:18">
      <c r="A72" t="s">
        <v>18</v>
      </c>
      <c r="B72" t="s">
        <v>92</v>
      </c>
      <c r="C72">
        <v>30</v>
      </c>
      <c r="D72" s="64">
        <f t="shared" si="1"/>
        <v>0.63</v>
      </c>
      <c r="F72">
        <v>15</v>
      </c>
      <c r="H72" t="s">
        <v>18</v>
      </c>
      <c r="I72" t="s">
        <v>23</v>
      </c>
      <c r="J72">
        <v>2015</v>
      </c>
      <c r="K72" t="s">
        <v>720</v>
      </c>
      <c r="L72">
        <v>1</v>
      </c>
      <c r="N72" t="s">
        <v>18</v>
      </c>
      <c r="O72" t="s">
        <v>23</v>
      </c>
      <c r="P72">
        <v>2015</v>
      </c>
      <c r="Q72" t="s">
        <v>733</v>
      </c>
      <c r="R72">
        <v>3</v>
      </c>
    </row>
    <row r="73" spans="1:18">
      <c r="A73" t="s">
        <v>18</v>
      </c>
      <c r="B73" t="s">
        <v>93</v>
      </c>
      <c r="C73">
        <v>30</v>
      </c>
      <c r="D73" s="64">
        <f t="shared" si="1"/>
        <v>0.63</v>
      </c>
      <c r="F73">
        <v>15</v>
      </c>
      <c r="H73" t="s">
        <v>18</v>
      </c>
      <c r="I73" t="s">
        <v>23</v>
      </c>
      <c r="J73">
        <v>2016</v>
      </c>
      <c r="K73" t="s">
        <v>734</v>
      </c>
      <c r="L73">
        <v>2</v>
      </c>
      <c r="N73" t="s">
        <v>18</v>
      </c>
      <c r="O73" t="s">
        <v>23</v>
      </c>
      <c r="P73">
        <v>2016</v>
      </c>
      <c r="Q73" t="s">
        <v>735</v>
      </c>
      <c r="R73">
        <v>3</v>
      </c>
    </row>
    <row r="74" spans="1:18">
      <c r="A74" t="s">
        <v>18</v>
      </c>
      <c r="B74" t="s">
        <v>94</v>
      </c>
      <c r="C74">
        <v>61</v>
      </c>
      <c r="D74" s="64">
        <f t="shared" si="1"/>
        <v>1.27</v>
      </c>
      <c r="F74">
        <v>33</v>
      </c>
      <c r="H74" t="s">
        <v>18</v>
      </c>
      <c r="I74" t="s">
        <v>23</v>
      </c>
      <c r="J74">
        <v>2017</v>
      </c>
      <c r="K74" t="s">
        <v>736</v>
      </c>
      <c r="L74">
        <v>1</v>
      </c>
      <c r="N74" t="s">
        <v>18</v>
      </c>
      <c r="O74" t="s">
        <v>23</v>
      </c>
      <c r="P74">
        <v>2017</v>
      </c>
      <c r="Q74" t="s">
        <v>737</v>
      </c>
      <c r="R74">
        <v>3</v>
      </c>
    </row>
    <row r="75" spans="1:18">
      <c r="A75" t="s">
        <v>18</v>
      </c>
      <c r="B75" t="s">
        <v>95</v>
      </c>
      <c r="C75">
        <v>62</v>
      </c>
      <c r="D75" s="64">
        <f t="shared" si="1"/>
        <v>1.29</v>
      </c>
      <c r="F75">
        <v>33</v>
      </c>
      <c r="H75" t="s">
        <v>18</v>
      </c>
      <c r="I75" t="s">
        <v>23</v>
      </c>
      <c r="J75">
        <v>2018</v>
      </c>
      <c r="K75" t="s">
        <v>738</v>
      </c>
      <c r="L75">
        <v>3</v>
      </c>
      <c r="N75" t="s">
        <v>18</v>
      </c>
      <c r="O75" t="s">
        <v>23</v>
      </c>
      <c r="P75">
        <v>2018</v>
      </c>
      <c r="Q75" t="s">
        <v>739</v>
      </c>
      <c r="R75">
        <v>3</v>
      </c>
    </row>
    <row r="76" spans="1:18">
      <c r="A76" t="s">
        <v>18</v>
      </c>
      <c r="B76" t="s">
        <v>96</v>
      </c>
      <c r="C76">
        <v>62</v>
      </c>
      <c r="D76" s="64">
        <f t="shared" si="1"/>
        <v>1.29</v>
      </c>
      <c r="F76">
        <v>31</v>
      </c>
      <c r="H76" t="s">
        <v>18</v>
      </c>
      <c r="I76" t="s">
        <v>23</v>
      </c>
      <c r="J76">
        <v>2019</v>
      </c>
      <c r="K76" t="s">
        <v>740</v>
      </c>
      <c r="L76">
        <v>3</v>
      </c>
      <c r="N76" t="s">
        <v>18</v>
      </c>
      <c r="O76" t="s">
        <v>23</v>
      </c>
      <c r="P76">
        <v>2019</v>
      </c>
      <c r="Q76" t="s">
        <v>739</v>
      </c>
      <c r="R76">
        <v>3</v>
      </c>
    </row>
    <row r="77" spans="1:18">
      <c r="A77" t="s">
        <v>18</v>
      </c>
      <c r="B77" t="s">
        <v>97</v>
      </c>
      <c r="C77">
        <v>62</v>
      </c>
      <c r="D77" s="64">
        <f t="shared" si="1"/>
        <v>1.29</v>
      </c>
      <c r="F77">
        <v>31</v>
      </c>
      <c r="H77" t="s">
        <v>18</v>
      </c>
      <c r="I77" t="s">
        <v>23</v>
      </c>
      <c r="J77">
        <v>2020</v>
      </c>
      <c r="K77" t="s">
        <v>740</v>
      </c>
      <c r="L77">
        <v>3</v>
      </c>
      <c r="N77" t="s">
        <v>18</v>
      </c>
      <c r="O77" t="s">
        <v>23</v>
      </c>
      <c r="P77">
        <v>2020</v>
      </c>
      <c r="Q77" t="s">
        <v>741</v>
      </c>
      <c r="R77">
        <v>3</v>
      </c>
    </row>
    <row r="78" spans="1:18">
      <c r="A78" t="s">
        <v>18</v>
      </c>
      <c r="B78" t="s">
        <v>98</v>
      </c>
      <c r="C78">
        <v>64</v>
      </c>
      <c r="D78" s="64">
        <f t="shared" si="1"/>
        <v>1.33</v>
      </c>
      <c r="F78">
        <v>25</v>
      </c>
      <c r="H78" t="s">
        <v>18</v>
      </c>
      <c r="I78" t="s">
        <v>24</v>
      </c>
      <c r="J78">
        <v>2006</v>
      </c>
      <c r="K78" t="s">
        <v>742</v>
      </c>
      <c r="L78">
        <v>3</v>
      </c>
      <c r="N78" t="s">
        <v>18</v>
      </c>
      <c r="O78" t="s">
        <v>24</v>
      </c>
      <c r="P78">
        <v>2006</v>
      </c>
      <c r="Q78" t="s">
        <v>743</v>
      </c>
      <c r="R78">
        <v>2</v>
      </c>
    </row>
    <row r="79" spans="1:18">
      <c r="A79" t="s">
        <v>18</v>
      </c>
      <c r="B79" t="s">
        <v>99</v>
      </c>
      <c r="C79">
        <v>30</v>
      </c>
      <c r="D79" s="64">
        <f t="shared" si="1"/>
        <v>0.63</v>
      </c>
      <c r="F79">
        <v>15</v>
      </c>
      <c r="H79" t="s">
        <v>18</v>
      </c>
      <c r="I79" t="s">
        <v>24</v>
      </c>
      <c r="J79">
        <v>2007</v>
      </c>
      <c r="K79" t="s">
        <v>742</v>
      </c>
      <c r="L79">
        <v>3</v>
      </c>
      <c r="N79" t="s">
        <v>18</v>
      </c>
      <c r="O79" t="s">
        <v>24</v>
      </c>
      <c r="P79">
        <v>2007</v>
      </c>
      <c r="Q79" t="s">
        <v>743</v>
      </c>
      <c r="R79">
        <v>2</v>
      </c>
    </row>
    <row r="80" spans="1:18">
      <c r="A80" t="s">
        <v>18</v>
      </c>
      <c r="B80" t="s">
        <v>100</v>
      </c>
      <c r="C80">
        <v>37</v>
      </c>
      <c r="D80" s="64">
        <f t="shared" si="1"/>
        <v>0.77</v>
      </c>
      <c r="F80">
        <v>19</v>
      </c>
      <c r="H80" t="s">
        <v>18</v>
      </c>
      <c r="I80" t="s">
        <v>24</v>
      </c>
      <c r="J80">
        <v>2008</v>
      </c>
      <c r="K80" t="s">
        <v>742</v>
      </c>
      <c r="L80">
        <v>3</v>
      </c>
      <c r="N80" t="s">
        <v>18</v>
      </c>
      <c r="O80" t="s">
        <v>24</v>
      </c>
      <c r="P80">
        <v>2008</v>
      </c>
      <c r="Q80" t="s">
        <v>743</v>
      </c>
      <c r="R80">
        <v>2</v>
      </c>
    </row>
    <row r="81" spans="1:18">
      <c r="A81" t="s">
        <v>18</v>
      </c>
      <c r="B81" t="s">
        <v>101</v>
      </c>
      <c r="C81">
        <v>0</v>
      </c>
      <c r="D81" s="64">
        <f t="shared" si="1"/>
        <v>0</v>
      </c>
      <c r="F81">
        <v>0</v>
      </c>
      <c r="H81" t="s">
        <v>18</v>
      </c>
      <c r="I81" t="s">
        <v>24</v>
      </c>
      <c r="J81">
        <v>2009</v>
      </c>
      <c r="K81" t="s">
        <v>742</v>
      </c>
      <c r="L81">
        <v>3</v>
      </c>
      <c r="N81" t="s">
        <v>18</v>
      </c>
      <c r="O81" t="s">
        <v>24</v>
      </c>
      <c r="P81">
        <v>2009</v>
      </c>
      <c r="Q81" t="s">
        <v>743</v>
      </c>
      <c r="R81">
        <v>2</v>
      </c>
    </row>
    <row r="82" spans="1:18">
      <c r="A82" t="s">
        <v>18</v>
      </c>
      <c r="B82" t="s">
        <v>102</v>
      </c>
      <c r="C82">
        <v>75</v>
      </c>
      <c r="D82" s="64">
        <f t="shared" si="1"/>
        <v>1.56</v>
      </c>
      <c r="F82">
        <v>35</v>
      </c>
      <c r="H82" t="s">
        <v>18</v>
      </c>
      <c r="I82" t="s">
        <v>24</v>
      </c>
      <c r="J82">
        <v>2010</v>
      </c>
      <c r="K82" t="s">
        <v>742</v>
      </c>
      <c r="L82">
        <v>3</v>
      </c>
      <c r="N82" t="s">
        <v>18</v>
      </c>
      <c r="O82" t="s">
        <v>24</v>
      </c>
      <c r="P82">
        <v>2010</v>
      </c>
      <c r="Q82" t="s">
        <v>743</v>
      </c>
      <c r="R82">
        <v>2</v>
      </c>
    </row>
    <row r="83" spans="1:18">
      <c r="A83" t="s">
        <v>18</v>
      </c>
      <c r="B83" t="s">
        <v>103</v>
      </c>
      <c r="C83">
        <v>40</v>
      </c>
      <c r="D83" s="64">
        <f t="shared" si="1"/>
        <v>0.83</v>
      </c>
      <c r="F83">
        <v>27</v>
      </c>
      <c r="H83" t="s">
        <v>18</v>
      </c>
      <c r="I83" t="s">
        <v>24</v>
      </c>
      <c r="J83">
        <v>2011</v>
      </c>
      <c r="K83" t="s">
        <v>742</v>
      </c>
      <c r="L83">
        <v>3</v>
      </c>
      <c r="N83" t="s">
        <v>18</v>
      </c>
      <c r="O83" t="s">
        <v>24</v>
      </c>
      <c r="P83">
        <v>2011</v>
      </c>
      <c r="Q83" t="s">
        <v>743</v>
      </c>
      <c r="R83">
        <v>2</v>
      </c>
    </row>
    <row r="84" spans="1:18">
      <c r="A84" t="s">
        <v>18</v>
      </c>
      <c r="B84" t="s">
        <v>104</v>
      </c>
      <c r="C84">
        <v>53</v>
      </c>
      <c r="D84" s="64">
        <f t="shared" si="1"/>
        <v>1.1000000000000001</v>
      </c>
      <c r="F84">
        <v>30</v>
      </c>
      <c r="H84" t="s">
        <v>18</v>
      </c>
      <c r="I84" t="s">
        <v>24</v>
      </c>
      <c r="J84">
        <v>2012</v>
      </c>
      <c r="K84" t="s">
        <v>742</v>
      </c>
      <c r="L84">
        <v>3</v>
      </c>
      <c r="N84" t="s">
        <v>18</v>
      </c>
      <c r="O84" t="s">
        <v>24</v>
      </c>
      <c r="P84">
        <v>2012</v>
      </c>
      <c r="Q84" t="s">
        <v>743</v>
      </c>
      <c r="R84">
        <v>2</v>
      </c>
    </row>
    <row r="85" spans="1:18">
      <c r="A85" t="s">
        <v>18</v>
      </c>
      <c r="B85" t="s">
        <v>105</v>
      </c>
      <c r="C85">
        <v>29</v>
      </c>
      <c r="D85" s="64">
        <f t="shared" si="1"/>
        <v>0.6</v>
      </c>
      <c r="F85">
        <v>15</v>
      </c>
      <c r="H85" t="s">
        <v>18</v>
      </c>
      <c r="I85" t="s">
        <v>24</v>
      </c>
      <c r="J85">
        <v>2013</v>
      </c>
      <c r="K85" t="s">
        <v>742</v>
      </c>
      <c r="L85">
        <v>3</v>
      </c>
      <c r="N85" t="s">
        <v>18</v>
      </c>
      <c r="O85" t="s">
        <v>24</v>
      </c>
      <c r="P85">
        <v>2013</v>
      </c>
      <c r="Q85" t="s">
        <v>744</v>
      </c>
      <c r="R85">
        <v>3</v>
      </c>
    </row>
    <row r="86" spans="1:18">
      <c r="A86" t="s">
        <v>18</v>
      </c>
      <c r="B86" t="s">
        <v>106</v>
      </c>
      <c r="C86">
        <v>51</v>
      </c>
      <c r="D86" s="64">
        <f t="shared" si="1"/>
        <v>1.06</v>
      </c>
      <c r="F86">
        <v>25</v>
      </c>
      <c r="H86" t="s">
        <v>18</v>
      </c>
      <c r="I86" t="s">
        <v>24</v>
      </c>
      <c r="J86">
        <v>2014</v>
      </c>
      <c r="K86" t="s">
        <v>716</v>
      </c>
      <c r="L86">
        <v>1</v>
      </c>
      <c r="N86" t="s">
        <v>18</v>
      </c>
      <c r="O86" t="s">
        <v>24</v>
      </c>
      <c r="P86">
        <v>2013</v>
      </c>
      <c r="Q86" t="s">
        <v>745</v>
      </c>
      <c r="R86">
        <v>3</v>
      </c>
    </row>
    <row r="87" spans="1:18">
      <c r="A87" t="s">
        <v>18</v>
      </c>
      <c r="B87" t="s">
        <v>107</v>
      </c>
      <c r="C87">
        <v>52</v>
      </c>
      <c r="D87" s="64">
        <f t="shared" si="1"/>
        <v>1.08</v>
      </c>
      <c r="F87">
        <v>29</v>
      </c>
      <c r="H87" t="s">
        <v>18</v>
      </c>
      <c r="I87" t="s">
        <v>24</v>
      </c>
      <c r="J87">
        <v>2015</v>
      </c>
      <c r="K87" t="s">
        <v>716</v>
      </c>
      <c r="L87">
        <v>1</v>
      </c>
      <c r="N87" t="s">
        <v>18</v>
      </c>
      <c r="O87" t="s">
        <v>24</v>
      </c>
      <c r="P87">
        <v>2014</v>
      </c>
      <c r="Q87" t="s">
        <v>746</v>
      </c>
      <c r="R87">
        <v>1</v>
      </c>
    </row>
    <row r="88" spans="1:18">
      <c r="A88" t="s">
        <v>18</v>
      </c>
      <c r="B88" t="s">
        <v>108</v>
      </c>
      <c r="C88" s="65">
        <v>56</v>
      </c>
      <c r="D88" s="64">
        <f t="shared" si="1"/>
        <v>1.17</v>
      </c>
      <c r="E88" s="65" t="s">
        <v>520</v>
      </c>
      <c r="F88">
        <v>29</v>
      </c>
      <c r="H88" t="s">
        <v>18</v>
      </c>
      <c r="I88" t="s">
        <v>24</v>
      </c>
      <c r="J88">
        <v>2015</v>
      </c>
      <c r="K88" t="s">
        <v>747</v>
      </c>
      <c r="L88">
        <v>3</v>
      </c>
      <c r="N88" t="s">
        <v>18</v>
      </c>
      <c r="O88" t="s">
        <v>24</v>
      </c>
      <c r="P88">
        <v>2015</v>
      </c>
      <c r="Q88" t="s">
        <v>746</v>
      </c>
      <c r="R88">
        <v>1</v>
      </c>
    </row>
    <row r="89" spans="1:18">
      <c r="A89" t="s">
        <v>18</v>
      </c>
      <c r="B89" t="s">
        <v>109</v>
      </c>
      <c r="C89" s="65">
        <v>31</v>
      </c>
      <c r="D89" s="64">
        <f t="shared" si="1"/>
        <v>0.65</v>
      </c>
      <c r="E89" s="65" t="s">
        <v>520</v>
      </c>
      <c r="F89">
        <v>17</v>
      </c>
      <c r="H89" t="s">
        <v>18</v>
      </c>
      <c r="I89" t="s">
        <v>24</v>
      </c>
      <c r="J89">
        <v>2016</v>
      </c>
      <c r="K89" t="s">
        <v>716</v>
      </c>
      <c r="L89">
        <v>1</v>
      </c>
      <c r="N89" t="s">
        <v>18</v>
      </c>
      <c r="O89" t="s">
        <v>24</v>
      </c>
      <c r="P89">
        <v>2015</v>
      </c>
      <c r="Q89" t="s">
        <v>748</v>
      </c>
      <c r="R89">
        <v>3</v>
      </c>
    </row>
    <row r="90" spans="1:18">
      <c r="A90" t="s">
        <v>18</v>
      </c>
      <c r="B90" t="s">
        <v>110</v>
      </c>
      <c r="C90">
        <v>28</v>
      </c>
      <c r="D90" s="64">
        <f t="shared" si="1"/>
        <v>0.57999999999999996</v>
      </c>
      <c r="F90">
        <v>6</v>
      </c>
      <c r="H90" t="s">
        <v>18</v>
      </c>
      <c r="I90" t="s">
        <v>24</v>
      </c>
      <c r="J90">
        <v>2017</v>
      </c>
      <c r="K90" t="s">
        <v>716</v>
      </c>
      <c r="L90">
        <v>1</v>
      </c>
      <c r="N90" t="s">
        <v>18</v>
      </c>
      <c r="O90" t="s">
        <v>24</v>
      </c>
      <c r="P90">
        <v>2016</v>
      </c>
      <c r="Q90" t="s">
        <v>746</v>
      </c>
      <c r="R90">
        <v>1</v>
      </c>
    </row>
    <row r="91" spans="1:18">
      <c r="A91" t="s">
        <v>18</v>
      </c>
      <c r="B91" t="s">
        <v>111</v>
      </c>
      <c r="C91">
        <v>71</v>
      </c>
      <c r="D91" s="64">
        <f t="shared" si="1"/>
        <v>1.48</v>
      </c>
      <c r="F91">
        <v>43</v>
      </c>
      <c r="H91" t="s">
        <v>18</v>
      </c>
      <c r="I91" t="s">
        <v>24</v>
      </c>
      <c r="J91">
        <v>2018</v>
      </c>
      <c r="K91" t="s">
        <v>716</v>
      </c>
      <c r="L91">
        <v>1</v>
      </c>
      <c r="N91" t="s">
        <v>18</v>
      </c>
      <c r="O91" t="s">
        <v>24</v>
      </c>
      <c r="P91">
        <v>2017</v>
      </c>
      <c r="Q91" t="s">
        <v>746</v>
      </c>
      <c r="R91">
        <v>1</v>
      </c>
    </row>
    <row r="92" spans="1:18">
      <c r="A92" t="s">
        <v>18</v>
      </c>
      <c r="B92" t="s">
        <v>112</v>
      </c>
      <c r="C92">
        <v>44</v>
      </c>
      <c r="D92" s="64">
        <f t="shared" si="1"/>
        <v>0.92</v>
      </c>
      <c r="F92">
        <v>33</v>
      </c>
      <c r="H92" t="s">
        <v>18</v>
      </c>
      <c r="I92" t="s">
        <v>24</v>
      </c>
      <c r="J92">
        <v>2019</v>
      </c>
      <c r="K92" t="s">
        <v>716</v>
      </c>
      <c r="L92">
        <v>1</v>
      </c>
      <c r="N92" t="s">
        <v>18</v>
      </c>
      <c r="O92" t="s">
        <v>24</v>
      </c>
      <c r="P92">
        <v>2018</v>
      </c>
      <c r="Q92" t="s">
        <v>746</v>
      </c>
      <c r="R92">
        <v>1</v>
      </c>
    </row>
    <row r="93" spans="1:18">
      <c r="A93" t="s">
        <v>18</v>
      </c>
      <c r="B93" t="s">
        <v>113</v>
      </c>
      <c r="C93">
        <v>35</v>
      </c>
      <c r="D93" s="64">
        <f t="shared" si="1"/>
        <v>0.73</v>
      </c>
      <c r="F93">
        <v>20</v>
      </c>
      <c r="H93" t="s">
        <v>18</v>
      </c>
      <c r="I93" t="s">
        <v>24</v>
      </c>
      <c r="J93">
        <v>2020</v>
      </c>
      <c r="K93" t="s">
        <v>716</v>
      </c>
      <c r="L93">
        <v>1</v>
      </c>
      <c r="N93" t="s">
        <v>18</v>
      </c>
      <c r="O93" t="s">
        <v>24</v>
      </c>
      <c r="P93">
        <v>2019</v>
      </c>
      <c r="Q93" t="s">
        <v>746</v>
      </c>
      <c r="R93">
        <v>1</v>
      </c>
    </row>
    <row r="94" spans="1:18">
      <c r="A94" t="s">
        <v>18</v>
      </c>
      <c r="B94" t="s">
        <v>114</v>
      </c>
      <c r="C94">
        <v>51</v>
      </c>
      <c r="D94" s="64">
        <f t="shared" si="1"/>
        <v>1.06</v>
      </c>
      <c r="F94">
        <v>45</v>
      </c>
      <c r="H94" t="s">
        <v>18</v>
      </c>
      <c r="I94" t="s">
        <v>24</v>
      </c>
      <c r="J94">
        <v>2021</v>
      </c>
      <c r="K94" t="s">
        <v>716</v>
      </c>
      <c r="L94">
        <v>1</v>
      </c>
      <c r="N94" t="s">
        <v>18</v>
      </c>
      <c r="O94" t="s">
        <v>24</v>
      </c>
      <c r="P94">
        <v>2020</v>
      </c>
      <c r="Q94" t="s">
        <v>746</v>
      </c>
      <c r="R94">
        <v>1</v>
      </c>
    </row>
    <row r="95" spans="1:18">
      <c r="A95" t="s">
        <v>18</v>
      </c>
      <c r="B95" t="s">
        <v>115</v>
      </c>
      <c r="C95">
        <v>20</v>
      </c>
      <c r="D95" s="64">
        <f t="shared" si="1"/>
        <v>0.42</v>
      </c>
      <c r="F95">
        <v>9</v>
      </c>
      <c r="H95" t="s">
        <v>18</v>
      </c>
      <c r="I95" t="s">
        <v>25</v>
      </c>
      <c r="J95">
        <v>2006</v>
      </c>
      <c r="K95" t="s">
        <v>749</v>
      </c>
      <c r="L95">
        <v>1</v>
      </c>
      <c r="N95" t="s">
        <v>18</v>
      </c>
      <c r="O95" t="s">
        <v>24</v>
      </c>
      <c r="P95">
        <v>2021</v>
      </c>
      <c r="Q95" t="s">
        <v>746</v>
      </c>
      <c r="R95">
        <v>1</v>
      </c>
    </row>
    <row r="96" spans="1:18">
      <c r="A96" t="s">
        <v>18</v>
      </c>
      <c r="B96" t="s">
        <v>116</v>
      </c>
      <c r="C96">
        <v>63</v>
      </c>
      <c r="D96" s="64">
        <f t="shared" si="1"/>
        <v>1.31</v>
      </c>
      <c r="F96">
        <v>45</v>
      </c>
      <c r="H96" t="s">
        <v>18</v>
      </c>
      <c r="I96" t="s">
        <v>25</v>
      </c>
      <c r="J96">
        <v>2007</v>
      </c>
      <c r="K96" t="s">
        <v>749</v>
      </c>
      <c r="L96">
        <v>1</v>
      </c>
      <c r="N96" t="s">
        <v>18</v>
      </c>
      <c r="O96" t="s">
        <v>25</v>
      </c>
      <c r="P96">
        <v>2006</v>
      </c>
      <c r="Q96" t="s">
        <v>750</v>
      </c>
      <c r="R96">
        <v>1</v>
      </c>
    </row>
    <row r="97" spans="1:18">
      <c r="A97" t="s">
        <v>18</v>
      </c>
      <c r="B97" t="s">
        <v>117</v>
      </c>
      <c r="C97">
        <v>48</v>
      </c>
      <c r="D97" s="64">
        <f t="shared" si="1"/>
        <v>1</v>
      </c>
      <c r="F97">
        <v>35</v>
      </c>
      <c r="H97" t="s">
        <v>18</v>
      </c>
      <c r="I97" t="s">
        <v>25</v>
      </c>
      <c r="J97">
        <v>2008</v>
      </c>
      <c r="K97" t="s">
        <v>749</v>
      </c>
      <c r="L97">
        <v>1</v>
      </c>
      <c r="N97" t="s">
        <v>18</v>
      </c>
      <c r="O97" t="s">
        <v>25</v>
      </c>
      <c r="P97">
        <v>2007</v>
      </c>
      <c r="Q97" t="s">
        <v>751</v>
      </c>
      <c r="R97">
        <v>1</v>
      </c>
    </row>
    <row r="98" spans="1:18">
      <c r="A98" t="s">
        <v>18</v>
      </c>
      <c r="B98" t="s">
        <v>118</v>
      </c>
      <c r="C98">
        <v>20</v>
      </c>
      <c r="D98" s="64">
        <f t="shared" si="1"/>
        <v>0.42</v>
      </c>
      <c r="F98">
        <v>15</v>
      </c>
      <c r="H98" t="s">
        <v>18</v>
      </c>
      <c r="I98" t="s">
        <v>25</v>
      </c>
      <c r="J98">
        <v>2009</v>
      </c>
      <c r="K98" t="s">
        <v>749</v>
      </c>
      <c r="L98">
        <v>1</v>
      </c>
      <c r="N98" t="s">
        <v>18</v>
      </c>
      <c r="O98" t="s">
        <v>25</v>
      </c>
      <c r="P98">
        <v>2008</v>
      </c>
      <c r="Q98" t="s">
        <v>751</v>
      </c>
      <c r="R98">
        <v>1</v>
      </c>
    </row>
    <row r="99" spans="1:18">
      <c r="A99" t="s">
        <v>18</v>
      </c>
      <c r="B99" t="s">
        <v>119</v>
      </c>
      <c r="C99">
        <v>28</v>
      </c>
      <c r="D99" s="64">
        <f t="shared" si="1"/>
        <v>0.57999999999999996</v>
      </c>
      <c r="F99">
        <v>18</v>
      </c>
      <c r="H99" t="s">
        <v>18</v>
      </c>
      <c r="I99" t="s">
        <v>25</v>
      </c>
      <c r="J99">
        <v>2010</v>
      </c>
      <c r="K99" t="s">
        <v>749</v>
      </c>
      <c r="L99">
        <v>1</v>
      </c>
      <c r="N99" t="s">
        <v>18</v>
      </c>
      <c r="O99" t="s">
        <v>25</v>
      </c>
      <c r="P99">
        <v>2009</v>
      </c>
      <c r="Q99" t="s">
        <v>751</v>
      </c>
      <c r="R99">
        <v>1</v>
      </c>
    </row>
    <row r="100" spans="1:18">
      <c r="A100" t="s">
        <v>18</v>
      </c>
      <c r="B100" t="s">
        <v>120</v>
      </c>
      <c r="C100">
        <v>68</v>
      </c>
      <c r="D100" s="64">
        <f t="shared" si="1"/>
        <v>1.42</v>
      </c>
      <c r="F100">
        <v>35</v>
      </c>
      <c r="H100" t="s">
        <v>18</v>
      </c>
      <c r="I100" t="s">
        <v>25</v>
      </c>
      <c r="J100">
        <v>2011</v>
      </c>
      <c r="K100" t="s">
        <v>749</v>
      </c>
      <c r="L100">
        <v>1</v>
      </c>
      <c r="N100" t="s">
        <v>18</v>
      </c>
      <c r="O100" t="s">
        <v>25</v>
      </c>
      <c r="P100">
        <v>2010</v>
      </c>
      <c r="Q100" t="s">
        <v>751</v>
      </c>
      <c r="R100">
        <v>1</v>
      </c>
    </row>
    <row r="101" spans="1:18">
      <c r="A101" t="s">
        <v>18</v>
      </c>
      <c r="B101" t="s">
        <v>121</v>
      </c>
      <c r="C101">
        <v>62</v>
      </c>
      <c r="D101" s="64">
        <f t="shared" si="1"/>
        <v>1.29</v>
      </c>
      <c r="F101">
        <v>42</v>
      </c>
      <c r="H101" t="s">
        <v>18</v>
      </c>
      <c r="I101" t="s">
        <v>25</v>
      </c>
      <c r="J101">
        <v>2012</v>
      </c>
      <c r="K101" t="s">
        <v>749</v>
      </c>
      <c r="L101">
        <v>1</v>
      </c>
      <c r="N101" t="s">
        <v>18</v>
      </c>
      <c r="O101" t="s">
        <v>25</v>
      </c>
      <c r="P101">
        <v>2011</v>
      </c>
      <c r="Q101" t="s">
        <v>751</v>
      </c>
      <c r="R101">
        <v>1</v>
      </c>
    </row>
    <row r="102" spans="1:18">
      <c r="A102" t="s">
        <v>18</v>
      </c>
      <c r="B102" t="s">
        <v>122</v>
      </c>
      <c r="C102">
        <v>38</v>
      </c>
      <c r="D102" s="64">
        <f t="shared" si="1"/>
        <v>0.79</v>
      </c>
      <c r="F102">
        <v>20</v>
      </c>
      <c r="H102" t="s">
        <v>18</v>
      </c>
      <c r="I102" t="s">
        <v>25</v>
      </c>
      <c r="J102">
        <v>2013</v>
      </c>
      <c r="K102" t="s">
        <v>749</v>
      </c>
      <c r="L102">
        <v>1</v>
      </c>
      <c r="N102" t="s">
        <v>18</v>
      </c>
      <c r="O102" t="s">
        <v>25</v>
      </c>
      <c r="P102">
        <v>2012</v>
      </c>
      <c r="Q102" t="s">
        <v>751</v>
      </c>
      <c r="R102">
        <v>1</v>
      </c>
    </row>
    <row r="103" spans="1:18">
      <c r="A103" t="s">
        <v>18</v>
      </c>
      <c r="B103" t="s">
        <v>123</v>
      </c>
      <c r="C103">
        <v>34</v>
      </c>
      <c r="D103" s="64">
        <f t="shared" si="1"/>
        <v>0.71</v>
      </c>
      <c r="F103">
        <v>15</v>
      </c>
      <c r="H103" t="s">
        <v>18</v>
      </c>
      <c r="I103" t="s">
        <v>25</v>
      </c>
      <c r="J103">
        <v>2014</v>
      </c>
      <c r="K103" t="s">
        <v>749</v>
      </c>
      <c r="L103">
        <v>1</v>
      </c>
      <c r="N103" t="s">
        <v>18</v>
      </c>
      <c r="O103" t="s">
        <v>25</v>
      </c>
      <c r="P103">
        <v>2013</v>
      </c>
      <c r="Q103" t="s">
        <v>751</v>
      </c>
      <c r="R103">
        <v>1</v>
      </c>
    </row>
    <row r="104" spans="1:18">
      <c r="A104" t="s">
        <v>18</v>
      </c>
      <c r="B104" t="s">
        <v>124</v>
      </c>
      <c r="C104">
        <v>33</v>
      </c>
      <c r="D104" s="64">
        <f t="shared" si="1"/>
        <v>0.69</v>
      </c>
      <c r="F104">
        <v>28</v>
      </c>
      <c r="H104" t="s">
        <v>18</v>
      </c>
      <c r="I104" t="s">
        <v>25</v>
      </c>
      <c r="J104">
        <v>2015</v>
      </c>
      <c r="K104" t="s">
        <v>749</v>
      </c>
      <c r="L104">
        <v>1</v>
      </c>
      <c r="N104" t="s">
        <v>18</v>
      </c>
      <c r="O104" t="s">
        <v>25</v>
      </c>
      <c r="P104">
        <v>2014</v>
      </c>
      <c r="Q104" t="s">
        <v>751</v>
      </c>
      <c r="R104">
        <v>1</v>
      </c>
    </row>
    <row r="105" spans="1:18">
      <c r="A105" t="s">
        <v>18</v>
      </c>
      <c r="B105" t="s">
        <v>125</v>
      </c>
      <c r="C105">
        <v>40</v>
      </c>
      <c r="D105" s="64">
        <f t="shared" si="1"/>
        <v>0.83</v>
      </c>
      <c r="F105">
        <v>29</v>
      </c>
      <c r="H105" t="s">
        <v>18</v>
      </c>
      <c r="I105" t="s">
        <v>25</v>
      </c>
      <c r="J105">
        <v>2016</v>
      </c>
      <c r="K105" t="s">
        <v>749</v>
      </c>
      <c r="L105">
        <v>1</v>
      </c>
      <c r="N105" t="s">
        <v>18</v>
      </c>
      <c r="O105" t="s">
        <v>25</v>
      </c>
      <c r="P105">
        <v>2015</v>
      </c>
      <c r="Q105" t="s">
        <v>752</v>
      </c>
      <c r="R105">
        <v>1</v>
      </c>
    </row>
    <row r="106" spans="1:18">
      <c r="A106" t="s">
        <v>18</v>
      </c>
      <c r="B106" t="s">
        <v>126</v>
      </c>
      <c r="C106">
        <v>12</v>
      </c>
      <c r="D106" s="64">
        <f t="shared" si="1"/>
        <v>0.25</v>
      </c>
      <c r="F106">
        <v>9</v>
      </c>
      <c r="H106" t="s">
        <v>18</v>
      </c>
      <c r="I106" t="s">
        <v>25</v>
      </c>
      <c r="J106">
        <v>2017</v>
      </c>
      <c r="K106" t="s">
        <v>753</v>
      </c>
      <c r="L106">
        <v>2</v>
      </c>
      <c r="N106" t="s">
        <v>18</v>
      </c>
      <c r="O106" t="s">
        <v>25</v>
      </c>
      <c r="P106">
        <v>2016</v>
      </c>
      <c r="Q106" t="s">
        <v>751</v>
      </c>
      <c r="R106">
        <v>1</v>
      </c>
    </row>
    <row r="107" spans="1:18">
      <c r="A107" t="s">
        <v>18</v>
      </c>
      <c r="B107" t="s">
        <v>127</v>
      </c>
      <c r="C107">
        <v>25</v>
      </c>
      <c r="D107" s="64">
        <f t="shared" si="1"/>
        <v>0.52</v>
      </c>
      <c r="F107">
        <v>13</v>
      </c>
      <c r="H107" t="s">
        <v>18</v>
      </c>
      <c r="I107" t="s">
        <v>25</v>
      </c>
      <c r="J107">
        <v>2018</v>
      </c>
      <c r="K107" t="s">
        <v>753</v>
      </c>
      <c r="L107">
        <v>2</v>
      </c>
      <c r="N107" t="s">
        <v>18</v>
      </c>
      <c r="O107" t="s">
        <v>25</v>
      </c>
      <c r="P107">
        <v>2017</v>
      </c>
      <c r="Q107" t="s">
        <v>754</v>
      </c>
      <c r="R107">
        <v>2</v>
      </c>
    </row>
    <row r="108" spans="1:18">
      <c r="A108" t="s">
        <v>18</v>
      </c>
      <c r="B108" t="s">
        <v>128</v>
      </c>
      <c r="C108">
        <v>0</v>
      </c>
      <c r="D108" s="64">
        <f t="shared" si="1"/>
        <v>0</v>
      </c>
      <c r="F108">
        <v>5</v>
      </c>
      <c r="H108" t="s">
        <v>18</v>
      </c>
      <c r="I108" t="s">
        <v>25</v>
      </c>
      <c r="J108">
        <v>2019</v>
      </c>
      <c r="K108" t="s">
        <v>753</v>
      </c>
      <c r="L108">
        <v>2</v>
      </c>
      <c r="N108" t="s">
        <v>18</v>
      </c>
      <c r="O108" t="s">
        <v>25</v>
      </c>
      <c r="P108">
        <v>2018</v>
      </c>
      <c r="Q108" t="s">
        <v>754</v>
      </c>
      <c r="R108">
        <v>2</v>
      </c>
    </row>
    <row r="109" spans="1:18">
      <c r="A109" t="s">
        <v>164</v>
      </c>
      <c r="B109" t="s">
        <v>165</v>
      </c>
      <c r="C109">
        <v>90</v>
      </c>
      <c r="D109" s="64">
        <f>ROUND((C109/96)*(20/100)*15,2)</f>
        <v>2.81</v>
      </c>
      <c r="F109">
        <v>45</v>
      </c>
      <c r="H109" t="s">
        <v>18</v>
      </c>
      <c r="I109" t="s">
        <v>25</v>
      </c>
      <c r="J109">
        <v>2020</v>
      </c>
      <c r="K109" t="s">
        <v>753</v>
      </c>
      <c r="L109">
        <v>2</v>
      </c>
      <c r="N109" t="s">
        <v>18</v>
      </c>
      <c r="O109" t="s">
        <v>25</v>
      </c>
      <c r="P109">
        <v>2019</v>
      </c>
      <c r="Q109" t="s">
        <v>754</v>
      </c>
      <c r="R109">
        <v>2</v>
      </c>
    </row>
    <row r="110" spans="1:18">
      <c r="A110" t="s">
        <v>164</v>
      </c>
      <c r="B110" t="s">
        <v>166</v>
      </c>
      <c r="C110">
        <v>90</v>
      </c>
      <c r="D110" s="64">
        <f t="shared" ref="D110:D173" si="2">ROUND((C110/96)*(20/100)*15,2)</f>
        <v>2.81</v>
      </c>
      <c r="F110">
        <v>45</v>
      </c>
      <c r="H110" t="s">
        <v>18</v>
      </c>
      <c r="I110" t="s">
        <v>28</v>
      </c>
      <c r="J110">
        <v>2006</v>
      </c>
      <c r="K110" t="s">
        <v>716</v>
      </c>
      <c r="L110">
        <v>1</v>
      </c>
      <c r="N110" t="s">
        <v>18</v>
      </c>
      <c r="O110" t="s">
        <v>25</v>
      </c>
      <c r="P110">
        <v>2020</v>
      </c>
      <c r="Q110" t="s">
        <v>754</v>
      </c>
      <c r="R110">
        <v>2</v>
      </c>
    </row>
    <row r="111" spans="1:18">
      <c r="A111" t="s">
        <v>164</v>
      </c>
      <c r="B111" t="s">
        <v>167</v>
      </c>
      <c r="C111">
        <v>90</v>
      </c>
      <c r="D111" s="64">
        <f t="shared" si="2"/>
        <v>2.81</v>
      </c>
      <c r="F111">
        <v>45</v>
      </c>
      <c r="H111" t="s">
        <v>18</v>
      </c>
      <c r="I111" t="s">
        <v>28</v>
      </c>
      <c r="J111">
        <v>2007</v>
      </c>
      <c r="K111" t="s">
        <v>716</v>
      </c>
      <c r="L111">
        <v>1</v>
      </c>
      <c r="N111" t="s">
        <v>18</v>
      </c>
      <c r="O111" t="s">
        <v>28</v>
      </c>
      <c r="P111">
        <v>2006</v>
      </c>
      <c r="Q111" t="s">
        <v>755</v>
      </c>
      <c r="R111">
        <v>1</v>
      </c>
    </row>
    <row r="112" spans="1:18">
      <c r="A112" t="s">
        <v>164</v>
      </c>
      <c r="B112" t="s">
        <v>168</v>
      </c>
      <c r="C112">
        <v>84</v>
      </c>
      <c r="D112" s="64">
        <f t="shared" si="2"/>
        <v>2.63</v>
      </c>
      <c r="F112">
        <v>42</v>
      </c>
      <c r="H112" t="s">
        <v>18</v>
      </c>
      <c r="I112" t="s">
        <v>28</v>
      </c>
      <c r="J112">
        <v>2008</v>
      </c>
      <c r="K112" t="s">
        <v>716</v>
      </c>
      <c r="L112">
        <v>1</v>
      </c>
      <c r="N112" t="s">
        <v>18</v>
      </c>
      <c r="O112" t="s">
        <v>28</v>
      </c>
      <c r="P112">
        <v>2007</v>
      </c>
      <c r="Q112" t="s">
        <v>755</v>
      </c>
      <c r="R112">
        <v>1</v>
      </c>
    </row>
    <row r="113" spans="1:18">
      <c r="A113" t="s">
        <v>164</v>
      </c>
      <c r="B113" t="s">
        <v>169</v>
      </c>
      <c r="C113">
        <v>24</v>
      </c>
      <c r="D113" s="64">
        <f t="shared" si="2"/>
        <v>0.75</v>
      </c>
      <c r="F113">
        <v>12</v>
      </c>
      <c r="H113" t="s">
        <v>18</v>
      </c>
      <c r="I113" t="s">
        <v>28</v>
      </c>
      <c r="J113">
        <v>2009</v>
      </c>
      <c r="K113" t="s">
        <v>756</v>
      </c>
      <c r="L113">
        <v>1</v>
      </c>
      <c r="N113" t="s">
        <v>18</v>
      </c>
      <c r="O113" t="s">
        <v>28</v>
      </c>
      <c r="P113">
        <v>2008</v>
      </c>
      <c r="Q113" t="s">
        <v>755</v>
      </c>
      <c r="R113">
        <v>1</v>
      </c>
    </row>
    <row r="114" spans="1:18">
      <c r="A114" t="s">
        <v>164</v>
      </c>
      <c r="B114" t="s">
        <v>170</v>
      </c>
      <c r="C114">
        <v>30</v>
      </c>
      <c r="D114" s="64">
        <f t="shared" si="2"/>
        <v>0.94</v>
      </c>
      <c r="F114">
        <v>15</v>
      </c>
      <c r="H114" t="s">
        <v>18</v>
      </c>
      <c r="I114" t="s">
        <v>28</v>
      </c>
      <c r="J114">
        <v>2010</v>
      </c>
      <c r="K114" t="s">
        <v>757</v>
      </c>
      <c r="L114">
        <v>1</v>
      </c>
      <c r="N114" t="s">
        <v>18</v>
      </c>
      <c r="O114" t="s">
        <v>28</v>
      </c>
      <c r="P114">
        <v>2009</v>
      </c>
      <c r="Q114" t="s">
        <v>758</v>
      </c>
      <c r="R114">
        <v>1</v>
      </c>
    </row>
    <row r="115" spans="1:18">
      <c r="A115" t="s">
        <v>164</v>
      </c>
      <c r="B115" t="s">
        <v>171</v>
      </c>
      <c r="C115">
        <v>0</v>
      </c>
      <c r="D115" s="64">
        <f t="shared" si="2"/>
        <v>0</v>
      </c>
      <c r="F115">
        <v>0</v>
      </c>
      <c r="H115" t="s">
        <v>18</v>
      </c>
      <c r="I115" t="s">
        <v>28</v>
      </c>
      <c r="J115">
        <v>2011</v>
      </c>
      <c r="K115" t="s">
        <v>757</v>
      </c>
      <c r="L115">
        <v>1</v>
      </c>
      <c r="N115" t="s">
        <v>18</v>
      </c>
      <c r="O115" t="s">
        <v>28</v>
      </c>
      <c r="P115">
        <v>2010</v>
      </c>
      <c r="Q115" t="s">
        <v>758</v>
      </c>
      <c r="R115">
        <v>1</v>
      </c>
    </row>
    <row r="116" spans="1:18">
      <c r="A116" t="s">
        <v>164</v>
      </c>
      <c r="B116" t="s">
        <v>172</v>
      </c>
      <c r="C116">
        <v>42</v>
      </c>
      <c r="D116" s="64">
        <f t="shared" si="2"/>
        <v>1.31</v>
      </c>
      <c r="F116">
        <v>35</v>
      </c>
      <c r="H116" t="s">
        <v>18</v>
      </c>
      <c r="I116" t="s">
        <v>28</v>
      </c>
      <c r="J116">
        <v>2012</v>
      </c>
      <c r="K116" t="s">
        <v>757</v>
      </c>
      <c r="L116">
        <v>1</v>
      </c>
      <c r="N116" t="s">
        <v>18</v>
      </c>
      <c r="O116" t="s">
        <v>28</v>
      </c>
      <c r="P116">
        <v>2011</v>
      </c>
      <c r="Q116" t="s">
        <v>758</v>
      </c>
      <c r="R116">
        <v>1</v>
      </c>
    </row>
    <row r="117" spans="1:18">
      <c r="A117" t="s">
        <v>164</v>
      </c>
      <c r="B117" t="s">
        <v>173</v>
      </c>
      <c r="C117">
        <v>88</v>
      </c>
      <c r="D117" s="64">
        <f t="shared" si="2"/>
        <v>2.75</v>
      </c>
      <c r="F117">
        <v>45</v>
      </c>
      <c r="H117" t="s">
        <v>18</v>
      </c>
      <c r="I117" t="s">
        <v>28</v>
      </c>
      <c r="J117">
        <v>2013</v>
      </c>
      <c r="K117" t="s">
        <v>716</v>
      </c>
      <c r="L117">
        <v>1</v>
      </c>
      <c r="N117" t="s">
        <v>18</v>
      </c>
      <c r="O117" t="s">
        <v>28</v>
      </c>
      <c r="P117">
        <v>2012</v>
      </c>
      <c r="Q117" t="s">
        <v>758</v>
      </c>
      <c r="R117">
        <v>1</v>
      </c>
    </row>
    <row r="118" spans="1:18">
      <c r="A118" t="s">
        <v>164</v>
      </c>
      <c r="B118" t="s">
        <v>174</v>
      </c>
      <c r="C118">
        <v>96</v>
      </c>
      <c r="D118" s="64">
        <f t="shared" si="2"/>
        <v>3</v>
      </c>
      <c r="F118">
        <v>45</v>
      </c>
      <c r="H118" t="s">
        <v>18</v>
      </c>
      <c r="I118" t="s">
        <v>28</v>
      </c>
      <c r="J118">
        <v>2014</v>
      </c>
      <c r="K118" t="s">
        <v>716</v>
      </c>
      <c r="L118">
        <v>1</v>
      </c>
      <c r="N118" t="s">
        <v>18</v>
      </c>
      <c r="O118" t="s">
        <v>28</v>
      </c>
      <c r="P118">
        <v>2013</v>
      </c>
      <c r="Q118" t="s">
        <v>759</v>
      </c>
      <c r="R118">
        <v>1</v>
      </c>
    </row>
    <row r="119" spans="1:18">
      <c r="A119" t="s">
        <v>164</v>
      </c>
      <c r="B119" t="s">
        <v>175</v>
      </c>
      <c r="C119">
        <v>0</v>
      </c>
      <c r="D119" s="64">
        <f t="shared" si="2"/>
        <v>0</v>
      </c>
      <c r="F119">
        <v>0</v>
      </c>
      <c r="H119" t="s">
        <v>18</v>
      </c>
      <c r="I119" t="s">
        <v>28</v>
      </c>
      <c r="J119">
        <v>2015</v>
      </c>
      <c r="K119" t="s">
        <v>716</v>
      </c>
      <c r="L119">
        <v>1</v>
      </c>
      <c r="N119" t="s">
        <v>18</v>
      </c>
      <c r="O119" t="s">
        <v>28</v>
      </c>
      <c r="P119">
        <v>2014</v>
      </c>
      <c r="Q119" t="s">
        <v>759</v>
      </c>
      <c r="R119">
        <v>1</v>
      </c>
    </row>
    <row r="120" spans="1:18">
      <c r="A120" t="s">
        <v>164</v>
      </c>
      <c r="B120" t="s">
        <v>176</v>
      </c>
      <c r="C120">
        <v>74</v>
      </c>
      <c r="D120" s="64">
        <f t="shared" si="2"/>
        <v>2.31</v>
      </c>
      <c r="F120">
        <v>45</v>
      </c>
      <c r="H120" t="s">
        <v>18</v>
      </c>
      <c r="I120" t="s">
        <v>28</v>
      </c>
      <c r="J120">
        <v>2016</v>
      </c>
      <c r="K120" t="s">
        <v>716</v>
      </c>
      <c r="L120">
        <v>1</v>
      </c>
      <c r="N120" t="s">
        <v>18</v>
      </c>
      <c r="O120" t="s">
        <v>28</v>
      </c>
      <c r="P120">
        <v>2015</v>
      </c>
      <c r="Q120" t="s">
        <v>759</v>
      </c>
      <c r="R120">
        <v>1</v>
      </c>
    </row>
    <row r="121" spans="1:18">
      <c r="A121" t="s">
        <v>164</v>
      </c>
      <c r="B121" t="s">
        <v>177</v>
      </c>
      <c r="C121">
        <v>62</v>
      </c>
      <c r="D121" s="64">
        <f t="shared" si="2"/>
        <v>1.94</v>
      </c>
      <c r="F121">
        <v>45</v>
      </c>
      <c r="H121" t="s">
        <v>18</v>
      </c>
      <c r="I121" t="s">
        <v>28</v>
      </c>
      <c r="J121">
        <v>2017</v>
      </c>
      <c r="K121" t="s">
        <v>716</v>
      </c>
      <c r="L121">
        <v>1</v>
      </c>
      <c r="N121" t="s">
        <v>18</v>
      </c>
      <c r="O121" t="s">
        <v>28</v>
      </c>
      <c r="P121">
        <v>2016</v>
      </c>
      <c r="Q121" t="s">
        <v>759</v>
      </c>
      <c r="R121">
        <v>1</v>
      </c>
    </row>
    <row r="122" spans="1:18">
      <c r="A122" t="s">
        <v>164</v>
      </c>
      <c r="B122" t="s">
        <v>178</v>
      </c>
      <c r="C122">
        <v>0</v>
      </c>
      <c r="D122" s="64">
        <f t="shared" si="2"/>
        <v>0</v>
      </c>
      <c r="F122">
        <v>0</v>
      </c>
      <c r="H122" t="s">
        <v>18</v>
      </c>
      <c r="I122" t="s">
        <v>28</v>
      </c>
      <c r="J122">
        <v>2018</v>
      </c>
      <c r="K122" t="s">
        <v>716</v>
      </c>
      <c r="L122">
        <v>1</v>
      </c>
      <c r="N122" t="s">
        <v>18</v>
      </c>
      <c r="O122" t="s">
        <v>28</v>
      </c>
      <c r="P122">
        <v>2017</v>
      </c>
      <c r="Q122" t="s">
        <v>759</v>
      </c>
      <c r="R122">
        <v>1</v>
      </c>
    </row>
    <row r="123" spans="1:18">
      <c r="A123" t="s">
        <v>164</v>
      </c>
      <c r="B123" t="s">
        <v>179</v>
      </c>
      <c r="C123">
        <v>0</v>
      </c>
      <c r="D123" s="64">
        <f t="shared" si="2"/>
        <v>0</v>
      </c>
      <c r="F123">
        <v>0</v>
      </c>
      <c r="H123" t="s">
        <v>18</v>
      </c>
      <c r="I123" t="s">
        <v>28</v>
      </c>
      <c r="J123">
        <v>2019</v>
      </c>
      <c r="K123" t="s">
        <v>716</v>
      </c>
      <c r="L123">
        <v>1</v>
      </c>
      <c r="N123" t="s">
        <v>18</v>
      </c>
      <c r="O123" t="s">
        <v>28</v>
      </c>
      <c r="P123">
        <v>2018</v>
      </c>
      <c r="Q123" t="s">
        <v>759</v>
      </c>
      <c r="R123">
        <v>1</v>
      </c>
    </row>
    <row r="124" spans="1:18">
      <c r="A124" t="s">
        <v>164</v>
      </c>
      <c r="B124" t="s">
        <v>180</v>
      </c>
      <c r="C124">
        <v>0</v>
      </c>
      <c r="D124" s="64">
        <f t="shared" si="2"/>
        <v>0</v>
      </c>
      <c r="F124">
        <v>0</v>
      </c>
      <c r="H124" t="s">
        <v>18</v>
      </c>
      <c r="I124" t="s">
        <v>28</v>
      </c>
      <c r="J124">
        <v>2020</v>
      </c>
      <c r="K124" t="s">
        <v>716</v>
      </c>
      <c r="L124">
        <v>1</v>
      </c>
      <c r="N124" t="s">
        <v>18</v>
      </c>
      <c r="O124" t="s">
        <v>28</v>
      </c>
      <c r="P124">
        <v>2019</v>
      </c>
      <c r="Q124" t="s">
        <v>759</v>
      </c>
      <c r="R124">
        <v>1</v>
      </c>
    </row>
    <row r="125" spans="1:18">
      <c r="A125" t="s">
        <v>164</v>
      </c>
      <c r="B125" t="s">
        <v>181</v>
      </c>
      <c r="C125">
        <v>0</v>
      </c>
      <c r="D125" s="64">
        <f t="shared" si="2"/>
        <v>0</v>
      </c>
      <c r="F125">
        <v>0</v>
      </c>
      <c r="H125" t="s">
        <v>18</v>
      </c>
      <c r="I125" t="s">
        <v>29</v>
      </c>
      <c r="J125">
        <v>2006</v>
      </c>
      <c r="K125" t="s">
        <v>716</v>
      </c>
      <c r="L125">
        <v>1</v>
      </c>
      <c r="N125" t="s">
        <v>18</v>
      </c>
      <c r="O125" t="s">
        <v>28</v>
      </c>
      <c r="P125">
        <v>2020</v>
      </c>
      <c r="Q125" t="s">
        <v>759</v>
      </c>
      <c r="R125">
        <v>1</v>
      </c>
    </row>
    <row r="126" spans="1:18">
      <c r="A126" t="s">
        <v>164</v>
      </c>
      <c r="B126" t="s">
        <v>182</v>
      </c>
      <c r="C126">
        <v>0</v>
      </c>
      <c r="D126" s="64">
        <f t="shared" si="2"/>
        <v>0</v>
      </c>
      <c r="F126">
        <v>0</v>
      </c>
      <c r="H126" t="s">
        <v>18</v>
      </c>
      <c r="I126" t="s">
        <v>29</v>
      </c>
      <c r="J126">
        <v>2007</v>
      </c>
      <c r="K126" t="s">
        <v>716</v>
      </c>
      <c r="L126">
        <v>1</v>
      </c>
      <c r="N126" t="s">
        <v>18</v>
      </c>
      <c r="O126" t="s">
        <v>29</v>
      </c>
      <c r="P126">
        <v>2006</v>
      </c>
      <c r="Q126" t="s">
        <v>760</v>
      </c>
      <c r="R126">
        <v>1</v>
      </c>
    </row>
    <row r="127" spans="1:18">
      <c r="A127" t="s">
        <v>164</v>
      </c>
      <c r="B127" t="s">
        <v>183</v>
      </c>
      <c r="C127">
        <v>0</v>
      </c>
      <c r="D127" s="64">
        <f t="shared" si="2"/>
        <v>0</v>
      </c>
      <c r="F127">
        <v>0</v>
      </c>
      <c r="H127" t="s">
        <v>18</v>
      </c>
      <c r="I127" t="s">
        <v>29</v>
      </c>
      <c r="J127">
        <v>2008</v>
      </c>
      <c r="K127" t="s">
        <v>716</v>
      </c>
      <c r="L127">
        <v>1</v>
      </c>
      <c r="N127" t="s">
        <v>18</v>
      </c>
      <c r="O127" t="s">
        <v>29</v>
      </c>
      <c r="P127">
        <v>2007</v>
      </c>
      <c r="Q127" t="s">
        <v>755</v>
      </c>
      <c r="R127">
        <v>1</v>
      </c>
    </row>
    <row r="128" spans="1:18">
      <c r="A128" t="s">
        <v>164</v>
      </c>
      <c r="B128" t="s">
        <v>184</v>
      </c>
      <c r="C128">
        <v>0</v>
      </c>
      <c r="D128" s="64">
        <f t="shared" si="2"/>
        <v>0</v>
      </c>
      <c r="F128">
        <v>0</v>
      </c>
      <c r="H128" t="s">
        <v>18</v>
      </c>
      <c r="I128" t="s">
        <v>29</v>
      </c>
      <c r="J128">
        <v>2009</v>
      </c>
      <c r="K128" t="s">
        <v>716</v>
      </c>
      <c r="L128">
        <v>1</v>
      </c>
      <c r="N128" t="s">
        <v>18</v>
      </c>
      <c r="O128" t="s">
        <v>29</v>
      </c>
      <c r="P128">
        <v>2008</v>
      </c>
      <c r="Q128" t="s">
        <v>755</v>
      </c>
      <c r="R128">
        <v>1</v>
      </c>
    </row>
    <row r="129" spans="1:18">
      <c r="A129" t="s">
        <v>164</v>
      </c>
      <c r="B129" t="s">
        <v>185</v>
      </c>
      <c r="C129">
        <v>0</v>
      </c>
      <c r="D129" s="64">
        <f t="shared" si="2"/>
        <v>0</v>
      </c>
      <c r="F129">
        <v>0</v>
      </c>
      <c r="H129" t="s">
        <v>18</v>
      </c>
      <c r="I129" t="s">
        <v>29</v>
      </c>
      <c r="J129">
        <v>2010</v>
      </c>
      <c r="K129" t="s">
        <v>761</v>
      </c>
      <c r="L129">
        <v>1</v>
      </c>
      <c r="N129" t="s">
        <v>18</v>
      </c>
      <c r="O129" t="s">
        <v>29</v>
      </c>
      <c r="P129">
        <v>2009</v>
      </c>
      <c r="Q129" t="s">
        <v>759</v>
      </c>
      <c r="R129">
        <v>1</v>
      </c>
    </row>
    <row r="130" spans="1:18">
      <c r="A130" t="s">
        <v>164</v>
      </c>
      <c r="B130" t="s">
        <v>186</v>
      </c>
      <c r="C130">
        <v>0</v>
      </c>
      <c r="D130" s="64">
        <f t="shared" si="2"/>
        <v>0</v>
      </c>
      <c r="F130">
        <v>0</v>
      </c>
      <c r="H130" t="s">
        <v>18</v>
      </c>
      <c r="I130" t="s">
        <v>29</v>
      </c>
      <c r="J130">
        <v>2011</v>
      </c>
      <c r="K130" t="s">
        <v>761</v>
      </c>
      <c r="L130">
        <v>1</v>
      </c>
      <c r="N130" t="s">
        <v>18</v>
      </c>
      <c r="O130" t="s">
        <v>29</v>
      </c>
      <c r="P130">
        <v>2010</v>
      </c>
      <c r="Q130" t="s">
        <v>762</v>
      </c>
      <c r="R130">
        <v>1</v>
      </c>
    </row>
    <row r="131" spans="1:18">
      <c r="A131" t="s">
        <v>164</v>
      </c>
      <c r="B131" t="s">
        <v>187</v>
      </c>
      <c r="C131">
        <v>0</v>
      </c>
      <c r="D131" s="64">
        <f t="shared" si="2"/>
        <v>0</v>
      </c>
      <c r="F131">
        <v>0</v>
      </c>
      <c r="H131" t="s">
        <v>18</v>
      </c>
      <c r="I131" t="s">
        <v>29</v>
      </c>
      <c r="J131">
        <v>2012</v>
      </c>
      <c r="K131" t="s">
        <v>763</v>
      </c>
      <c r="L131">
        <v>1</v>
      </c>
      <c r="N131" t="s">
        <v>18</v>
      </c>
      <c r="O131" t="s">
        <v>29</v>
      </c>
      <c r="P131">
        <v>2011</v>
      </c>
      <c r="Q131" t="s">
        <v>762</v>
      </c>
      <c r="R131">
        <v>1</v>
      </c>
    </row>
    <row r="132" spans="1:18">
      <c r="A132" t="s">
        <v>164</v>
      </c>
      <c r="B132" t="s">
        <v>188</v>
      </c>
      <c r="C132">
        <v>0</v>
      </c>
      <c r="D132" s="64">
        <f t="shared" si="2"/>
        <v>0</v>
      </c>
      <c r="F132">
        <v>0</v>
      </c>
      <c r="H132" t="s">
        <v>18</v>
      </c>
      <c r="I132" t="s">
        <v>29</v>
      </c>
      <c r="J132">
        <v>2013</v>
      </c>
      <c r="K132" t="s">
        <v>716</v>
      </c>
      <c r="L132">
        <v>1</v>
      </c>
      <c r="N132" t="s">
        <v>18</v>
      </c>
      <c r="O132" t="s">
        <v>29</v>
      </c>
      <c r="P132">
        <v>2012</v>
      </c>
      <c r="Q132" t="s">
        <v>762</v>
      </c>
      <c r="R132">
        <v>1</v>
      </c>
    </row>
    <row r="133" spans="1:18">
      <c r="A133" t="s">
        <v>164</v>
      </c>
      <c r="B133" t="s">
        <v>189</v>
      </c>
      <c r="C133">
        <v>0</v>
      </c>
      <c r="D133" s="64">
        <f t="shared" si="2"/>
        <v>0</v>
      </c>
      <c r="F133">
        <v>0</v>
      </c>
      <c r="H133" t="s">
        <v>18</v>
      </c>
      <c r="I133" t="s">
        <v>29</v>
      </c>
      <c r="J133">
        <v>2014</v>
      </c>
      <c r="K133" t="s">
        <v>716</v>
      </c>
      <c r="L133">
        <v>1</v>
      </c>
      <c r="N133" t="s">
        <v>18</v>
      </c>
      <c r="O133" t="s">
        <v>29</v>
      </c>
      <c r="P133">
        <v>2013</v>
      </c>
      <c r="Q133" t="s">
        <v>759</v>
      </c>
      <c r="R133">
        <v>1</v>
      </c>
    </row>
    <row r="134" spans="1:18">
      <c r="A134" t="s">
        <v>164</v>
      </c>
      <c r="B134" t="s">
        <v>190</v>
      </c>
      <c r="C134">
        <v>0</v>
      </c>
      <c r="D134" s="64">
        <f t="shared" si="2"/>
        <v>0</v>
      </c>
      <c r="F134">
        <v>0</v>
      </c>
      <c r="H134" t="s">
        <v>18</v>
      </c>
      <c r="I134" t="s">
        <v>29</v>
      </c>
      <c r="J134">
        <v>2015</v>
      </c>
      <c r="K134" t="s">
        <v>716</v>
      </c>
      <c r="L134">
        <v>1</v>
      </c>
      <c r="N134" t="s">
        <v>18</v>
      </c>
      <c r="O134" t="s">
        <v>29</v>
      </c>
      <c r="P134">
        <v>2014</v>
      </c>
      <c r="Q134" t="s">
        <v>759</v>
      </c>
      <c r="R134">
        <v>1</v>
      </c>
    </row>
    <row r="135" spans="1:18">
      <c r="A135" t="s">
        <v>164</v>
      </c>
      <c r="B135" t="s">
        <v>191</v>
      </c>
      <c r="C135">
        <v>0</v>
      </c>
      <c r="D135" s="64">
        <f t="shared" si="2"/>
        <v>0</v>
      </c>
      <c r="F135">
        <v>0</v>
      </c>
      <c r="H135" t="s">
        <v>18</v>
      </c>
      <c r="I135" t="s">
        <v>29</v>
      </c>
      <c r="J135">
        <v>2016</v>
      </c>
      <c r="K135" t="s">
        <v>716</v>
      </c>
      <c r="L135">
        <v>1</v>
      </c>
      <c r="N135" t="s">
        <v>18</v>
      </c>
      <c r="O135" t="s">
        <v>29</v>
      </c>
      <c r="P135">
        <v>2015</v>
      </c>
      <c r="Q135" t="s">
        <v>759</v>
      </c>
      <c r="R135">
        <v>1</v>
      </c>
    </row>
    <row r="136" spans="1:18">
      <c r="A136" t="s">
        <v>164</v>
      </c>
      <c r="B136" t="s">
        <v>192</v>
      </c>
      <c r="C136">
        <v>30</v>
      </c>
      <c r="D136" s="64">
        <f t="shared" si="2"/>
        <v>0.94</v>
      </c>
      <c r="F136">
        <v>12</v>
      </c>
      <c r="H136" t="s">
        <v>18</v>
      </c>
      <c r="I136" t="s">
        <v>29</v>
      </c>
      <c r="J136">
        <v>2017</v>
      </c>
      <c r="K136" t="s">
        <v>716</v>
      </c>
      <c r="L136">
        <v>1</v>
      </c>
      <c r="N136" t="s">
        <v>18</v>
      </c>
      <c r="O136" t="s">
        <v>29</v>
      </c>
      <c r="P136">
        <v>2016</v>
      </c>
      <c r="Q136" t="s">
        <v>759</v>
      </c>
      <c r="R136">
        <v>1</v>
      </c>
    </row>
    <row r="137" spans="1:18">
      <c r="A137" t="s">
        <v>164</v>
      </c>
      <c r="B137" t="s">
        <v>193</v>
      </c>
      <c r="C137">
        <v>14</v>
      </c>
      <c r="D137" s="64">
        <f t="shared" si="2"/>
        <v>0.44</v>
      </c>
      <c r="F137">
        <v>7</v>
      </c>
      <c r="H137" t="s">
        <v>18</v>
      </c>
      <c r="I137" t="s">
        <v>29</v>
      </c>
      <c r="J137">
        <v>2018</v>
      </c>
      <c r="K137" t="s">
        <v>716</v>
      </c>
      <c r="L137">
        <v>1</v>
      </c>
      <c r="N137" t="s">
        <v>18</v>
      </c>
      <c r="O137" t="s">
        <v>29</v>
      </c>
      <c r="P137">
        <v>2017</v>
      </c>
      <c r="Q137" t="s">
        <v>759</v>
      </c>
      <c r="R137">
        <v>1</v>
      </c>
    </row>
    <row r="138" spans="1:18">
      <c r="A138" t="s">
        <v>164</v>
      </c>
      <c r="B138" t="s">
        <v>194</v>
      </c>
      <c r="C138">
        <v>14</v>
      </c>
      <c r="D138" s="64">
        <f t="shared" si="2"/>
        <v>0.44</v>
      </c>
      <c r="F138">
        <v>7</v>
      </c>
      <c r="H138" t="s">
        <v>18</v>
      </c>
      <c r="I138" t="s">
        <v>29</v>
      </c>
      <c r="J138">
        <v>2019</v>
      </c>
      <c r="K138" t="s">
        <v>716</v>
      </c>
      <c r="L138">
        <v>1</v>
      </c>
      <c r="N138" t="s">
        <v>18</v>
      </c>
      <c r="O138" t="s">
        <v>29</v>
      </c>
      <c r="P138">
        <v>2018</v>
      </c>
      <c r="Q138" t="s">
        <v>759</v>
      </c>
      <c r="R138">
        <v>1</v>
      </c>
    </row>
    <row r="139" spans="1:18">
      <c r="A139" t="s">
        <v>164</v>
      </c>
      <c r="B139" t="s">
        <v>195</v>
      </c>
      <c r="C139">
        <v>90</v>
      </c>
      <c r="D139" s="64">
        <f t="shared" si="2"/>
        <v>2.81</v>
      </c>
      <c r="F139">
        <v>45</v>
      </c>
      <c r="H139" t="s">
        <v>18</v>
      </c>
      <c r="I139" t="s">
        <v>29</v>
      </c>
      <c r="J139">
        <v>2020</v>
      </c>
      <c r="K139" t="s">
        <v>716</v>
      </c>
      <c r="L139">
        <v>1</v>
      </c>
      <c r="N139" t="s">
        <v>18</v>
      </c>
      <c r="O139" t="s">
        <v>29</v>
      </c>
      <c r="P139">
        <v>2019</v>
      </c>
      <c r="Q139" t="s">
        <v>759</v>
      </c>
      <c r="R139">
        <v>1</v>
      </c>
    </row>
    <row r="140" spans="1:18">
      <c r="A140" t="s">
        <v>164</v>
      </c>
      <c r="B140" t="s">
        <v>196</v>
      </c>
      <c r="C140">
        <v>0</v>
      </c>
      <c r="D140" s="64">
        <f t="shared" si="2"/>
        <v>0</v>
      </c>
      <c r="F140">
        <v>0</v>
      </c>
      <c r="H140" t="s">
        <v>18</v>
      </c>
      <c r="I140" t="s">
        <v>32</v>
      </c>
      <c r="J140">
        <v>0</v>
      </c>
      <c r="N140" t="s">
        <v>18</v>
      </c>
      <c r="O140" t="s">
        <v>29</v>
      </c>
      <c r="P140">
        <v>2020</v>
      </c>
      <c r="Q140" t="s">
        <v>759</v>
      </c>
      <c r="R140">
        <v>1</v>
      </c>
    </row>
    <row r="141" spans="1:18">
      <c r="A141" t="s">
        <v>164</v>
      </c>
      <c r="B141" t="s">
        <v>197</v>
      </c>
      <c r="C141">
        <v>0</v>
      </c>
      <c r="D141" s="64">
        <f t="shared" si="2"/>
        <v>0</v>
      </c>
      <c r="F141">
        <v>0</v>
      </c>
      <c r="H141" t="s">
        <v>18</v>
      </c>
      <c r="I141" t="s">
        <v>32</v>
      </c>
      <c r="J141">
        <v>2012</v>
      </c>
      <c r="K141" t="s">
        <v>716</v>
      </c>
      <c r="L141">
        <v>1</v>
      </c>
      <c r="N141" t="s">
        <v>18</v>
      </c>
      <c r="O141" t="s">
        <v>32</v>
      </c>
      <c r="P141">
        <v>0</v>
      </c>
    </row>
    <row r="142" spans="1:18">
      <c r="A142" t="s">
        <v>164</v>
      </c>
      <c r="B142" t="s">
        <v>198</v>
      </c>
      <c r="C142">
        <v>14</v>
      </c>
      <c r="D142" s="64">
        <f t="shared" si="2"/>
        <v>0.44</v>
      </c>
      <c r="F142">
        <v>7</v>
      </c>
      <c r="H142" t="s">
        <v>18</v>
      </c>
      <c r="I142" t="s">
        <v>32</v>
      </c>
      <c r="J142">
        <v>2013</v>
      </c>
      <c r="K142" t="s">
        <v>716</v>
      </c>
      <c r="L142">
        <v>1</v>
      </c>
      <c r="N142" t="s">
        <v>18</v>
      </c>
      <c r="O142" t="s">
        <v>32</v>
      </c>
      <c r="P142">
        <v>2012</v>
      </c>
      <c r="Q142" t="s">
        <v>764</v>
      </c>
      <c r="R142">
        <v>1</v>
      </c>
    </row>
    <row r="143" spans="1:18">
      <c r="A143" t="s">
        <v>164</v>
      </c>
      <c r="B143" t="s">
        <v>199</v>
      </c>
      <c r="C143">
        <v>14</v>
      </c>
      <c r="D143" s="64">
        <f t="shared" si="2"/>
        <v>0.44</v>
      </c>
      <c r="F143">
        <v>0</v>
      </c>
      <c r="H143" t="s">
        <v>18</v>
      </c>
      <c r="I143" t="s">
        <v>32</v>
      </c>
      <c r="J143">
        <v>2014</v>
      </c>
      <c r="K143" t="s">
        <v>716</v>
      </c>
      <c r="L143">
        <v>1</v>
      </c>
      <c r="N143" t="s">
        <v>18</v>
      </c>
      <c r="O143" t="s">
        <v>32</v>
      </c>
      <c r="P143">
        <v>2013</v>
      </c>
      <c r="Q143" t="s">
        <v>764</v>
      </c>
      <c r="R143">
        <v>1</v>
      </c>
    </row>
    <row r="144" spans="1:18">
      <c r="A144" t="s">
        <v>164</v>
      </c>
      <c r="B144" t="s">
        <v>200</v>
      </c>
      <c r="C144">
        <v>14</v>
      </c>
      <c r="D144" s="64">
        <f t="shared" si="2"/>
        <v>0.44</v>
      </c>
      <c r="F144">
        <v>7</v>
      </c>
      <c r="H144" t="s">
        <v>18</v>
      </c>
      <c r="I144" t="s">
        <v>32</v>
      </c>
      <c r="J144">
        <v>2015</v>
      </c>
      <c r="K144" t="s">
        <v>716</v>
      </c>
      <c r="L144">
        <v>1</v>
      </c>
      <c r="N144" t="s">
        <v>18</v>
      </c>
      <c r="O144" t="s">
        <v>32</v>
      </c>
      <c r="P144">
        <v>2014</v>
      </c>
      <c r="Q144" t="s">
        <v>764</v>
      </c>
      <c r="R144">
        <v>1</v>
      </c>
    </row>
    <row r="145" spans="1:18">
      <c r="A145" t="s">
        <v>164</v>
      </c>
      <c r="B145" t="s">
        <v>201</v>
      </c>
      <c r="C145">
        <v>14</v>
      </c>
      <c r="D145" s="64">
        <f t="shared" si="2"/>
        <v>0.44</v>
      </c>
      <c r="F145">
        <v>7</v>
      </c>
      <c r="H145" t="s">
        <v>18</v>
      </c>
      <c r="I145" t="s">
        <v>32</v>
      </c>
      <c r="J145">
        <v>2016</v>
      </c>
      <c r="K145" t="s">
        <v>716</v>
      </c>
      <c r="L145">
        <v>1</v>
      </c>
      <c r="N145" t="s">
        <v>18</v>
      </c>
      <c r="O145" t="s">
        <v>32</v>
      </c>
      <c r="P145">
        <v>2015</v>
      </c>
      <c r="Q145" t="s">
        <v>764</v>
      </c>
      <c r="R145">
        <v>1</v>
      </c>
    </row>
    <row r="146" spans="1:18">
      <c r="A146" t="s">
        <v>164</v>
      </c>
      <c r="B146" t="s">
        <v>202</v>
      </c>
      <c r="C146">
        <v>14</v>
      </c>
      <c r="D146" s="64">
        <f t="shared" si="2"/>
        <v>0.44</v>
      </c>
      <c r="F146">
        <v>7</v>
      </c>
      <c r="H146" t="s">
        <v>18</v>
      </c>
      <c r="I146" t="s">
        <v>32</v>
      </c>
      <c r="J146">
        <v>2017</v>
      </c>
      <c r="K146" t="s">
        <v>716</v>
      </c>
      <c r="L146">
        <v>1</v>
      </c>
      <c r="N146" t="s">
        <v>18</v>
      </c>
      <c r="O146" t="s">
        <v>32</v>
      </c>
      <c r="P146">
        <v>2016</v>
      </c>
      <c r="Q146" t="s">
        <v>764</v>
      </c>
      <c r="R146">
        <v>1</v>
      </c>
    </row>
    <row r="147" spans="1:18">
      <c r="A147" t="s">
        <v>164</v>
      </c>
      <c r="B147" t="s">
        <v>203</v>
      </c>
      <c r="C147">
        <v>12</v>
      </c>
      <c r="D147" s="64">
        <f t="shared" si="2"/>
        <v>0.38</v>
      </c>
      <c r="F147">
        <v>6</v>
      </c>
      <c r="H147" t="s">
        <v>18</v>
      </c>
      <c r="I147" t="s">
        <v>32</v>
      </c>
      <c r="J147">
        <v>2018</v>
      </c>
      <c r="K147" t="s">
        <v>716</v>
      </c>
      <c r="L147">
        <v>1</v>
      </c>
      <c r="N147" t="s">
        <v>18</v>
      </c>
      <c r="O147" t="s">
        <v>32</v>
      </c>
      <c r="P147">
        <v>2017</v>
      </c>
      <c r="Q147" t="s">
        <v>764</v>
      </c>
      <c r="R147">
        <v>1</v>
      </c>
    </row>
    <row r="148" spans="1:18">
      <c r="A148" t="s">
        <v>164</v>
      </c>
      <c r="B148" t="s">
        <v>204</v>
      </c>
      <c r="C148">
        <v>18</v>
      </c>
      <c r="D148" s="64">
        <f t="shared" si="2"/>
        <v>0.56000000000000005</v>
      </c>
      <c r="F148">
        <v>15</v>
      </c>
      <c r="H148" t="s">
        <v>18</v>
      </c>
      <c r="I148" t="s">
        <v>32</v>
      </c>
      <c r="J148">
        <v>2019</v>
      </c>
      <c r="K148" t="s">
        <v>716</v>
      </c>
      <c r="L148">
        <v>1</v>
      </c>
      <c r="N148" t="s">
        <v>18</v>
      </c>
      <c r="O148" t="s">
        <v>32</v>
      </c>
      <c r="P148">
        <v>2018</v>
      </c>
      <c r="Q148" t="s">
        <v>764</v>
      </c>
      <c r="R148">
        <v>1</v>
      </c>
    </row>
    <row r="149" spans="1:18">
      <c r="A149" t="s">
        <v>164</v>
      </c>
      <c r="B149" t="s">
        <v>205</v>
      </c>
      <c r="C149">
        <v>0</v>
      </c>
      <c r="D149" s="64">
        <f t="shared" si="2"/>
        <v>0</v>
      </c>
      <c r="F149">
        <v>0</v>
      </c>
      <c r="H149" t="s">
        <v>18</v>
      </c>
      <c r="I149" t="s">
        <v>32</v>
      </c>
      <c r="J149">
        <v>2020</v>
      </c>
      <c r="K149" t="s">
        <v>716</v>
      </c>
      <c r="L149">
        <v>1</v>
      </c>
      <c r="N149" t="s">
        <v>18</v>
      </c>
      <c r="O149" t="s">
        <v>32</v>
      </c>
      <c r="P149">
        <v>2019</v>
      </c>
      <c r="Q149" t="s">
        <v>764</v>
      </c>
      <c r="R149">
        <v>1</v>
      </c>
    </row>
    <row r="150" spans="1:18">
      <c r="A150" t="s">
        <v>164</v>
      </c>
      <c r="B150" t="s">
        <v>206</v>
      </c>
      <c r="C150">
        <v>14</v>
      </c>
      <c r="D150" s="64">
        <f t="shared" si="2"/>
        <v>0.44</v>
      </c>
      <c r="F150">
        <v>7</v>
      </c>
      <c r="H150" t="s">
        <v>18</v>
      </c>
      <c r="I150" t="s">
        <v>33</v>
      </c>
      <c r="J150">
        <v>2006</v>
      </c>
      <c r="K150" t="s">
        <v>765</v>
      </c>
      <c r="L150">
        <v>1</v>
      </c>
      <c r="N150" t="s">
        <v>18</v>
      </c>
      <c r="O150" t="s">
        <v>32</v>
      </c>
      <c r="P150">
        <v>2020</v>
      </c>
      <c r="Q150" t="s">
        <v>764</v>
      </c>
      <c r="R150">
        <v>1</v>
      </c>
    </row>
    <row r="151" spans="1:18">
      <c r="A151" t="s">
        <v>164</v>
      </c>
      <c r="B151" t="s">
        <v>207</v>
      </c>
      <c r="C151">
        <v>17</v>
      </c>
      <c r="D151" s="64">
        <f t="shared" si="2"/>
        <v>0.53</v>
      </c>
      <c r="F151">
        <v>13</v>
      </c>
      <c r="H151" t="s">
        <v>18</v>
      </c>
      <c r="I151" t="s">
        <v>33</v>
      </c>
      <c r="J151">
        <v>2007</v>
      </c>
      <c r="K151" t="s">
        <v>765</v>
      </c>
      <c r="L151">
        <v>1</v>
      </c>
      <c r="N151" t="s">
        <v>18</v>
      </c>
      <c r="O151" t="s">
        <v>33</v>
      </c>
      <c r="P151">
        <v>2006</v>
      </c>
      <c r="Q151" t="s">
        <v>766</v>
      </c>
      <c r="R151">
        <v>1</v>
      </c>
    </row>
    <row r="152" spans="1:18">
      <c r="A152" t="s">
        <v>164</v>
      </c>
      <c r="B152" t="s">
        <v>208</v>
      </c>
      <c r="C152">
        <v>20</v>
      </c>
      <c r="D152" s="64">
        <f t="shared" si="2"/>
        <v>0.63</v>
      </c>
      <c r="F152">
        <v>12</v>
      </c>
      <c r="H152" t="s">
        <v>18</v>
      </c>
      <c r="I152" t="s">
        <v>33</v>
      </c>
      <c r="J152">
        <v>2007</v>
      </c>
      <c r="K152" t="s">
        <v>767</v>
      </c>
      <c r="L152">
        <v>2</v>
      </c>
      <c r="N152" t="s">
        <v>18</v>
      </c>
      <c r="O152" t="s">
        <v>33</v>
      </c>
      <c r="P152">
        <v>2007</v>
      </c>
      <c r="Q152" t="s">
        <v>768</v>
      </c>
      <c r="R152">
        <v>1</v>
      </c>
    </row>
    <row r="153" spans="1:18">
      <c r="A153" t="s">
        <v>164</v>
      </c>
      <c r="B153" t="s">
        <v>209</v>
      </c>
      <c r="C153">
        <v>41</v>
      </c>
      <c r="D153" s="64">
        <f t="shared" si="2"/>
        <v>1.28</v>
      </c>
      <c r="F153">
        <v>25</v>
      </c>
      <c r="H153" t="s">
        <v>18</v>
      </c>
      <c r="I153" t="s">
        <v>33</v>
      </c>
      <c r="J153">
        <v>2008</v>
      </c>
      <c r="K153" t="s">
        <v>765</v>
      </c>
      <c r="L153">
        <v>1</v>
      </c>
      <c r="N153" t="s">
        <v>18</v>
      </c>
      <c r="O153" t="s">
        <v>33</v>
      </c>
      <c r="P153">
        <v>2007</v>
      </c>
      <c r="Q153" t="s">
        <v>769</v>
      </c>
      <c r="R153">
        <v>2</v>
      </c>
    </row>
    <row r="154" spans="1:18">
      <c r="A154" t="s">
        <v>164</v>
      </c>
      <c r="B154" t="s">
        <v>210</v>
      </c>
      <c r="C154">
        <v>54</v>
      </c>
      <c r="D154" s="64">
        <f t="shared" si="2"/>
        <v>1.69</v>
      </c>
      <c r="F154">
        <v>24</v>
      </c>
      <c r="H154" t="s">
        <v>18</v>
      </c>
      <c r="I154" t="s">
        <v>33</v>
      </c>
      <c r="J154">
        <v>2009</v>
      </c>
      <c r="K154" t="s">
        <v>765</v>
      </c>
      <c r="L154">
        <v>1</v>
      </c>
      <c r="N154" t="s">
        <v>18</v>
      </c>
      <c r="O154" t="s">
        <v>33</v>
      </c>
      <c r="P154">
        <v>2008</v>
      </c>
      <c r="Q154" t="s">
        <v>766</v>
      </c>
      <c r="R154">
        <v>1</v>
      </c>
    </row>
    <row r="155" spans="1:18">
      <c r="A155" t="s">
        <v>164</v>
      </c>
      <c r="B155" t="s">
        <v>211</v>
      </c>
      <c r="C155">
        <v>12</v>
      </c>
      <c r="D155" s="64">
        <f t="shared" si="2"/>
        <v>0.38</v>
      </c>
      <c r="F155">
        <v>3</v>
      </c>
      <c r="H155" t="s">
        <v>18</v>
      </c>
      <c r="I155" t="s">
        <v>33</v>
      </c>
      <c r="J155">
        <v>2010</v>
      </c>
      <c r="K155" t="s">
        <v>765</v>
      </c>
      <c r="L155">
        <v>1</v>
      </c>
      <c r="N155" t="s">
        <v>18</v>
      </c>
      <c r="O155" t="s">
        <v>33</v>
      </c>
      <c r="P155">
        <v>2009</v>
      </c>
      <c r="Q155" t="s">
        <v>766</v>
      </c>
      <c r="R155">
        <v>1</v>
      </c>
    </row>
    <row r="156" spans="1:18">
      <c r="A156" t="s">
        <v>164</v>
      </c>
      <c r="B156" t="s">
        <v>212</v>
      </c>
      <c r="C156">
        <v>54</v>
      </c>
      <c r="D156" s="64">
        <f t="shared" si="2"/>
        <v>1.69</v>
      </c>
      <c r="F156">
        <v>24</v>
      </c>
      <c r="H156" t="s">
        <v>18</v>
      </c>
      <c r="I156" t="s">
        <v>33</v>
      </c>
      <c r="J156">
        <v>2011</v>
      </c>
      <c r="K156" t="s">
        <v>765</v>
      </c>
      <c r="L156">
        <v>1</v>
      </c>
      <c r="N156" t="s">
        <v>18</v>
      </c>
      <c r="O156" t="s">
        <v>33</v>
      </c>
      <c r="P156">
        <v>2010</v>
      </c>
      <c r="Q156" t="s">
        <v>766</v>
      </c>
      <c r="R156">
        <v>1</v>
      </c>
    </row>
    <row r="157" spans="1:18">
      <c r="A157" t="s">
        <v>164</v>
      </c>
      <c r="B157" t="s">
        <v>213</v>
      </c>
      <c r="C157">
        <v>14</v>
      </c>
      <c r="D157" s="64">
        <f t="shared" si="2"/>
        <v>0.44</v>
      </c>
      <c r="F157">
        <v>7</v>
      </c>
      <c r="H157" t="s">
        <v>18</v>
      </c>
      <c r="I157" t="s">
        <v>33</v>
      </c>
      <c r="J157">
        <v>2012</v>
      </c>
      <c r="K157" t="s">
        <v>765</v>
      </c>
      <c r="L157">
        <v>1</v>
      </c>
      <c r="N157" t="s">
        <v>18</v>
      </c>
      <c r="O157" t="s">
        <v>33</v>
      </c>
      <c r="P157">
        <v>2011</v>
      </c>
      <c r="Q157" t="s">
        <v>766</v>
      </c>
      <c r="R157">
        <v>1</v>
      </c>
    </row>
    <row r="158" spans="1:18">
      <c r="A158" t="s">
        <v>164</v>
      </c>
      <c r="B158" t="s">
        <v>214</v>
      </c>
      <c r="C158">
        <v>14</v>
      </c>
      <c r="D158" s="64">
        <f t="shared" si="2"/>
        <v>0.44</v>
      </c>
      <c r="F158">
        <v>7</v>
      </c>
      <c r="H158" t="s">
        <v>18</v>
      </c>
      <c r="I158" t="s">
        <v>33</v>
      </c>
      <c r="J158">
        <v>2013</v>
      </c>
      <c r="K158" t="s">
        <v>765</v>
      </c>
      <c r="L158">
        <v>1</v>
      </c>
      <c r="N158" t="s">
        <v>18</v>
      </c>
      <c r="O158" t="s">
        <v>33</v>
      </c>
      <c r="P158">
        <v>2012</v>
      </c>
      <c r="Q158" t="s">
        <v>770</v>
      </c>
      <c r="R158">
        <v>1</v>
      </c>
    </row>
    <row r="159" spans="1:18">
      <c r="A159" t="s">
        <v>164</v>
      </c>
      <c r="B159" t="s">
        <v>215</v>
      </c>
      <c r="C159">
        <v>10</v>
      </c>
      <c r="D159" s="64">
        <f t="shared" si="2"/>
        <v>0.31</v>
      </c>
      <c r="F159">
        <v>5</v>
      </c>
      <c r="H159" t="s">
        <v>18</v>
      </c>
      <c r="I159" t="s">
        <v>33</v>
      </c>
      <c r="J159">
        <v>2014</v>
      </c>
      <c r="K159" t="s">
        <v>765</v>
      </c>
      <c r="L159">
        <v>1</v>
      </c>
      <c r="N159" t="s">
        <v>18</v>
      </c>
      <c r="O159" t="s">
        <v>33</v>
      </c>
      <c r="P159">
        <v>2012</v>
      </c>
      <c r="Q159" t="s">
        <v>766</v>
      </c>
      <c r="R159">
        <v>1</v>
      </c>
    </row>
    <row r="160" spans="1:18">
      <c r="A160" t="s">
        <v>164</v>
      </c>
      <c r="B160" t="s">
        <v>216</v>
      </c>
      <c r="C160">
        <v>18</v>
      </c>
      <c r="D160" s="64">
        <f t="shared" si="2"/>
        <v>0.56000000000000005</v>
      </c>
      <c r="F160">
        <v>6</v>
      </c>
      <c r="H160" t="s">
        <v>18</v>
      </c>
      <c r="I160" t="s">
        <v>33</v>
      </c>
      <c r="J160">
        <v>2015</v>
      </c>
      <c r="K160" t="s">
        <v>765</v>
      </c>
      <c r="L160">
        <v>1</v>
      </c>
      <c r="N160" t="s">
        <v>18</v>
      </c>
      <c r="O160" t="s">
        <v>33</v>
      </c>
      <c r="P160">
        <v>2013</v>
      </c>
      <c r="Q160" t="s">
        <v>766</v>
      </c>
      <c r="R160">
        <v>1</v>
      </c>
    </row>
    <row r="161" spans="1:18">
      <c r="A161" t="s">
        <v>164</v>
      </c>
      <c r="B161" t="s">
        <v>217</v>
      </c>
      <c r="C161">
        <v>14</v>
      </c>
      <c r="D161" s="64">
        <f t="shared" si="2"/>
        <v>0.44</v>
      </c>
      <c r="F161">
        <v>7</v>
      </c>
      <c r="H161" t="s">
        <v>18</v>
      </c>
      <c r="I161" t="s">
        <v>33</v>
      </c>
      <c r="J161">
        <v>2016</v>
      </c>
      <c r="K161" t="s">
        <v>765</v>
      </c>
      <c r="L161">
        <v>1</v>
      </c>
      <c r="N161" t="s">
        <v>18</v>
      </c>
      <c r="O161" t="s">
        <v>33</v>
      </c>
      <c r="P161">
        <v>2013</v>
      </c>
      <c r="Q161" t="s">
        <v>771</v>
      </c>
      <c r="R161">
        <v>1</v>
      </c>
    </row>
    <row r="162" spans="1:18">
      <c r="A162" t="s">
        <v>164</v>
      </c>
      <c r="B162" t="s">
        <v>218</v>
      </c>
      <c r="C162">
        <v>48</v>
      </c>
      <c r="D162" s="64">
        <f t="shared" si="2"/>
        <v>1.5</v>
      </c>
      <c r="F162">
        <v>24</v>
      </c>
      <c r="H162" t="s">
        <v>18</v>
      </c>
      <c r="I162" t="s">
        <v>33</v>
      </c>
      <c r="J162">
        <v>2016</v>
      </c>
      <c r="K162" t="s">
        <v>767</v>
      </c>
      <c r="L162">
        <v>2</v>
      </c>
      <c r="N162" t="s">
        <v>18</v>
      </c>
      <c r="O162" t="s">
        <v>33</v>
      </c>
      <c r="P162">
        <v>2014</v>
      </c>
      <c r="Q162" t="s">
        <v>770</v>
      </c>
      <c r="R162">
        <v>1</v>
      </c>
    </row>
    <row r="163" spans="1:18">
      <c r="A163" t="s">
        <v>164</v>
      </c>
      <c r="B163" t="s">
        <v>219</v>
      </c>
      <c r="C163">
        <v>30</v>
      </c>
      <c r="D163" s="64">
        <f t="shared" si="2"/>
        <v>0.94</v>
      </c>
      <c r="F163">
        <v>15</v>
      </c>
      <c r="H163" t="s">
        <v>18</v>
      </c>
      <c r="I163" t="s">
        <v>33</v>
      </c>
      <c r="J163">
        <v>2017</v>
      </c>
      <c r="K163" t="s">
        <v>765</v>
      </c>
      <c r="L163">
        <v>1</v>
      </c>
      <c r="N163" t="s">
        <v>18</v>
      </c>
      <c r="O163" t="s">
        <v>33</v>
      </c>
      <c r="P163">
        <v>2014</v>
      </c>
      <c r="Q163" t="s">
        <v>766</v>
      </c>
      <c r="R163">
        <v>1</v>
      </c>
    </row>
    <row r="164" spans="1:18">
      <c r="A164" t="s">
        <v>164</v>
      </c>
      <c r="B164" t="s">
        <v>220</v>
      </c>
      <c r="C164">
        <v>15</v>
      </c>
      <c r="D164" s="64">
        <f t="shared" si="2"/>
        <v>0.47</v>
      </c>
      <c r="F164">
        <v>9</v>
      </c>
      <c r="H164" t="s">
        <v>18</v>
      </c>
      <c r="I164" t="s">
        <v>33</v>
      </c>
      <c r="J164">
        <v>2017</v>
      </c>
      <c r="K164" t="s">
        <v>767</v>
      </c>
      <c r="L164">
        <v>2</v>
      </c>
      <c r="N164" t="s">
        <v>18</v>
      </c>
      <c r="O164" t="s">
        <v>33</v>
      </c>
      <c r="P164">
        <v>2015</v>
      </c>
      <c r="Q164" t="s">
        <v>770</v>
      </c>
      <c r="R164">
        <v>1</v>
      </c>
    </row>
    <row r="165" spans="1:18">
      <c r="A165" t="s">
        <v>164</v>
      </c>
      <c r="B165" t="s">
        <v>221</v>
      </c>
      <c r="C165">
        <v>18</v>
      </c>
      <c r="D165" s="64">
        <f t="shared" si="2"/>
        <v>0.56000000000000005</v>
      </c>
      <c r="F165">
        <v>6</v>
      </c>
      <c r="H165" t="s">
        <v>18</v>
      </c>
      <c r="I165" t="s">
        <v>33</v>
      </c>
      <c r="J165">
        <v>2018</v>
      </c>
      <c r="K165" t="s">
        <v>765</v>
      </c>
      <c r="L165">
        <v>1</v>
      </c>
      <c r="N165" t="s">
        <v>18</v>
      </c>
      <c r="O165" t="s">
        <v>33</v>
      </c>
      <c r="P165">
        <v>2015</v>
      </c>
      <c r="Q165" t="s">
        <v>766</v>
      </c>
      <c r="R165">
        <v>1</v>
      </c>
    </row>
    <row r="166" spans="1:18">
      <c r="A166" t="s">
        <v>164</v>
      </c>
      <c r="B166" t="s">
        <v>222</v>
      </c>
      <c r="C166">
        <v>12</v>
      </c>
      <c r="D166" s="64">
        <f t="shared" si="2"/>
        <v>0.38</v>
      </c>
      <c r="F166">
        <v>6</v>
      </c>
      <c r="H166" t="s">
        <v>18</v>
      </c>
      <c r="I166" t="s">
        <v>33</v>
      </c>
      <c r="J166">
        <v>2019</v>
      </c>
      <c r="K166" t="s">
        <v>765</v>
      </c>
      <c r="L166">
        <v>1</v>
      </c>
      <c r="N166" t="s">
        <v>18</v>
      </c>
      <c r="O166" t="s">
        <v>33</v>
      </c>
      <c r="P166">
        <v>2016</v>
      </c>
      <c r="Q166" t="s">
        <v>770</v>
      </c>
      <c r="R166">
        <v>1</v>
      </c>
    </row>
    <row r="167" spans="1:18">
      <c r="A167" t="s">
        <v>164</v>
      </c>
      <c r="B167" t="s">
        <v>223</v>
      </c>
      <c r="C167">
        <v>10</v>
      </c>
      <c r="D167" s="64">
        <f t="shared" si="2"/>
        <v>0.31</v>
      </c>
      <c r="F167">
        <v>5</v>
      </c>
      <c r="H167" t="s">
        <v>18</v>
      </c>
      <c r="I167" t="s">
        <v>33</v>
      </c>
      <c r="J167">
        <v>2020</v>
      </c>
      <c r="K167" t="s">
        <v>765</v>
      </c>
      <c r="L167">
        <v>1</v>
      </c>
      <c r="N167" t="s">
        <v>18</v>
      </c>
      <c r="O167" t="s">
        <v>33</v>
      </c>
      <c r="P167">
        <v>2016</v>
      </c>
      <c r="Q167" t="s">
        <v>768</v>
      </c>
      <c r="R167">
        <v>1</v>
      </c>
    </row>
    <row r="168" spans="1:18">
      <c r="A168" t="s">
        <v>164</v>
      </c>
      <c r="B168" t="s">
        <v>224</v>
      </c>
      <c r="C168">
        <v>10</v>
      </c>
      <c r="D168" s="64">
        <f t="shared" si="2"/>
        <v>0.31</v>
      </c>
      <c r="F168">
        <v>5</v>
      </c>
      <c r="H168" t="s">
        <v>18</v>
      </c>
      <c r="I168" t="s">
        <v>33</v>
      </c>
      <c r="J168">
        <v>2020</v>
      </c>
      <c r="K168" t="s">
        <v>749</v>
      </c>
      <c r="L168">
        <v>1</v>
      </c>
      <c r="N168" t="s">
        <v>18</v>
      </c>
      <c r="O168" t="s">
        <v>33</v>
      </c>
      <c r="P168">
        <v>2017</v>
      </c>
      <c r="Q168" t="s">
        <v>770</v>
      </c>
      <c r="R168">
        <v>1</v>
      </c>
    </row>
    <row r="169" spans="1:18">
      <c r="A169" t="s">
        <v>164</v>
      </c>
      <c r="B169" t="s">
        <v>225</v>
      </c>
      <c r="C169">
        <v>14</v>
      </c>
      <c r="D169" s="64">
        <f t="shared" si="2"/>
        <v>0.44</v>
      </c>
      <c r="F169">
        <v>7</v>
      </c>
      <c r="H169" t="s">
        <v>18</v>
      </c>
      <c r="I169" t="s">
        <v>33</v>
      </c>
      <c r="J169">
        <v>2020</v>
      </c>
      <c r="K169" t="s">
        <v>767</v>
      </c>
      <c r="L169">
        <v>2</v>
      </c>
      <c r="N169" t="s">
        <v>18</v>
      </c>
      <c r="O169" t="s">
        <v>33</v>
      </c>
      <c r="P169">
        <v>2017</v>
      </c>
      <c r="Q169" t="s">
        <v>766</v>
      </c>
      <c r="R169">
        <v>1</v>
      </c>
    </row>
    <row r="170" spans="1:18">
      <c r="A170" t="s">
        <v>164</v>
      </c>
      <c r="B170" t="s">
        <v>226</v>
      </c>
      <c r="C170">
        <v>0</v>
      </c>
      <c r="D170" s="64">
        <f t="shared" si="2"/>
        <v>0</v>
      </c>
      <c r="F170">
        <v>0</v>
      </c>
      <c r="H170" t="s">
        <v>18</v>
      </c>
      <c r="I170" t="s">
        <v>33</v>
      </c>
      <c r="J170">
        <v>2021</v>
      </c>
      <c r="K170" t="s">
        <v>516</v>
      </c>
      <c r="L170">
        <v>0</v>
      </c>
      <c r="N170" t="s">
        <v>18</v>
      </c>
      <c r="O170" t="s">
        <v>33</v>
      </c>
      <c r="P170">
        <v>2018</v>
      </c>
      <c r="Q170" t="s">
        <v>770</v>
      </c>
      <c r="R170">
        <v>1</v>
      </c>
    </row>
    <row r="171" spans="1:18">
      <c r="A171" t="s">
        <v>164</v>
      </c>
      <c r="B171" t="s">
        <v>227</v>
      </c>
      <c r="C171">
        <v>28</v>
      </c>
      <c r="D171" s="64">
        <f t="shared" si="2"/>
        <v>0.88</v>
      </c>
      <c r="F171">
        <v>21</v>
      </c>
      <c r="H171" t="s">
        <v>18</v>
      </c>
      <c r="I171" t="s">
        <v>33</v>
      </c>
      <c r="J171">
        <v>2021</v>
      </c>
      <c r="K171" t="s">
        <v>772</v>
      </c>
      <c r="L171">
        <v>2</v>
      </c>
      <c r="N171" t="s">
        <v>18</v>
      </c>
      <c r="O171" t="s">
        <v>33</v>
      </c>
      <c r="P171">
        <v>2018</v>
      </c>
      <c r="Q171" t="s">
        <v>766</v>
      </c>
      <c r="R171">
        <v>1</v>
      </c>
    </row>
    <row r="172" spans="1:18">
      <c r="A172" t="s">
        <v>164</v>
      </c>
      <c r="B172" t="s">
        <v>228</v>
      </c>
      <c r="C172">
        <v>30</v>
      </c>
      <c r="D172" s="64">
        <f t="shared" si="2"/>
        <v>0.94</v>
      </c>
      <c r="F172">
        <v>15</v>
      </c>
      <c r="H172" t="s">
        <v>18</v>
      </c>
      <c r="I172" t="s">
        <v>34</v>
      </c>
      <c r="J172">
        <v>2006</v>
      </c>
      <c r="K172" t="s">
        <v>742</v>
      </c>
      <c r="L172">
        <v>3</v>
      </c>
      <c r="N172" t="s">
        <v>18</v>
      </c>
      <c r="O172" t="s">
        <v>33</v>
      </c>
      <c r="P172">
        <v>2019</v>
      </c>
      <c r="Q172" t="s">
        <v>768</v>
      </c>
      <c r="R172">
        <v>1</v>
      </c>
    </row>
    <row r="173" spans="1:18">
      <c r="A173" t="s">
        <v>164</v>
      </c>
      <c r="B173" t="s">
        <v>229</v>
      </c>
      <c r="C173">
        <v>6</v>
      </c>
      <c r="D173" s="64">
        <f t="shared" si="2"/>
        <v>0.19</v>
      </c>
      <c r="F173">
        <v>2</v>
      </c>
      <c r="H173" t="s">
        <v>18</v>
      </c>
      <c r="I173" t="s">
        <v>34</v>
      </c>
      <c r="J173">
        <v>2007</v>
      </c>
      <c r="K173" t="s">
        <v>742</v>
      </c>
      <c r="L173">
        <v>3</v>
      </c>
      <c r="N173" t="s">
        <v>18</v>
      </c>
      <c r="O173" t="s">
        <v>33</v>
      </c>
      <c r="P173">
        <v>2020</v>
      </c>
      <c r="Q173" t="s">
        <v>770</v>
      </c>
      <c r="R173">
        <v>1</v>
      </c>
    </row>
    <row r="174" spans="1:18">
      <c r="A174" t="s">
        <v>164</v>
      </c>
      <c r="B174" t="s">
        <v>230</v>
      </c>
      <c r="C174">
        <v>0</v>
      </c>
      <c r="D174" s="64">
        <f t="shared" ref="D174:D237" si="3">ROUND((C174/96)*(20/100)*15,2)</f>
        <v>0</v>
      </c>
      <c r="F174">
        <v>0</v>
      </c>
      <c r="H174" t="s">
        <v>18</v>
      </c>
      <c r="I174" t="s">
        <v>34</v>
      </c>
      <c r="J174">
        <v>2008</v>
      </c>
      <c r="K174" t="s">
        <v>742</v>
      </c>
      <c r="L174">
        <v>3</v>
      </c>
      <c r="N174" t="s">
        <v>18</v>
      </c>
      <c r="O174" t="s">
        <v>33</v>
      </c>
      <c r="P174">
        <v>2020</v>
      </c>
      <c r="Q174" t="s">
        <v>766</v>
      </c>
      <c r="R174">
        <v>1</v>
      </c>
    </row>
    <row r="175" spans="1:18">
      <c r="A175" t="s">
        <v>164</v>
      </c>
      <c r="B175" t="s">
        <v>231</v>
      </c>
      <c r="C175">
        <v>14</v>
      </c>
      <c r="D175" s="64">
        <f t="shared" si="3"/>
        <v>0.44</v>
      </c>
      <c r="F175">
        <v>7</v>
      </c>
      <c r="H175" t="s">
        <v>18</v>
      </c>
      <c r="I175" t="s">
        <v>34</v>
      </c>
      <c r="J175">
        <v>2009</v>
      </c>
      <c r="K175" t="s">
        <v>742</v>
      </c>
      <c r="L175">
        <v>3</v>
      </c>
      <c r="N175" t="s">
        <v>18</v>
      </c>
      <c r="O175" t="s">
        <v>33</v>
      </c>
      <c r="P175">
        <v>2020</v>
      </c>
      <c r="Q175" t="s">
        <v>773</v>
      </c>
      <c r="R175">
        <v>1</v>
      </c>
    </row>
    <row r="176" spans="1:18">
      <c r="A176" t="s">
        <v>164</v>
      </c>
      <c r="B176" t="s">
        <v>232</v>
      </c>
      <c r="C176">
        <v>28</v>
      </c>
      <c r="D176" s="64">
        <f t="shared" si="3"/>
        <v>0.88</v>
      </c>
      <c r="F176">
        <v>14</v>
      </c>
      <c r="H176" t="s">
        <v>18</v>
      </c>
      <c r="I176" t="s">
        <v>34</v>
      </c>
      <c r="J176">
        <v>2010</v>
      </c>
      <c r="K176" t="s">
        <v>742</v>
      </c>
      <c r="L176">
        <v>3</v>
      </c>
      <c r="N176" t="s">
        <v>18</v>
      </c>
      <c r="O176" t="s">
        <v>33</v>
      </c>
      <c r="P176">
        <v>2021</v>
      </c>
      <c r="Q176" t="s">
        <v>774</v>
      </c>
      <c r="R176">
        <v>1</v>
      </c>
    </row>
    <row r="177" spans="1:18">
      <c r="A177" t="s">
        <v>164</v>
      </c>
      <c r="B177" t="s">
        <v>233</v>
      </c>
      <c r="C177">
        <v>12</v>
      </c>
      <c r="D177" s="64">
        <f t="shared" si="3"/>
        <v>0.38</v>
      </c>
      <c r="F177">
        <v>6</v>
      </c>
      <c r="H177" t="s">
        <v>18</v>
      </c>
      <c r="I177" t="s">
        <v>34</v>
      </c>
      <c r="J177">
        <v>2011</v>
      </c>
      <c r="K177" t="s">
        <v>742</v>
      </c>
      <c r="L177">
        <v>3</v>
      </c>
      <c r="N177" t="s">
        <v>18</v>
      </c>
      <c r="O177" t="s">
        <v>33</v>
      </c>
      <c r="P177">
        <v>2021</v>
      </c>
      <c r="Q177" t="s">
        <v>516</v>
      </c>
      <c r="R177">
        <v>0</v>
      </c>
    </row>
    <row r="178" spans="1:18">
      <c r="A178" t="s">
        <v>164</v>
      </c>
      <c r="B178" t="s">
        <v>234</v>
      </c>
      <c r="C178">
        <v>21</v>
      </c>
      <c r="D178" s="64">
        <f t="shared" si="3"/>
        <v>0.66</v>
      </c>
      <c r="F178">
        <v>7</v>
      </c>
      <c r="H178" t="s">
        <v>18</v>
      </c>
      <c r="I178" t="s">
        <v>34</v>
      </c>
      <c r="J178">
        <v>2012</v>
      </c>
      <c r="K178" t="s">
        <v>742</v>
      </c>
      <c r="L178">
        <v>3</v>
      </c>
      <c r="N178" t="s">
        <v>18</v>
      </c>
      <c r="O178" t="s">
        <v>34</v>
      </c>
      <c r="P178">
        <v>2006</v>
      </c>
      <c r="Q178" t="s">
        <v>775</v>
      </c>
      <c r="R178">
        <v>2</v>
      </c>
    </row>
    <row r="179" spans="1:18">
      <c r="A179" t="s">
        <v>164</v>
      </c>
      <c r="B179" t="s">
        <v>235</v>
      </c>
      <c r="C179">
        <v>16</v>
      </c>
      <c r="D179" s="64">
        <f t="shared" si="3"/>
        <v>0.5</v>
      </c>
      <c r="F179">
        <v>7</v>
      </c>
      <c r="H179" t="s">
        <v>18</v>
      </c>
      <c r="I179" t="s">
        <v>34</v>
      </c>
      <c r="J179">
        <v>2013</v>
      </c>
      <c r="K179" t="s">
        <v>742</v>
      </c>
      <c r="L179">
        <v>3</v>
      </c>
      <c r="N179" t="s">
        <v>18</v>
      </c>
      <c r="O179" t="s">
        <v>34</v>
      </c>
      <c r="P179">
        <v>2007</v>
      </c>
      <c r="Q179" t="s">
        <v>775</v>
      </c>
      <c r="R179">
        <v>2</v>
      </c>
    </row>
    <row r="180" spans="1:18">
      <c r="A180" t="s">
        <v>164</v>
      </c>
      <c r="B180" t="s">
        <v>236</v>
      </c>
      <c r="C180" s="65">
        <v>14</v>
      </c>
      <c r="D180" s="64">
        <f>ROUND((C180/96)*(20/100)*15,2)</f>
        <v>0.44</v>
      </c>
      <c r="E180" s="65" t="s">
        <v>776</v>
      </c>
      <c r="F180">
        <v>7</v>
      </c>
      <c r="H180" t="s">
        <v>18</v>
      </c>
      <c r="I180" t="s">
        <v>34</v>
      </c>
      <c r="J180">
        <v>2014</v>
      </c>
      <c r="K180" t="s">
        <v>777</v>
      </c>
      <c r="L180">
        <v>3</v>
      </c>
      <c r="N180" t="s">
        <v>18</v>
      </c>
      <c r="O180" t="s">
        <v>34</v>
      </c>
      <c r="P180">
        <v>2008</v>
      </c>
      <c r="Q180" t="s">
        <v>775</v>
      </c>
      <c r="R180">
        <v>2</v>
      </c>
    </row>
    <row r="181" spans="1:18">
      <c r="A181" t="s">
        <v>164</v>
      </c>
      <c r="B181" t="s">
        <v>237</v>
      </c>
      <c r="C181">
        <v>90</v>
      </c>
      <c r="D181" s="64">
        <f t="shared" si="3"/>
        <v>2.81</v>
      </c>
      <c r="F181">
        <v>45</v>
      </c>
      <c r="H181" t="s">
        <v>18</v>
      </c>
      <c r="I181" t="s">
        <v>34</v>
      </c>
      <c r="J181">
        <v>2015</v>
      </c>
      <c r="K181" t="s">
        <v>716</v>
      </c>
      <c r="L181">
        <v>1</v>
      </c>
      <c r="N181" t="s">
        <v>18</v>
      </c>
      <c r="O181" t="s">
        <v>34</v>
      </c>
      <c r="P181">
        <v>2009</v>
      </c>
      <c r="Q181" t="s">
        <v>775</v>
      </c>
      <c r="R181">
        <v>2</v>
      </c>
    </row>
    <row r="182" spans="1:18">
      <c r="A182" t="s">
        <v>164</v>
      </c>
      <c r="B182" t="s">
        <v>238</v>
      </c>
      <c r="C182" s="65">
        <v>15</v>
      </c>
      <c r="D182" s="64">
        <f t="shared" si="3"/>
        <v>0.47</v>
      </c>
      <c r="E182" s="65" t="s">
        <v>778</v>
      </c>
      <c r="F182">
        <v>15</v>
      </c>
      <c r="H182" t="s">
        <v>18</v>
      </c>
      <c r="I182" t="s">
        <v>34</v>
      </c>
      <c r="J182">
        <v>2016</v>
      </c>
      <c r="K182" t="s">
        <v>716</v>
      </c>
      <c r="L182">
        <v>1</v>
      </c>
      <c r="N182" t="s">
        <v>18</v>
      </c>
      <c r="O182" t="s">
        <v>34</v>
      </c>
      <c r="P182">
        <v>2010</v>
      </c>
      <c r="Q182" t="s">
        <v>775</v>
      </c>
      <c r="R182">
        <v>2</v>
      </c>
    </row>
    <row r="183" spans="1:18">
      <c r="A183" t="s">
        <v>164</v>
      </c>
      <c r="B183" t="s">
        <v>239</v>
      </c>
      <c r="C183">
        <v>4</v>
      </c>
      <c r="D183" s="64">
        <f t="shared" si="3"/>
        <v>0.13</v>
      </c>
      <c r="F183">
        <v>2</v>
      </c>
      <c r="H183" t="s">
        <v>18</v>
      </c>
      <c r="I183" t="s">
        <v>34</v>
      </c>
      <c r="J183">
        <v>2017</v>
      </c>
      <c r="K183" t="s">
        <v>716</v>
      </c>
      <c r="L183">
        <v>1</v>
      </c>
      <c r="N183" t="s">
        <v>18</v>
      </c>
      <c r="O183" t="s">
        <v>34</v>
      </c>
      <c r="P183">
        <v>2011</v>
      </c>
      <c r="Q183" t="s">
        <v>775</v>
      </c>
      <c r="R183">
        <v>2</v>
      </c>
    </row>
    <row r="184" spans="1:18">
      <c r="A184" t="s">
        <v>164</v>
      </c>
      <c r="B184" t="s">
        <v>240</v>
      </c>
      <c r="C184" s="65">
        <v>86</v>
      </c>
      <c r="D184" s="64">
        <f>ROUND((C184/96)*(20/100)*15,2)</f>
        <v>2.69</v>
      </c>
      <c r="E184" s="65" t="s">
        <v>520</v>
      </c>
      <c r="F184">
        <v>7</v>
      </c>
      <c r="H184" t="s">
        <v>18</v>
      </c>
      <c r="I184" t="s">
        <v>34</v>
      </c>
      <c r="J184">
        <v>2018</v>
      </c>
      <c r="K184" t="s">
        <v>716</v>
      </c>
      <c r="L184">
        <v>1</v>
      </c>
      <c r="N184" t="s">
        <v>18</v>
      </c>
      <c r="O184" t="s">
        <v>34</v>
      </c>
      <c r="P184">
        <v>2012</v>
      </c>
      <c r="Q184" t="s">
        <v>779</v>
      </c>
      <c r="R184">
        <v>3</v>
      </c>
    </row>
    <row r="185" spans="1:18">
      <c r="A185" t="s">
        <v>164</v>
      </c>
      <c r="B185" t="s">
        <v>241</v>
      </c>
      <c r="C185">
        <v>0</v>
      </c>
      <c r="D185" s="64">
        <f t="shared" si="3"/>
        <v>0</v>
      </c>
      <c r="F185">
        <v>0</v>
      </c>
      <c r="H185" t="s">
        <v>18</v>
      </c>
      <c r="I185" t="s">
        <v>34</v>
      </c>
      <c r="J185">
        <v>2019</v>
      </c>
      <c r="K185" t="s">
        <v>716</v>
      </c>
      <c r="L185">
        <v>1</v>
      </c>
      <c r="N185" t="s">
        <v>18</v>
      </c>
      <c r="O185" t="s">
        <v>34</v>
      </c>
      <c r="P185">
        <v>2013</v>
      </c>
      <c r="Q185" t="s">
        <v>780</v>
      </c>
      <c r="R185">
        <v>3</v>
      </c>
    </row>
    <row r="186" spans="1:18">
      <c r="A186" t="s">
        <v>164</v>
      </c>
      <c r="B186" t="s">
        <v>242</v>
      </c>
      <c r="C186">
        <v>0</v>
      </c>
      <c r="D186" s="64">
        <f t="shared" si="3"/>
        <v>0</v>
      </c>
      <c r="F186">
        <v>0</v>
      </c>
      <c r="H186" t="s">
        <v>18</v>
      </c>
      <c r="I186" t="s">
        <v>34</v>
      </c>
      <c r="J186">
        <v>2020</v>
      </c>
      <c r="K186" t="s">
        <v>716</v>
      </c>
      <c r="L186">
        <v>1</v>
      </c>
      <c r="N186" t="s">
        <v>18</v>
      </c>
      <c r="O186" t="s">
        <v>34</v>
      </c>
      <c r="P186">
        <v>2014</v>
      </c>
      <c r="Q186" t="s">
        <v>781</v>
      </c>
      <c r="R186">
        <v>3</v>
      </c>
    </row>
    <row r="187" spans="1:18">
      <c r="A187" t="s">
        <v>164</v>
      </c>
      <c r="B187" t="s">
        <v>243</v>
      </c>
      <c r="C187">
        <v>33</v>
      </c>
      <c r="D187" s="64">
        <f t="shared" si="3"/>
        <v>1.03</v>
      </c>
      <c r="F187">
        <v>17</v>
      </c>
      <c r="H187" t="s">
        <v>18</v>
      </c>
      <c r="I187" t="s">
        <v>34</v>
      </c>
      <c r="J187">
        <v>2021</v>
      </c>
      <c r="K187" t="s">
        <v>716</v>
      </c>
      <c r="L187">
        <v>1</v>
      </c>
      <c r="N187" t="s">
        <v>18</v>
      </c>
      <c r="O187" t="s">
        <v>34</v>
      </c>
      <c r="P187">
        <v>2015</v>
      </c>
      <c r="Q187" t="s">
        <v>782</v>
      </c>
      <c r="R187">
        <v>1</v>
      </c>
    </row>
    <row r="188" spans="1:18">
      <c r="A188" t="s">
        <v>164</v>
      </c>
      <c r="B188" t="s">
        <v>244</v>
      </c>
      <c r="C188">
        <v>42</v>
      </c>
      <c r="D188" s="64">
        <f t="shared" si="3"/>
        <v>1.31</v>
      </c>
      <c r="F188">
        <v>21</v>
      </c>
      <c r="H188" t="s">
        <v>18</v>
      </c>
      <c r="I188" t="s">
        <v>35</v>
      </c>
      <c r="J188">
        <v>2006</v>
      </c>
      <c r="K188" t="s">
        <v>765</v>
      </c>
      <c r="L188">
        <v>1</v>
      </c>
      <c r="N188" t="s">
        <v>18</v>
      </c>
      <c r="O188" t="s">
        <v>34</v>
      </c>
      <c r="P188">
        <v>2016</v>
      </c>
      <c r="Q188" t="s">
        <v>783</v>
      </c>
      <c r="R188">
        <v>1</v>
      </c>
    </row>
    <row r="189" spans="1:18">
      <c r="A189" t="s">
        <v>164</v>
      </c>
      <c r="B189" t="s">
        <v>245</v>
      </c>
      <c r="C189">
        <v>18</v>
      </c>
      <c r="D189" s="64">
        <f t="shared" si="3"/>
        <v>0.56000000000000005</v>
      </c>
      <c r="F189">
        <v>9</v>
      </c>
      <c r="H189" t="s">
        <v>18</v>
      </c>
      <c r="I189" t="s">
        <v>35</v>
      </c>
      <c r="J189">
        <v>2007</v>
      </c>
      <c r="K189" t="s">
        <v>765</v>
      </c>
      <c r="L189">
        <v>1</v>
      </c>
      <c r="N189" t="s">
        <v>18</v>
      </c>
      <c r="O189" t="s">
        <v>34</v>
      </c>
      <c r="P189">
        <v>2017</v>
      </c>
      <c r="Q189" t="s">
        <v>783</v>
      </c>
      <c r="R189">
        <v>1</v>
      </c>
    </row>
    <row r="190" spans="1:18">
      <c r="A190" t="s">
        <v>164</v>
      </c>
      <c r="B190" t="s">
        <v>246</v>
      </c>
      <c r="C190">
        <v>18</v>
      </c>
      <c r="D190" s="64">
        <f t="shared" si="3"/>
        <v>0.56000000000000005</v>
      </c>
      <c r="F190">
        <v>9</v>
      </c>
      <c r="H190" t="s">
        <v>18</v>
      </c>
      <c r="I190" t="s">
        <v>35</v>
      </c>
      <c r="J190">
        <v>2008</v>
      </c>
      <c r="K190" t="s">
        <v>765</v>
      </c>
      <c r="L190">
        <v>1</v>
      </c>
      <c r="N190" t="s">
        <v>18</v>
      </c>
      <c r="O190" t="s">
        <v>34</v>
      </c>
      <c r="P190">
        <v>2018</v>
      </c>
      <c r="Q190" t="s">
        <v>783</v>
      </c>
      <c r="R190">
        <v>1</v>
      </c>
    </row>
    <row r="191" spans="1:18">
      <c r="A191" t="s">
        <v>164</v>
      </c>
      <c r="B191" t="s">
        <v>247</v>
      </c>
      <c r="C191">
        <v>21</v>
      </c>
      <c r="D191" s="64">
        <f t="shared" si="3"/>
        <v>0.66</v>
      </c>
      <c r="F191">
        <v>21</v>
      </c>
      <c r="H191" t="s">
        <v>18</v>
      </c>
      <c r="I191" t="s">
        <v>35</v>
      </c>
      <c r="J191">
        <v>2009</v>
      </c>
      <c r="K191" t="s">
        <v>749</v>
      </c>
      <c r="L191">
        <v>1</v>
      </c>
      <c r="N191" t="s">
        <v>18</v>
      </c>
      <c r="O191" t="s">
        <v>34</v>
      </c>
      <c r="P191">
        <v>2019</v>
      </c>
      <c r="Q191" t="s">
        <v>783</v>
      </c>
      <c r="R191">
        <v>1</v>
      </c>
    </row>
    <row r="192" spans="1:18">
      <c r="A192" t="s">
        <v>164</v>
      </c>
      <c r="B192" t="s">
        <v>248</v>
      </c>
      <c r="C192">
        <v>0</v>
      </c>
      <c r="D192" s="64">
        <f t="shared" si="3"/>
        <v>0</v>
      </c>
      <c r="F192">
        <v>0</v>
      </c>
      <c r="H192" t="s">
        <v>18</v>
      </c>
      <c r="I192" t="s">
        <v>35</v>
      </c>
      <c r="J192">
        <v>2010</v>
      </c>
      <c r="K192" t="s">
        <v>784</v>
      </c>
      <c r="L192">
        <v>1</v>
      </c>
      <c r="N192" t="s">
        <v>18</v>
      </c>
      <c r="O192" t="s">
        <v>34</v>
      </c>
      <c r="P192">
        <v>2020</v>
      </c>
      <c r="Q192" t="s">
        <v>783</v>
      </c>
      <c r="R192">
        <v>1</v>
      </c>
    </row>
    <row r="193" spans="1:18">
      <c r="A193" t="s">
        <v>164</v>
      </c>
      <c r="B193" t="s">
        <v>249</v>
      </c>
      <c r="C193">
        <v>16</v>
      </c>
      <c r="D193" s="64">
        <f t="shared" si="3"/>
        <v>0.5</v>
      </c>
      <c r="F193">
        <v>12</v>
      </c>
      <c r="H193" t="s">
        <v>18</v>
      </c>
      <c r="I193" t="s">
        <v>35</v>
      </c>
      <c r="J193">
        <v>2011</v>
      </c>
      <c r="K193" t="s">
        <v>749</v>
      </c>
      <c r="L193">
        <v>1</v>
      </c>
      <c r="N193" t="s">
        <v>18</v>
      </c>
      <c r="O193" t="s">
        <v>34</v>
      </c>
      <c r="P193">
        <v>2021</v>
      </c>
      <c r="Q193" t="s">
        <v>783</v>
      </c>
      <c r="R193">
        <v>1</v>
      </c>
    </row>
    <row r="194" spans="1:18">
      <c r="A194" t="s">
        <v>164</v>
      </c>
      <c r="B194" t="s">
        <v>250</v>
      </c>
      <c r="C194">
        <v>35</v>
      </c>
      <c r="D194" s="64">
        <f t="shared" si="3"/>
        <v>1.0900000000000001</v>
      </c>
      <c r="F194">
        <v>12</v>
      </c>
      <c r="H194" t="s">
        <v>18</v>
      </c>
      <c r="I194" t="s">
        <v>35</v>
      </c>
      <c r="J194">
        <v>2012</v>
      </c>
      <c r="K194" t="s">
        <v>765</v>
      </c>
      <c r="L194">
        <v>1</v>
      </c>
      <c r="N194" t="s">
        <v>18</v>
      </c>
      <c r="O194" t="s">
        <v>35</v>
      </c>
      <c r="P194">
        <v>2006</v>
      </c>
      <c r="Q194" t="s">
        <v>785</v>
      </c>
      <c r="R194">
        <v>1</v>
      </c>
    </row>
    <row r="195" spans="1:18">
      <c r="A195" t="s">
        <v>164</v>
      </c>
      <c r="B195" t="s">
        <v>251</v>
      </c>
      <c r="C195">
        <v>0</v>
      </c>
      <c r="D195" s="64">
        <f t="shared" si="3"/>
        <v>0</v>
      </c>
      <c r="F195">
        <v>0</v>
      </c>
      <c r="H195" t="s">
        <v>18</v>
      </c>
      <c r="I195" t="s">
        <v>35</v>
      </c>
      <c r="J195">
        <v>2013</v>
      </c>
      <c r="K195" t="s">
        <v>784</v>
      </c>
      <c r="L195">
        <v>1</v>
      </c>
      <c r="N195" t="s">
        <v>18</v>
      </c>
      <c r="O195" t="s">
        <v>35</v>
      </c>
      <c r="P195">
        <v>2007</v>
      </c>
      <c r="Q195" t="s">
        <v>786</v>
      </c>
      <c r="R195">
        <v>2</v>
      </c>
    </row>
    <row r="196" spans="1:18">
      <c r="A196" t="s">
        <v>164</v>
      </c>
      <c r="B196" t="s">
        <v>252</v>
      </c>
      <c r="C196">
        <v>48</v>
      </c>
      <c r="D196" s="64">
        <f t="shared" si="3"/>
        <v>1.5</v>
      </c>
      <c r="F196">
        <v>13</v>
      </c>
      <c r="H196" t="s">
        <v>18</v>
      </c>
      <c r="I196" t="s">
        <v>35</v>
      </c>
      <c r="J196">
        <v>2014</v>
      </c>
      <c r="K196" t="s">
        <v>784</v>
      </c>
      <c r="L196">
        <v>1</v>
      </c>
      <c r="N196" t="s">
        <v>18</v>
      </c>
      <c r="O196" t="s">
        <v>35</v>
      </c>
      <c r="P196">
        <v>2008</v>
      </c>
      <c r="Q196" t="s">
        <v>787</v>
      </c>
      <c r="R196">
        <v>1</v>
      </c>
    </row>
    <row r="197" spans="1:18">
      <c r="A197" t="s">
        <v>164</v>
      </c>
      <c r="B197" t="s">
        <v>253</v>
      </c>
      <c r="C197">
        <v>0</v>
      </c>
      <c r="D197" s="64">
        <f t="shared" si="3"/>
        <v>0</v>
      </c>
      <c r="F197">
        <v>0</v>
      </c>
      <c r="H197" t="s">
        <v>18</v>
      </c>
      <c r="I197" t="s">
        <v>35</v>
      </c>
      <c r="J197">
        <v>2015</v>
      </c>
      <c r="K197" t="s">
        <v>716</v>
      </c>
      <c r="L197">
        <v>1</v>
      </c>
      <c r="N197" t="s">
        <v>18</v>
      </c>
      <c r="O197" t="s">
        <v>35</v>
      </c>
      <c r="P197">
        <v>2009</v>
      </c>
      <c r="Q197" t="s">
        <v>788</v>
      </c>
      <c r="R197">
        <v>1</v>
      </c>
    </row>
    <row r="198" spans="1:18">
      <c r="A198" t="s">
        <v>164</v>
      </c>
      <c r="B198" t="s">
        <v>255</v>
      </c>
      <c r="C198">
        <v>0</v>
      </c>
      <c r="D198" s="64">
        <f t="shared" si="3"/>
        <v>0</v>
      </c>
      <c r="F198">
        <v>0</v>
      </c>
      <c r="H198" t="s">
        <v>18</v>
      </c>
      <c r="I198" t="s">
        <v>35</v>
      </c>
      <c r="J198">
        <v>2016</v>
      </c>
      <c r="K198" t="s">
        <v>784</v>
      </c>
      <c r="L198">
        <v>1</v>
      </c>
      <c r="N198" t="s">
        <v>18</v>
      </c>
      <c r="O198" t="s">
        <v>35</v>
      </c>
      <c r="P198">
        <v>2010</v>
      </c>
      <c r="Q198" t="s">
        <v>789</v>
      </c>
      <c r="R198">
        <v>1</v>
      </c>
    </row>
    <row r="199" spans="1:18">
      <c r="A199" t="s">
        <v>164</v>
      </c>
      <c r="B199" t="s">
        <v>256</v>
      </c>
      <c r="C199">
        <v>48</v>
      </c>
      <c r="D199" s="64">
        <f t="shared" si="3"/>
        <v>1.5</v>
      </c>
      <c r="F199">
        <v>21</v>
      </c>
      <c r="H199" t="s">
        <v>18</v>
      </c>
      <c r="I199" t="s">
        <v>35</v>
      </c>
      <c r="J199">
        <v>2017</v>
      </c>
      <c r="K199" t="s">
        <v>790</v>
      </c>
      <c r="L199">
        <v>1</v>
      </c>
      <c r="N199" t="s">
        <v>18</v>
      </c>
      <c r="O199" t="s">
        <v>35</v>
      </c>
      <c r="P199">
        <v>2011</v>
      </c>
      <c r="Q199" t="s">
        <v>791</v>
      </c>
      <c r="R199">
        <v>1</v>
      </c>
    </row>
    <row r="200" spans="1:18">
      <c r="A200" t="s">
        <v>164</v>
      </c>
      <c r="B200" t="s">
        <v>257</v>
      </c>
      <c r="C200">
        <v>0</v>
      </c>
      <c r="D200" s="64">
        <f t="shared" si="3"/>
        <v>0</v>
      </c>
      <c r="F200">
        <v>0</v>
      </c>
      <c r="H200" t="s">
        <v>18</v>
      </c>
      <c r="I200" t="s">
        <v>35</v>
      </c>
      <c r="J200">
        <v>2018</v>
      </c>
      <c r="K200" t="s">
        <v>784</v>
      </c>
      <c r="L200">
        <v>1</v>
      </c>
      <c r="N200" t="s">
        <v>18</v>
      </c>
      <c r="O200" t="s">
        <v>35</v>
      </c>
      <c r="P200">
        <v>2012</v>
      </c>
      <c r="Q200" t="s">
        <v>792</v>
      </c>
      <c r="R200">
        <v>1</v>
      </c>
    </row>
    <row r="201" spans="1:18">
      <c r="A201" t="s">
        <v>164</v>
      </c>
      <c r="B201" t="s">
        <v>258</v>
      </c>
      <c r="C201">
        <v>6</v>
      </c>
      <c r="D201" s="64">
        <f t="shared" si="3"/>
        <v>0.19</v>
      </c>
      <c r="F201">
        <v>3</v>
      </c>
      <c r="H201" t="s">
        <v>18</v>
      </c>
      <c r="I201" t="s">
        <v>35</v>
      </c>
      <c r="J201">
        <v>2019</v>
      </c>
      <c r="K201" t="s">
        <v>784</v>
      </c>
      <c r="L201">
        <v>1</v>
      </c>
      <c r="N201" t="s">
        <v>18</v>
      </c>
      <c r="O201" t="s">
        <v>35</v>
      </c>
      <c r="P201">
        <v>2013</v>
      </c>
      <c r="Q201" t="s">
        <v>793</v>
      </c>
      <c r="R201">
        <v>1</v>
      </c>
    </row>
    <row r="202" spans="1:18">
      <c r="A202" t="s">
        <v>164</v>
      </c>
      <c r="B202" t="s">
        <v>259</v>
      </c>
      <c r="C202">
        <v>6</v>
      </c>
      <c r="D202" s="64">
        <f t="shared" si="3"/>
        <v>0.19</v>
      </c>
      <c r="F202">
        <v>0</v>
      </c>
      <c r="H202" t="s">
        <v>18</v>
      </c>
      <c r="I202" t="s">
        <v>35</v>
      </c>
      <c r="J202">
        <v>2020</v>
      </c>
      <c r="K202" t="s">
        <v>784</v>
      </c>
      <c r="L202">
        <v>1</v>
      </c>
      <c r="N202" t="s">
        <v>18</v>
      </c>
      <c r="O202" t="s">
        <v>35</v>
      </c>
      <c r="P202">
        <v>2014</v>
      </c>
      <c r="Q202" t="s">
        <v>794</v>
      </c>
      <c r="R202">
        <v>1</v>
      </c>
    </row>
    <row r="203" spans="1:18">
      <c r="A203" t="s">
        <v>164</v>
      </c>
      <c r="B203" t="s">
        <v>260</v>
      </c>
      <c r="C203">
        <v>0</v>
      </c>
      <c r="D203" s="64">
        <f t="shared" si="3"/>
        <v>0</v>
      </c>
      <c r="F203">
        <v>0</v>
      </c>
      <c r="H203" t="s">
        <v>18</v>
      </c>
      <c r="I203" t="s">
        <v>36</v>
      </c>
      <c r="J203">
        <v>2006</v>
      </c>
      <c r="K203" t="s">
        <v>742</v>
      </c>
      <c r="L203">
        <v>3</v>
      </c>
      <c r="N203" t="s">
        <v>18</v>
      </c>
      <c r="O203" t="s">
        <v>35</v>
      </c>
      <c r="P203">
        <v>2015</v>
      </c>
      <c r="Q203" t="s">
        <v>795</v>
      </c>
      <c r="R203">
        <v>1</v>
      </c>
    </row>
    <row r="204" spans="1:18">
      <c r="A204" t="s">
        <v>164</v>
      </c>
      <c r="B204" t="s">
        <v>261</v>
      </c>
      <c r="C204">
        <v>6</v>
      </c>
      <c r="D204" s="64">
        <f t="shared" si="3"/>
        <v>0.19</v>
      </c>
      <c r="F204">
        <v>3</v>
      </c>
      <c r="H204" t="s">
        <v>18</v>
      </c>
      <c r="I204" t="s">
        <v>36</v>
      </c>
      <c r="J204">
        <v>2007</v>
      </c>
      <c r="K204" t="s">
        <v>742</v>
      </c>
      <c r="L204">
        <v>3</v>
      </c>
      <c r="N204" t="s">
        <v>18</v>
      </c>
      <c r="O204" t="s">
        <v>35</v>
      </c>
      <c r="P204">
        <v>2016</v>
      </c>
      <c r="Q204" t="s">
        <v>795</v>
      </c>
      <c r="R204">
        <v>1</v>
      </c>
    </row>
    <row r="205" spans="1:18">
      <c r="A205" t="s">
        <v>164</v>
      </c>
      <c r="B205" t="s">
        <v>262</v>
      </c>
      <c r="C205">
        <v>0</v>
      </c>
      <c r="D205" s="64">
        <f t="shared" si="3"/>
        <v>0</v>
      </c>
      <c r="F205">
        <v>0</v>
      </c>
      <c r="H205" t="s">
        <v>18</v>
      </c>
      <c r="I205" t="s">
        <v>36</v>
      </c>
      <c r="J205">
        <v>2008</v>
      </c>
      <c r="K205" t="s">
        <v>747</v>
      </c>
      <c r="L205">
        <v>3</v>
      </c>
      <c r="N205" t="s">
        <v>18</v>
      </c>
      <c r="O205" t="s">
        <v>35</v>
      </c>
      <c r="P205">
        <v>2017</v>
      </c>
      <c r="Q205" t="s">
        <v>796</v>
      </c>
      <c r="R205">
        <v>1</v>
      </c>
    </row>
    <row r="206" spans="1:18">
      <c r="A206" t="s">
        <v>164</v>
      </c>
      <c r="B206" t="s">
        <v>263</v>
      </c>
      <c r="C206">
        <v>0</v>
      </c>
      <c r="D206" s="64">
        <f t="shared" si="3"/>
        <v>0</v>
      </c>
      <c r="F206">
        <v>0</v>
      </c>
      <c r="H206" t="s">
        <v>18</v>
      </c>
      <c r="I206" t="s">
        <v>36</v>
      </c>
      <c r="J206">
        <v>2008</v>
      </c>
      <c r="K206" t="s">
        <v>742</v>
      </c>
      <c r="L206">
        <v>3</v>
      </c>
      <c r="N206" t="s">
        <v>18</v>
      </c>
      <c r="O206" t="s">
        <v>35</v>
      </c>
      <c r="P206">
        <v>2018</v>
      </c>
      <c r="Q206" t="s">
        <v>797</v>
      </c>
      <c r="R206">
        <v>1</v>
      </c>
    </row>
    <row r="207" spans="1:18">
      <c r="A207" t="s">
        <v>164</v>
      </c>
      <c r="B207" t="s">
        <v>264</v>
      </c>
      <c r="C207">
        <v>0</v>
      </c>
      <c r="D207" s="64">
        <f t="shared" si="3"/>
        <v>0</v>
      </c>
      <c r="F207">
        <v>0</v>
      </c>
      <c r="H207" t="s">
        <v>18</v>
      </c>
      <c r="I207" t="s">
        <v>36</v>
      </c>
      <c r="J207">
        <v>2009</v>
      </c>
      <c r="K207" t="s">
        <v>742</v>
      </c>
      <c r="L207">
        <v>3</v>
      </c>
      <c r="N207" t="s">
        <v>18</v>
      </c>
      <c r="O207" t="s">
        <v>35</v>
      </c>
      <c r="P207">
        <v>2019</v>
      </c>
      <c r="Q207" t="s">
        <v>798</v>
      </c>
      <c r="R207">
        <v>1</v>
      </c>
    </row>
    <row r="208" spans="1:18">
      <c r="A208" t="s">
        <v>164</v>
      </c>
      <c r="B208" t="s">
        <v>265</v>
      </c>
      <c r="C208">
        <v>90</v>
      </c>
      <c r="D208" s="64">
        <f t="shared" si="3"/>
        <v>2.81</v>
      </c>
      <c r="F208">
        <v>45</v>
      </c>
      <c r="H208" t="s">
        <v>18</v>
      </c>
      <c r="I208" t="s">
        <v>36</v>
      </c>
      <c r="J208">
        <v>2010</v>
      </c>
      <c r="K208" t="s">
        <v>742</v>
      </c>
      <c r="L208">
        <v>3</v>
      </c>
      <c r="N208" t="s">
        <v>18</v>
      </c>
      <c r="O208" t="s">
        <v>35</v>
      </c>
      <c r="P208">
        <v>2020</v>
      </c>
      <c r="Q208" t="s">
        <v>798</v>
      </c>
      <c r="R208">
        <v>1</v>
      </c>
    </row>
    <row r="209" spans="1:18">
      <c r="A209" t="s">
        <v>164</v>
      </c>
      <c r="B209" t="s">
        <v>266</v>
      </c>
      <c r="C209">
        <v>0</v>
      </c>
      <c r="D209" s="64">
        <f t="shared" si="3"/>
        <v>0</v>
      </c>
      <c r="F209">
        <v>0</v>
      </c>
      <c r="H209" t="s">
        <v>18</v>
      </c>
      <c r="I209" t="s">
        <v>36</v>
      </c>
      <c r="J209">
        <v>2011</v>
      </c>
      <c r="K209" t="s">
        <v>742</v>
      </c>
      <c r="L209">
        <v>3</v>
      </c>
      <c r="N209" t="s">
        <v>18</v>
      </c>
      <c r="O209" t="s">
        <v>36</v>
      </c>
      <c r="P209">
        <v>2006</v>
      </c>
      <c r="Q209" t="s">
        <v>799</v>
      </c>
      <c r="R209">
        <v>2</v>
      </c>
    </row>
    <row r="210" spans="1:18">
      <c r="A210" t="s">
        <v>164</v>
      </c>
      <c r="B210" t="s">
        <v>267</v>
      </c>
      <c r="C210">
        <v>0</v>
      </c>
      <c r="D210" s="64">
        <f t="shared" si="3"/>
        <v>0</v>
      </c>
      <c r="F210">
        <v>0</v>
      </c>
      <c r="H210" t="s">
        <v>18</v>
      </c>
      <c r="I210" t="s">
        <v>36</v>
      </c>
      <c r="J210">
        <v>2012</v>
      </c>
      <c r="K210" t="s">
        <v>742</v>
      </c>
      <c r="L210">
        <v>3</v>
      </c>
      <c r="N210" t="s">
        <v>18</v>
      </c>
      <c r="O210" t="s">
        <v>36</v>
      </c>
      <c r="P210">
        <v>2007</v>
      </c>
      <c r="Q210" t="s">
        <v>799</v>
      </c>
      <c r="R210">
        <v>2</v>
      </c>
    </row>
    <row r="211" spans="1:18">
      <c r="A211" t="s">
        <v>164</v>
      </c>
      <c r="B211" t="s">
        <v>268</v>
      </c>
      <c r="C211">
        <v>0</v>
      </c>
      <c r="D211" s="64">
        <f t="shared" si="3"/>
        <v>0</v>
      </c>
      <c r="F211">
        <v>0</v>
      </c>
      <c r="H211" t="s">
        <v>18</v>
      </c>
      <c r="I211" t="s">
        <v>36</v>
      </c>
      <c r="J211">
        <v>2013</v>
      </c>
      <c r="K211" t="s">
        <v>800</v>
      </c>
      <c r="L211">
        <v>2</v>
      </c>
      <c r="N211" t="s">
        <v>18</v>
      </c>
      <c r="O211" t="s">
        <v>36</v>
      </c>
      <c r="P211">
        <v>2007</v>
      </c>
      <c r="Q211" t="s">
        <v>801</v>
      </c>
      <c r="R211">
        <v>3</v>
      </c>
    </row>
    <row r="212" spans="1:18">
      <c r="A212" t="s">
        <v>164</v>
      </c>
      <c r="B212" t="s">
        <v>269</v>
      </c>
      <c r="C212">
        <v>4</v>
      </c>
      <c r="D212" s="64">
        <f t="shared" si="3"/>
        <v>0.13</v>
      </c>
      <c r="F212">
        <v>1</v>
      </c>
      <c r="H212" t="s">
        <v>18</v>
      </c>
      <c r="I212" t="s">
        <v>36</v>
      </c>
      <c r="J212">
        <v>2014</v>
      </c>
      <c r="K212" t="s">
        <v>800</v>
      </c>
      <c r="L212">
        <v>2</v>
      </c>
      <c r="N212" t="s">
        <v>18</v>
      </c>
      <c r="O212" t="s">
        <v>36</v>
      </c>
      <c r="P212">
        <v>2008</v>
      </c>
      <c r="Q212" t="s">
        <v>802</v>
      </c>
      <c r="R212">
        <v>3</v>
      </c>
    </row>
    <row r="213" spans="1:18">
      <c r="A213" t="s">
        <v>164</v>
      </c>
      <c r="B213" t="s">
        <v>270</v>
      </c>
      <c r="C213">
        <v>0</v>
      </c>
      <c r="D213" s="64">
        <f t="shared" si="3"/>
        <v>0</v>
      </c>
      <c r="F213">
        <v>0</v>
      </c>
      <c r="H213" t="s">
        <v>18</v>
      </c>
      <c r="I213" t="s">
        <v>36</v>
      </c>
      <c r="J213">
        <v>2015</v>
      </c>
      <c r="K213" t="s">
        <v>800</v>
      </c>
      <c r="L213">
        <v>2</v>
      </c>
      <c r="N213" t="s">
        <v>18</v>
      </c>
      <c r="O213" t="s">
        <v>36</v>
      </c>
      <c r="P213">
        <v>2008</v>
      </c>
      <c r="Q213" t="s">
        <v>803</v>
      </c>
      <c r="R213">
        <v>3</v>
      </c>
    </row>
    <row r="214" spans="1:18">
      <c r="A214" t="s">
        <v>164</v>
      </c>
      <c r="B214" t="s">
        <v>271</v>
      </c>
      <c r="C214">
        <v>0</v>
      </c>
      <c r="D214" s="64">
        <f t="shared" si="3"/>
        <v>0</v>
      </c>
      <c r="F214">
        <v>0</v>
      </c>
      <c r="H214" t="s">
        <v>18</v>
      </c>
      <c r="I214" t="s">
        <v>36</v>
      </c>
      <c r="J214">
        <v>2016</v>
      </c>
      <c r="K214" t="s">
        <v>800</v>
      </c>
      <c r="L214">
        <v>2</v>
      </c>
      <c r="N214" t="s">
        <v>18</v>
      </c>
      <c r="O214" t="s">
        <v>36</v>
      </c>
      <c r="P214">
        <v>2009</v>
      </c>
      <c r="Q214" t="s">
        <v>802</v>
      </c>
      <c r="R214">
        <v>3</v>
      </c>
    </row>
    <row r="215" spans="1:18">
      <c r="A215" t="s">
        <v>164</v>
      </c>
      <c r="B215" t="s">
        <v>272</v>
      </c>
      <c r="C215">
        <v>0</v>
      </c>
      <c r="D215" s="64">
        <f t="shared" si="3"/>
        <v>0</v>
      </c>
      <c r="F215">
        <v>0</v>
      </c>
      <c r="H215" t="s">
        <v>18</v>
      </c>
      <c r="I215" t="s">
        <v>36</v>
      </c>
      <c r="J215">
        <v>2017</v>
      </c>
      <c r="K215" t="s">
        <v>800</v>
      </c>
      <c r="L215">
        <v>2</v>
      </c>
      <c r="N215" t="s">
        <v>18</v>
      </c>
      <c r="O215" t="s">
        <v>36</v>
      </c>
      <c r="P215">
        <v>2009</v>
      </c>
      <c r="Q215" t="s">
        <v>801</v>
      </c>
      <c r="R215">
        <v>3</v>
      </c>
    </row>
    <row r="216" spans="1:18">
      <c r="A216" t="s">
        <v>164</v>
      </c>
      <c r="B216" t="s">
        <v>273</v>
      </c>
      <c r="C216">
        <v>0</v>
      </c>
      <c r="D216" s="64">
        <f t="shared" si="3"/>
        <v>0</v>
      </c>
      <c r="F216">
        <v>0</v>
      </c>
      <c r="H216" t="s">
        <v>18</v>
      </c>
      <c r="I216" t="s">
        <v>36</v>
      </c>
      <c r="J216">
        <v>2018</v>
      </c>
      <c r="K216" t="s">
        <v>800</v>
      </c>
      <c r="L216">
        <v>2</v>
      </c>
      <c r="N216" t="s">
        <v>18</v>
      </c>
      <c r="O216" t="s">
        <v>36</v>
      </c>
      <c r="P216">
        <v>2010</v>
      </c>
      <c r="Q216" t="s">
        <v>804</v>
      </c>
      <c r="R216">
        <v>3</v>
      </c>
    </row>
    <row r="217" spans="1:18">
      <c r="A217" t="s">
        <v>164</v>
      </c>
      <c r="B217" t="s">
        <v>274</v>
      </c>
      <c r="C217">
        <v>0</v>
      </c>
      <c r="D217" s="64">
        <f t="shared" si="3"/>
        <v>0</v>
      </c>
      <c r="F217">
        <v>0</v>
      </c>
      <c r="H217" t="s">
        <v>18</v>
      </c>
      <c r="I217" t="s">
        <v>36</v>
      </c>
      <c r="J217">
        <v>2019</v>
      </c>
      <c r="K217" t="s">
        <v>800</v>
      </c>
      <c r="L217">
        <v>2</v>
      </c>
      <c r="N217" t="s">
        <v>18</v>
      </c>
      <c r="O217" t="s">
        <v>36</v>
      </c>
      <c r="P217">
        <v>2011</v>
      </c>
      <c r="Q217" t="s">
        <v>804</v>
      </c>
      <c r="R217">
        <v>3</v>
      </c>
    </row>
    <row r="218" spans="1:18">
      <c r="A218" t="s">
        <v>164</v>
      </c>
      <c r="B218" t="s">
        <v>275</v>
      </c>
      <c r="C218">
        <v>14</v>
      </c>
      <c r="D218" s="64">
        <f t="shared" si="3"/>
        <v>0.44</v>
      </c>
      <c r="F218">
        <v>7</v>
      </c>
      <c r="H218" t="s">
        <v>18</v>
      </c>
      <c r="I218" t="s">
        <v>36</v>
      </c>
      <c r="J218">
        <v>2020</v>
      </c>
      <c r="K218" t="s">
        <v>800</v>
      </c>
      <c r="L218">
        <v>2</v>
      </c>
      <c r="N218" t="s">
        <v>18</v>
      </c>
      <c r="O218" t="s">
        <v>36</v>
      </c>
      <c r="P218">
        <v>2012</v>
      </c>
      <c r="Q218" t="s">
        <v>804</v>
      </c>
      <c r="R218">
        <v>3</v>
      </c>
    </row>
    <row r="219" spans="1:18">
      <c r="A219" t="s">
        <v>164</v>
      </c>
      <c r="B219" t="s">
        <v>276</v>
      </c>
      <c r="C219">
        <v>0</v>
      </c>
      <c r="D219" s="64">
        <f t="shared" si="3"/>
        <v>0</v>
      </c>
      <c r="F219">
        <v>0</v>
      </c>
      <c r="H219" t="s">
        <v>18</v>
      </c>
      <c r="I219" t="s">
        <v>36</v>
      </c>
      <c r="J219">
        <v>2021</v>
      </c>
      <c r="K219" t="s">
        <v>800</v>
      </c>
      <c r="L219">
        <v>2</v>
      </c>
      <c r="N219" t="s">
        <v>18</v>
      </c>
      <c r="O219" t="s">
        <v>36</v>
      </c>
      <c r="P219">
        <v>2013</v>
      </c>
      <c r="Q219" t="s">
        <v>805</v>
      </c>
      <c r="R219">
        <v>1</v>
      </c>
    </row>
    <row r="220" spans="1:18">
      <c r="A220" t="s">
        <v>164</v>
      </c>
      <c r="B220" t="s">
        <v>277</v>
      </c>
      <c r="C220">
        <v>0</v>
      </c>
      <c r="D220" s="64">
        <f t="shared" si="3"/>
        <v>0</v>
      </c>
      <c r="F220">
        <v>0</v>
      </c>
      <c r="H220" t="s">
        <v>18</v>
      </c>
      <c r="I220" t="s">
        <v>37</v>
      </c>
      <c r="J220">
        <v>2006</v>
      </c>
      <c r="K220" t="s">
        <v>747</v>
      </c>
      <c r="L220">
        <v>3</v>
      </c>
      <c r="N220" t="s">
        <v>18</v>
      </c>
      <c r="O220" t="s">
        <v>36</v>
      </c>
      <c r="P220">
        <v>2014</v>
      </c>
      <c r="Q220" t="s">
        <v>806</v>
      </c>
      <c r="R220">
        <v>1</v>
      </c>
    </row>
    <row r="221" spans="1:18">
      <c r="A221" t="s">
        <v>164</v>
      </c>
      <c r="B221" t="s">
        <v>278</v>
      </c>
      <c r="C221">
        <v>0</v>
      </c>
      <c r="D221" s="64">
        <f t="shared" si="3"/>
        <v>0</v>
      </c>
      <c r="F221">
        <v>0</v>
      </c>
      <c r="H221" t="s">
        <v>18</v>
      </c>
      <c r="I221" t="s">
        <v>37</v>
      </c>
      <c r="J221">
        <v>2007</v>
      </c>
      <c r="K221" t="s">
        <v>807</v>
      </c>
      <c r="L221">
        <v>2</v>
      </c>
      <c r="N221" t="s">
        <v>18</v>
      </c>
      <c r="O221" t="s">
        <v>36</v>
      </c>
      <c r="P221">
        <v>2015</v>
      </c>
      <c r="Q221" t="s">
        <v>806</v>
      </c>
      <c r="R221">
        <v>1</v>
      </c>
    </row>
    <row r="222" spans="1:18">
      <c r="A222" t="s">
        <v>164</v>
      </c>
      <c r="B222" t="s">
        <v>279</v>
      </c>
      <c r="C222">
        <v>23</v>
      </c>
      <c r="D222" s="64">
        <f t="shared" si="3"/>
        <v>0.72</v>
      </c>
      <c r="F222">
        <v>15</v>
      </c>
      <c r="H222" t="s">
        <v>18</v>
      </c>
      <c r="I222" t="s">
        <v>37</v>
      </c>
      <c r="J222">
        <v>2008</v>
      </c>
      <c r="K222" t="s">
        <v>807</v>
      </c>
      <c r="L222">
        <v>2</v>
      </c>
      <c r="N222" t="s">
        <v>18</v>
      </c>
      <c r="O222" t="s">
        <v>36</v>
      </c>
      <c r="P222">
        <v>2016</v>
      </c>
      <c r="Q222" t="s">
        <v>806</v>
      </c>
      <c r="R222">
        <v>1</v>
      </c>
    </row>
    <row r="223" spans="1:18">
      <c r="A223" t="s">
        <v>164</v>
      </c>
      <c r="B223" t="s">
        <v>280</v>
      </c>
      <c r="C223">
        <v>60</v>
      </c>
      <c r="D223" s="64">
        <f t="shared" si="3"/>
        <v>1.88</v>
      </c>
      <c r="F223">
        <v>45</v>
      </c>
      <c r="H223" t="s">
        <v>18</v>
      </c>
      <c r="I223" t="s">
        <v>37</v>
      </c>
      <c r="J223">
        <v>2009</v>
      </c>
      <c r="K223" t="s">
        <v>807</v>
      </c>
      <c r="L223">
        <v>2</v>
      </c>
      <c r="N223" t="s">
        <v>18</v>
      </c>
      <c r="O223" t="s">
        <v>36</v>
      </c>
      <c r="P223">
        <v>2017</v>
      </c>
      <c r="Q223" t="s">
        <v>806</v>
      </c>
      <c r="R223">
        <v>1</v>
      </c>
    </row>
    <row r="224" spans="1:18">
      <c r="A224" t="s">
        <v>164</v>
      </c>
      <c r="B224" t="s">
        <v>281</v>
      </c>
      <c r="C224">
        <v>0</v>
      </c>
      <c r="D224" s="64">
        <f t="shared" si="3"/>
        <v>0</v>
      </c>
      <c r="F224">
        <v>0</v>
      </c>
      <c r="H224" t="s">
        <v>18</v>
      </c>
      <c r="I224" t="s">
        <v>37</v>
      </c>
      <c r="J224">
        <v>2010</v>
      </c>
      <c r="K224" t="s">
        <v>807</v>
      </c>
      <c r="L224">
        <v>2</v>
      </c>
      <c r="N224" t="s">
        <v>18</v>
      </c>
      <c r="O224" t="s">
        <v>36</v>
      </c>
      <c r="P224">
        <v>2018</v>
      </c>
      <c r="Q224" t="s">
        <v>806</v>
      </c>
      <c r="R224">
        <v>1</v>
      </c>
    </row>
    <row r="225" spans="1:18">
      <c r="A225" t="s">
        <v>164</v>
      </c>
      <c r="B225" t="s">
        <v>282</v>
      </c>
      <c r="C225">
        <v>0</v>
      </c>
      <c r="D225" s="64">
        <f t="shared" si="3"/>
        <v>0</v>
      </c>
      <c r="F225">
        <v>0</v>
      </c>
      <c r="H225" t="s">
        <v>18</v>
      </c>
      <c r="I225" t="s">
        <v>37</v>
      </c>
      <c r="J225">
        <v>2011</v>
      </c>
      <c r="K225" t="s">
        <v>808</v>
      </c>
      <c r="L225">
        <v>1</v>
      </c>
      <c r="N225" t="s">
        <v>18</v>
      </c>
      <c r="O225" t="s">
        <v>36</v>
      </c>
      <c r="P225">
        <v>2019</v>
      </c>
      <c r="Q225" t="s">
        <v>806</v>
      </c>
      <c r="R225">
        <v>1</v>
      </c>
    </row>
    <row r="226" spans="1:18">
      <c r="A226" t="s">
        <v>164</v>
      </c>
      <c r="B226" t="s">
        <v>283</v>
      </c>
      <c r="C226">
        <v>0</v>
      </c>
      <c r="D226" s="64">
        <f t="shared" si="3"/>
        <v>0</v>
      </c>
      <c r="F226">
        <v>0</v>
      </c>
      <c r="H226" t="s">
        <v>18</v>
      </c>
      <c r="I226" t="s">
        <v>37</v>
      </c>
      <c r="J226">
        <v>2012</v>
      </c>
      <c r="K226" t="s">
        <v>808</v>
      </c>
      <c r="L226">
        <v>1</v>
      </c>
      <c r="N226" t="s">
        <v>18</v>
      </c>
      <c r="O226" t="s">
        <v>36</v>
      </c>
      <c r="P226">
        <v>2020</v>
      </c>
      <c r="Q226" t="s">
        <v>805</v>
      </c>
      <c r="R226">
        <v>1</v>
      </c>
    </row>
    <row r="227" spans="1:18">
      <c r="A227" t="s">
        <v>164</v>
      </c>
      <c r="B227" t="s">
        <v>284</v>
      </c>
      <c r="C227">
        <v>25</v>
      </c>
      <c r="D227" s="64">
        <f t="shared" si="3"/>
        <v>0.78</v>
      </c>
      <c r="F227">
        <v>11</v>
      </c>
      <c r="H227" t="s">
        <v>18</v>
      </c>
      <c r="I227" t="s">
        <v>37</v>
      </c>
      <c r="J227">
        <v>2013</v>
      </c>
      <c r="K227" t="s">
        <v>722</v>
      </c>
      <c r="L227">
        <v>1</v>
      </c>
      <c r="N227" t="s">
        <v>18</v>
      </c>
      <c r="O227" t="s">
        <v>36</v>
      </c>
      <c r="P227">
        <v>2020</v>
      </c>
      <c r="Q227" t="s">
        <v>809</v>
      </c>
      <c r="R227">
        <v>1</v>
      </c>
    </row>
    <row r="228" spans="1:18">
      <c r="A228" t="s">
        <v>164</v>
      </c>
      <c r="B228" t="s">
        <v>285</v>
      </c>
      <c r="C228">
        <v>0</v>
      </c>
      <c r="D228" s="64">
        <f t="shared" si="3"/>
        <v>0</v>
      </c>
      <c r="F228">
        <v>0</v>
      </c>
      <c r="H228" t="s">
        <v>18</v>
      </c>
      <c r="I228" t="s">
        <v>37</v>
      </c>
      <c r="J228">
        <v>2014</v>
      </c>
      <c r="K228" t="s">
        <v>807</v>
      </c>
      <c r="L228">
        <v>2</v>
      </c>
      <c r="N228" t="s">
        <v>18</v>
      </c>
      <c r="O228" t="s">
        <v>36</v>
      </c>
      <c r="P228">
        <v>2021</v>
      </c>
      <c r="Q228" t="s">
        <v>805</v>
      </c>
      <c r="R228">
        <v>1</v>
      </c>
    </row>
    <row r="229" spans="1:18">
      <c r="A229" t="s">
        <v>164</v>
      </c>
      <c r="B229" t="s">
        <v>286</v>
      </c>
      <c r="C229">
        <v>0</v>
      </c>
      <c r="D229" s="64">
        <f t="shared" si="3"/>
        <v>0</v>
      </c>
      <c r="F229">
        <v>0</v>
      </c>
      <c r="H229" t="s">
        <v>18</v>
      </c>
      <c r="I229" t="s">
        <v>37</v>
      </c>
      <c r="J229">
        <v>2015</v>
      </c>
      <c r="K229" t="s">
        <v>716</v>
      </c>
      <c r="L229">
        <v>1</v>
      </c>
      <c r="N229" t="s">
        <v>18</v>
      </c>
      <c r="O229" t="s">
        <v>36</v>
      </c>
      <c r="P229">
        <v>2021</v>
      </c>
      <c r="Q229" t="s">
        <v>809</v>
      </c>
      <c r="R229">
        <v>1</v>
      </c>
    </row>
    <row r="230" spans="1:18">
      <c r="A230" t="s">
        <v>164</v>
      </c>
      <c r="B230" t="s">
        <v>287</v>
      </c>
      <c r="C230">
        <v>0</v>
      </c>
      <c r="D230" s="64">
        <f t="shared" si="3"/>
        <v>0</v>
      </c>
      <c r="F230">
        <v>5</v>
      </c>
      <c r="H230" t="s">
        <v>18</v>
      </c>
      <c r="I230" t="s">
        <v>37</v>
      </c>
      <c r="J230">
        <v>2016</v>
      </c>
      <c r="K230" t="s">
        <v>716</v>
      </c>
      <c r="L230">
        <v>1</v>
      </c>
      <c r="N230" t="s">
        <v>18</v>
      </c>
      <c r="O230" t="s">
        <v>37</v>
      </c>
      <c r="P230">
        <v>2006</v>
      </c>
      <c r="Q230" t="s">
        <v>810</v>
      </c>
      <c r="R230">
        <v>3</v>
      </c>
    </row>
    <row r="231" spans="1:18">
      <c r="A231" t="s">
        <v>164</v>
      </c>
      <c r="B231" t="s">
        <v>288</v>
      </c>
      <c r="C231">
        <v>9</v>
      </c>
      <c r="D231" s="64">
        <f t="shared" si="3"/>
        <v>0.28000000000000003</v>
      </c>
      <c r="F231">
        <v>3</v>
      </c>
      <c r="H231" t="s">
        <v>18</v>
      </c>
      <c r="I231" t="s">
        <v>37</v>
      </c>
      <c r="J231">
        <v>2017</v>
      </c>
      <c r="K231" t="s">
        <v>716</v>
      </c>
      <c r="L231">
        <v>1</v>
      </c>
      <c r="N231" t="s">
        <v>18</v>
      </c>
      <c r="O231" t="s">
        <v>37</v>
      </c>
      <c r="P231">
        <v>2007</v>
      </c>
      <c r="Q231" t="s">
        <v>811</v>
      </c>
      <c r="R231">
        <v>2</v>
      </c>
    </row>
    <row r="232" spans="1:18">
      <c r="A232" t="s">
        <v>164</v>
      </c>
      <c r="B232" t="s">
        <v>289</v>
      </c>
      <c r="C232">
        <v>15</v>
      </c>
      <c r="D232" s="64">
        <f t="shared" si="3"/>
        <v>0.47</v>
      </c>
      <c r="F232">
        <v>15</v>
      </c>
      <c r="H232" t="s">
        <v>18</v>
      </c>
      <c r="I232" t="s">
        <v>37</v>
      </c>
      <c r="J232">
        <v>2018</v>
      </c>
      <c r="K232" t="s">
        <v>716</v>
      </c>
      <c r="L232">
        <v>1</v>
      </c>
      <c r="N232" t="s">
        <v>18</v>
      </c>
      <c r="O232" t="s">
        <v>37</v>
      </c>
      <c r="P232">
        <v>2008</v>
      </c>
      <c r="Q232" t="s">
        <v>812</v>
      </c>
      <c r="R232">
        <v>2</v>
      </c>
    </row>
    <row r="233" spans="1:18">
      <c r="A233" t="s">
        <v>164</v>
      </c>
      <c r="B233" t="s">
        <v>290</v>
      </c>
      <c r="C233">
        <v>90</v>
      </c>
      <c r="D233" s="64">
        <f t="shared" si="3"/>
        <v>2.81</v>
      </c>
      <c r="F233">
        <v>45</v>
      </c>
      <c r="H233" t="s">
        <v>18</v>
      </c>
      <c r="I233" t="s">
        <v>37</v>
      </c>
      <c r="J233">
        <v>2019</v>
      </c>
      <c r="K233" t="s">
        <v>716</v>
      </c>
      <c r="L233">
        <v>1</v>
      </c>
      <c r="N233" t="s">
        <v>18</v>
      </c>
      <c r="O233" t="s">
        <v>37</v>
      </c>
      <c r="P233">
        <v>2009</v>
      </c>
      <c r="Q233" t="s">
        <v>812</v>
      </c>
      <c r="R233">
        <v>2</v>
      </c>
    </row>
    <row r="234" spans="1:18">
      <c r="A234" t="s">
        <v>164</v>
      </c>
      <c r="B234" t="s">
        <v>291</v>
      </c>
      <c r="C234">
        <v>0</v>
      </c>
      <c r="D234" s="64">
        <f t="shared" si="3"/>
        <v>0</v>
      </c>
      <c r="F234">
        <v>0</v>
      </c>
      <c r="H234" t="s">
        <v>18</v>
      </c>
      <c r="I234" t="s">
        <v>37</v>
      </c>
      <c r="J234">
        <v>2020</v>
      </c>
      <c r="K234" t="s">
        <v>716</v>
      </c>
      <c r="L234">
        <v>1</v>
      </c>
      <c r="N234" t="s">
        <v>18</v>
      </c>
      <c r="O234" t="s">
        <v>37</v>
      </c>
      <c r="P234">
        <v>2010</v>
      </c>
      <c r="Q234" t="s">
        <v>812</v>
      </c>
      <c r="R234">
        <v>2</v>
      </c>
    </row>
    <row r="235" spans="1:18">
      <c r="A235" t="s">
        <v>164</v>
      </c>
      <c r="B235" t="s">
        <v>292</v>
      </c>
      <c r="C235">
        <v>24</v>
      </c>
      <c r="D235" s="64">
        <f t="shared" si="3"/>
        <v>0.75</v>
      </c>
      <c r="F235">
        <v>18</v>
      </c>
      <c r="H235" t="s">
        <v>18</v>
      </c>
      <c r="I235" t="s">
        <v>38</v>
      </c>
      <c r="J235">
        <v>2006</v>
      </c>
      <c r="K235" t="s">
        <v>753</v>
      </c>
      <c r="L235">
        <v>2</v>
      </c>
      <c r="N235" t="s">
        <v>18</v>
      </c>
      <c r="O235" t="s">
        <v>37</v>
      </c>
      <c r="P235">
        <v>2011</v>
      </c>
      <c r="Q235" t="s">
        <v>813</v>
      </c>
      <c r="R235">
        <v>1</v>
      </c>
    </row>
    <row r="236" spans="1:18">
      <c r="A236" t="s">
        <v>164</v>
      </c>
      <c r="B236" t="s">
        <v>293</v>
      </c>
      <c r="C236">
        <v>0</v>
      </c>
      <c r="D236" s="64">
        <f t="shared" si="3"/>
        <v>0</v>
      </c>
      <c r="F236">
        <v>0</v>
      </c>
      <c r="H236" t="s">
        <v>18</v>
      </c>
      <c r="I236" t="s">
        <v>38</v>
      </c>
      <c r="J236">
        <v>2007</v>
      </c>
      <c r="K236" t="s">
        <v>753</v>
      </c>
      <c r="L236">
        <v>2</v>
      </c>
      <c r="N236" t="s">
        <v>18</v>
      </c>
      <c r="O236" t="s">
        <v>37</v>
      </c>
      <c r="P236">
        <v>2012</v>
      </c>
      <c r="Q236" t="s">
        <v>813</v>
      </c>
      <c r="R236">
        <v>1</v>
      </c>
    </row>
    <row r="237" spans="1:18">
      <c r="A237" t="s">
        <v>164</v>
      </c>
      <c r="B237" t="s">
        <v>294</v>
      </c>
      <c r="C237">
        <v>0</v>
      </c>
      <c r="D237" s="64">
        <f t="shared" si="3"/>
        <v>0</v>
      </c>
      <c r="F237">
        <v>0</v>
      </c>
      <c r="H237" t="s">
        <v>18</v>
      </c>
      <c r="I237" t="s">
        <v>38</v>
      </c>
      <c r="J237">
        <v>2008</v>
      </c>
      <c r="K237" t="s">
        <v>753</v>
      </c>
      <c r="L237">
        <v>2</v>
      </c>
      <c r="N237" t="s">
        <v>18</v>
      </c>
      <c r="O237" t="s">
        <v>37</v>
      </c>
      <c r="P237">
        <v>2013</v>
      </c>
      <c r="Q237" t="s">
        <v>814</v>
      </c>
      <c r="R237">
        <v>1</v>
      </c>
    </row>
    <row r="238" spans="1:18">
      <c r="A238" t="s">
        <v>164</v>
      </c>
      <c r="B238" t="s">
        <v>295</v>
      </c>
      <c r="C238">
        <v>6</v>
      </c>
      <c r="D238" s="64">
        <f t="shared" ref="D238" si="4">ROUND((C238/96)*(20/100)*15,2)</f>
        <v>0.19</v>
      </c>
      <c r="F238">
        <v>2</v>
      </c>
      <c r="H238" t="s">
        <v>18</v>
      </c>
      <c r="I238" t="s">
        <v>38</v>
      </c>
      <c r="J238">
        <v>2009</v>
      </c>
      <c r="K238" t="s">
        <v>753</v>
      </c>
      <c r="L238">
        <v>2</v>
      </c>
      <c r="N238" t="s">
        <v>18</v>
      </c>
      <c r="O238" t="s">
        <v>37</v>
      </c>
      <c r="P238">
        <v>2014</v>
      </c>
      <c r="Q238" t="s">
        <v>815</v>
      </c>
      <c r="R238">
        <v>2</v>
      </c>
    </row>
    <row r="239" spans="1:18">
      <c r="A239" t="s">
        <v>296</v>
      </c>
      <c r="B239" t="s">
        <v>297</v>
      </c>
      <c r="C239">
        <v>0</v>
      </c>
      <c r="D239" s="64">
        <f t="shared" ref="D239:D302" si="5">ROUND((C239/96)*(20/100)*10,2)</f>
        <v>0</v>
      </c>
      <c r="F239">
        <v>0</v>
      </c>
      <c r="H239" t="s">
        <v>18</v>
      </c>
      <c r="I239" t="s">
        <v>38</v>
      </c>
      <c r="J239">
        <v>2010</v>
      </c>
      <c r="K239" t="s">
        <v>753</v>
      </c>
      <c r="L239">
        <v>2</v>
      </c>
      <c r="N239" t="s">
        <v>18</v>
      </c>
      <c r="O239" t="s">
        <v>37</v>
      </c>
      <c r="P239">
        <v>2015</v>
      </c>
      <c r="Q239" t="s">
        <v>813</v>
      </c>
      <c r="R239">
        <v>1</v>
      </c>
    </row>
    <row r="240" spans="1:18">
      <c r="A240" t="s">
        <v>296</v>
      </c>
      <c r="B240" t="s">
        <v>298</v>
      </c>
      <c r="C240">
        <v>0</v>
      </c>
      <c r="D240" s="64">
        <f t="shared" si="5"/>
        <v>0</v>
      </c>
      <c r="F240">
        <v>0</v>
      </c>
      <c r="H240" t="s">
        <v>18</v>
      </c>
      <c r="I240" t="s">
        <v>38</v>
      </c>
      <c r="J240">
        <v>2011</v>
      </c>
      <c r="K240" t="s">
        <v>753</v>
      </c>
      <c r="L240">
        <v>2</v>
      </c>
      <c r="N240" t="s">
        <v>18</v>
      </c>
      <c r="O240" t="s">
        <v>37</v>
      </c>
      <c r="P240">
        <v>2016</v>
      </c>
      <c r="Q240" t="s">
        <v>813</v>
      </c>
      <c r="R240">
        <v>1</v>
      </c>
    </row>
    <row r="241" spans="1:18">
      <c r="A241" t="s">
        <v>296</v>
      </c>
      <c r="B241" t="s">
        <v>299</v>
      </c>
      <c r="C241">
        <v>0</v>
      </c>
      <c r="D241" s="64">
        <f t="shared" si="5"/>
        <v>0</v>
      </c>
      <c r="F241">
        <v>0</v>
      </c>
      <c r="H241" t="s">
        <v>18</v>
      </c>
      <c r="I241" t="s">
        <v>38</v>
      </c>
      <c r="J241">
        <v>2012</v>
      </c>
      <c r="K241" t="s">
        <v>753</v>
      </c>
      <c r="L241">
        <v>2</v>
      </c>
      <c r="N241" t="s">
        <v>18</v>
      </c>
      <c r="O241" t="s">
        <v>37</v>
      </c>
      <c r="P241">
        <v>2017</v>
      </c>
      <c r="Q241" t="s">
        <v>813</v>
      </c>
      <c r="R241">
        <v>1</v>
      </c>
    </row>
    <row r="242" spans="1:18">
      <c r="A242" t="s">
        <v>296</v>
      </c>
      <c r="B242" t="s">
        <v>300</v>
      </c>
      <c r="C242">
        <v>0</v>
      </c>
      <c r="D242" s="64">
        <f t="shared" si="5"/>
        <v>0</v>
      </c>
      <c r="F242">
        <v>0</v>
      </c>
      <c r="H242" t="s">
        <v>18</v>
      </c>
      <c r="I242" t="s">
        <v>38</v>
      </c>
      <c r="J242">
        <v>2013</v>
      </c>
      <c r="K242" t="s">
        <v>753</v>
      </c>
      <c r="L242">
        <v>2</v>
      </c>
      <c r="N242" t="s">
        <v>18</v>
      </c>
      <c r="O242" t="s">
        <v>37</v>
      </c>
      <c r="P242">
        <v>2018</v>
      </c>
      <c r="Q242" t="s">
        <v>813</v>
      </c>
      <c r="R242">
        <v>1</v>
      </c>
    </row>
    <row r="243" spans="1:18">
      <c r="A243" t="s">
        <v>296</v>
      </c>
      <c r="B243" t="s">
        <v>301</v>
      </c>
      <c r="C243">
        <v>0</v>
      </c>
      <c r="D243" s="64">
        <f t="shared" si="5"/>
        <v>0</v>
      </c>
      <c r="F243">
        <v>0</v>
      </c>
      <c r="H243" t="s">
        <v>18</v>
      </c>
      <c r="I243" t="s">
        <v>38</v>
      </c>
      <c r="J243">
        <v>2014</v>
      </c>
      <c r="K243" t="s">
        <v>753</v>
      </c>
      <c r="L243">
        <v>2</v>
      </c>
      <c r="N243" t="s">
        <v>18</v>
      </c>
      <c r="O243" t="s">
        <v>37</v>
      </c>
      <c r="P243">
        <v>2019</v>
      </c>
      <c r="Q243" t="s">
        <v>813</v>
      </c>
      <c r="R243">
        <v>1</v>
      </c>
    </row>
    <row r="244" spans="1:18">
      <c r="A244" t="s">
        <v>296</v>
      </c>
      <c r="B244" t="s">
        <v>302</v>
      </c>
      <c r="C244">
        <v>0</v>
      </c>
      <c r="D244" s="64">
        <f t="shared" si="5"/>
        <v>0</v>
      </c>
      <c r="F244">
        <v>0</v>
      </c>
      <c r="H244" t="s">
        <v>18</v>
      </c>
      <c r="I244" t="s">
        <v>38</v>
      </c>
      <c r="J244">
        <v>2015</v>
      </c>
      <c r="K244" t="s">
        <v>753</v>
      </c>
      <c r="L244">
        <v>2</v>
      </c>
      <c r="N244" t="s">
        <v>18</v>
      </c>
      <c r="O244" t="s">
        <v>37</v>
      </c>
      <c r="P244">
        <v>2020</v>
      </c>
      <c r="Q244" t="s">
        <v>816</v>
      </c>
      <c r="R244">
        <v>1</v>
      </c>
    </row>
    <row r="245" spans="1:18">
      <c r="A245" t="s">
        <v>296</v>
      </c>
      <c r="B245" t="s">
        <v>303</v>
      </c>
      <c r="C245">
        <v>21</v>
      </c>
      <c r="D245" s="64">
        <f t="shared" si="5"/>
        <v>0.44</v>
      </c>
      <c r="F245">
        <v>10</v>
      </c>
      <c r="H245" t="s">
        <v>18</v>
      </c>
      <c r="I245" t="s">
        <v>38</v>
      </c>
      <c r="J245">
        <v>2016</v>
      </c>
      <c r="K245" t="s">
        <v>753</v>
      </c>
      <c r="L245">
        <v>2</v>
      </c>
      <c r="N245" t="s">
        <v>18</v>
      </c>
      <c r="O245" t="s">
        <v>38</v>
      </c>
      <c r="P245">
        <v>2006</v>
      </c>
      <c r="Q245" t="s">
        <v>817</v>
      </c>
      <c r="R245">
        <v>2</v>
      </c>
    </row>
    <row r="246" spans="1:18">
      <c r="A246" t="s">
        <v>296</v>
      </c>
      <c r="B246" t="s">
        <v>304</v>
      </c>
      <c r="C246">
        <v>22</v>
      </c>
      <c r="D246" s="64">
        <f t="shared" si="5"/>
        <v>0.46</v>
      </c>
      <c r="F246">
        <v>10</v>
      </c>
      <c r="H246" t="s">
        <v>18</v>
      </c>
      <c r="I246" t="s">
        <v>38</v>
      </c>
      <c r="J246">
        <v>2017</v>
      </c>
      <c r="K246" t="s">
        <v>753</v>
      </c>
      <c r="L246">
        <v>2</v>
      </c>
      <c r="N246" t="s">
        <v>18</v>
      </c>
      <c r="O246" t="s">
        <v>38</v>
      </c>
      <c r="P246">
        <v>2007</v>
      </c>
      <c r="Q246" t="s">
        <v>817</v>
      </c>
      <c r="R246">
        <v>2</v>
      </c>
    </row>
    <row r="247" spans="1:18">
      <c r="A247" t="s">
        <v>296</v>
      </c>
      <c r="B247" t="s">
        <v>305</v>
      </c>
      <c r="C247">
        <v>21</v>
      </c>
      <c r="D247" s="64">
        <f t="shared" si="5"/>
        <v>0.44</v>
      </c>
      <c r="F247">
        <v>10</v>
      </c>
      <c r="H247" t="s">
        <v>18</v>
      </c>
      <c r="I247" t="s">
        <v>38</v>
      </c>
      <c r="J247">
        <v>2018</v>
      </c>
      <c r="K247" t="s">
        <v>818</v>
      </c>
      <c r="L247">
        <v>0</v>
      </c>
      <c r="N247" t="s">
        <v>18</v>
      </c>
      <c r="O247" t="s">
        <v>38</v>
      </c>
      <c r="P247">
        <v>2008</v>
      </c>
      <c r="Q247" t="s">
        <v>817</v>
      </c>
      <c r="R247">
        <v>2</v>
      </c>
    </row>
    <row r="248" spans="1:18">
      <c r="A248" t="s">
        <v>296</v>
      </c>
      <c r="B248" t="s">
        <v>306</v>
      </c>
      <c r="C248">
        <v>0</v>
      </c>
      <c r="D248" s="64">
        <f t="shared" si="5"/>
        <v>0</v>
      </c>
      <c r="F248">
        <v>0</v>
      </c>
      <c r="H248" t="s">
        <v>18</v>
      </c>
      <c r="I248" t="s">
        <v>38</v>
      </c>
      <c r="J248">
        <v>2019</v>
      </c>
      <c r="K248" t="s">
        <v>753</v>
      </c>
      <c r="L248">
        <v>2</v>
      </c>
      <c r="N248" t="s">
        <v>18</v>
      </c>
      <c r="O248" t="s">
        <v>38</v>
      </c>
      <c r="P248">
        <v>2009</v>
      </c>
      <c r="Q248" t="s">
        <v>817</v>
      </c>
      <c r="R248">
        <v>2</v>
      </c>
    </row>
    <row r="249" spans="1:18">
      <c r="A249" t="s">
        <v>296</v>
      </c>
      <c r="B249" t="s">
        <v>307</v>
      </c>
      <c r="C249">
        <v>0</v>
      </c>
      <c r="D249" s="64">
        <f t="shared" si="5"/>
        <v>0</v>
      </c>
      <c r="F249">
        <v>0</v>
      </c>
      <c r="H249" t="s">
        <v>18</v>
      </c>
      <c r="I249" t="s">
        <v>38</v>
      </c>
      <c r="J249">
        <v>2020</v>
      </c>
      <c r="K249" t="s">
        <v>753</v>
      </c>
      <c r="L249">
        <v>2</v>
      </c>
      <c r="N249" t="s">
        <v>18</v>
      </c>
      <c r="O249" t="s">
        <v>38</v>
      </c>
      <c r="P249">
        <v>2010</v>
      </c>
      <c r="Q249" t="s">
        <v>817</v>
      </c>
      <c r="R249">
        <v>2</v>
      </c>
    </row>
    <row r="250" spans="1:18">
      <c r="A250" t="s">
        <v>296</v>
      </c>
      <c r="B250" t="s">
        <v>308</v>
      </c>
      <c r="C250">
        <v>0</v>
      </c>
      <c r="D250" s="64">
        <f t="shared" si="5"/>
        <v>0</v>
      </c>
      <c r="F250">
        <v>0</v>
      </c>
      <c r="H250" t="s">
        <v>18</v>
      </c>
      <c r="I250" t="s">
        <v>39</v>
      </c>
      <c r="J250">
        <v>2006</v>
      </c>
      <c r="K250" t="s">
        <v>742</v>
      </c>
      <c r="L250">
        <v>3</v>
      </c>
      <c r="N250" t="s">
        <v>18</v>
      </c>
      <c r="O250" t="s">
        <v>38</v>
      </c>
      <c r="P250">
        <v>2011</v>
      </c>
      <c r="Q250" t="s">
        <v>817</v>
      </c>
      <c r="R250">
        <v>2</v>
      </c>
    </row>
    <row r="251" spans="1:18">
      <c r="A251" t="s">
        <v>296</v>
      </c>
      <c r="B251" t="s">
        <v>309</v>
      </c>
      <c r="C251">
        <v>0</v>
      </c>
      <c r="D251" s="64">
        <f t="shared" si="5"/>
        <v>0</v>
      </c>
      <c r="F251">
        <v>0</v>
      </c>
      <c r="H251" t="s">
        <v>18</v>
      </c>
      <c r="I251" t="s">
        <v>39</v>
      </c>
      <c r="J251">
        <v>2007</v>
      </c>
      <c r="K251" t="s">
        <v>742</v>
      </c>
      <c r="L251">
        <v>3</v>
      </c>
      <c r="N251" t="s">
        <v>18</v>
      </c>
      <c r="O251" t="s">
        <v>38</v>
      </c>
      <c r="P251">
        <v>2012</v>
      </c>
      <c r="Q251" t="s">
        <v>817</v>
      </c>
      <c r="R251">
        <v>2</v>
      </c>
    </row>
    <row r="252" spans="1:18">
      <c r="A252" t="s">
        <v>296</v>
      </c>
      <c r="B252" t="s">
        <v>310</v>
      </c>
      <c r="C252">
        <v>96</v>
      </c>
      <c r="D252" s="64">
        <f t="shared" si="5"/>
        <v>2</v>
      </c>
      <c r="F252">
        <v>45</v>
      </c>
      <c r="H252" t="s">
        <v>18</v>
      </c>
      <c r="I252" t="s">
        <v>39</v>
      </c>
      <c r="J252">
        <v>2008</v>
      </c>
      <c r="K252" t="s">
        <v>747</v>
      </c>
      <c r="L252">
        <v>3</v>
      </c>
      <c r="N252" t="s">
        <v>18</v>
      </c>
      <c r="O252" t="s">
        <v>38</v>
      </c>
      <c r="P252">
        <v>2013</v>
      </c>
      <c r="Q252" t="s">
        <v>817</v>
      </c>
      <c r="R252">
        <v>2</v>
      </c>
    </row>
    <row r="253" spans="1:18">
      <c r="A253" t="s">
        <v>296</v>
      </c>
      <c r="B253" t="s">
        <v>311</v>
      </c>
      <c r="C253">
        <v>52</v>
      </c>
      <c r="D253" s="64">
        <f t="shared" si="5"/>
        <v>1.08</v>
      </c>
      <c r="F253">
        <v>36</v>
      </c>
      <c r="H253" t="s">
        <v>18</v>
      </c>
      <c r="I253" t="s">
        <v>39</v>
      </c>
      <c r="J253">
        <v>2008</v>
      </c>
      <c r="K253" t="s">
        <v>742</v>
      </c>
      <c r="L253">
        <v>3</v>
      </c>
      <c r="N253" t="s">
        <v>18</v>
      </c>
      <c r="O253" t="s">
        <v>38</v>
      </c>
      <c r="P253">
        <v>2014</v>
      </c>
      <c r="Q253" t="s">
        <v>817</v>
      </c>
      <c r="R253">
        <v>2</v>
      </c>
    </row>
    <row r="254" spans="1:18">
      <c r="A254" t="s">
        <v>296</v>
      </c>
      <c r="B254" t="s">
        <v>312</v>
      </c>
      <c r="C254">
        <v>0</v>
      </c>
      <c r="D254" s="64">
        <f t="shared" si="5"/>
        <v>0</v>
      </c>
      <c r="F254">
        <v>0</v>
      </c>
      <c r="H254" t="s">
        <v>18</v>
      </c>
      <c r="I254" t="s">
        <v>39</v>
      </c>
      <c r="J254">
        <v>2009</v>
      </c>
      <c r="K254" t="s">
        <v>742</v>
      </c>
      <c r="L254">
        <v>3</v>
      </c>
      <c r="N254" t="s">
        <v>18</v>
      </c>
      <c r="O254" t="s">
        <v>38</v>
      </c>
      <c r="P254">
        <v>2015</v>
      </c>
      <c r="Q254" t="s">
        <v>817</v>
      </c>
      <c r="R254">
        <v>2</v>
      </c>
    </row>
    <row r="255" spans="1:18">
      <c r="A255" t="s">
        <v>296</v>
      </c>
      <c r="B255" t="s">
        <v>313</v>
      </c>
      <c r="C255">
        <v>0</v>
      </c>
      <c r="D255" s="64">
        <f t="shared" si="5"/>
        <v>0</v>
      </c>
      <c r="F255">
        <v>0</v>
      </c>
      <c r="H255" t="s">
        <v>18</v>
      </c>
      <c r="I255" t="s">
        <v>39</v>
      </c>
      <c r="J255">
        <v>2010</v>
      </c>
      <c r="K255" t="s">
        <v>742</v>
      </c>
      <c r="L255">
        <v>3</v>
      </c>
      <c r="N255" t="s">
        <v>18</v>
      </c>
      <c r="O255" t="s">
        <v>38</v>
      </c>
      <c r="P255">
        <v>2016</v>
      </c>
      <c r="Q255" t="s">
        <v>817</v>
      </c>
      <c r="R255">
        <v>2</v>
      </c>
    </row>
    <row r="256" spans="1:18">
      <c r="A256" t="s">
        <v>296</v>
      </c>
      <c r="B256" t="s">
        <v>314</v>
      </c>
      <c r="C256">
        <v>3</v>
      </c>
      <c r="D256" s="64">
        <f t="shared" si="5"/>
        <v>0.06</v>
      </c>
      <c r="F256">
        <v>0</v>
      </c>
      <c r="H256" t="s">
        <v>18</v>
      </c>
      <c r="I256" t="s">
        <v>39</v>
      </c>
      <c r="J256">
        <v>2011</v>
      </c>
      <c r="K256" t="s">
        <v>742</v>
      </c>
      <c r="L256">
        <v>3</v>
      </c>
      <c r="N256" t="s">
        <v>18</v>
      </c>
      <c r="O256" t="s">
        <v>38</v>
      </c>
      <c r="P256">
        <v>2017</v>
      </c>
      <c r="Q256" t="s">
        <v>817</v>
      </c>
      <c r="R256">
        <v>2</v>
      </c>
    </row>
    <row r="257" spans="1:18">
      <c r="A257" t="s">
        <v>296</v>
      </c>
      <c r="B257" t="s">
        <v>315</v>
      </c>
      <c r="C257">
        <v>0</v>
      </c>
      <c r="D257" s="64">
        <f t="shared" si="5"/>
        <v>0</v>
      </c>
      <c r="F257">
        <v>0</v>
      </c>
      <c r="H257" t="s">
        <v>18</v>
      </c>
      <c r="I257" t="s">
        <v>39</v>
      </c>
      <c r="J257">
        <v>2012</v>
      </c>
      <c r="K257" t="s">
        <v>742</v>
      </c>
      <c r="L257">
        <v>3</v>
      </c>
      <c r="N257" t="s">
        <v>18</v>
      </c>
      <c r="O257" t="s">
        <v>38</v>
      </c>
      <c r="P257">
        <v>2018</v>
      </c>
      <c r="Q257" t="s">
        <v>819</v>
      </c>
      <c r="R257">
        <v>0</v>
      </c>
    </row>
    <row r="258" spans="1:18">
      <c r="A258" t="s">
        <v>296</v>
      </c>
      <c r="B258" t="s">
        <v>316</v>
      </c>
      <c r="C258">
        <v>0</v>
      </c>
      <c r="D258" s="64">
        <f t="shared" si="5"/>
        <v>0</v>
      </c>
      <c r="F258">
        <v>0</v>
      </c>
      <c r="H258" t="s">
        <v>18</v>
      </c>
      <c r="I258" t="s">
        <v>39</v>
      </c>
      <c r="J258">
        <v>2013</v>
      </c>
      <c r="K258" t="s">
        <v>800</v>
      </c>
      <c r="L258">
        <v>2</v>
      </c>
      <c r="N258" t="s">
        <v>18</v>
      </c>
      <c r="O258" t="s">
        <v>38</v>
      </c>
      <c r="P258">
        <v>2019</v>
      </c>
      <c r="Q258" t="s">
        <v>817</v>
      </c>
      <c r="R258">
        <v>2</v>
      </c>
    </row>
    <row r="259" spans="1:18">
      <c r="A259" t="s">
        <v>296</v>
      </c>
      <c r="B259" t="s">
        <v>317</v>
      </c>
      <c r="C259">
        <v>0</v>
      </c>
      <c r="D259" s="64">
        <f t="shared" si="5"/>
        <v>0</v>
      </c>
      <c r="F259">
        <v>0</v>
      </c>
      <c r="H259" t="s">
        <v>18</v>
      </c>
      <c r="I259" t="s">
        <v>39</v>
      </c>
      <c r="J259">
        <v>2014</v>
      </c>
      <c r="K259" t="s">
        <v>800</v>
      </c>
      <c r="L259">
        <v>2</v>
      </c>
      <c r="N259" t="s">
        <v>18</v>
      </c>
      <c r="O259" t="s">
        <v>38</v>
      </c>
      <c r="P259">
        <v>2020</v>
      </c>
      <c r="Q259" t="s">
        <v>817</v>
      </c>
      <c r="R259">
        <v>2</v>
      </c>
    </row>
    <row r="260" spans="1:18">
      <c r="A260" t="s">
        <v>296</v>
      </c>
      <c r="B260" t="s">
        <v>318</v>
      </c>
      <c r="C260">
        <v>0</v>
      </c>
      <c r="D260" s="64">
        <f t="shared" si="5"/>
        <v>0</v>
      </c>
      <c r="F260">
        <v>0</v>
      </c>
      <c r="H260" t="s">
        <v>18</v>
      </c>
      <c r="I260" t="s">
        <v>39</v>
      </c>
      <c r="J260">
        <v>2015</v>
      </c>
      <c r="K260" t="s">
        <v>800</v>
      </c>
      <c r="L260">
        <v>2</v>
      </c>
      <c r="N260" t="s">
        <v>18</v>
      </c>
      <c r="O260" t="s">
        <v>39</v>
      </c>
      <c r="P260">
        <v>2006</v>
      </c>
      <c r="Q260" t="s">
        <v>820</v>
      </c>
      <c r="R260">
        <v>2</v>
      </c>
    </row>
    <row r="261" spans="1:18">
      <c r="A261" t="s">
        <v>296</v>
      </c>
      <c r="B261" t="s">
        <v>319</v>
      </c>
      <c r="C261">
        <v>0</v>
      </c>
      <c r="D261" s="64">
        <f t="shared" si="5"/>
        <v>0</v>
      </c>
      <c r="F261">
        <v>0</v>
      </c>
      <c r="H261" t="s">
        <v>18</v>
      </c>
      <c r="I261" t="s">
        <v>39</v>
      </c>
      <c r="J261">
        <v>2016</v>
      </c>
      <c r="K261" t="s">
        <v>800</v>
      </c>
      <c r="L261">
        <v>2</v>
      </c>
      <c r="N261" t="s">
        <v>18</v>
      </c>
      <c r="O261" t="s">
        <v>39</v>
      </c>
      <c r="P261">
        <v>2007</v>
      </c>
      <c r="Q261" t="s">
        <v>801</v>
      </c>
      <c r="R261">
        <v>3</v>
      </c>
    </row>
    <row r="262" spans="1:18">
      <c r="A262" t="s">
        <v>296</v>
      </c>
      <c r="B262" t="s">
        <v>320</v>
      </c>
      <c r="C262">
        <v>74</v>
      </c>
      <c r="D262" s="64">
        <f t="shared" si="5"/>
        <v>1.54</v>
      </c>
      <c r="F262">
        <v>0</v>
      </c>
      <c r="H262" t="s">
        <v>18</v>
      </c>
      <c r="I262" t="s">
        <v>39</v>
      </c>
      <c r="J262">
        <v>2017</v>
      </c>
      <c r="K262" t="s">
        <v>800</v>
      </c>
      <c r="L262">
        <v>2</v>
      </c>
      <c r="N262" t="s">
        <v>18</v>
      </c>
      <c r="O262" t="s">
        <v>39</v>
      </c>
      <c r="P262">
        <v>2008</v>
      </c>
      <c r="Q262" t="s">
        <v>802</v>
      </c>
      <c r="R262">
        <v>3</v>
      </c>
    </row>
    <row r="263" spans="1:18">
      <c r="A263" t="s">
        <v>296</v>
      </c>
      <c r="B263" t="s">
        <v>321</v>
      </c>
      <c r="C263">
        <v>0</v>
      </c>
      <c r="D263" s="64">
        <f t="shared" si="5"/>
        <v>0</v>
      </c>
      <c r="F263">
        <v>0</v>
      </c>
      <c r="H263" t="s">
        <v>18</v>
      </c>
      <c r="I263" t="s">
        <v>39</v>
      </c>
      <c r="J263">
        <v>2018</v>
      </c>
      <c r="K263" t="s">
        <v>800</v>
      </c>
      <c r="L263">
        <v>2</v>
      </c>
      <c r="N263" t="s">
        <v>18</v>
      </c>
      <c r="O263" t="s">
        <v>39</v>
      </c>
      <c r="P263">
        <v>2008</v>
      </c>
      <c r="Q263" t="s">
        <v>801</v>
      </c>
      <c r="R263">
        <v>3</v>
      </c>
    </row>
    <row r="264" spans="1:18">
      <c r="A264" t="s">
        <v>296</v>
      </c>
      <c r="B264" t="s">
        <v>322</v>
      </c>
      <c r="C264">
        <v>0</v>
      </c>
      <c r="D264" s="64">
        <f t="shared" si="5"/>
        <v>0</v>
      </c>
      <c r="F264">
        <v>0</v>
      </c>
      <c r="H264" t="s">
        <v>18</v>
      </c>
      <c r="I264" t="s">
        <v>39</v>
      </c>
      <c r="J264">
        <v>2019</v>
      </c>
      <c r="K264" t="s">
        <v>800</v>
      </c>
      <c r="L264">
        <v>2</v>
      </c>
      <c r="N264" t="s">
        <v>18</v>
      </c>
      <c r="O264" t="s">
        <v>39</v>
      </c>
      <c r="P264">
        <v>2008</v>
      </c>
      <c r="Q264" t="s">
        <v>821</v>
      </c>
      <c r="R264">
        <v>3</v>
      </c>
    </row>
    <row r="265" spans="1:18">
      <c r="A265" t="s">
        <v>296</v>
      </c>
      <c r="B265" t="s">
        <v>323</v>
      </c>
      <c r="C265">
        <v>0</v>
      </c>
      <c r="D265" s="64">
        <f t="shared" si="5"/>
        <v>0</v>
      </c>
      <c r="F265">
        <v>0</v>
      </c>
      <c r="H265" t="s">
        <v>18</v>
      </c>
      <c r="I265" t="s">
        <v>39</v>
      </c>
      <c r="J265">
        <v>2020</v>
      </c>
      <c r="K265" t="s">
        <v>800</v>
      </c>
      <c r="L265">
        <v>2</v>
      </c>
      <c r="N265" t="s">
        <v>18</v>
      </c>
      <c r="O265" t="s">
        <v>39</v>
      </c>
      <c r="P265">
        <v>2009</v>
      </c>
      <c r="Q265" t="s">
        <v>802</v>
      </c>
      <c r="R265">
        <v>3</v>
      </c>
    </row>
    <row r="266" spans="1:18">
      <c r="A266" t="s">
        <v>296</v>
      </c>
      <c r="B266" t="s">
        <v>324</v>
      </c>
      <c r="C266">
        <v>0</v>
      </c>
      <c r="D266" s="64">
        <f t="shared" si="5"/>
        <v>0</v>
      </c>
      <c r="F266">
        <v>0</v>
      </c>
      <c r="H266" t="s">
        <v>18</v>
      </c>
      <c r="I266" t="s">
        <v>39</v>
      </c>
      <c r="J266">
        <v>2021</v>
      </c>
      <c r="K266" t="s">
        <v>800</v>
      </c>
      <c r="L266">
        <v>2</v>
      </c>
      <c r="N266" t="s">
        <v>18</v>
      </c>
      <c r="O266" t="s">
        <v>39</v>
      </c>
      <c r="P266">
        <v>2009</v>
      </c>
      <c r="Q266" t="s">
        <v>801</v>
      </c>
      <c r="R266">
        <v>3</v>
      </c>
    </row>
    <row r="267" spans="1:18">
      <c r="A267" t="s">
        <v>296</v>
      </c>
      <c r="B267" t="s">
        <v>325</v>
      </c>
      <c r="C267">
        <v>0</v>
      </c>
      <c r="D267" s="64">
        <f t="shared" si="5"/>
        <v>0</v>
      </c>
      <c r="F267">
        <v>0</v>
      </c>
      <c r="H267" t="s">
        <v>18</v>
      </c>
      <c r="I267" t="s">
        <v>40</v>
      </c>
      <c r="J267">
        <v>2006</v>
      </c>
      <c r="K267" t="s">
        <v>716</v>
      </c>
      <c r="L267">
        <v>1</v>
      </c>
      <c r="N267" t="s">
        <v>18</v>
      </c>
      <c r="O267" t="s">
        <v>39</v>
      </c>
      <c r="P267">
        <v>2010</v>
      </c>
      <c r="Q267" t="s">
        <v>822</v>
      </c>
      <c r="R267">
        <v>3</v>
      </c>
    </row>
    <row r="268" spans="1:18">
      <c r="A268" t="s">
        <v>296</v>
      </c>
      <c r="B268" t="s">
        <v>326</v>
      </c>
      <c r="C268">
        <v>0</v>
      </c>
      <c r="D268" s="64">
        <f t="shared" si="5"/>
        <v>0</v>
      </c>
      <c r="F268">
        <v>0</v>
      </c>
      <c r="H268" t="s">
        <v>18</v>
      </c>
      <c r="I268" t="s">
        <v>40</v>
      </c>
      <c r="J268">
        <v>2007</v>
      </c>
      <c r="K268" t="s">
        <v>716</v>
      </c>
      <c r="L268">
        <v>1</v>
      </c>
      <c r="N268" t="s">
        <v>18</v>
      </c>
      <c r="O268" t="s">
        <v>39</v>
      </c>
      <c r="P268">
        <v>2011</v>
      </c>
      <c r="Q268" t="s">
        <v>822</v>
      </c>
      <c r="R268">
        <v>3</v>
      </c>
    </row>
    <row r="269" spans="1:18">
      <c r="A269" t="s">
        <v>296</v>
      </c>
      <c r="B269" t="s">
        <v>327</v>
      </c>
      <c r="C269">
        <v>0</v>
      </c>
      <c r="D269" s="64">
        <f t="shared" si="5"/>
        <v>0</v>
      </c>
      <c r="F269">
        <v>0</v>
      </c>
      <c r="H269" t="s">
        <v>18</v>
      </c>
      <c r="I269" t="s">
        <v>40</v>
      </c>
      <c r="J269">
        <v>2008</v>
      </c>
      <c r="K269" t="s">
        <v>716</v>
      </c>
      <c r="L269">
        <v>1</v>
      </c>
      <c r="N269" t="s">
        <v>18</v>
      </c>
      <c r="O269" t="s">
        <v>39</v>
      </c>
      <c r="P269">
        <v>2012</v>
      </c>
      <c r="Q269" t="s">
        <v>822</v>
      </c>
      <c r="R269">
        <v>3</v>
      </c>
    </row>
    <row r="270" spans="1:18">
      <c r="A270" t="s">
        <v>296</v>
      </c>
      <c r="B270" t="s">
        <v>328</v>
      </c>
      <c r="C270">
        <v>0</v>
      </c>
      <c r="D270" s="64">
        <f t="shared" si="5"/>
        <v>0</v>
      </c>
      <c r="F270">
        <v>0</v>
      </c>
      <c r="H270" t="s">
        <v>18</v>
      </c>
      <c r="I270" t="s">
        <v>40</v>
      </c>
      <c r="J270">
        <v>2009</v>
      </c>
      <c r="K270" t="s">
        <v>716</v>
      </c>
      <c r="L270">
        <v>1</v>
      </c>
      <c r="N270" t="s">
        <v>18</v>
      </c>
      <c r="O270" t="s">
        <v>39</v>
      </c>
      <c r="P270">
        <v>2013</v>
      </c>
      <c r="Q270" t="s">
        <v>823</v>
      </c>
      <c r="R270">
        <v>1</v>
      </c>
    </row>
    <row r="271" spans="1:18">
      <c r="A271" t="s">
        <v>296</v>
      </c>
      <c r="B271" t="s">
        <v>329</v>
      </c>
      <c r="C271">
        <v>0</v>
      </c>
      <c r="D271" s="64">
        <f t="shared" si="5"/>
        <v>0</v>
      </c>
      <c r="F271">
        <v>0</v>
      </c>
      <c r="H271" t="s">
        <v>18</v>
      </c>
      <c r="I271" t="s">
        <v>40</v>
      </c>
      <c r="J271">
        <v>2010</v>
      </c>
      <c r="K271" t="s">
        <v>716</v>
      </c>
      <c r="L271">
        <v>1</v>
      </c>
      <c r="N271" t="s">
        <v>18</v>
      </c>
      <c r="O271" t="s">
        <v>39</v>
      </c>
      <c r="P271">
        <v>2014</v>
      </c>
      <c r="Q271" t="s">
        <v>823</v>
      </c>
      <c r="R271">
        <v>1</v>
      </c>
    </row>
    <row r="272" spans="1:18">
      <c r="A272" t="s">
        <v>296</v>
      </c>
      <c r="B272" t="s">
        <v>330</v>
      </c>
      <c r="C272">
        <v>0</v>
      </c>
      <c r="D272" s="64">
        <f t="shared" si="5"/>
        <v>0</v>
      </c>
      <c r="F272">
        <v>0</v>
      </c>
      <c r="H272" t="s">
        <v>18</v>
      </c>
      <c r="I272" t="s">
        <v>40</v>
      </c>
      <c r="J272">
        <v>2011</v>
      </c>
      <c r="K272" t="s">
        <v>716</v>
      </c>
      <c r="L272">
        <v>1</v>
      </c>
      <c r="N272" t="s">
        <v>18</v>
      </c>
      <c r="O272" t="s">
        <v>39</v>
      </c>
      <c r="P272">
        <v>2015</v>
      </c>
      <c r="Q272" t="s">
        <v>823</v>
      </c>
      <c r="R272">
        <v>1</v>
      </c>
    </row>
    <row r="273" spans="1:18">
      <c r="A273" t="s">
        <v>296</v>
      </c>
      <c r="B273" t="s">
        <v>331</v>
      </c>
      <c r="C273">
        <v>0</v>
      </c>
      <c r="D273" s="64">
        <f t="shared" si="5"/>
        <v>0</v>
      </c>
      <c r="F273">
        <v>0</v>
      </c>
      <c r="H273" t="s">
        <v>18</v>
      </c>
      <c r="I273" t="s">
        <v>40</v>
      </c>
      <c r="J273">
        <v>2012</v>
      </c>
      <c r="K273" t="s">
        <v>716</v>
      </c>
      <c r="L273">
        <v>1</v>
      </c>
      <c r="N273" t="s">
        <v>18</v>
      </c>
      <c r="O273" t="s">
        <v>39</v>
      </c>
      <c r="P273">
        <v>2016</v>
      </c>
      <c r="Q273" t="s">
        <v>823</v>
      </c>
      <c r="R273">
        <v>1</v>
      </c>
    </row>
    <row r="274" spans="1:18">
      <c r="A274" t="s">
        <v>296</v>
      </c>
      <c r="B274" t="s">
        <v>332</v>
      </c>
      <c r="C274">
        <v>0</v>
      </c>
      <c r="D274" s="64">
        <f t="shared" si="5"/>
        <v>0</v>
      </c>
      <c r="F274">
        <v>0</v>
      </c>
      <c r="H274" t="s">
        <v>18</v>
      </c>
      <c r="I274" t="s">
        <v>40</v>
      </c>
      <c r="J274">
        <v>2013</v>
      </c>
      <c r="K274" t="s">
        <v>716</v>
      </c>
      <c r="L274">
        <v>1</v>
      </c>
      <c r="N274" t="s">
        <v>18</v>
      </c>
      <c r="O274" t="s">
        <v>39</v>
      </c>
      <c r="P274">
        <v>2017</v>
      </c>
      <c r="Q274" t="s">
        <v>823</v>
      </c>
      <c r="R274">
        <v>1</v>
      </c>
    </row>
    <row r="275" spans="1:18">
      <c r="A275" t="s">
        <v>296</v>
      </c>
      <c r="B275" t="s">
        <v>333</v>
      </c>
      <c r="C275">
        <v>0</v>
      </c>
      <c r="D275" s="64">
        <f t="shared" si="5"/>
        <v>0</v>
      </c>
      <c r="F275">
        <v>0</v>
      </c>
      <c r="H275" t="s">
        <v>18</v>
      </c>
      <c r="I275" t="s">
        <v>40</v>
      </c>
      <c r="J275">
        <v>2014</v>
      </c>
      <c r="K275" t="s">
        <v>716</v>
      </c>
      <c r="L275">
        <v>1</v>
      </c>
      <c r="N275" t="s">
        <v>18</v>
      </c>
      <c r="O275" t="s">
        <v>39</v>
      </c>
      <c r="P275">
        <v>2018</v>
      </c>
      <c r="Q275" t="s">
        <v>823</v>
      </c>
      <c r="R275">
        <v>1</v>
      </c>
    </row>
    <row r="276" spans="1:18">
      <c r="A276" t="s">
        <v>296</v>
      </c>
      <c r="B276" t="s">
        <v>334</v>
      </c>
      <c r="C276">
        <v>8</v>
      </c>
      <c r="D276" s="64">
        <f t="shared" si="5"/>
        <v>0.17</v>
      </c>
      <c r="F276">
        <v>4</v>
      </c>
      <c r="H276" t="s">
        <v>18</v>
      </c>
      <c r="I276" t="s">
        <v>40</v>
      </c>
      <c r="J276">
        <v>2015</v>
      </c>
      <c r="K276" t="s">
        <v>716</v>
      </c>
      <c r="L276">
        <v>1</v>
      </c>
      <c r="N276" t="s">
        <v>18</v>
      </c>
      <c r="O276" t="s">
        <v>39</v>
      </c>
      <c r="P276">
        <v>2019</v>
      </c>
      <c r="Q276" t="s">
        <v>823</v>
      </c>
      <c r="R276">
        <v>1</v>
      </c>
    </row>
    <row r="277" spans="1:18">
      <c r="A277" t="s">
        <v>296</v>
      </c>
      <c r="B277" t="s">
        <v>335</v>
      </c>
      <c r="C277">
        <v>0</v>
      </c>
      <c r="D277" s="64">
        <f t="shared" si="5"/>
        <v>0</v>
      </c>
      <c r="F277">
        <v>0</v>
      </c>
      <c r="H277" t="s">
        <v>18</v>
      </c>
      <c r="I277" t="s">
        <v>40</v>
      </c>
      <c r="J277">
        <v>2016</v>
      </c>
      <c r="K277" t="s">
        <v>716</v>
      </c>
      <c r="L277">
        <v>1</v>
      </c>
      <c r="N277" t="s">
        <v>18</v>
      </c>
      <c r="O277" t="s">
        <v>39</v>
      </c>
      <c r="P277">
        <v>2020</v>
      </c>
      <c r="Q277" t="s">
        <v>824</v>
      </c>
      <c r="R277">
        <v>1</v>
      </c>
    </row>
    <row r="278" spans="1:18">
      <c r="A278" t="s">
        <v>296</v>
      </c>
      <c r="B278" t="s">
        <v>336</v>
      </c>
      <c r="C278">
        <v>2</v>
      </c>
      <c r="D278" s="64">
        <f t="shared" si="5"/>
        <v>0.04</v>
      </c>
      <c r="F278">
        <v>0</v>
      </c>
      <c r="H278" t="s">
        <v>18</v>
      </c>
      <c r="I278" t="s">
        <v>40</v>
      </c>
      <c r="J278">
        <v>2017</v>
      </c>
      <c r="K278" t="s">
        <v>716</v>
      </c>
      <c r="L278">
        <v>1</v>
      </c>
      <c r="N278" t="s">
        <v>18</v>
      </c>
      <c r="O278" t="s">
        <v>39</v>
      </c>
      <c r="P278">
        <v>2021</v>
      </c>
      <c r="Q278" t="s">
        <v>824</v>
      </c>
      <c r="R278">
        <v>1</v>
      </c>
    </row>
    <row r="279" spans="1:18">
      <c r="A279" t="s">
        <v>296</v>
      </c>
      <c r="B279" t="s">
        <v>337</v>
      </c>
      <c r="C279">
        <v>0</v>
      </c>
      <c r="D279" s="64">
        <f t="shared" si="5"/>
        <v>0</v>
      </c>
      <c r="F279">
        <v>0</v>
      </c>
      <c r="H279" t="s">
        <v>18</v>
      </c>
      <c r="I279" t="s">
        <v>40</v>
      </c>
      <c r="J279">
        <v>2018</v>
      </c>
      <c r="K279" t="s">
        <v>716</v>
      </c>
      <c r="L279">
        <v>1</v>
      </c>
      <c r="N279" t="s">
        <v>18</v>
      </c>
      <c r="O279" t="s">
        <v>40</v>
      </c>
      <c r="P279">
        <v>2006</v>
      </c>
      <c r="Q279" t="s">
        <v>825</v>
      </c>
      <c r="R279">
        <v>2</v>
      </c>
    </row>
    <row r="280" spans="1:18">
      <c r="A280" t="s">
        <v>296</v>
      </c>
      <c r="B280" t="s">
        <v>338</v>
      </c>
      <c r="C280">
        <v>0</v>
      </c>
      <c r="D280" s="64">
        <f t="shared" si="5"/>
        <v>0</v>
      </c>
      <c r="F280">
        <v>0</v>
      </c>
      <c r="H280" t="s">
        <v>18</v>
      </c>
      <c r="I280" t="s">
        <v>40</v>
      </c>
      <c r="J280">
        <v>2019</v>
      </c>
      <c r="K280" t="s">
        <v>716</v>
      </c>
      <c r="L280">
        <v>1</v>
      </c>
      <c r="N280" t="s">
        <v>18</v>
      </c>
      <c r="O280" t="s">
        <v>40</v>
      </c>
      <c r="P280">
        <v>2007</v>
      </c>
      <c r="Q280" t="s">
        <v>825</v>
      </c>
      <c r="R280">
        <v>2</v>
      </c>
    </row>
    <row r="281" spans="1:18">
      <c r="A281" t="s">
        <v>296</v>
      </c>
      <c r="B281" t="s">
        <v>339</v>
      </c>
      <c r="C281">
        <v>0</v>
      </c>
      <c r="D281" s="64">
        <f t="shared" si="5"/>
        <v>0</v>
      </c>
      <c r="F281">
        <v>0</v>
      </c>
      <c r="H281" t="s">
        <v>18</v>
      </c>
      <c r="I281" t="s">
        <v>40</v>
      </c>
      <c r="J281">
        <v>2020</v>
      </c>
      <c r="K281" t="s">
        <v>716</v>
      </c>
      <c r="L281">
        <v>1</v>
      </c>
      <c r="N281" t="s">
        <v>18</v>
      </c>
      <c r="O281" t="s">
        <v>40</v>
      </c>
      <c r="P281">
        <v>2008</v>
      </c>
      <c r="Q281" t="s">
        <v>825</v>
      </c>
      <c r="R281">
        <v>2</v>
      </c>
    </row>
    <row r="282" spans="1:18">
      <c r="A282" t="s">
        <v>296</v>
      </c>
      <c r="B282" t="s">
        <v>340</v>
      </c>
      <c r="C282">
        <v>0</v>
      </c>
      <c r="D282" s="64">
        <f t="shared" si="5"/>
        <v>0</v>
      </c>
      <c r="F282">
        <v>0</v>
      </c>
      <c r="H282" t="s">
        <v>18</v>
      </c>
      <c r="I282" t="s">
        <v>41</v>
      </c>
      <c r="J282">
        <v>2006</v>
      </c>
      <c r="K282" t="s">
        <v>826</v>
      </c>
      <c r="L282">
        <v>2</v>
      </c>
      <c r="N282" t="s">
        <v>18</v>
      </c>
      <c r="O282" t="s">
        <v>40</v>
      </c>
      <c r="P282">
        <v>2009</v>
      </c>
      <c r="Q282" t="s">
        <v>825</v>
      </c>
      <c r="R282">
        <v>2</v>
      </c>
    </row>
    <row r="283" spans="1:18">
      <c r="A283" t="s">
        <v>296</v>
      </c>
      <c r="B283" t="s">
        <v>341</v>
      </c>
      <c r="C283">
        <v>0</v>
      </c>
      <c r="D283" s="64">
        <f t="shared" si="5"/>
        <v>0</v>
      </c>
      <c r="F283">
        <v>0</v>
      </c>
      <c r="H283" t="s">
        <v>18</v>
      </c>
      <c r="I283" t="s">
        <v>41</v>
      </c>
      <c r="J283">
        <v>2007</v>
      </c>
      <c r="K283" t="s">
        <v>827</v>
      </c>
      <c r="L283">
        <v>3</v>
      </c>
      <c r="N283" t="s">
        <v>18</v>
      </c>
      <c r="O283" t="s">
        <v>40</v>
      </c>
      <c r="P283">
        <v>2010</v>
      </c>
      <c r="Q283" t="s">
        <v>825</v>
      </c>
      <c r="R283">
        <v>2</v>
      </c>
    </row>
    <row r="284" spans="1:18">
      <c r="A284" t="s">
        <v>296</v>
      </c>
      <c r="B284" t="s">
        <v>342</v>
      </c>
      <c r="C284">
        <v>0</v>
      </c>
      <c r="D284" s="64">
        <f t="shared" si="5"/>
        <v>0</v>
      </c>
      <c r="F284">
        <v>0</v>
      </c>
      <c r="H284" t="s">
        <v>18</v>
      </c>
      <c r="I284" t="s">
        <v>41</v>
      </c>
      <c r="J284">
        <v>2008</v>
      </c>
      <c r="K284" t="s">
        <v>828</v>
      </c>
      <c r="L284">
        <v>3</v>
      </c>
      <c r="N284" t="s">
        <v>18</v>
      </c>
      <c r="O284" t="s">
        <v>40</v>
      </c>
      <c r="P284">
        <v>2011</v>
      </c>
      <c r="Q284" t="s">
        <v>825</v>
      </c>
      <c r="R284">
        <v>2</v>
      </c>
    </row>
    <row r="285" spans="1:18">
      <c r="A285" t="s">
        <v>296</v>
      </c>
      <c r="B285" t="s">
        <v>343</v>
      </c>
      <c r="C285">
        <v>12</v>
      </c>
      <c r="D285" s="64">
        <f t="shared" si="5"/>
        <v>0.25</v>
      </c>
      <c r="F285">
        <v>6</v>
      </c>
      <c r="H285" t="s">
        <v>18</v>
      </c>
      <c r="I285" t="s">
        <v>41</v>
      </c>
      <c r="J285">
        <v>2009</v>
      </c>
      <c r="K285" t="s">
        <v>828</v>
      </c>
      <c r="L285">
        <v>3</v>
      </c>
      <c r="N285" t="s">
        <v>18</v>
      </c>
      <c r="O285" t="s">
        <v>40</v>
      </c>
      <c r="P285">
        <v>2012</v>
      </c>
      <c r="Q285" t="s">
        <v>825</v>
      </c>
      <c r="R285">
        <v>2</v>
      </c>
    </row>
    <row r="286" spans="1:18">
      <c r="A286" t="s">
        <v>296</v>
      </c>
      <c r="B286" t="s">
        <v>344</v>
      </c>
      <c r="C286">
        <v>14</v>
      </c>
      <c r="D286" s="64">
        <f t="shared" si="5"/>
        <v>0.28999999999999998</v>
      </c>
      <c r="F286">
        <v>7</v>
      </c>
      <c r="H286" t="s">
        <v>18</v>
      </c>
      <c r="I286" t="s">
        <v>41</v>
      </c>
      <c r="J286">
        <v>2010</v>
      </c>
      <c r="K286" t="s">
        <v>828</v>
      </c>
      <c r="L286">
        <v>3</v>
      </c>
      <c r="N286" t="s">
        <v>18</v>
      </c>
      <c r="O286" t="s">
        <v>40</v>
      </c>
      <c r="P286">
        <v>2013</v>
      </c>
      <c r="Q286" t="s">
        <v>829</v>
      </c>
      <c r="R286">
        <v>1</v>
      </c>
    </row>
    <row r="287" spans="1:18">
      <c r="A287" t="s">
        <v>296</v>
      </c>
      <c r="B287" t="s">
        <v>345</v>
      </c>
      <c r="C287">
        <v>0</v>
      </c>
      <c r="D287" s="64">
        <f t="shared" si="5"/>
        <v>0</v>
      </c>
      <c r="F287">
        <v>0</v>
      </c>
      <c r="H287" t="s">
        <v>18</v>
      </c>
      <c r="I287" t="s">
        <v>41</v>
      </c>
      <c r="J287">
        <v>2011</v>
      </c>
      <c r="K287" t="s">
        <v>828</v>
      </c>
      <c r="L287">
        <v>3</v>
      </c>
      <c r="N287" t="s">
        <v>18</v>
      </c>
      <c r="O287" t="s">
        <v>40</v>
      </c>
      <c r="P287">
        <v>2014</v>
      </c>
      <c r="Q287" t="s">
        <v>829</v>
      </c>
      <c r="R287">
        <v>1</v>
      </c>
    </row>
    <row r="288" spans="1:18">
      <c r="A288" t="s">
        <v>296</v>
      </c>
      <c r="B288" t="s">
        <v>346</v>
      </c>
      <c r="C288">
        <v>0</v>
      </c>
      <c r="D288" s="64">
        <f t="shared" si="5"/>
        <v>0</v>
      </c>
      <c r="F288">
        <v>0</v>
      </c>
      <c r="H288" t="s">
        <v>18</v>
      </c>
      <c r="I288" t="s">
        <v>41</v>
      </c>
      <c r="J288">
        <v>2012</v>
      </c>
      <c r="K288" t="s">
        <v>828</v>
      </c>
      <c r="L288">
        <v>3</v>
      </c>
      <c r="N288" t="s">
        <v>18</v>
      </c>
      <c r="O288" t="s">
        <v>40</v>
      </c>
      <c r="P288">
        <v>2015</v>
      </c>
      <c r="Q288" t="s">
        <v>829</v>
      </c>
      <c r="R288">
        <v>1</v>
      </c>
    </row>
    <row r="289" spans="1:18">
      <c r="A289" t="s">
        <v>296</v>
      </c>
      <c r="B289" t="s">
        <v>347</v>
      </c>
      <c r="C289">
        <v>0</v>
      </c>
      <c r="D289" s="64">
        <f t="shared" si="5"/>
        <v>0</v>
      </c>
      <c r="F289">
        <v>0</v>
      </c>
      <c r="H289" t="s">
        <v>18</v>
      </c>
      <c r="I289" t="s">
        <v>41</v>
      </c>
      <c r="J289">
        <v>2013</v>
      </c>
      <c r="K289" t="s">
        <v>830</v>
      </c>
      <c r="L289">
        <v>3</v>
      </c>
      <c r="N289" t="s">
        <v>18</v>
      </c>
      <c r="O289" t="s">
        <v>40</v>
      </c>
      <c r="P289">
        <v>2016</v>
      </c>
      <c r="Q289" t="s">
        <v>829</v>
      </c>
      <c r="R289">
        <v>1</v>
      </c>
    </row>
    <row r="290" spans="1:18">
      <c r="A290" t="s">
        <v>296</v>
      </c>
      <c r="B290" t="s">
        <v>348</v>
      </c>
      <c r="C290">
        <v>0</v>
      </c>
      <c r="D290" s="64">
        <f t="shared" si="5"/>
        <v>0</v>
      </c>
      <c r="F290">
        <v>0</v>
      </c>
      <c r="H290" t="s">
        <v>18</v>
      </c>
      <c r="I290" t="s">
        <v>41</v>
      </c>
      <c r="J290">
        <v>2014</v>
      </c>
      <c r="K290" t="s">
        <v>831</v>
      </c>
      <c r="L290">
        <v>2</v>
      </c>
      <c r="N290" t="s">
        <v>18</v>
      </c>
      <c r="O290" t="s">
        <v>40</v>
      </c>
      <c r="P290">
        <v>2017</v>
      </c>
      <c r="Q290" t="s">
        <v>829</v>
      </c>
      <c r="R290">
        <v>1</v>
      </c>
    </row>
    <row r="291" spans="1:18">
      <c r="A291" t="s">
        <v>296</v>
      </c>
      <c r="B291" t="s">
        <v>349</v>
      </c>
      <c r="C291">
        <v>72</v>
      </c>
      <c r="D291" s="64">
        <f t="shared" si="5"/>
        <v>1.5</v>
      </c>
      <c r="F291">
        <v>0</v>
      </c>
      <c r="H291" t="s">
        <v>18</v>
      </c>
      <c r="I291" t="s">
        <v>41</v>
      </c>
      <c r="J291">
        <v>2015</v>
      </c>
      <c r="K291" t="s">
        <v>831</v>
      </c>
      <c r="L291">
        <v>2</v>
      </c>
      <c r="N291" t="s">
        <v>18</v>
      </c>
      <c r="O291" t="s">
        <v>40</v>
      </c>
      <c r="P291">
        <v>2018</v>
      </c>
      <c r="Q291" t="s">
        <v>829</v>
      </c>
      <c r="R291">
        <v>1</v>
      </c>
    </row>
    <row r="292" spans="1:18">
      <c r="A292" t="s">
        <v>296</v>
      </c>
      <c r="B292" t="s">
        <v>350</v>
      </c>
      <c r="C292">
        <v>0</v>
      </c>
      <c r="D292" s="64">
        <f t="shared" si="5"/>
        <v>0</v>
      </c>
      <c r="F292">
        <v>0</v>
      </c>
      <c r="H292" t="s">
        <v>18</v>
      </c>
      <c r="I292" t="s">
        <v>41</v>
      </c>
      <c r="J292">
        <v>2016</v>
      </c>
      <c r="K292" t="s">
        <v>516</v>
      </c>
      <c r="L292">
        <v>0</v>
      </c>
      <c r="N292" t="s">
        <v>18</v>
      </c>
      <c r="O292" t="s">
        <v>40</v>
      </c>
      <c r="P292">
        <v>2019</v>
      </c>
      <c r="Q292" t="s">
        <v>829</v>
      </c>
      <c r="R292">
        <v>1</v>
      </c>
    </row>
    <row r="293" spans="1:18">
      <c r="A293" t="s">
        <v>296</v>
      </c>
      <c r="B293" t="s">
        <v>351</v>
      </c>
      <c r="C293">
        <v>0</v>
      </c>
      <c r="D293" s="64">
        <f t="shared" si="5"/>
        <v>0</v>
      </c>
      <c r="F293">
        <v>0</v>
      </c>
      <c r="H293" t="s">
        <v>18</v>
      </c>
      <c r="I293" t="s">
        <v>41</v>
      </c>
      <c r="J293">
        <v>2017</v>
      </c>
      <c r="K293" t="s">
        <v>516</v>
      </c>
      <c r="L293">
        <v>0</v>
      </c>
      <c r="N293" t="s">
        <v>18</v>
      </c>
      <c r="O293" t="s">
        <v>40</v>
      </c>
      <c r="P293">
        <v>2020</v>
      </c>
      <c r="Q293" t="s">
        <v>829</v>
      </c>
      <c r="R293">
        <v>1</v>
      </c>
    </row>
    <row r="294" spans="1:18">
      <c r="A294" t="s">
        <v>296</v>
      </c>
      <c r="B294" t="s">
        <v>352</v>
      </c>
      <c r="C294">
        <v>0</v>
      </c>
      <c r="D294" s="64">
        <f t="shared" si="5"/>
        <v>0</v>
      </c>
      <c r="F294">
        <v>0</v>
      </c>
      <c r="H294" t="s">
        <v>18</v>
      </c>
      <c r="I294" t="s">
        <v>41</v>
      </c>
      <c r="J294">
        <v>2018</v>
      </c>
      <c r="K294" t="s">
        <v>749</v>
      </c>
      <c r="L294">
        <v>1</v>
      </c>
      <c r="N294" t="s">
        <v>18</v>
      </c>
      <c r="O294" t="s">
        <v>41</v>
      </c>
      <c r="P294">
        <v>2006</v>
      </c>
      <c r="Q294" t="s">
        <v>832</v>
      </c>
      <c r="R294">
        <v>2</v>
      </c>
    </row>
    <row r="295" spans="1:18">
      <c r="A295" t="s">
        <v>296</v>
      </c>
      <c r="B295" t="s">
        <v>353</v>
      </c>
      <c r="C295">
        <v>0</v>
      </c>
      <c r="D295" s="64">
        <f t="shared" si="5"/>
        <v>0</v>
      </c>
      <c r="F295">
        <v>0</v>
      </c>
      <c r="H295" t="s">
        <v>18</v>
      </c>
      <c r="I295" t="s">
        <v>41</v>
      </c>
      <c r="J295">
        <v>2019</v>
      </c>
      <c r="K295" t="s">
        <v>765</v>
      </c>
      <c r="L295">
        <v>1</v>
      </c>
      <c r="N295" t="s">
        <v>18</v>
      </c>
      <c r="O295" t="s">
        <v>41</v>
      </c>
      <c r="P295">
        <v>2007</v>
      </c>
      <c r="Q295" t="s">
        <v>833</v>
      </c>
      <c r="R295">
        <v>3</v>
      </c>
    </row>
    <row r="296" spans="1:18">
      <c r="A296" t="s">
        <v>296</v>
      </c>
      <c r="B296" t="s">
        <v>354</v>
      </c>
      <c r="C296">
        <v>30</v>
      </c>
      <c r="D296" s="64">
        <f t="shared" si="5"/>
        <v>0.63</v>
      </c>
      <c r="F296">
        <v>15</v>
      </c>
      <c r="H296" t="s">
        <v>18</v>
      </c>
      <c r="I296" t="s">
        <v>41</v>
      </c>
      <c r="J296">
        <v>2020</v>
      </c>
      <c r="K296" t="s">
        <v>749</v>
      </c>
      <c r="L296">
        <v>1</v>
      </c>
      <c r="N296" t="s">
        <v>18</v>
      </c>
      <c r="O296" t="s">
        <v>41</v>
      </c>
      <c r="P296">
        <v>2008</v>
      </c>
      <c r="Q296" t="s">
        <v>834</v>
      </c>
      <c r="R296">
        <v>3</v>
      </c>
    </row>
    <row r="297" spans="1:18">
      <c r="A297" t="s">
        <v>296</v>
      </c>
      <c r="B297" t="s">
        <v>355</v>
      </c>
      <c r="C297">
        <v>0</v>
      </c>
      <c r="D297" s="64">
        <f t="shared" si="5"/>
        <v>0</v>
      </c>
      <c r="F297">
        <v>0</v>
      </c>
      <c r="H297" t="s">
        <v>18</v>
      </c>
      <c r="I297" t="s">
        <v>43</v>
      </c>
      <c r="J297">
        <v>2006</v>
      </c>
      <c r="N297" t="s">
        <v>18</v>
      </c>
      <c r="O297" t="s">
        <v>41</v>
      </c>
      <c r="P297">
        <v>2009</v>
      </c>
      <c r="Q297" t="s">
        <v>834</v>
      </c>
      <c r="R297">
        <v>3</v>
      </c>
    </row>
    <row r="298" spans="1:18">
      <c r="A298" t="s">
        <v>296</v>
      </c>
      <c r="B298" t="s">
        <v>356</v>
      </c>
      <c r="C298">
        <v>0</v>
      </c>
      <c r="D298" s="64">
        <f t="shared" si="5"/>
        <v>0</v>
      </c>
      <c r="F298">
        <v>0</v>
      </c>
      <c r="H298" t="s">
        <v>18</v>
      </c>
      <c r="I298" t="s">
        <v>43</v>
      </c>
      <c r="J298">
        <v>2007</v>
      </c>
      <c r="N298" t="s">
        <v>18</v>
      </c>
      <c r="O298" t="s">
        <v>41</v>
      </c>
      <c r="P298">
        <v>2010</v>
      </c>
      <c r="Q298" t="s">
        <v>834</v>
      </c>
      <c r="R298">
        <v>3</v>
      </c>
    </row>
    <row r="299" spans="1:18">
      <c r="A299" t="s">
        <v>296</v>
      </c>
      <c r="B299" t="s">
        <v>357</v>
      </c>
      <c r="C299">
        <v>0</v>
      </c>
      <c r="D299" s="64">
        <f t="shared" si="5"/>
        <v>0</v>
      </c>
      <c r="F299">
        <v>0</v>
      </c>
      <c r="H299" t="s">
        <v>18</v>
      </c>
      <c r="I299" t="s">
        <v>43</v>
      </c>
      <c r="J299">
        <v>2008</v>
      </c>
      <c r="N299" t="s">
        <v>18</v>
      </c>
      <c r="O299" t="s">
        <v>41</v>
      </c>
      <c r="P299">
        <v>2011</v>
      </c>
      <c r="Q299" t="s">
        <v>834</v>
      </c>
      <c r="R299">
        <v>3</v>
      </c>
    </row>
    <row r="300" spans="1:18">
      <c r="A300" t="s">
        <v>296</v>
      </c>
      <c r="B300" t="s">
        <v>358</v>
      </c>
      <c r="C300">
        <v>0</v>
      </c>
      <c r="D300" s="64">
        <f t="shared" si="5"/>
        <v>0</v>
      </c>
      <c r="F300">
        <v>0</v>
      </c>
      <c r="H300" t="s">
        <v>18</v>
      </c>
      <c r="I300" t="s">
        <v>43</v>
      </c>
      <c r="J300">
        <v>2009</v>
      </c>
      <c r="K300" t="s">
        <v>742</v>
      </c>
      <c r="L300">
        <v>3</v>
      </c>
      <c r="N300" t="s">
        <v>18</v>
      </c>
      <c r="O300" t="s">
        <v>41</v>
      </c>
      <c r="P300">
        <v>2012</v>
      </c>
      <c r="Q300" t="s">
        <v>834</v>
      </c>
      <c r="R300">
        <v>3</v>
      </c>
    </row>
    <row r="301" spans="1:18">
      <c r="A301" t="s">
        <v>296</v>
      </c>
      <c r="B301" t="s">
        <v>359</v>
      </c>
      <c r="C301">
        <v>6</v>
      </c>
      <c r="D301" s="64">
        <f t="shared" si="5"/>
        <v>0.13</v>
      </c>
      <c r="F301">
        <v>3</v>
      </c>
      <c r="H301" t="s">
        <v>18</v>
      </c>
      <c r="I301" t="s">
        <v>43</v>
      </c>
      <c r="J301">
        <v>2010</v>
      </c>
      <c r="N301" t="s">
        <v>18</v>
      </c>
      <c r="O301" t="s">
        <v>41</v>
      </c>
      <c r="P301">
        <v>2013</v>
      </c>
      <c r="Q301" t="s">
        <v>835</v>
      </c>
      <c r="R301">
        <v>3</v>
      </c>
    </row>
    <row r="302" spans="1:18">
      <c r="A302" t="s">
        <v>296</v>
      </c>
      <c r="B302" t="s">
        <v>360</v>
      </c>
      <c r="C302">
        <v>0</v>
      </c>
      <c r="D302" s="64">
        <f t="shared" si="5"/>
        <v>0</v>
      </c>
      <c r="F302">
        <v>0</v>
      </c>
      <c r="H302" t="s">
        <v>18</v>
      </c>
      <c r="I302" t="s">
        <v>43</v>
      </c>
      <c r="J302">
        <v>2011</v>
      </c>
      <c r="N302" t="s">
        <v>18</v>
      </c>
      <c r="O302" t="s">
        <v>41</v>
      </c>
      <c r="P302">
        <v>2014</v>
      </c>
      <c r="Q302" t="s">
        <v>836</v>
      </c>
      <c r="R302">
        <v>1</v>
      </c>
    </row>
    <row r="303" spans="1:18">
      <c r="A303" t="s">
        <v>296</v>
      </c>
      <c r="B303" t="s">
        <v>361</v>
      </c>
      <c r="C303">
        <v>0</v>
      </c>
      <c r="D303" s="64">
        <f t="shared" ref="D303:D366" si="6">ROUND((C303/96)*(20/100)*10,2)</f>
        <v>0</v>
      </c>
      <c r="F303">
        <v>0</v>
      </c>
      <c r="H303" t="s">
        <v>18</v>
      </c>
      <c r="I303" t="s">
        <v>43</v>
      </c>
      <c r="J303">
        <v>2012</v>
      </c>
      <c r="N303" t="s">
        <v>18</v>
      </c>
      <c r="O303" t="s">
        <v>41</v>
      </c>
      <c r="P303">
        <v>2015</v>
      </c>
      <c r="Q303" t="s">
        <v>836</v>
      </c>
      <c r="R303">
        <v>1</v>
      </c>
    </row>
    <row r="304" spans="1:18">
      <c r="A304" t="s">
        <v>296</v>
      </c>
      <c r="B304" t="s">
        <v>362</v>
      </c>
      <c r="C304">
        <v>0</v>
      </c>
      <c r="D304" s="64">
        <f t="shared" si="6"/>
        <v>0</v>
      </c>
      <c r="F304">
        <v>0</v>
      </c>
      <c r="H304" t="s">
        <v>18</v>
      </c>
      <c r="I304" t="s">
        <v>43</v>
      </c>
      <c r="J304">
        <v>2013</v>
      </c>
      <c r="N304" t="s">
        <v>18</v>
      </c>
      <c r="O304" t="s">
        <v>41</v>
      </c>
      <c r="P304">
        <v>2016</v>
      </c>
      <c r="Q304" t="s">
        <v>516</v>
      </c>
      <c r="R304">
        <v>0</v>
      </c>
    </row>
    <row r="305" spans="1:18">
      <c r="A305" t="s">
        <v>296</v>
      </c>
      <c r="B305" t="s">
        <v>363</v>
      </c>
      <c r="C305">
        <v>0</v>
      </c>
      <c r="D305" s="64">
        <f t="shared" si="6"/>
        <v>0</v>
      </c>
      <c r="F305">
        <v>0</v>
      </c>
      <c r="H305" t="s">
        <v>18</v>
      </c>
      <c r="I305" t="s">
        <v>43</v>
      </c>
      <c r="J305">
        <v>2014</v>
      </c>
      <c r="N305" t="s">
        <v>18</v>
      </c>
      <c r="O305" t="s">
        <v>41</v>
      </c>
      <c r="P305">
        <v>2017</v>
      </c>
      <c r="Q305" t="s">
        <v>516</v>
      </c>
      <c r="R305">
        <v>0</v>
      </c>
    </row>
    <row r="306" spans="1:18">
      <c r="A306" t="s">
        <v>296</v>
      </c>
      <c r="B306" t="s">
        <v>364</v>
      </c>
      <c r="C306">
        <v>0</v>
      </c>
      <c r="D306" s="64">
        <f t="shared" si="6"/>
        <v>0</v>
      </c>
      <c r="F306">
        <v>0</v>
      </c>
      <c r="H306" t="s">
        <v>18</v>
      </c>
      <c r="I306" t="s">
        <v>43</v>
      </c>
      <c r="J306">
        <v>2015</v>
      </c>
      <c r="N306" t="s">
        <v>18</v>
      </c>
      <c r="O306" t="s">
        <v>41</v>
      </c>
      <c r="P306">
        <v>2018</v>
      </c>
      <c r="Q306" t="s">
        <v>837</v>
      </c>
      <c r="R306">
        <v>1</v>
      </c>
    </row>
    <row r="307" spans="1:18">
      <c r="A307" t="s">
        <v>296</v>
      </c>
      <c r="B307" t="s">
        <v>365</v>
      </c>
      <c r="C307">
        <v>12</v>
      </c>
      <c r="D307" s="64">
        <f t="shared" si="6"/>
        <v>0.25</v>
      </c>
      <c r="F307">
        <v>12</v>
      </c>
      <c r="H307" t="s">
        <v>18</v>
      </c>
      <c r="I307" t="s">
        <v>43</v>
      </c>
      <c r="J307">
        <v>2016</v>
      </c>
      <c r="N307" t="s">
        <v>18</v>
      </c>
      <c r="O307" t="s">
        <v>41</v>
      </c>
      <c r="P307">
        <v>2019</v>
      </c>
      <c r="Q307" t="s">
        <v>838</v>
      </c>
      <c r="R307">
        <v>1</v>
      </c>
    </row>
    <row r="308" spans="1:18">
      <c r="A308" t="s">
        <v>296</v>
      </c>
      <c r="B308" t="s">
        <v>366</v>
      </c>
      <c r="C308">
        <v>6</v>
      </c>
      <c r="D308" s="64">
        <f t="shared" si="6"/>
        <v>0.13</v>
      </c>
      <c r="F308">
        <v>4</v>
      </c>
      <c r="H308" t="s">
        <v>18</v>
      </c>
      <c r="I308" t="s">
        <v>43</v>
      </c>
      <c r="J308">
        <v>2017</v>
      </c>
      <c r="K308" t="s">
        <v>808</v>
      </c>
      <c r="L308">
        <v>1</v>
      </c>
      <c r="N308" t="s">
        <v>18</v>
      </c>
      <c r="O308" t="s">
        <v>41</v>
      </c>
      <c r="P308">
        <v>2020</v>
      </c>
      <c r="Q308" t="s">
        <v>837</v>
      </c>
      <c r="R308">
        <v>1</v>
      </c>
    </row>
    <row r="309" spans="1:18">
      <c r="A309" t="s">
        <v>296</v>
      </c>
      <c r="B309" t="s">
        <v>367</v>
      </c>
      <c r="C309">
        <v>0</v>
      </c>
      <c r="D309" s="64">
        <f t="shared" si="6"/>
        <v>0</v>
      </c>
      <c r="F309">
        <v>0</v>
      </c>
      <c r="H309" t="s">
        <v>18</v>
      </c>
      <c r="I309" t="s">
        <v>43</v>
      </c>
      <c r="J309">
        <v>2018</v>
      </c>
      <c r="N309" t="s">
        <v>18</v>
      </c>
      <c r="O309" t="s">
        <v>321</v>
      </c>
    </row>
    <row r="310" spans="1:18">
      <c r="A310" t="s">
        <v>296</v>
      </c>
      <c r="B310" t="s">
        <v>368</v>
      </c>
      <c r="C310">
        <v>6</v>
      </c>
      <c r="D310" s="64">
        <f t="shared" si="6"/>
        <v>0.13</v>
      </c>
      <c r="F310">
        <v>3</v>
      </c>
      <c r="H310" t="s">
        <v>18</v>
      </c>
      <c r="I310" t="s">
        <v>43</v>
      </c>
      <c r="J310">
        <v>2019</v>
      </c>
      <c r="K310" t="s">
        <v>742</v>
      </c>
      <c r="L310">
        <v>3</v>
      </c>
      <c r="N310" t="s">
        <v>18</v>
      </c>
      <c r="O310" t="s">
        <v>43</v>
      </c>
      <c r="P310">
        <v>2006</v>
      </c>
    </row>
    <row r="311" spans="1:18">
      <c r="A311" t="s">
        <v>296</v>
      </c>
      <c r="B311" t="s">
        <v>369</v>
      </c>
      <c r="C311">
        <v>0</v>
      </c>
      <c r="D311" s="64">
        <f t="shared" si="6"/>
        <v>0</v>
      </c>
      <c r="F311">
        <v>0</v>
      </c>
      <c r="H311" t="s">
        <v>18</v>
      </c>
      <c r="I311" t="s">
        <v>43</v>
      </c>
      <c r="J311">
        <v>2020</v>
      </c>
      <c r="K311" t="s">
        <v>742</v>
      </c>
      <c r="L311">
        <v>3</v>
      </c>
      <c r="N311" t="s">
        <v>18</v>
      </c>
      <c r="O311" t="s">
        <v>43</v>
      </c>
      <c r="P311">
        <v>2007</v>
      </c>
    </row>
    <row r="312" spans="1:18">
      <c r="A312" t="s">
        <v>296</v>
      </c>
      <c r="B312" t="s">
        <v>370</v>
      </c>
      <c r="C312">
        <v>0</v>
      </c>
      <c r="D312" s="64">
        <f t="shared" si="6"/>
        <v>0</v>
      </c>
      <c r="F312">
        <v>0</v>
      </c>
      <c r="H312" t="s">
        <v>18</v>
      </c>
      <c r="I312" t="s">
        <v>44</v>
      </c>
      <c r="J312">
        <v>2006</v>
      </c>
      <c r="K312" t="s">
        <v>839</v>
      </c>
      <c r="L312">
        <v>1</v>
      </c>
      <c r="N312" t="s">
        <v>18</v>
      </c>
      <c r="O312" t="s">
        <v>43</v>
      </c>
      <c r="P312">
        <v>2008</v>
      </c>
    </row>
    <row r="313" spans="1:18">
      <c r="A313" t="s">
        <v>296</v>
      </c>
      <c r="B313" t="s">
        <v>371</v>
      </c>
      <c r="C313">
        <v>30</v>
      </c>
      <c r="D313" s="64">
        <f t="shared" si="6"/>
        <v>0.63</v>
      </c>
      <c r="F313">
        <v>15</v>
      </c>
      <c r="H313" t="s">
        <v>18</v>
      </c>
      <c r="I313" t="s">
        <v>44</v>
      </c>
      <c r="J313">
        <v>2007</v>
      </c>
      <c r="K313" t="s">
        <v>839</v>
      </c>
      <c r="L313">
        <v>1</v>
      </c>
      <c r="N313" t="s">
        <v>18</v>
      </c>
      <c r="O313" t="s">
        <v>43</v>
      </c>
      <c r="P313">
        <v>2009</v>
      </c>
      <c r="Q313" t="s">
        <v>840</v>
      </c>
      <c r="R313">
        <v>3</v>
      </c>
    </row>
    <row r="314" spans="1:18">
      <c r="A314" t="s">
        <v>296</v>
      </c>
      <c r="B314" t="s">
        <v>372</v>
      </c>
      <c r="C314">
        <v>0</v>
      </c>
      <c r="D314" s="64">
        <f t="shared" si="6"/>
        <v>0</v>
      </c>
      <c r="F314">
        <v>0</v>
      </c>
      <c r="H314" t="s">
        <v>18</v>
      </c>
      <c r="I314" t="s">
        <v>44</v>
      </c>
      <c r="J314">
        <v>2008</v>
      </c>
      <c r="K314" t="s">
        <v>839</v>
      </c>
      <c r="L314">
        <v>1</v>
      </c>
      <c r="N314" t="s">
        <v>18</v>
      </c>
      <c r="O314" t="s">
        <v>43</v>
      </c>
      <c r="P314">
        <v>2010</v>
      </c>
    </row>
    <row r="315" spans="1:18">
      <c r="A315" t="s">
        <v>296</v>
      </c>
      <c r="B315" t="s">
        <v>373</v>
      </c>
      <c r="C315">
        <v>14</v>
      </c>
      <c r="D315" s="64">
        <f t="shared" si="6"/>
        <v>0.28999999999999998</v>
      </c>
      <c r="F315">
        <v>7</v>
      </c>
      <c r="H315" t="s">
        <v>18</v>
      </c>
      <c r="I315" t="s">
        <v>44</v>
      </c>
      <c r="J315">
        <v>2009</v>
      </c>
      <c r="K315" t="s">
        <v>839</v>
      </c>
      <c r="L315">
        <v>1</v>
      </c>
      <c r="N315" t="s">
        <v>18</v>
      </c>
      <c r="O315" t="s">
        <v>43</v>
      </c>
      <c r="P315">
        <v>2011</v>
      </c>
    </row>
    <row r="316" spans="1:18">
      <c r="A316" t="s">
        <v>296</v>
      </c>
      <c r="B316" t="s">
        <v>374</v>
      </c>
      <c r="C316">
        <v>5</v>
      </c>
      <c r="D316" s="64">
        <f t="shared" si="6"/>
        <v>0.1</v>
      </c>
      <c r="F316">
        <v>3</v>
      </c>
      <c r="H316" t="s">
        <v>18</v>
      </c>
      <c r="I316" t="s">
        <v>44</v>
      </c>
      <c r="J316">
        <v>2010</v>
      </c>
      <c r="K316" t="s">
        <v>839</v>
      </c>
      <c r="L316">
        <v>1</v>
      </c>
      <c r="N316" t="s">
        <v>18</v>
      </c>
      <c r="O316" t="s">
        <v>43</v>
      </c>
      <c r="P316">
        <v>2012</v>
      </c>
    </row>
    <row r="317" spans="1:18">
      <c r="A317" t="s">
        <v>296</v>
      </c>
      <c r="B317" t="s">
        <v>375</v>
      </c>
      <c r="C317">
        <v>0</v>
      </c>
      <c r="D317" s="64">
        <f t="shared" si="6"/>
        <v>0</v>
      </c>
      <c r="F317">
        <v>0</v>
      </c>
      <c r="H317" t="s">
        <v>18</v>
      </c>
      <c r="I317" t="s">
        <v>44</v>
      </c>
      <c r="J317">
        <v>2011</v>
      </c>
      <c r="K317" t="s">
        <v>839</v>
      </c>
      <c r="L317">
        <v>1</v>
      </c>
      <c r="N317" t="s">
        <v>18</v>
      </c>
      <c r="O317" t="s">
        <v>43</v>
      </c>
      <c r="P317">
        <v>2013</v>
      </c>
    </row>
    <row r="318" spans="1:18">
      <c r="A318" t="s">
        <v>296</v>
      </c>
      <c r="B318" t="s">
        <v>376</v>
      </c>
      <c r="C318">
        <v>0</v>
      </c>
      <c r="D318" s="64">
        <f t="shared" si="6"/>
        <v>0</v>
      </c>
      <c r="F318">
        <v>0</v>
      </c>
      <c r="H318" t="s">
        <v>18</v>
      </c>
      <c r="I318" t="s">
        <v>44</v>
      </c>
      <c r="J318">
        <v>2012</v>
      </c>
      <c r="K318" t="s">
        <v>839</v>
      </c>
      <c r="L318">
        <v>1</v>
      </c>
      <c r="N318" t="s">
        <v>18</v>
      </c>
      <c r="O318" t="s">
        <v>43</v>
      </c>
      <c r="P318">
        <v>2014</v>
      </c>
    </row>
    <row r="319" spans="1:18">
      <c r="A319" t="s">
        <v>296</v>
      </c>
      <c r="B319" t="s">
        <v>377</v>
      </c>
      <c r="C319">
        <v>0</v>
      </c>
      <c r="D319" s="64">
        <f t="shared" si="6"/>
        <v>0</v>
      </c>
      <c r="F319">
        <v>0</v>
      </c>
      <c r="H319" t="s">
        <v>18</v>
      </c>
      <c r="I319" t="s">
        <v>44</v>
      </c>
      <c r="J319">
        <v>2013</v>
      </c>
      <c r="K319" t="s">
        <v>839</v>
      </c>
      <c r="L319">
        <v>1</v>
      </c>
      <c r="N319" t="s">
        <v>18</v>
      </c>
      <c r="O319" t="s">
        <v>43</v>
      </c>
      <c r="P319">
        <v>2015</v>
      </c>
    </row>
    <row r="320" spans="1:18">
      <c r="A320" t="s">
        <v>296</v>
      </c>
      <c r="B320" t="s">
        <v>378</v>
      </c>
      <c r="C320">
        <v>22</v>
      </c>
      <c r="D320" s="64">
        <f t="shared" si="6"/>
        <v>0.46</v>
      </c>
      <c r="F320">
        <v>10</v>
      </c>
      <c r="H320" t="s">
        <v>18</v>
      </c>
      <c r="I320" t="s">
        <v>44</v>
      </c>
      <c r="J320">
        <v>2014</v>
      </c>
      <c r="K320" t="s">
        <v>839</v>
      </c>
      <c r="L320">
        <v>1</v>
      </c>
      <c r="N320" t="s">
        <v>18</v>
      </c>
      <c r="O320" t="s">
        <v>43</v>
      </c>
      <c r="P320">
        <v>2016</v>
      </c>
    </row>
    <row r="321" spans="1:18">
      <c r="A321" t="s">
        <v>296</v>
      </c>
      <c r="B321" t="s">
        <v>379</v>
      </c>
      <c r="C321">
        <v>0</v>
      </c>
      <c r="D321" s="64">
        <f t="shared" si="6"/>
        <v>0</v>
      </c>
      <c r="F321">
        <v>0</v>
      </c>
      <c r="H321" t="s">
        <v>18</v>
      </c>
      <c r="I321" t="s">
        <v>44</v>
      </c>
      <c r="J321">
        <v>2015</v>
      </c>
      <c r="K321" t="s">
        <v>839</v>
      </c>
      <c r="L321">
        <v>1</v>
      </c>
      <c r="N321" t="s">
        <v>18</v>
      </c>
      <c r="O321" t="s">
        <v>43</v>
      </c>
      <c r="P321">
        <v>2017</v>
      </c>
      <c r="Q321" t="s">
        <v>841</v>
      </c>
      <c r="R321">
        <v>1</v>
      </c>
    </row>
    <row r="322" spans="1:18">
      <c r="A322" t="s">
        <v>296</v>
      </c>
      <c r="B322" t="s">
        <v>380</v>
      </c>
      <c r="C322">
        <v>0</v>
      </c>
      <c r="D322" s="64">
        <f t="shared" si="6"/>
        <v>0</v>
      </c>
      <c r="F322">
        <v>0</v>
      </c>
      <c r="H322" t="s">
        <v>18</v>
      </c>
      <c r="I322" t="s">
        <v>44</v>
      </c>
      <c r="J322">
        <v>2016</v>
      </c>
      <c r="K322" t="s">
        <v>839</v>
      </c>
      <c r="L322">
        <v>1</v>
      </c>
      <c r="N322" t="s">
        <v>18</v>
      </c>
      <c r="O322" t="s">
        <v>43</v>
      </c>
      <c r="P322">
        <v>2018</v>
      </c>
    </row>
    <row r="323" spans="1:18">
      <c r="A323" t="s">
        <v>296</v>
      </c>
      <c r="B323" t="s">
        <v>381</v>
      </c>
      <c r="C323">
        <v>0</v>
      </c>
      <c r="D323" s="64">
        <f t="shared" si="6"/>
        <v>0</v>
      </c>
      <c r="F323">
        <v>0</v>
      </c>
      <c r="H323" t="s">
        <v>18</v>
      </c>
      <c r="I323" t="s">
        <v>44</v>
      </c>
      <c r="J323">
        <v>2017</v>
      </c>
      <c r="K323" t="s">
        <v>839</v>
      </c>
      <c r="L323">
        <v>1</v>
      </c>
      <c r="N323" t="s">
        <v>18</v>
      </c>
      <c r="O323" t="s">
        <v>43</v>
      </c>
      <c r="P323">
        <v>2019</v>
      </c>
      <c r="Q323" t="s">
        <v>842</v>
      </c>
      <c r="R323">
        <v>3</v>
      </c>
    </row>
    <row r="324" spans="1:18">
      <c r="A324" t="s">
        <v>296</v>
      </c>
      <c r="B324" t="s">
        <v>382</v>
      </c>
      <c r="C324">
        <v>0</v>
      </c>
      <c r="D324" s="64">
        <f t="shared" si="6"/>
        <v>0</v>
      </c>
      <c r="F324">
        <v>0</v>
      </c>
      <c r="H324" t="s">
        <v>18</v>
      </c>
      <c r="I324" t="s">
        <v>44</v>
      </c>
      <c r="J324">
        <v>2018</v>
      </c>
      <c r="K324" t="s">
        <v>843</v>
      </c>
      <c r="L324">
        <v>1</v>
      </c>
      <c r="N324" t="s">
        <v>18</v>
      </c>
      <c r="O324" t="s">
        <v>43</v>
      </c>
      <c r="P324">
        <v>2020</v>
      </c>
      <c r="Q324" t="s">
        <v>842</v>
      </c>
      <c r="R324">
        <v>3</v>
      </c>
    </row>
    <row r="325" spans="1:18">
      <c r="A325" t="s">
        <v>296</v>
      </c>
      <c r="B325" t="s">
        <v>383</v>
      </c>
      <c r="C325">
        <v>0</v>
      </c>
      <c r="D325" s="64">
        <f t="shared" si="6"/>
        <v>0</v>
      </c>
      <c r="F325">
        <v>0</v>
      </c>
      <c r="H325" t="s">
        <v>18</v>
      </c>
      <c r="I325" t="s">
        <v>44</v>
      </c>
      <c r="J325">
        <v>2019</v>
      </c>
      <c r="K325" t="s">
        <v>843</v>
      </c>
      <c r="L325">
        <v>1</v>
      </c>
      <c r="N325" t="s">
        <v>18</v>
      </c>
      <c r="O325" t="s">
        <v>44</v>
      </c>
      <c r="P325">
        <v>2006</v>
      </c>
      <c r="Q325" t="s">
        <v>844</v>
      </c>
      <c r="R325">
        <v>1</v>
      </c>
    </row>
    <row r="326" spans="1:18">
      <c r="A326" t="s">
        <v>296</v>
      </c>
      <c r="B326" t="s">
        <v>384</v>
      </c>
      <c r="C326">
        <v>0</v>
      </c>
      <c r="D326" s="64">
        <f t="shared" si="6"/>
        <v>0</v>
      </c>
      <c r="F326">
        <v>0</v>
      </c>
      <c r="H326" t="s">
        <v>18</v>
      </c>
      <c r="I326" t="s">
        <v>44</v>
      </c>
      <c r="J326">
        <v>2020</v>
      </c>
      <c r="K326" t="s">
        <v>749</v>
      </c>
      <c r="L326">
        <v>1</v>
      </c>
      <c r="N326" t="s">
        <v>18</v>
      </c>
      <c r="O326" t="s">
        <v>44</v>
      </c>
      <c r="P326">
        <v>2007</v>
      </c>
      <c r="Q326" t="s">
        <v>844</v>
      </c>
      <c r="R326">
        <v>1</v>
      </c>
    </row>
    <row r="327" spans="1:18">
      <c r="A327" t="s">
        <v>296</v>
      </c>
      <c r="B327" t="s">
        <v>385</v>
      </c>
      <c r="C327">
        <v>0</v>
      </c>
      <c r="D327" s="64">
        <f t="shared" si="6"/>
        <v>0</v>
      </c>
      <c r="F327">
        <v>0</v>
      </c>
      <c r="H327" t="s">
        <v>18</v>
      </c>
      <c r="I327" t="s">
        <v>45</v>
      </c>
      <c r="J327">
        <v>2006</v>
      </c>
      <c r="K327" t="s">
        <v>747</v>
      </c>
      <c r="L327">
        <v>3</v>
      </c>
      <c r="N327" t="s">
        <v>18</v>
      </c>
      <c r="O327" t="s">
        <v>44</v>
      </c>
      <c r="P327">
        <v>2008</v>
      </c>
      <c r="Q327" t="s">
        <v>844</v>
      </c>
      <c r="R327">
        <v>1</v>
      </c>
    </row>
    <row r="328" spans="1:18">
      <c r="A328" t="s">
        <v>296</v>
      </c>
      <c r="B328" t="s">
        <v>386</v>
      </c>
      <c r="C328">
        <v>0</v>
      </c>
      <c r="D328" s="64">
        <f t="shared" si="6"/>
        <v>0</v>
      </c>
      <c r="F328">
        <v>0</v>
      </c>
      <c r="H328" t="s">
        <v>18</v>
      </c>
      <c r="I328" t="s">
        <v>45</v>
      </c>
      <c r="J328">
        <v>2007</v>
      </c>
      <c r="K328" t="s">
        <v>747</v>
      </c>
      <c r="L328">
        <v>3</v>
      </c>
      <c r="N328" t="s">
        <v>18</v>
      </c>
      <c r="O328" t="s">
        <v>44</v>
      </c>
      <c r="P328">
        <v>2009</v>
      </c>
      <c r="Q328" t="s">
        <v>844</v>
      </c>
      <c r="R328">
        <v>1</v>
      </c>
    </row>
    <row r="329" spans="1:18">
      <c r="A329" t="s">
        <v>296</v>
      </c>
      <c r="B329" t="s">
        <v>387</v>
      </c>
      <c r="C329">
        <v>0</v>
      </c>
      <c r="D329" s="64">
        <f t="shared" si="6"/>
        <v>0</v>
      </c>
      <c r="F329">
        <v>0</v>
      </c>
      <c r="H329" t="s">
        <v>18</v>
      </c>
      <c r="I329" t="s">
        <v>45</v>
      </c>
      <c r="J329">
        <v>2008</v>
      </c>
      <c r="K329" t="s">
        <v>742</v>
      </c>
      <c r="L329">
        <v>3</v>
      </c>
      <c r="N329" t="s">
        <v>18</v>
      </c>
      <c r="O329" t="s">
        <v>44</v>
      </c>
      <c r="P329">
        <v>2010</v>
      </c>
      <c r="Q329" t="s">
        <v>845</v>
      </c>
      <c r="R329">
        <v>1</v>
      </c>
    </row>
    <row r="330" spans="1:18">
      <c r="A330" t="s">
        <v>296</v>
      </c>
      <c r="B330" t="s">
        <v>388</v>
      </c>
      <c r="C330">
        <v>0</v>
      </c>
      <c r="D330" s="64">
        <f t="shared" si="6"/>
        <v>0</v>
      </c>
      <c r="F330">
        <v>0</v>
      </c>
      <c r="H330" t="s">
        <v>18</v>
      </c>
      <c r="I330" t="s">
        <v>45</v>
      </c>
      <c r="J330">
        <v>2009</v>
      </c>
      <c r="K330" t="s">
        <v>747</v>
      </c>
      <c r="L330">
        <v>3</v>
      </c>
      <c r="N330" t="s">
        <v>18</v>
      </c>
      <c r="O330" t="s">
        <v>44</v>
      </c>
      <c r="P330">
        <v>2011</v>
      </c>
      <c r="Q330" t="s">
        <v>845</v>
      </c>
      <c r="R330">
        <v>1</v>
      </c>
    </row>
    <row r="331" spans="1:18">
      <c r="A331" t="s">
        <v>296</v>
      </c>
      <c r="B331" t="s">
        <v>389</v>
      </c>
      <c r="C331">
        <v>0</v>
      </c>
      <c r="D331" s="64">
        <f t="shared" si="6"/>
        <v>0</v>
      </c>
      <c r="F331">
        <v>0</v>
      </c>
      <c r="H331" t="s">
        <v>18</v>
      </c>
      <c r="I331" t="s">
        <v>45</v>
      </c>
      <c r="J331">
        <v>2010</v>
      </c>
      <c r="K331" t="s">
        <v>742</v>
      </c>
      <c r="L331">
        <v>3</v>
      </c>
      <c r="N331" t="s">
        <v>18</v>
      </c>
      <c r="O331" t="s">
        <v>44</v>
      </c>
      <c r="P331">
        <v>2012</v>
      </c>
      <c r="Q331" t="s">
        <v>845</v>
      </c>
      <c r="R331">
        <v>1</v>
      </c>
    </row>
    <row r="332" spans="1:18">
      <c r="A332" t="s">
        <v>296</v>
      </c>
      <c r="B332" t="s">
        <v>390</v>
      </c>
      <c r="C332">
        <v>0</v>
      </c>
      <c r="D332" s="64">
        <f t="shared" si="6"/>
        <v>0</v>
      </c>
      <c r="F332">
        <v>0</v>
      </c>
      <c r="H332" t="s">
        <v>18</v>
      </c>
      <c r="I332" t="s">
        <v>45</v>
      </c>
      <c r="J332">
        <v>2011</v>
      </c>
      <c r="K332" t="s">
        <v>742</v>
      </c>
      <c r="L332">
        <v>3</v>
      </c>
      <c r="N332" t="s">
        <v>18</v>
      </c>
      <c r="O332" t="s">
        <v>44</v>
      </c>
      <c r="P332">
        <v>2013</v>
      </c>
      <c r="Q332" t="s">
        <v>845</v>
      </c>
      <c r="R332">
        <v>1</v>
      </c>
    </row>
    <row r="333" spans="1:18">
      <c r="A333" t="s">
        <v>296</v>
      </c>
      <c r="B333" t="s">
        <v>391</v>
      </c>
      <c r="C333">
        <v>0</v>
      </c>
      <c r="D333" s="64">
        <f t="shared" si="6"/>
        <v>0</v>
      </c>
      <c r="F333">
        <v>0</v>
      </c>
      <c r="H333" t="s">
        <v>18</v>
      </c>
      <c r="I333" t="s">
        <v>45</v>
      </c>
      <c r="J333">
        <v>2012</v>
      </c>
      <c r="K333" t="s">
        <v>742</v>
      </c>
      <c r="L333">
        <v>3</v>
      </c>
      <c r="N333" t="s">
        <v>18</v>
      </c>
      <c r="O333" t="s">
        <v>44</v>
      </c>
      <c r="P333">
        <v>2014</v>
      </c>
      <c r="Q333" t="s">
        <v>845</v>
      </c>
      <c r="R333">
        <v>1</v>
      </c>
    </row>
    <row r="334" spans="1:18">
      <c r="A334" t="s">
        <v>296</v>
      </c>
      <c r="B334" t="s">
        <v>392</v>
      </c>
      <c r="C334">
        <v>90</v>
      </c>
      <c r="D334" s="64">
        <f t="shared" si="6"/>
        <v>1.88</v>
      </c>
      <c r="F334">
        <v>42</v>
      </c>
      <c r="H334" t="s">
        <v>18</v>
      </c>
      <c r="I334" t="s">
        <v>45</v>
      </c>
      <c r="J334">
        <v>2013</v>
      </c>
      <c r="K334" t="s">
        <v>742</v>
      </c>
      <c r="L334">
        <v>3</v>
      </c>
      <c r="N334" t="s">
        <v>18</v>
      </c>
      <c r="O334" t="s">
        <v>44</v>
      </c>
      <c r="P334">
        <v>2015</v>
      </c>
      <c r="Q334" t="s">
        <v>845</v>
      </c>
      <c r="R334">
        <v>1</v>
      </c>
    </row>
    <row r="335" spans="1:18">
      <c r="A335" t="s">
        <v>296</v>
      </c>
      <c r="B335" t="s">
        <v>393</v>
      </c>
      <c r="C335">
        <v>0</v>
      </c>
      <c r="D335" s="64">
        <f t="shared" si="6"/>
        <v>0</v>
      </c>
      <c r="F335">
        <v>0</v>
      </c>
      <c r="H335" t="s">
        <v>18</v>
      </c>
      <c r="I335" t="s">
        <v>45</v>
      </c>
      <c r="J335">
        <v>2014</v>
      </c>
      <c r="K335" t="s">
        <v>846</v>
      </c>
      <c r="L335">
        <v>1</v>
      </c>
      <c r="N335" t="s">
        <v>18</v>
      </c>
      <c r="O335" t="s">
        <v>44</v>
      </c>
      <c r="P335">
        <v>2016</v>
      </c>
      <c r="Q335" t="s">
        <v>845</v>
      </c>
      <c r="R335">
        <v>1</v>
      </c>
    </row>
    <row r="336" spans="1:18">
      <c r="A336" t="s">
        <v>296</v>
      </c>
      <c r="B336" t="s">
        <v>394</v>
      </c>
      <c r="C336">
        <v>32</v>
      </c>
      <c r="D336" s="64">
        <f t="shared" si="6"/>
        <v>0.67</v>
      </c>
      <c r="F336">
        <v>15</v>
      </c>
      <c r="H336" t="s">
        <v>18</v>
      </c>
      <c r="I336" t="s">
        <v>45</v>
      </c>
      <c r="J336">
        <v>2015</v>
      </c>
      <c r="K336" t="s">
        <v>747</v>
      </c>
      <c r="L336">
        <v>3</v>
      </c>
      <c r="N336" t="s">
        <v>18</v>
      </c>
      <c r="O336" t="s">
        <v>44</v>
      </c>
      <c r="P336">
        <v>2017</v>
      </c>
      <c r="Q336" t="s">
        <v>847</v>
      </c>
      <c r="R336">
        <v>1</v>
      </c>
    </row>
    <row r="337" spans="1:18">
      <c r="A337" t="s">
        <v>296</v>
      </c>
      <c r="B337" t="s">
        <v>395</v>
      </c>
      <c r="C337">
        <v>0</v>
      </c>
      <c r="D337" s="64">
        <f t="shared" si="6"/>
        <v>0</v>
      </c>
      <c r="F337">
        <v>0</v>
      </c>
      <c r="H337" t="s">
        <v>18</v>
      </c>
      <c r="I337" t="s">
        <v>45</v>
      </c>
      <c r="J337">
        <v>2016</v>
      </c>
      <c r="K337" t="s">
        <v>747</v>
      </c>
      <c r="L337">
        <v>3</v>
      </c>
      <c r="N337" t="s">
        <v>18</v>
      </c>
      <c r="O337" t="s">
        <v>44</v>
      </c>
      <c r="P337">
        <v>2018</v>
      </c>
      <c r="Q337" t="s">
        <v>848</v>
      </c>
      <c r="R337">
        <v>1</v>
      </c>
    </row>
    <row r="338" spans="1:18">
      <c r="A338" t="s">
        <v>296</v>
      </c>
      <c r="B338" t="s">
        <v>396</v>
      </c>
      <c r="C338">
        <v>0</v>
      </c>
      <c r="D338" s="64">
        <f t="shared" si="6"/>
        <v>0</v>
      </c>
      <c r="F338">
        <v>0</v>
      </c>
      <c r="H338" t="s">
        <v>18</v>
      </c>
      <c r="I338" t="s">
        <v>45</v>
      </c>
      <c r="J338">
        <v>2017</v>
      </c>
      <c r="K338" t="s">
        <v>846</v>
      </c>
      <c r="L338">
        <v>1</v>
      </c>
      <c r="N338" t="s">
        <v>18</v>
      </c>
      <c r="O338" t="s">
        <v>44</v>
      </c>
      <c r="P338">
        <v>2019</v>
      </c>
      <c r="Q338" t="s">
        <v>848</v>
      </c>
      <c r="R338">
        <v>1</v>
      </c>
    </row>
    <row r="339" spans="1:18">
      <c r="A339" t="s">
        <v>296</v>
      </c>
      <c r="B339" t="s">
        <v>397</v>
      </c>
      <c r="C339">
        <v>0</v>
      </c>
      <c r="D339" s="64">
        <f t="shared" si="6"/>
        <v>0</v>
      </c>
      <c r="F339">
        <v>0</v>
      </c>
      <c r="H339" t="s">
        <v>18</v>
      </c>
      <c r="I339" t="s">
        <v>45</v>
      </c>
      <c r="J339">
        <v>2018</v>
      </c>
      <c r="K339" t="s">
        <v>716</v>
      </c>
      <c r="L339">
        <v>1</v>
      </c>
      <c r="N339" t="s">
        <v>18</v>
      </c>
      <c r="O339" t="s">
        <v>44</v>
      </c>
      <c r="P339">
        <v>2020</v>
      </c>
      <c r="Q339" t="s">
        <v>849</v>
      </c>
      <c r="R339">
        <v>1</v>
      </c>
    </row>
    <row r="340" spans="1:18">
      <c r="A340" t="s">
        <v>296</v>
      </c>
      <c r="B340" t="s">
        <v>398</v>
      </c>
      <c r="C340">
        <v>0</v>
      </c>
      <c r="D340" s="64">
        <f t="shared" si="6"/>
        <v>0</v>
      </c>
      <c r="F340">
        <v>0</v>
      </c>
      <c r="H340" t="s">
        <v>18</v>
      </c>
      <c r="I340" t="s">
        <v>45</v>
      </c>
      <c r="J340">
        <v>2019</v>
      </c>
      <c r="K340" t="s">
        <v>716</v>
      </c>
      <c r="L340">
        <v>1</v>
      </c>
      <c r="N340" t="s">
        <v>18</v>
      </c>
      <c r="O340" t="s">
        <v>45</v>
      </c>
      <c r="P340">
        <v>2006</v>
      </c>
      <c r="Q340" t="s">
        <v>850</v>
      </c>
      <c r="R340">
        <v>3</v>
      </c>
    </row>
    <row r="341" spans="1:18">
      <c r="A341" t="s">
        <v>296</v>
      </c>
      <c r="B341" t="s">
        <v>399</v>
      </c>
      <c r="C341">
        <v>0</v>
      </c>
      <c r="D341" s="64">
        <f t="shared" si="6"/>
        <v>0</v>
      </c>
      <c r="F341">
        <v>0</v>
      </c>
      <c r="H341" t="s">
        <v>18</v>
      </c>
      <c r="I341" t="s">
        <v>45</v>
      </c>
      <c r="J341">
        <v>2020</v>
      </c>
      <c r="K341" t="s">
        <v>716</v>
      </c>
      <c r="L341">
        <v>1</v>
      </c>
      <c r="N341" t="s">
        <v>18</v>
      </c>
      <c r="O341" t="s">
        <v>45</v>
      </c>
      <c r="P341">
        <v>2007</v>
      </c>
      <c r="Q341" t="s">
        <v>850</v>
      </c>
      <c r="R341">
        <v>3</v>
      </c>
    </row>
    <row r="342" spans="1:18">
      <c r="A342" t="s">
        <v>296</v>
      </c>
      <c r="B342" t="s">
        <v>400</v>
      </c>
      <c r="C342">
        <v>0</v>
      </c>
      <c r="D342" s="64">
        <f t="shared" si="6"/>
        <v>0</v>
      </c>
      <c r="F342">
        <v>0</v>
      </c>
      <c r="H342" t="s">
        <v>18</v>
      </c>
      <c r="I342" t="s">
        <v>45</v>
      </c>
      <c r="J342">
        <v>2021</v>
      </c>
      <c r="K342" t="s">
        <v>716</v>
      </c>
      <c r="L342">
        <v>1</v>
      </c>
      <c r="N342" t="s">
        <v>18</v>
      </c>
      <c r="O342" t="s">
        <v>45</v>
      </c>
      <c r="P342">
        <v>2008</v>
      </c>
      <c r="Q342" t="s">
        <v>851</v>
      </c>
      <c r="R342">
        <v>3</v>
      </c>
    </row>
    <row r="343" spans="1:18">
      <c r="A343" t="s">
        <v>296</v>
      </c>
      <c r="B343" t="s">
        <v>401</v>
      </c>
      <c r="C343">
        <v>0</v>
      </c>
      <c r="D343" s="64">
        <f t="shared" si="6"/>
        <v>0</v>
      </c>
      <c r="F343">
        <v>0</v>
      </c>
      <c r="H343" t="s">
        <v>18</v>
      </c>
      <c r="I343" t="s">
        <v>46</v>
      </c>
      <c r="J343">
        <v>2006</v>
      </c>
      <c r="K343" t="s">
        <v>852</v>
      </c>
      <c r="L343">
        <v>0</v>
      </c>
      <c r="N343" t="s">
        <v>18</v>
      </c>
      <c r="O343" t="s">
        <v>45</v>
      </c>
      <c r="P343">
        <v>2009</v>
      </c>
      <c r="Q343" t="s">
        <v>850</v>
      </c>
      <c r="R343">
        <v>3</v>
      </c>
    </row>
    <row r="344" spans="1:18">
      <c r="A344" t="s">
        <v>296</v>
      </c>
      <c r="B344" t="s">
        <v>402</v>
      </c>
      <c r="C344">
        <v>0</v>
      </c>
      <c r="D344" s="64">
        <f t="shared" si="6"/>
        <v>0</v>
      </c>
      <c r="F344">
        <v>0</v>
      </c>
      <c r="H344" t="s">
        <v>18</v>
      </c>
      <c r="I344" t="s">
        <v>46</v>
      </c>
      <c r="J344">
        <v>2007</v>
      </c>
      <c r="K344" t="s">
        <v>852</v>
      </c>
      <c r="L344">
        <v>0</v>
      </c>
      <c r="N344" t="s">
        <v>18</v>
      </c>
      <c r="O344" t="s">
        <v>45</v>
      </c>
      <c r="P344">
        <v>2010</v>
      </c>
      <c r="Q344" t="s">
        <v>851</v>
      </c>
      <c r="R344">
        <v>3</v>
      </c>
    </row>
    <row r="345" spans="1:18">
      <c r="A345" t="s">
        <v>296</v>
      </c>
      <c r="B345" t="s">
        <v>403</v>
      </c>
      <c r="C345">
        <v>0</v>
      </c>
      <c r="D345" s="64">
        <f t="shared" si="6"/>
        <v>0</v>
      </c>
      <c r="F345">
        <v>0</v>
      </c>
      <c r="H345" t="s">
        <v>18</v>
      </c>
      <c r="I345" t="s">
        <v>46</v>
      </c>
      <c r="J345">
        <v>2008</v>
      </c>
      <c r="K345" t="s">
        <v>852</v>
      </c>
      <c r="L345">
        <v>0</v>
      </c>
      <c r="N345" t="s">
        <v>18</v>
      </c>
      <c r="O345" t="s">
        <v>45</v>
      </c>
      <c r="P345">
        <v>2011</v>
      </c>
      <c r="Q345" t="s">
        <v>853</v>
      </c>
      <c r="R345">
        <v>3</v>
      </c>
    </row>
    <row r="346" spans="1:18">
      <c r="A346" t="s">
        <v>296</v>
      </c>
      <c r="B346" t="s">
        <v>404</v>
      </c>
      <c r="C346">
        <v>0</v>
      </c>
      <c r="D346" s="64">
        <f t="shared" si="6"/>
        <v>0</v>
      </c>
      <c r="F346">
        <v>0</v>
      </c>
      <c r="H346" t="s">
        <v>18</v>
      </c>
      <c r="I346" t="s">
        <v>46</v>
      </c>
      <c r="J346">
        <v>2009</v>
      </c>
      <c r="K346" t="s">
        <v>852</v>
      </c>
      <c r="L346">
        <v>0</v>
      </c>
      <c r="N346" t="s">
        <v>18</v>
      </c>
      <c r="O346" t="s">
        <v>45</v>
      </c>
      <c r="P346">
        <v>2012</v>
      </c>
      <c r="Q346" t="s">
        <v>853</v>
      </c>
      <c r="R346">
        <v>3</v>
      </c>
    </row>
    <row r="347" spans="1:18">
      <c r="A347" t="s">
        <v>296</v>
      </c>
      <c r="B347" t="s">
        <v>405</v>
      </c>
      <c r="C347">
        <v>0</v>
      </c>
      <c r="D347" s="64">
        <f t="shared" si="6"/>
        <v>0</v>
      </c>
      <c r="F347">
        <v>0</v>
      </c>
      <c r="H347" t="s">
        <v>18</v>
      </c>
      <c r="I347" t="s">
        <v>46</v>
      </c>
      <c r="J347">
        <v>2010</v>
      </c>
      <c r="K347" t="s">
        <v>852</v>
      </c>
      <c r="L347">
        <v>0</v>
      </c>
      <c r="N347" t="s">
        <v>18</v>
      </c>
      <c r="O347" t="s">
        <v>45</v>
      </c>
      <c r="P347">
        <v>2013</v>
      </c>
      <c r="Q347" t="s">
        <v>853</v>
      </c>
      <c r="R347">
        <v>3</v>
      </c>
    </row>
    <row r="348" spans="1:18">
      <c r="A348" t="s">
        <v>296</v>
      </c>
      <c r="B348" t="s">
        <v>406</v>
      </c>
      <c r="C348">
        <v>0</v>
      </c>
      <c r="D348" s="64">
        <f t="shared" si="6"/>
        <v>0</v>
      </c>
      <c r="F348">
        <v>0</v>
      </c>
      <c r="H348" t="s">
        <v>18</v>
      </c>
      <c r="I348" t="s">
        <v>46</v>
      </c>
      <c r="J348">
        <v>2011</v>
      </c>
      <c r="K348" t="s">
        <v>852</v>
      </c>
      <c r="L348">
        <v>0</v>
      </c>
      <c r="N348" t="s">
        <v>18</v>
      </c>
      <c r="O348" t="s">
        <v>45</v>
      </c>
      <c r="P348">
        <v>2014</v>
      </c>
      <c r="Q348" t="s">
        <v>854</v>
      </c>
      <c r="R348">
        <v>1</v>
      </c>
    </row>
    <row r="349" spans="1:18">
      <c r="A349" t="s">
        <v>296</v>
      </c>
      <c r="B349" t="s">
        <v>407</v>
      </c>
      <c r="C349">
        <v>0</v>
      </c>
      <c r="D349" s="64">
        <f t="shared" si="6"/>
        <v>0</v>
      </c>
      <c r="F349">
        <v>0</v>
      </c>
      <c r="H349" t="s">
        <v>18</v>
      </c>
      <c r="I349" t="s">
        <v>46</v>
      </c>
      <c r="J349">
        <v>2012</v>
      </c>
      <c r="K349" t="s">
        <v>807</v>
      </c>
      <c r="L349">
        <v>2</v>
      </c>
      <c r="N349" t="s">
        <v>18</v>
      </c>
      <c r="O349" t="s">
        <v>45</v>
      </c>
      <c r="P349">
        <v>2015</v>
      </c>
      <c r="Q349" t="s">
        <v>855</v>
      </c>
      <c r="R349">
        <v>3</v>
      </c>
    </row>
    <row r="350" spans="1:18">
      <c r="A350" t="s">
        <v>296</v>
      </c>
      <c r="B350" t="s">
        <v>408</v>
      </c>
      <c r="C350">
        <v>0</v>
      </c>
      <c r="D350" s="64">
        <f t="shared" si="6"/>
        <v>0</v>
      </c>
      <c r="F350">
        <v>0</v>
      </c>
      <c r="H350" t="s">
        <v>18</v>
      </c>
      <c r="I350" t="s">
        <v>46</v>
      </c>
      <c r="J350">
        <v>2013</v>
      </c>
      <c r="K350" t="s">
        <v>808</v>
      </c>
      <c r="L350">
        <v>1</v>
      </c>
      <c r="N350" t="s">
        <v>18</v>
      </c>
      <c r="O350" t="s">
        <v>45</v>
      </c>
      <c r="P350">
        <v>2016</v>
      </c>
      <c r="Q350" t="s">
        <v>855</v>
      </c>
      <c r="R350">
        <v>3</v>
      </c>
    </row>
    <row r="351" spans="1:18">
      <c r="A351" t="s">
        <v>296</v>
      </c>
      <c r="B351" t="s">
        <v>409</v>
      </c>
      <c r="C351">
        <v>0</v>
      </c>
      <c r="D351" s="64">
        <f t="shared" si="6"/>
        <v>0</v>
      </c>
      <c r="F351">
        <v>0</v>
      </c>
      <c r="H351" t="s">
        <v>18</v>
      </c>
      <c r="I351" t="s">
        <v>46</v>
      </c>
      <c r="J351">
        <v>2014</v>
      </c>
      <c r="K351" t="s">
        <v>808</v>
      </c>
      <c r="L351">
        <v>1</v>
      </c>
      <c r="N351" t="s">
        <v>18</v>
      </c>
      <c r="O351" t="s">
        <v>45</v>
      </c>
      <c r="P351">
        <v>2017</v>
      </c>
      <c r="Q351" t="s">
        <v>856</v>
      </c>
      <c r="R351">
        <v>1</v>
      </c>
    </row>
    <row r="352" spans="1:18">
      <c r="A352" t="s">
        <v>296</v>
      </c>
      <c r="B352" t="s">
        <v>410</v>
      </c>
      <c r="C352">
        <v>0</v>
      </c>
      <c r="D352" s="64">
        <f t="shared" si="6"/>
        <v>0</v>
      </c>
      <c r="F352">
        <v>0</v>
      </c>
      <c r="H352" t="s">
        <v>18</v>
      </c>
      <c r="I352" t="s">
        <v>46</v>
      </c>
      <c r="J352">
        <v>2015</v>
      </c>
      <c r="K352" t="s">
        <v>808</v>
      </c>
      <c r="L352">
        <v>1</v>
      </c>
      <c r="N352" t="s">
        <v>18</v>
      </c>
      <c r="O352" t="s">
        <v>45</v>
      </c>
      <c r="P352">
        <v>2018</v>
      </c>
      <c r="Q352" t="s">
        <v>857</v>
      </c>
      <c r="R352">
        <v>1</v>
      </c>
    </row>
    <row r="353" spans="1:18">
      <c r="A353" t="s">
        <v>296</v>
      </c>
      <c r="B353" t="s">
        <v>411</v>
      </c>
      <c r="C353">
        <v>0</v>
      </c>
      <c r="D353" s="64">
        <f t="shared" si="6"/>
        <v>0</v>
      </c>
      <c r="F353">
        <v>0</v>
      </c>
      <c r="H353" t="s">
        <v>18</v>
      </c>
      <c r="I353" t="s">
        <v>46</v>
      </c>
      <c r="J353">
        <v>2016</v>
      </c>
      <c r="K353" t="s">
        <v>808</v>
      </c>
      <c r="L353">
        <v>1</v>
      </c>
      <c r="N353" t="s">
        <v>18</v>
      </c>
      <c r="O353" t="s">
        <v>45</v>
      </c>
      <c r="P353">
        <v>2019</v>
      </c>
      <c r="Q353" t="s">
        <v>858</v>
      </c>
      <c r="R353">
        <v>1</v>
      </c>
    </row>
    <row r="354" spans="1:18">
      <c r="A354" t="s">
        <v>296</v>
      </c>
      <c r="B354" t="s">
        <v>412</v>
      </c>
      <c r="C354">
        <v>6</v>
      </c>
      <c r="D354" s="64">
        <f t="shared" si="6"/>
        <v>0.13</v>
      </c>
      <c r="F354">
        <v>3</v>
      </c>
      <c r="H354" t="s">
        <v>18</v>
      </c>
      <c r="I354" t="s">
        <v>46</v>
      </c>
      <c r="J354">
        <v>2017</v>
      </c>
      <c r="K354" t="s">
        <v>808</v>
      </c>
      <c r="L354">
        <v>1</v>
      </c>
      <c r="N354" t="s">
        <v>18</v>
      </c>
      <c r="O354" t="s">
        <v>45</v>
      </c>
      <c r="P354">
        <v>2020</v>
      </c>
      <c r="Q354" t="s">
        <v>858</v>
      </c>
      <c r="R354">
        <v>1</v>
      </c>
    </row>
    <row r="355" spans="1:18">
      <c r="A355" t="s">
        <v>296</v>
      </c>
      <c r="B355" t="s">
        <v>413</v>
      </c>
      <c r="C355">
        <v>0</v>
      </c>
      <c r="D355" s="64">
        <f t="shared" si="6"/>
        <v>0</v>
      </c>
      <c r="F355">
        <v>0</v>
      </c>
      <c r="H355" t="s">
        <v>18</v>
      </c>
      <c r="I355" t="s">
        <v>46</v>
      </c>
      <c r="J355">
        <v>2018</v>
      </c>
      <c r="K355" t="s">
        <v>808</v>
      </c>
      <c r="L355">
        <v>1</v>
      </c>
      <c r="N355" t="s">
        <v>18</v>
      </c>
      <c r="O355" t="s">
        <v>45</v>
      </c>
      <c r="P355">
        <v>2021</v>
      </c>
      <c r="Q355" t="s">
        <v>858</v>
      </c>
      <c r="R355">
        <v>1</v>
      </c>
    </row>
    <row r="356" spans="1:18">
      <c r="A356" t="s">
        <v>296</v>
      </c>
      <c r="B356" t="s">
        <v>414</v>
      </c>
      <c r="C356">
        <v>0</v>
      </c>
      <c r="D356" s="64">
        <f t="shared" si="6"/>
        <v>0</v>
      </c>
      <c r="F356">
        <v>0</v>
      </c>
      <c r="H356" t="s">
        <v>18</v>
      </c>
      <c r="I356" t="s">
        <v>46</v>
      </c>
      <c r="J356">
        <v>2019</v>
      </c>
      <c r="K356" t="s">
        <v>808</v>
      </c>
      <c r="L356">
        <v>1</v>
      </c>
      <c r="N356" t="s">
        <v>18</v>
      </c>
      <c r="O356" t="s">
        <v>46</v>
      </c>
      <c r="P356">
        <v>2006</v>
      </c>
      <c r="Q356">
        <v>0</v>
      </c>
      <c r="R356">
        <v>0</v>
      </c>
    </row>
    <row r="357" spans="1:18">
      <c r="A357" t="s">
        <v>296</v>
      </c>
      <c r="B357" t="s">
        <v>415</v>
      </c>
      <c r="C357">
        <v>0</v>
      </c>
      <c r="D357" s="64">
        <f t="shared" si="6"/>
        <v>0</v>
      </c>
      <c r="F357">
        <v>0</v>
      </c>
      <c r="H357" t="s">
        <v>18</v>
      </c>
      <c r="I357" t="s">
        <v>46</v>
      </c>
      <c r="J357">
        <v>2020</v>
      </c>
      <c r="K357" t="s">
        <v>808</v>
      </c>
      <c r="L357">
        <v>1</v>
      </c>
      <c r="N357" t="s">
        <v>18</v>
      </c>
      <c r="O357" t="s">
        <v>46</v>
      </c>
      <c r="P357">
        <v>2007</v>
      </c>
      <c r="Q357">
        <v>0</v>
      </c>
      <c r="R357">
        <v>0</v>
      </c>
    </row>
    <row r="358" spans="1:18">
      <c r="A358" t="s">
        <v>296</v>
      </c>
      <c r="B358" t="s">
        <v>416</v>
      </c>
      <c r="C358">
        <v>0</v>
      </c>
      <c r="D358" s="64">
        <f t="shared" si="6"/>
        <v>0</v>
      </c>
      <c r="F358">
        <v>0</v>
      </c>
      <c r="H358" t="s">
        <v>18</v>
      </c>
      <c r="I358" t="s">
        <v>46</v>
      </c>
      <c r="J358">
        <v>2021</v>
      </c>
      <c r="K358" t="s">
        <v>808</v>
      </c>
      <c r="L358">
        <v>1</v>
      </c>
      <c r="N358" t="s">
        <v>18</v>
      </c>
      <c r="O358" t="s">
        <v>46</v>
      </c>
      <c r="P358">
        <v>2008</v>
      </c>
      <c r="Q358">
        <v>0</v>
      </c>
      <c r="R358">
        <v>0</v>
      </c>
    </row>
    <row r="359" spans="1:18">
      <c r="A359" t="s">
        <v>296</v>
      </c>
      <c r="B359" t="s">
        <v>417</v>
      </c>
      <c r="C359">
        <v>0</v>
      </c>
      <c r="D359" s="64">
        <f t="shared" si="6"/>
        <v>0</v>
      </c>
      <c r="F359">
        <v>0</v>
      </c>
      <c r="H359" t="s">
        <v>18</v>
      </c>
      <c r="I359" t="s">
        <v>47</v>
      </c>
      <c r="J359">
        <v>2006</v>
      </c>
      <c r="K359" t="s">
        <v>753</v>
      </c>
      <c r="L359">
        <v>2</v>
      </c>
      <c r="N359" t="s">
        <v>18</v>
      </c>
      <c r="O359" t="s">
        <v>46</v>
      </c>
      <c r="P359">
        <v>2009</v>
      </c>
      <c r="Q359">
        <v>0</v>
      </c>
      <c r="R359">
        <v>0</v>
      </c>
    </row>
    <row r="360" spans="1:18">
      <c r="A360" t="s">
        <v>296</v>
      </c>
      <c r="B360" t="s">
        <v>418</v>
      </c>
      <c r="C360">
        <v>0</v>
      </c>
      <c r="D360" s="64">
        <f t="shared" si="6"/>
        <v>0</v>
      </c>
      <c r="F360">
        <v>0</v>
      </c>
      <c r="H360" t="s">
        <v>18</v>
      </c>
      <c r="I360" t="s">
        <v>47</v>
      </c>
      <c r="J360">
        <v>2007</v>
      </c>
      <c r="K360" t="s">
        <v>753</v>
      </c>
      <c r="L360">
        <v>2</v>
      </c>
      <c r="N360" t="s">
        <v>18</v>
      </c>
      <c r="O360" t="s">
        <v>46</v>
      </c>
      <c r="P360">
        <v>2010</v>
      </c>
      <c r="Q360">
        <v>0</v>
      </c>
      <c r="R360">
        <v>0</v>
      </c>
    </row>
    <row r="361" spans="1:18">
      <c r="A361" t="s">
        <v>296</v>
      </c>
      <c r="B361" t="s">
        <v>419</v>
      </c>
      <c r="C361">
        <v>0</v>
      </c>
      <c r="D361" s="64">
        <f t="shared" si="6"/>
        <v>0</v>
      </c>
      <c r="F361">
        <v>0</v>
      </c>
      <c r="H361" t="s">
        <v>18</v>
      </c>
      <c r="I361" t="s">
        <v>47</v>
      </c>
      <c r="J361">
        <v>2008</v>
      </c>
      <c r="K361" t="s">
        <v>753</v>
      </c>
      <c r="L361">
        <v>2</v>
      </c>
      <c r="N361" t="s">
        <v>18</v>
      </c>
      <c r="O361" t="s">
        <v>46</v>
      </c>
      <c r="P361">
        <v>2011</v>
      </c>
      <c r="Q361">
        <v>0</v>
      </c>
      <c r="R361">
        <v>0</v>
      </c>
    </row>
    <row r="362" spans="1:18">
      <c r="A362" t="s">
        <v>296</v>
      </c>
      <c r="B362" t="s">
        <v>420</v>
      </c>
      <c r="C362">
        <v>0</v>
      </c>
      <c r="D362" s="64">
        <f t="shared" si="6"/>
        <v>0</v>
      </c>
      <c r="F362">
        <v>0</v>
      </c>
      <c r="H362" t="s">
        <v>18</v>
      </c>
      <c r="I362" t="s">
        <v>47</v>
      </c>
      <c r="J362">
        <v>2009</v>
      </c>
      <c r="K362" t="s">
        <v>753</v>
      </c>
      <c r="L362">
        <v>2</v>
      </c>
      <c r="N362" t="s">
        <v>18</v>
      </c>
      <c r="O362" t="s">
        <v>46</v>
      </c>
      <c r="P362">
        <v>2012</v>
      </c>
      <c r="Q362" t="s">
        <v>859</v>
      </c>
      <c r="R362">
        <v>2</v>
      </c>
    </row>
    <row r="363" spans="1:18">
      <c r="A363" t="s">
        <v>296</v>
      </c>
      <c r="B363" t="s">
        <v>421</v>
      </c>
      <c r="C363">
        <v>0</v>
      </c>
      <c r="D363" s="64">
        <f t="shared" si="6"/>
        <v>0</v>
      </c>
      <c r="F363">
        <v>0</v>
      </c>
      <c r="H363" t="s">
        <v>18</v>
      </c>
      <c r="I363" t="s">
        <v>47</v>
      </c>
      <c r="J363">
        <v>2010</v>
      </c>
      <c r="K363" t="s">
        <v>753</v>
      </c>
      <c r="L363">
        <v>2</v>
      </c>
      <c r="N363" t="s">
        <v>18</v>
      </c>
      <c r="O363" t="s">
        <v>46</v>
      </c>
      <c r="P363">
        <v>2013</v>
      </c>
      <c r="Q363" t="s">
        <v>860</v>
      </c>
      <c r="R363">
        <v>1</v>
      </c>
    </row>
    <row r="364" spans="1:18">
      <c r="A364" t="s">
        <v>296</v>
      </c>
      <c r="B364" t="s">
        <v>422</v>
      </c>
      <c r="C364">
        <v>0</v>
      </c>
      <c r="D364" s="64">
        <f t="shared" si="6"/>
        <v>0</v>
      </c>
      <c r="F364">
        <v>0</v>
      </c>
      <c r="H364" t="s">
        <v>18</v>
      </c>
      <c r="I364" t="s">
        <v>47</v>
      </c>
      <c r="J364">
        <v>2011</v>
      </c>
      <c r="K364" t="s">
        <v>753</v>
      </c>
      <c r="L364">
        <v>2</v>
      </c>
      <c r="N364" t="s">
        <v>18</v>
      </c>
      <c r="O364" t="s">
        <v>46</v>
      </c>
      <c r="P364">
        <v>2014</v>
      </c>
      <c r="Q364" t="s">
        <v>861</v>
      </c>
      <c r="R364">
        <v>1</v>
      </c>
    </row>
    <row r="365" spans="1:18">
      <c r="A365" t="s">
        <v>296</v>
      </c>
      <c r="B365" t="s">
        <v>423</v>
      </c>
      <c r="C365">
        <v>0</v>
      </c>
      <c r="D365" s="64">
        <f t="shared" si="6"/>
        <v>0</v>
      </c>
      <c r="F365">
        <v>0</v>
      </c>
      <c r="H365" t="s">
        <v>18</v>
      </c>
      <c r="I365" t="s">
        <v>47</v>
      </c>
      <c r="J365">
        <v>2012</v>
      </c>
      <c r="K365" t="s">
        <v>753</v>
      </c>
      <c r="L365">
        <v>2</v>
      </c>
      <c r="N365" t="s">
        <v>18</v>
      </c>
      <c r="O365" t="s">
        <v>46</v>
      </c>
      <c r="P365">
        <v>2015</v>
      </c>
      <c r="Q365" t="s">
        <v>861</v>
      </c>
      <c r="R365">
        <v>1</v>
      </c>
    </row>
    <row r="366" spans="1:18">
      <c r="A366" t="s">
        <v>296</v>
      </c>
      <c r="B366" t="s">
        <v>424</v>
      </c>
      <c r="C366">
        <v>16</v>
      </c>
      <c r="D366" s="64">
        <f t="shared" si="6"/>
        <v>0.33</v>
      </c>
      <c r="F366">
        <v>8</v>
      </c>
      <c r="H366" t="s">
        <v>18</v>
      </c>
      <c r="I366" t="s">
        <v>47</v>
      </c>
      <c r="J366">
        <v>2013</v>
      </c>
      <c r="K366" t="s">
        <v>753</v>
      </c>
      <c r="L366">
        <v>2</v>
      </c>
      <c r="N366" t="s">
        <v>18</v>
      </c>
      <c r="O366" t="s">
        <v>46</v>
      </c>
      <c r="P366">
        <v>2016</v>
      </c>
      <c r="Q366" t="s">
        <v>861</v>
      </c>
      <c r="R366">
        <v>1</v>
      </c>
    </row>
    <row r="367" spans="1:18">
      <c r="A367" t="s">
        <v>296</v>
      </c>
      <c r="B367" t="s">
        <v>425</v>
      </c>
      <c r="C367">
        <v>0</v>
      </c>
      <c r="D367" s="64">
        <f t="shared" ref="D367:D430" si="7">ROUND((C367/96)*(20/100)*10,2)</f>
        <v>0</v>
      </c>
      <c r="F367">
        <v>0</v>
      </c>
      <c r="H367" t="s">
        <v>18</v>
      </c>
      <c r="I367" t="s">
        <v>47</v>
      </c>
      <c r="J367">
        <v>2014</v>
      </c>
      <c r="K367" t="s">
        <v>753</v>
      </c>
      <c r="L367">
        <v>2</v>
      </c>
      <c r="N367" t="s">
        <v>18</v>
      </c>
      <c r="O367" t="s">
        <v>46</v>
      </c>
      <c r="P367">
        <v>2017</v>
      </c>
      <c r="Q367" t="s">
        <v>861</v>
      </c>
      <c r="R367">
        <v>1</v>
      </c>
    </row>
    <row r="368" spans="1:18">
      <c r="A368" t="s">
        <v>296</v>
      </c>
      <c r="B368" t="s">
        <v>426</v>
      </c>
      <c r="C368">
        <v>0</v>
      </c>
      <c r="D368" s="64">
        <f t="shared" si="7"/>
        <v>0</v>
      </c>
      <c r="F368">
        <v>0</v>
      </c>
      <c r="H368" t="s">
        <v>18</v>
      </c>
      <c r="I368" t="s">
        <v>47</v>
      </c>
      <c r="J368">
        <v>2015</v>
      </c>
      <c r="K368" t="s">
        <v>753</v>
      </c>
      <c r="L368">
        <v>2</v>
      </c>
      <c r="N368" t="s">
        <v>18</v>
      </c>
      <c r="O368" t="s">
        <v>46</v>
      </c>
      <c r="P368">
        <v>2018</v>
      </c>
      <c r="Q368" t="s">
        <v>861</v>
      </c>
      <c r="R368">
        <v>1</v>
      </c>
    </row>
    <row r="369" spans="1:18">
      <c r="A369" t="s">
        <v>296</v>
      </c>
      <c r="B369" t="s">
        <v>427</v>
      </c>
      <c r="C369">
        <v>0</v>
      </c>
      <c r="D369" s="64">
        <f t="shared" si="7"/>
        <v>0</v>
      </c>
      <c r="F369">
        <v>0</v>
      </c>
      <c r="H369" t="s">
        <v>18</v>
      </c>
      <c r="I369" t="s">
        <v>47</v>
      </c>
      <c r="J369">
        <v>2016</v>
      </c>
      <c r="K369" t="s">
        <v>753</v>
      </c>
      <c r="L369">
        <v>2</v>
      </c>
      <c r="N369" t="s">
        <v>18</v>
      </c>
      <c r="O369" t="s">
        <v>46</v>
      </c>
      <c r="P369">
        <v>2019</v>
      </c>
      <c r="Q369" t="s">
        <v>861</v>
      </c>
      <c r="R369">
        <v>1</v>
      </c>
    </row>
    <row r="370" spans="1:18">
      <c r="A370" t="s">
        <v>296</v>
      </c>
      <c r="B370" t="s">
        <v>428</v>
      </c>
      <c r="C370">
        <v>0</v>
      </c>
      <c r="D370" s="64">
        <f t="shared" si="7"/>
        <v>0</v>
      </c>
      <c r="F370">
        <v>0</v>
      </c>
      <c r="H370" t="s">
        <v>18</v>
      </c>
      <c r="I370" t="s">
        <v>47</v>
      </c>
      <c r="J370">
        <v>2017</v>
      </c>
      <c r="K370" t="s">
        <v>753</v>
      </c>
      <c r="L370">
        <v>2</v>
      </c>
      <c r="N370" t="s">
        <v>18</v>
      </c>
      <c r="O370" t="s">
        <v>46</v>
      </c>
      <c r="P370">
        <v>2020</v>
      </c>
      <c r="Q370" t="s">
        <v>861</v>
      </c>
      <c r="R370">
        <v>1</v>
      </c>
    </row>
    <row r="371" spans="1:18">
      <c r="A371" t="s">
        <v>296</v>
      </c>
      <c r="B371" t="s">
        <v>429</v>
      </c>
      <c r="C371">
        <v>0</v>
      </c>
      <c r="D371" s="64">
        <f t="shared" si="7"/>
        <v>0</v>
      </c>
      <c r="F371">
        <v>0</v>
      </c>
      <c r="H371" t="s">
        <v>18</v>
      </c>
      <c r="I371" t="s">
        <v>47</v>
      </c>
      <c r="J371">
        <v>2018</v>
      </c>
      <c r="K371" t="s">
        <v>753</v>
      </c>
      <c r="L371">
        <v>2</v>
      </c>
      <c r="N371" t="s">
        <v>18</v>
      </c>
      <c r="O371" t="s">
        <v>46</v>
      </c>
      <c r="P371">
        <v>2021</v>
      </c>
      <c r="Q371" t="s">
        <v>861</v>
      </c>
      <c r="R371">
        <v>1</v>
      </c>
    </row>
    <row r="372" spans="1:18">
      <c r="A372" t="s">
        <v>296</v>
      </c>
      <c r="B372" t="s">
        <v>430</v>
      </c>
      <c r="C372">
        <v>0</v>
      </c>
      <c r="D372" s="64">
        <f t="shared" si="7"/>
        <v>0</v>
      </c>
      <c r="F372">
        <v>0</v>
      </c>
      <c r="H372" t="s">
        <v>18</v>
      </c>
      <c r="I372" t="s">
        <v>47</v>
      </c>
      <c r="J372">
        <v>2019</v>
      </c>
      <c r="K372" t="s">
        <v>753</v>
      </c>
      <c r="L372">
        <v>2</v>
      </c>
      <c r="N372" t="s">
        <v>18</v>
      </c>
      <c r="O372" t="s">
        <v>47</v>
      </c>
      <c r="P372">
        <v>2006</v>
      </c>
      <c r="Q372" t="s">
        <v>817</v>
      </c>
      <c r="R372">
        <v>2</v>
      </c>
    </row>
    <row r="373" spans="1:18">
      <c r="A373" t="s">
        <v>296</v>
      </c>
      <c r="B373" t="s">
        <v>431</v>
      </c>
      <c r="C373">
        <v>0</v>
      </c>
      <c r="D373" s="64">
        <f t="shared" si="7"/>
        <v>0</v>
      </c>
      <c r="F373">
        <v>0</v>
      </c>
      <c r="H373" t="s">
        <v>18</v>
      </c>
      <c r="I373" t="s">
        <v>47</v>
      </c>
      <c r="J373">
        <v>2020</v>
      </c>
      <c r="K373" t="s">
        <v>753</v>
      </c>
      <c r="L373">
        <v>2</v>
      </c>
      <c r="N373" t="s">
        <v>18</v>
      </c>
      <c r="O373" t="s">
        <v>47</v>
      </c>
      <c r="P373">
        <v>2007</v>
      </c>
      <c r="Q373" t="s">
        <v>817</v>
      </c>
      <c r="R373">
        <v>2</v>
      </c>
    </row>
    <row r="374" spans="1:18">
      <c r="A374" t="s">
        <v>296</v>
      </c>
      <c r="B374" t="s">
        <v>432</v>
      </c>
      <c r="C374">
        <v>0</v>
      </c>
      <c r="D374" s="64">
        <f t="shared" si="7"/>
        <v>0</v>
      </c>
      <c r="F374">
        <v>0</v>
      </c>
      <c r="H374" t="s">
        <v>18</v>
      </c>
      <c r="I374" t="s">
        <v>48</v>
      </c>
      <c r="J374">
        <v>2006</v>
      </c>
      <c r="K374" t="s">
        <v>862</v>
      </c>
      <c r="L374">
        <v>3</v>
      </c>
      <c r="N374" t="s">
        <v>18</v>
      </c>
      <c r="O374" t="s">
        <v>47</v>
      </c>
      <c r="P374">
        <v>2008</v>
      </c>
      <c r="Q374" t="s">
        <v>817</v>
      </c>
      <c r="R374">
        <v>2</v>
      </c>
    </row>
    <row r="375" spans="1:18">
      <c r="A375" t="s">
        <v>296</v>
      </c>
      <c r="B375" t="s">
        <v>433</v>
      </c>
      <c r="C375">
        <v>0</v>
      </c>
      <c r="D375" s="64">
        <f t="shared" si="7"/>
        <v>0</v>
      </c>
      <c r="F375">
        <v>0</v>
      </c>
      <c r="H375" t="s">
        <v>18</v>
      </c>
      <c r="I375" t="s">
        <v>48</v>
      </c>
      <c r="J375">
        <v>2007</v>
      </c>
      <c r="K375" t="s">
        <v>862</v>
      </c>
      <c r="L375">
        <v>3</v>
      </c>
      <c r="N375" t="s">
        <v>18</v>
      </c>
      <c r="O375" t="s">
        <v>47</v>
      </c>
      <c r="P375">
        <v>2009</v>
      </c>
      <c r="Q375" t="s">
        <v>817</v>
      </c>
      <c r="R375">
        <v>2</v>
      </c>
    </row>
    <row r="376" spans="1:18">
      <c r="A376" t="s">
        <v>296</v>
      </c>
      <c r="B376" t="s">
        <v>434</v>
      </c>
      <c r="C376">
        <v>0</v>
      </c>
      <c r="D376" s="64">
        <f t="shared" si="7"/>
        <v>0</v>
      </c>
      <c r="F376">
        <v>0</v>
      </c>
      <c r="H376" t="s">
        <v>18</v>
      </c>
      <c r="I376" t="s">
        <v>48</v>
      </c>
      <c r="J376">
        <v>2008</v>
      </c>
      <c r="K376" t="s">
        <v>862</v>
      </c>
      <c r="L376">
        <v>3</v>
      </c>
      <c r="N376" t="s">
        <v>18</v>
      </c>
      <c r="O376" t="s">
        <v>47</v>
      </c>
      <c r="P376">
        <v>2010</v>
      </c>
      <c r="Q376" t="s">
        <v>817</v>
      </c>
      <c r="R376">
        <v>2</v>
      </c>
    </row>
    <row r="377" spans="1:18">
      <c r="A377" t="s">
        <v>296</v>
      </c>
      <c r="B377" t="s">
        <v>435</v>
      </c>
      <c r="C377">
        <v>0</v>
      </c>
      <c r="D377" s="64">
        <f t="shared" si="7"/>
        <v>0</v>
      </c>
      <c r="F377">
        <v>0</v>
      </c>
      <c r="H377" t="s">
        <v>18</v>
      </c>
      <c r="I377" t="s">
        <v>48</v>
      </c>
      <c r="J377">
        <v>2009</v>
      </c>
      <c r="K377" t="s">
        <v>862</v>
      </c>
      <c r="L377">
        <v>3</v>
      </c>
      <c r="N377" t="s">
        <v>18</v>
      </c>
      <c r="O377" t="s">
        <v>47</v>
      </c>
      <c r="P377">
        <v>2011</v>
      </c>
      <c r="Q377" t="s">
        <v>817</v>
      </c>
      <c r="R377">
        <v>2</v>
      </c>
    </row>
    <row r="378" spans="1:18">
      <c r="A378" t="s">
        <v>296</v>
      </c>
      <c r="B378" t="s">
        <v>436</v>
      </c>
      <c r="C378">
        <v>0</v>
      </c>
      <c r="D378" s="64">
        <f t="shared" si="7"/>
        <v>0</v>
      </c>
      <c r="F378">
        <v>0</v>
      </c>
      <c r="H378" t="s">
        <v>18</v>
      </c>
      <c r="I378" t="s">
        <v>48</v>
      </c>
      <c r="J378">
        <v>2010</v>
      </c>
      <c r="K378" t="s">
        <v>862</v>
      </c>
      <c r="L378">
        <v>3</v>
      </c>
      <c r="N378" t="s">
        <v>18</v>
      </c>
      <c r="O378" t="s">
        <v>47</v>
      </c>
      <c r="P378">
        <v>2012</v>
      </c>
      <c r="Q378" t="s">
        <v>817</v>
      </c>
      <c r="R378">
        <v>2</v>
      </c>
    </row>
    <row r="379" spans="1:18">
      <c r="A379" t="s">
        <v>296</v>
      </c>
      <c r="B379" t="s">
        <v>437</v>
      </c>
      <c r="C379">
        <v>0</v>
      </c>
      <c r="D379" s="64">
        <f t="shared" si="7"/>
        <v>0</v>
      </c>
      <c r="F379">
        <v>0</v>
      </c>
      <c r="H379" t="s">
        <v>18</v>
      </c>
      <c r="I379" t="s">
        <v>48</v>
      </c>
      <c r="J379">
        <v>2011</v>
      </c>
      <c r="K379" t="s">
        <v>862</v>
      </c>
      <c r="L379">
        <v>3</v>
      </c>
      <c r="N379" t="s">
        <v>18</v>
      </c>
      <c r="O379" t="s">
        <v>47</v>
      </c>
      <c r="P379">
        <v>2013</v>
      </c>
      <c r="Q379" t="s">
        <v>817</v>
      </c>
      <c r="R379">
        <v>2</v>
      </c>
    </row>
    <row r="380" spans="1:18">
      <c r="A380" t="s">
        <v>296</v>
      </c>
      <c r="B380" t="s">
        <v>438</v>
      </c>
      <c r="C380">
        <v>0</v>
      </c>
      <c r="D380" s="64">
        <f t="shared" si="7"/>
        <v>0</v>
      </c>
      <c r="F380">
        <v>0</v>
      </c>
      <c r="H380" t="s">
        <v>18</v>
      </c>
      <c r="I380" t="s">
        <v>48</v>
      </c>
      <c r="J380">
        <v>2012</v>
      </c>
      <c r="K380" t="s">
        <v>862</v>
      </c>
      <c r="L380">
        <v>3</v>
      </c>
      <c r="N380" t="s">
        <v>18</v>
      </c>
      <c r="O380" t="s">
        <v>47</v>
      </c>
      <c r="P380">
        <v>2014</v>
      </c>
      <c r="Q380" t="s">
        <v>817</v>
      </c>
      <c r="R380">
        <v>2</v>
      </c>
    </row>
    <row r="381" spans="1:18">
      <c r="A381" t="s">
        <v>296</v>
      </c>
      <c r="B381" t="s">
        <v>439</v>
      </c>
      <c r="C381">
        <v>0</v>
      </c>
      <c r="D381" s="64">
        <f t="shared" si="7"/>
        <v>0</v>
      </c>
      <c r="F381">
        <v>0</v>
      </c>
      <c r="H381" t="s">
        <v>18</v>
      </c>
      <c r="I381" t="s">
        <v>48</v>
      </c>
      <c r="J381">
        <v>2013</v>
      </c>
      <c r="K381" t="s">
        <v>862</v>
      </c>
      <c r="L381">
        <v>3</v>
      </c>
      <c r="N381" t="s">
        <v>18</v>
      </c>
      <c r="O381" t="s">
        <v>47</v>
      </c>
      <c r="P381">
        <v>2015</v>
      </c>
      <c r="Q381" t="s">
        <v>817</v>
      </c>
      <c r="R381">
        <v>2</v>
      </c>
    </row>
    <row r="382" spans="1:18">
      <c r="A382" t="s">
        <v>296</v>
      </c>
      <c r="B382" t="s">
        <v>440</v>
      </c>
      <c r="C382">
        <v>0</v>
      </c>
      <c r="D382" s="64">
        <f t="shared" si="7"/>
        <v>0</v>
      </c>
      <c r="F382">
        <v>0</v>
      </c>
      <c r="H382" t="s">
        <v>18</v>
      </c>
      <c r="I382" t="s">
        <v>48</v>
      </c>
      <c r="J382">
        <v>2014</v>
      </c>
      <c r="K382" t="s">
        <v>862</v>
      </c>
      <c r="L382">
        <v>3</v>
      </c>
      <c r="N382" t="s">
        <v>18</v>
      </c>
      <c r="O382" t="s">
        <v>47</v>
      </c>
      <c r="P382">
        <v>2016</v>
      </c>
      <c r="Q382" t="s">
        <v>817</v>
      </c>
      <c r="R382">
        <v>2</v>
      </c>
    </row>
    <row r="383" spans="1:18">
      <c r="A383" t="s">
        <v>296</v>
      </c>
      <c r="B383" t="s">
        <v>441</v>
      </c>
      <c r="C383">
        <v>0</v>
      </c>
      <c r="D383" s="64">
        <f t="shared" si="7"/>
        <v>0</v>
      </c>
      <c r="F383">
        <v>0</v>
      </c>
      <c r="H383" t="s">
        <v>18</v>
      </c>
      <c r="I383" t="s">
        <v>48</v>
      </c>
      <c r="J383">
        <v>2015</v>
      </c>
      <c r="K383" t="s">
        <v>862</v>
      </c>
      <c r="L383">
        <v>3</v>
      </c>
      <c r="N383" t="s">
        <v>18</v>
      </c>
      <c r="O383" t="s">
        <v>47</v>
      </c>
      <c r="P383">
        <v>2017</v>
      </c>
      <c r="Q383" t="s">
        <v>817</v>
      </c>
      <c r="R383">
        <v>2</v>
      </c>
    </row>
    <row r="384" spans="1:18">
      <c r="A384" t="s">
        <v>296</v>
      </c>
      <c r="B384" t="s">
        <v>442</v>
      </c>
      <c r="C384">
        <v>0</v>
      </c>
      <c r="D384" s="64">
        <f t="shared" si="7"/>
        <v>0</v>
      </c>
      <c r="F384">
        <v>0</v>
      </c>
      <c r="H384" t="s">
        <v>18</v>
      </c>
      <c r="I384" t="s">
        <v>48</v>
      </c>
      <c r="J384">
        <v>2016</v>
      </c>
      <c r="K384" t="s">
        <v>862</v>
      </c>
      <c r="L384">
        <v>3</v>
      </c>
      <c r="N384" t="s">
        <v>18</v>
      </c>
      <c r="O384" t="s">
        <v>47</v>
      </c>
      <c r="P384">
        <v>2018</v>
      </c>
      <c r="Q384" t="s">
        <v>817</v>
      </c>
      <c r="R384">
        <v>2</v>
      </c>
    </row>
    <row r="385" spans="1:18">
      <c r="A385" t="s">
        <v>296</v>
      </c>
      <c r="B385" t="s">
        <v>443</v>
      </c>
      <c r="C385">
        <v>0</v>
      </c>
      <c r="D385" s="64">
        <f t="shared" si="7"/>
        <v>0</v>
      </c>
      <c r="F385">
        <v>0</v>
      </c>
      <c r="H385" t="s">
        <v>18</v>
      </c>
      <c r="I385" t="s">
        <v>48</v>
      </c>
      <c r="J385">
        <v>2017</v>
      </c>
      <c r="K385" t="s">
        <v>862</v>
      </c>
      <c r="L385">
        <v>3</v>
      </c>
      <c r="N385" t="s">
        <v>18</v>
      </c>
      <c r="O385" t="s">
        <v>47</v>
      </c>
      <c r="P385">
        <v>2019</v>
      </c>
      <c r="Q385" t="s">
        <v>817</v>
      </c>
      <c r="R385">
        <v>2</v>
      </c>
    </row>
    <row r="386" spans="1:18">
      <c r="A386" t="s">
        <v>296</v>
      </c>
      <c r="B386" t="s">
        <v>444</v>
      </c>
      <c r="C386">
        <v>0</v>
      </c>
      <c r="D386" s="64">
        <f t="shared" si="7"/>
        <v>0</v>
      </c>
      <c r="F386">
        <v>0</v>
      </c>
      <c r="H386" t="s">
        <v>18</v>
      </c>
      <c r="I386" t="s">
        <v>48</v>
      </c>
      <c r="J386">
        <v>2018</v>
      </c>
      <c r="K386" t="s">
        <v>862</v>
      </c>
      <c r="L386">
        <v>3</v>
      </c>
      <c r="N386" t="s">
        <v>18</v>
      </c>
      <c r="O386" t="s">
        <v>47</v>
      </c>
      <c r="P386">
        <v>2020</v>
      </c>
      <c r="Q386" t="s">
        <v>817</v>
      </c>
      <c r="R386">
        <v>2</v>
      </c>
    </row>
    <row r="387" spans="1:18">
      <c r="A387" t="s">
        <v>296</v>
      </c>
      <c r="B387" t="s">
        <v>445</v>
      </c>
      <c r="C387">
        <v>0</v>
      </c>
      <c r="D387" s="64">
        <f t="shared" si="7"/>
        <v>0</v>
      </c>
      <c r="F387">
        <v>0</v>
      </c>
      <c r="H387" t="s">
        <v>18</v>
      </c>
      <c r="I387" t="s">
        <v>48</v>
      </c>
      <c r="J387">
        <v>2019</v>
      </c>
      <c r="K387" t="s">
        <v>862</v>
      </c>
      <c r="L387">
        <v>3</v>
      </c>
      <c r="N387" t="s">
        <v>18</v>
      </c>
      <c r="O387" t="s">
        <v>48</v>
      </c>
      <c r="P387">
        <v>2006</v>
      </c>
      <c r="Q387" t="s">
        <v>863</v>
      </c>
      <c r="R387">
        <v>1</v>
      </c>
    </row>
    <row r="388" spans="1:18">
      <c r="A388" t="s">
        <v>296</v>
      </c>
      <c r="B388" t="s">
        <v>446</v>
      </c>
      <c r="C388">
        <v>0</v>
      </c>
      <c r="D388" s="64">
        <f t="shared" si="7"/>
        <v>0</v>
      </c>
      <c r="F388">
        <v>0</v>
      </c>
      <c r="H388" t="s">
        <v>18</v>
      </c>
      <c r="I388" t="s">
        <v>48</v>
      </c>
      <c r="J388">
        <v>2020</v>
      </c>
      <c r="K388" t="s">
        <v>862</v>
      </c>
      <c r="L388">
        <v>3</v>
      </c>
      <c r="N388" t="s">
        <v>18</v>
      </c>
      <c r="O388" t="s">
        <v>48</v>
      </c>
      <c r="P388">
        <v>2007</v>
      </c>
      <c r="Q388" t="s">
        <v>863</v>
      </c>
      <c r="R388">
        <v>1</v>
      </c>
    </row>
    <row r="389" spans="1:18">
      <c r="A389" t="s">
        <v>296</v>
      </c>
      <c r="B389" t="s">
        <v>447</v>
      </c>
      <c r="C389">
        <v>0</v>
      </c>
      <c r="D389" s="64">
        <f t="shared" si="7"/>
        <v>0</v>
      </c>
      <c r="F389">
        <v>0</v>
      </c>
      <c r="H389" t="s">
        <v>18</v>
      </c>
      <c r="I389" t="s">
        <v>49</v>
      </c>
      <c r="J389">
        <v>2006</v>
      </c>
      <c r="K389" t="s">
        <v>749</v>
      </c>
      <c r="L389">
        <v>1</v>
      </c>
      <c r="N389" t="s">
        <v>18</v>
      </c>
      <c r="O389" t="s">
        <v>48</v>
      </c>
      <c r="P389">
        <v>2008</v>
      </c>
      <c r="Q389" t="s">
        <v>863</v>
      </c>
      <c r="R389">
        <v>1</v>
      </c>
    </row>
    <row r="390" spans="1:18">
      <c r="A390" t="s">
        <v>296</v>
      </c>
      <c r="B390" t="s">
        <v>448</v>
      </c>
      <c r="C390">
        <v>0</v>
      </c>
      <c r="D390" s="64">
        <f t="shared" si="7"/>
        <v>0</v>
      </c>
      <c r="F390">
        <v>0</v>
      </c>
      <c r="H390" t="s">
        <v>18</v>
      </c>
      <c r="I390" t="s">
        <v>49</v>
      </c>
      <c r="J390">
        <v>2007</v>
      </c>
      <c r="K390" t="s">
        <v>749</v>
      </c>
      <c r="L390">
        <v>1</v>
      </c>
      <c r="N390" t="s">
        <v>18</v>
      </c>
      <c r="O390" t="s">
        <v>48</v>
      </c>
      <c r="P390">
        <v>2009</v>
      </c>
      <c r="Q390" t="s">
        <v>863</v>
      </c>
      <c r="R390">
        <v>1</v>
      </c>
    </row>
    <row r="391" spans="1:18">
      <c r="A391" t="s">
        <v>296</v>
      </c>
      <c r="B391" t="s">
        <v>449</v>
      </c>
      <c r="C391">
        <v>0</v>
      </c>
      <c r="D391" s="64">
        <f t="shared" si="7"/>
        <v>0</v>
      </c>
      <c r="F391">
        <v>0</v>
      </c>
      <c r="H391" t="s">
        <v>18</v>
      </c>
      <c r="I391" t="s">
        <v>49</v>
      </c>
      <c r="J391">
        <v>2008</v>
      </c>
      <c r="K391" t="s">
        <v>749</v>
      </c>
      <c r="L391">
        <v>1</v>
      </c>
      <c r="N391" t="s">
        <v>18</v>
      </c>
      <c r="O391" t="s">
        <v>48</v>
      </c>
      <c r="P391">
        <v>2010</v>
      </c>
      <c r="Q391" t="s">
        <v>863</v>
      </c>
      <c r="R391">
        <v>1</v>
      </c>
    </row>
    <row r="392" spans="1:18">
      <c r="A392" t="s">
        <v>296</v>
      </c>
      <c r="B392" t="s">
        <v>450</v>
      </c>
      <c r="C392">
        <v>0</v>
      </c>
      <c r="D392" s="64">
        <f t="shared" si="7"/>
        <v>0</v>
      </c>
      <c r="F392">
        <v>0</v>
      </c>
      <c r="H392" t="s">
        <v>18</v>
      </c>
      <c r="I392" t="s">
        <v>49</v>
      </c>
      <c r="J392">
        <v>2009</v>
      </c>
      <c r="K392" t="s">
        <v>749</v>
      </c>
      <c r="L392">
        <v>1</v>
      </c>
      <c r="N392" t="s">
        <v>18</v>
      </c>
      <c r="O392" t="s">
        <v>48</v>
      </c>
      <c r="P392">
        <v>2011</v>
      </c>
      <c r="Q392" t="s">
        <v>863</v>
      </c>
      <c r="R392">
        <v>1</v>
      </c>
    </row>
    <row r="393" spans="1:18">
      <c r="A393" t="s">
        <v>296</v>
      </c>
      <c r="B393" t="s">
        <v>451</v>
      </c>
      <c r="C393">
        <v>0</v>
      </c>
      <c r="D393" s="64">
        <f t="shared" si="7"/>
        <v>0</v>
      </c>
      <c r="F393">
        <v>0</v>
      </c>
      <c r="H393" t="s">
        <v>18</v>
      </c>
      <c r="I393" t="s">
        <v>49</v>
      </c>
      <c r="J393">
        <v>2010</v>
      </c>
      <c r="K393" t="s">
        <v>749</v>
      </c>
      <c r="L393">
        <v>1</v>
      </c>
      <c r="N393" t="s">
        <v>18</v>
      </c>
      <c r="O393" t="s">
        <v>48</v>
      </c>
      <c r="P393">
        <v>2012</v>
      </c>
      <c r="Q393" t="s">
        <v>863</v>
      </c>
      <c r="R393">
        <v>1</v>
      </c>
    </row>
    <row r="394" spans="1:18">
      <c r="A394" t="s">
        <v>296</v>
      </c>
      <c r="B394" t="s">
        <v>452</v>
      </c>
      <c r="C394">
        <v>0</v>
      </c>
      <c r="D394" s="64">
        <f t="shared" si="7"/>
        <v>0</v>
      </c>
      <c r="F394">
        <v>0</v>
      </c>
      <c r="H394" t="s">
        <v>18</v>
      </c>
      <c r="I394" t="s">
        <v>49</v>
      </c>
      <c r="J394">
        <v>2011</v>
      </c>
      <c r="K394" t="s">
        <v>749</v>
      </c>
      <c r="L394">
        <v>1</v>
      </c>
      <c r="N394" t="s">
        <v>18</v>
      </c>
      <c r="O394" t="s">
        <v>48</v>
      </c>
      <c r="P394">
        <v>2013</v>
      </c>
      <c r="Q394" t="s">
        <v>863</v>
      </c>
      <c r="R394">
        <v>1</v>
      </c>
    </row>
    <row r="395" spans="1:18">
      <c r="A395" t="s">
        <v>296</v>
      </c>
      <c r="B395" t="s">
        <v>453</v>
      </c>
      <c r="C395">
        <v>0</v>
      </c>
      <c r="D395" s="64">
        <f t="shared" si="7"/>
        <v>0</v>
      </c>
      <c r="F395">
        <v>0</v>
      </c>
      <c r="H395" t="s">
        <v>18</v>
      </c>
      <c r="I395" t="s">
        <v>49</v>
      </c>
      <c r="J395">
        <v>2012</v>
      </c>
      <c r="K395" t="s">
        <v>749</v>
      </c>
      <c r="L395">
        <v>1</v>
      </c>
      <c r="N395" t="s">
        <v>18</v>
      </c>
      <c r="O395" t="s">
        <v>48</v>
      </c>
      <c r="P395">
        <v>2014</v>
      </c>
      <c r="Q395" t="s">
        <v>863</v>
      </c>
      <c r="R395">
        <v>1</v>
      </c>
    </row>
    <row r="396" spans="1:18">
      <c r="A396" t="s">
        <v>296</v>
      </c>
      <c r="B396" t="s">
        <v>454</v>
      </c>
      <c r="C396">
        <v>0</v>
      </c>
      <c r="D396" s="64">
        <f t="shared" si="7"/>
        <v>0</v>
      </c>
      <c r="F396">
        <v>0</v>
      </c>
      <c r="H396" t="s">
        <v>18</v>
      </c>
      <c r="I396" t="s">
        <v>49</v>
      </c>
      <c r="J396">
        <v>2013</v>
      </c>
      <c r="K396" t="s">
        <v>749</v>
      </c>
      <c r="L396">
        <v>1</v>
      </c>
      <c r="N396" t="s">
        <v>18</v>
      </c>
      <c r="O396" t="s">
        <v>48</v>
      </c>
      <c r="P396">
        <v>2015</v>
      </c>
      <c r="Q396" t="s">
        <v>863</v>
      </c>
      <c r="R396">
        <v>1</v>
      </c>
    </row>
    <row r="397" spans="1:18">
      <c r="A397" t="s">
        <v>296</v>
      </c>
      <c r="B397" t="s">
        <v>455</v>
      </c>
      <c r="C397">
        <v>0</v>
      </c>
      <c r="D397" s="64">
        <f t="shared" si="7"/>
        <v>0</v>
      </c>
      <c r="F397">
        <v>0</v>
      </c>
      <c r="H397" t="s">
        <v>18</v>
      </c>
      <c r="I397" t="s">
        <v>49</v>
      </c>
      <c r="J397">
        <v>2014</v>
      </c>
      <c r="K397" t="s">
        <v>749</v>
      </c>
      <c r="L397">
        <v>1</v>
      </c>
      <c r="N397" t="s">
        <v>18</v>
      </c>
      <c r="O397" t="s">
        <v>48</v>
      </c>
      <c r="P397">
        <v>2016</v>
      </c>
      <c r="Q397" t="s">
        <v>863</v>
      </c>
      <c r="R397">
        <v>1</v>
      </c>
    </row>
    <row r="398" spans="1:18">
      <c r="A398" t="s">
        <v>296</v>
      </c>
      <c r="B398" t="s">
        <v>456</v>
      </c>
      <c r="C398">
        <v>0</v>
      </c>
      <c r="D398" s="64">
        <f t="shared" si="7"/>
        <v>0</v>
      </c>
      <c r="F398">
        <v>0</v>
      </c>
      <c r="H398" t="s">
        <v>18</v>
      </c>
      <c r="I398" t="s">
        <v>49</v>
      </c>
      <c r="J398">
        <v>2015</v>
      </c>
      <c r="K398" t="s">
        <v>749</v>
      </c>
      <c r="L398">
        <v>1</v>
      </c>
      <c r="N398" t="s">
        <v>18</v>
      </c>
      <c r="O398" t="s">
        <v>48</v>
      </c>
      <c r="P398">
        <v>2017</v>
      </c>
      <c r="Q398" t="s">
        <v>863</v>
      </c>
      <c r="R398">
        <v>1</v>
      </c>
    </row>
    <row r="399" spans="1:18">
      <c r="A399" t="s">
        <v>296</v>
      </c>
      <c r="B399" t="s">
        <v>457</v>
      </c>
      <c r="C399">
        <v>0</v>
      </c>
      <c r="D399" s="64">
        <f t="shared" si="7"/>
        <v>0</v>
      </c>
      <c r="F399">
        <v>0</v>
      </c>
      <c r="H399" t="s">
        <v>18</v>
      </c>
      <c r="I399" t="s">
        <v>49</v>
      </c>
      <c r="J399">
        <v>2016</v>
      </c>
      <c r="K399" t="s">
        <v>749</v>
      </c>
      <c r="L399">
        <v>1</v>
      </c>
      <c r="N399" t="s">
        <v>18</v>
      </c>
      <c r="O399" t="s">
        <v>48</v>
      </c>
      <c r="P399">
        <v>2018</v>
      </c>
      <c r="Q399" t="s">
        <v>863</v>
      </c>
      <c r="R399">
        <v>1</v>
      </c>
    </row>
    <row r="400" spans="1:18">
      <c r="A400" t="s">
        <v>296</v>
      </c>
      <c r="B400" t="s">
        <v>458</v>
      </c>
      <c r="C400">
        <v>0</v>
      </c>
      <c r="D400" s="64">
        <f t="shared" si="7"/>
        <v>0</v>
      </c>
      <c r="F400">
        <v>0</v>
      </c>
      <c r="H400" t="s">
        <v>18</v>
      </c>
      <c r="I400" t="s">
        <v>49</v>
      </c>
      <c r="J400">
        <v>2017</v>
      </c>
      <c r="K400" t="s">
        <v>749</v>
      </c>
      <c r="L400">
        <v>1</v>
      </c>
      <c r="N400" t="s">
        <v>18</v>
      </c>
      <c r="O400" t="s">
        <v>48</v>
      </c>
      <c r="P400">
        <v>2019</v>
      </c>
      <c r="Q400" t="s">
        <v>863</v>
      </c>
      <c r="R400">
        <v>1</v>
      </c>
    </row>
    <row r="401" spans="1:18">
      <c r="A401" t="s">
        <v>296</v>
      </c>
      <c r="B401" t="s">
        <v>459</v>
      </c>
      <c r="C401">
        <v>0</v>
      </c>
      <c r="D401" s="64">
        <f t="shared" si="7"/>
        <v>0</v>
      </c>
      <c r="F401">
        <v>0</v>
      </c>
      <c r="H401" t="s">
        <v>18</v>
      </c>
      <c r="I401" t="s">
        <v>49</v>
      </c>
      <c r="J401">
        <v>2018</v>
      </c>
      <c r="K401" t="s">
        <v>749</v>
      </c>
      <c r="L401">
        <v>1</v>
      </c>
      <c r="N401" t="s">
        <v>18</v>
      </c>
      <c r="O401" t="s">
        <v>48</v>
      </c>
      <c r="P401">
        <v>2020</v>
      </c>
      <c r="Q401" t="s">
        <v>863</v>
      </c>
      <c r="R401">
        <v>1</v>
      </c>
    </row>
    <row r="402" spans="1:18">
      <c r="A402" t="s">
        <v>296</v>
      </c>
      <c r="B402" t="s">
        <v>460</v>
      </c>
      <c r="C402">
        <v>0</v>
      </c>
      <c r="D402" s="64">
        <f t="shared" si="7"/>
        <v>0</v>
      </c>
      <c r="F402">
        <v>0</v>
      </c>
      <c r="H402" t="s">
        <v>18</v>
      </c>
      <c r="I402" t="s">
        <v>49</v>
      </c>
      <c r="J402">
        <v>2019</v>
      </c>
      <c r="K402" t="s">
        <v>749</v>
      </c>
      <c r="L402">
        <v>1</v>
      </c>
      <c r="N402" t="s">
        <v>18</v>
      </c>
      <c r="O402" t="s">
        <v>49</v>
      </c>
      <c r="P402">
        <v>2006</v>
      </c>
      <c r="Q402" t="s">
        <v>718</v>
      </c>
      <c r="R402">
        <v>1</v>
      </c>
    </row>
    <row r="403" spans="1:18">
      <c r="A403" t="s">
        <v>296</v>
      </c>
      <c r="B403" t="s">
        <v>461</v>
      </c>
      <c r="C403">
        <v>0</v>
      </c>
      <c r="D403" s="64">
        <f t="shared" si="7"/>
        <v>0</v>
      </c>
      <c r="F403">
        <v>0</v>
      </c>
      <c r="H403" t="s">
        <v>18</v>
      </c>
      <c r="I403" t="s">
        <v>49</v>
      </c>
      <c r="J403">
        <v>2020</v>
      </c>
      <c r="K403" t="s">
        <v>749</v>
      </c>
      <c r="L403">
        <v>1</v>
      </c>
      <c r="N403" t="s">
        <v>18</v>
      </c>
      <c r="O403" t="s">
        <v>49</v>
      </c>
      <c r="P403">
        <v>2007</v>
      </c>
      <c r="Q403" t="s">
        <v>718</v>
      </c>
      <c r="R403">
        <v>1</v>
      </c>
    </row>
    <row r="404" spans="1:18">
      <c r="A404" t="s">
        <v>296</v>
      </c>
      <c r="B404" t="s">
        <v>462</v>
      </c>
      <c r="C404">
        <v>0</v>
      </c>
      <c r="D404" s="64">
        <f t="shared" si="7"/>
        <v>0</v>
      </c>
      <c r="F404">
        <v>0</v>
      </c>
      <c r="H404" t="s">
        <v>18</v>
      </c>
      <c r="I404" t="s">
        <v>50</v>
      </c>
      <c r="J404">
        <v>2006</v>
      </c>
      <c r="K404" t="s">
        <v>864</v>
      </c>
      <c r="L404">
        <v>3</v>
      </c>
      <c r="N404" t="s">
        <v>18</v>
      </c>
      <c r="O404" t="s">
        <v>49</v>
      </c>
      <c r="P404">
        <v>2008</v>
      </c>
      <c r="Q404" t="s">
        <v>718</v>
      </c>
      <c r="R404">
        <v>1</v>
      </c>
    </row>
    <row r="405" spans="1:18">
      <c r="A405" t="s">
        <v>296</v>
      </c>
      <c r="B405" t="s">
        <v>463</v>
      </c>
      <c r="C405">
        <v>0</v>
      </c>
      <c r="D405" s="64">
        <f t="shared" si="7"/>
        <v>0</v>
      </c>
      <c r="F405">
        <v>0</v>
      </c>
      <c r="H405" t="s">
        <v>18</v>
      </c>
      <c r="I405" t="s">
        <v>50</v>
      </c>
      <c r="J405">
        <v>2007</v>
      </c>
      <c r="K405" t="s">
        <v>864</v>
      </c>
      <c r="L405">
        <v>3</v>
      </c>
      <c r="N405" t="s">
        <v>18</v>
      </c>
      <c r="O405" t="s">
        <v>49</v>
      </c>
      <c r="P405">
        <v>2009</v>
      </c>
      <c r="Q405" t="s">
        <v>718</v>
      </c>
      <c r="R405">
        <v>1</v>
      </c>
    </row>
    <row r="406" spans="1:18">
      <c r="A406" t="s">
        <v>296</v>
      </c>
      <c r="B406" t="s">
        <v>464</v>
      </c>
      <c r="C406">
        <v>0</v>
      </c>
      <c r="D406" s="64">
        <f t="shared" si="7"/>
        <v>0</v>
      </c>
      <c r="F406">
        <v>0</v>
      </c>
      <c r="H406" t="s">
        <v>18</v>
      </c>
      <c r="I406" t="s">
        <v>50</v>
      </c>
      <c r="J406">
        <v>2008</v>
      </c>
      <c r="K406" t="s">
        <v>864</v>
      </c>
      <c r="L406">
        <v>3</v>
      </c>
      <c r="N406" t="s">
        <v>18</v>
      </c>
      <c r="O406" t="s">
        <v>49</v>
      </c>
      <c r="P406">
        <v>2010</v>
      </c>
      <c r="Q406" t="s">
        <v>718</v>
      </c>
      <c r="R406">
        <v>1</v>
      </c>
    </row>
    <row r="407" spans="1:18">
      <c r="A407" t="s">
        <v>296</v>
      </c>
      <c r="B407" t="s">
        <v>465</v>
      </c>
      <c r="C407">
        <v>0</v>
      </c>
      <c r="D407" s="64">
        <f t="shared" si="7"/>
        <v>0</v>
      </c>
      <c r="F407">
        <v>0</v>
      </c>
      <c r="H407" t="s">
        <v>18</v>
      </c>
      <c r="I407" t="s">
        <v>50</v>
      </c>
      <c r="J407">
        <v>2009</v>
      </c>
      <c r="K407" t="s">
        <v>864</v>
      </c>
      <c r="L407">
        <v>3</v>
      </c>
      <c r="N407" t="s">
        <v>18</v>
      </c>
      <c r="O407" t="s">
        <v>49</v>
      </c>
      <c r="P407">
        <v>2011</v>
      </c>
      <c r="Q407" t="s">
        <v>718</v>
      </c>
      <c r="R407">
        <v>1</v>
      </c>
    </row>
    <row r="408" spans="1:18">
      <c r="A408" t="s">
        <v>296</v>
      </c>
      <c r="B408" t="s">
        <v>466</v>
      </c>
      <c r="C408">
        <v>0</v>
      </c>
      <c r="D408" s="64">
        <f t="shared" si="7"/>
        <v>0</v>
      </c>
      <c r="F408">
        <v>0</v>
      </c>
      <c r="H408" t="s">
        <v>18</v>
      </c>
      <c r="I408" t="s">
        <v>50</v>
      </c>
      <c r="J408">
        <v>2010</v>
      </c>
      <c r="K408" t="s">
        <v>864</v>
      </c>
      <c r="L408">
        <v>3</v>
      </c>
      <c r="N408" t="s">
        <v>18</v>
      </c>
      <c r="O408" t="s">
        <v>49</v>
      </c>
      <c r="P408">
        <v>2012</v>
      </c>
      <c r="Q408" t="s">
        <v>718</v>
      </c>
      <c r="R408">
        <v>1</v>
      </c>
    </row>
    <row r="409" spans="1:18">
      <c r="A409" t="s">
        <v>296</v>
      </c>
      <c r="B409" t="s">
        <v>467</v>
      </c>
      <c r="C409">
        <v>0</v>
      </c>
      <c r="D409" s="64">
        <f t="shared" si="7"/>
        <v>0</v>
      </c>
      <c r="F409">
        <v>0</v>
      </c>
      <c r="H409" t="s">
        <v>18</v>
      </c>
      <c r="I409" t="s">
        <v>50</v>
      </c>
      <c r="J409">
        <v>2011</v>
      </c>
      <c r="K409" t="s">
        <v>864</v>
      </c>
      <c r="L409">
        <v>3</v>
      </c>
      <c r="N409" t="s">
        <v>18</v>
      </c>
      <c r="O409" t="s">
        <v>49</v>
      </c>
      <c r="P409">
        <v>2013</v>
      </c>
      <c r="Q409" t="s">
        <v>718</v>
      </c>
      <c r="R409">
        <v>1</v>
      </c>
    </row>
    <row r="410" spans="1:18">
      <c r="A410" t="s">
        <v>296</v>
      </c>
      <c r="B410" t="s">
        <v>468</v>
      </c>
      <c r="C410">
        <v>0</v>
      </c>
      <c r="D410" s="64">
        <f t="shared" si="7"/>
        <v>0</v>
      </c>
      <c r="F410">
        <v>0</v>
      </c>
      <c r="H410" t="s">
        <v>18</v>
      </c>
      <c r="I410" t="s">
        <v>50</v>
      </c>
      <c r="J410">
        <v>2012</v>
      </c>
      <c r="K410" t="s">
        <v>864</v>
      </c>
      <c r="L410">
        <v>3</v>
      </c>
      <c r="N410" t="s">
        <v>18</v>
      </c>
      <c r="O410" t="s">
        <v>49</v>
      </c>
      <c r="P410">
        <v>2014</v>
      </c>
      <c r="Q410" t="s">
        <v>718</v>
      </c>
      <c r="R410">
        <v>1</v>
      </c>
    </row>
    <row r="411" spans="1:18">
      <c r="A411" t="s">
        <v>296</v>
      </c>
      <c r="B411" t="s">
        <v>469</v>
      </c>
      <c r="C411">
        <v>80</v>
      </c>
      <c r="D411" s="64">
        <f t="shared" si="7"/>
        <v>1.67</v>
      </c>
      <c r="F411">
        <v>45</v>
      </c>
      <c r="H411" t="s">
        <v>18</v>
      </c>
      <c r="I411" t="s">
        <v>50</v>
      </c>
      <c r="J411">
        <v>2013</v>
      </c>
      <c r="K411" t="s">
        <v>864</v>
      </c>
      <c r="L411">
        <v>3</v>
      </c>
      <c r="N411" t="s">
        <v>18</v>
      </c>
      <c r="O411" t="s">
        <v>49</v>
      </c>
      <c r="P411">
        <v>2015</v>
      </c>
      <c r="Q411" t="s">
        <v>718</v>
      </c>
      <c r="R411">
        <v>1</v>
      </c>
    </row>
    <row r="412" spans="1:18">
      <c r="A412" t="s">
        <v>296</v>
      </c>
      <c r="B412" t="s">
        <v>470</v>
      </c>
      <c r="C412">
        <v>0</v>
      </c>
      <c r="D412" s="64">
        <f t="shared" si="7"/>
        <v>0</v>
      </c>
      <c r="F412">
        <v>0</v>
      </c>
      <c r="H412" t="s">
        <v>18</v>
      </c>
      <c r="I412" t="s">
        <v>50</v>
      </c>
      <c r="J412">
        <v>2014</v>
      </c>
      <c r="K412" t="s">
        <v>864</v>
      </c>
      <c r="L412">
        <v>3</v>
      </c>
      <c r="N412" t="s">
        <v>18</v>
      </c>
      <c r="O412" t="s">
        <v>49</v>
      </c>
      <c r="P412">
        <v>2016</v>
      </c>
      <c r="Q412" t="s">
        <v>718</v>
      </c>
      <c r="R412">
        <v>1</v>
      </c>
    </row>
    <row r="413" spans="1:18">
      <c r="A413" t="s">
        <v>296</v>
      </c>
      <c r="B413" t="s">
        <v>471</v>
      </c>
      <c r="C413">
        <v>0</v>
      </c>
      <c r="D413" s="64">
        <f t="shared" si="7"/>
        <v>0</v>
      </c>
      <c r="F413">
        <v>0</v>
      </c>
      <c r="H413" t="s">
        <v>18</v>
      </c>
      <c r="I413" t="s">
        <v>50</v>
      </c>
      <c r="J413">
        <v>2015</v>
      </c>
      <c r="K413" t="s">
        <v>864</v>
      </c>
      <c r="L413">
        <v>3</v>
      </c>
      <c r="N413" t="s">
        <v>18</v>
      </c>
      <c r="O413" t="s">
        <v>49</v>
      </c>
      <c r="P413">
        <v>2017</v>
      </c>
      <c r="Q413" t="s">
        <v>718</v>
      </c>
      <c r="R413">
        <v>1</v>
      </c>
    </row>
    <row r="414" spans="1:18">
      <c r="A414" t="s">
        <v>296</v>
      </c>
      <c r="B414" t="s">
        <v>472</v>
      </c>
      <c r="C414">
        <v>0</v>
      </c>
      <c r="D414" s="64">
        <f t="shared" si="7"/>
        <v>0</v>
      </c>
      <c r="F414">
        <v>0</v>
      </c>
      <c r="H414" t="s">
        <v>18</v>
      </c>
      <c r="I414" t="s">
        <v>50</v>
      </c>
      <c r="J414">
        <v>2016</v>
      </c>
      <c r="K414" t="s">
        <v>864</v>
      </c>
      <c r="L414">
        <v>3</v>
      </c>
      <c r="N414" t="s">
        <v>18</v>
      </c>
      <c r="O414" t="s">
        <v>49</v>
      </c>
      <c r="P414">
        <v>2018</v>
      </c>
      <c r="Q414" t="s">
        <v>718</v>
      </c>
      <c r="R414">
        <v>1</v>
      </c>
    </row>
    <row r="415" spans="1:18">
      <c r="A415" t="s">
        <v>296</v>
      </c>
      <c r="B415" t="s">
        <v>473</v>
      </c>
      <c r="C415">
        <v>0</v>
      </c>
      <c r="D415" s="64">
        <f t="shared" si="7"/>
        <v>0</v>
      </c>
      <c r="F415">
        <v>0</v>
      </c>
      <c r="H415" t="s">
        <v>18</v>
      </c>
      <c r="I415" t="s">
        <v>50</v>
      </c>
      <c r="J415">
        <v>2017</v>
      </c>
      <c r="K415" t="s">
        <v>864</v>
      </c>
      <c r="L415">
        <v>3</v>
      </c>
      <c r="N415" t="s">
        <v>18</v>
      </c>
      <c r="O415" t="s">
        <v>49</v>
      </c>
      <c r="P415">
        <v>2019</v>
      </c>
      <c r="Q415" t="s">
        <v>718</v>
      </c>
      <c r="R415">
        <v>1</v>
      </c>
    </row>
    <row r="416" spans="1:18">
      <c r="A416" t="s">
        <v>296</v>
      </c>
      <c r="B416" t="s">
        <v>474</v>
      </c>
      <c r="C416">
        <v>0</v>
      </c>
      <c r="D416" s="64">
        <f t="shared" si="7"/>
        <v>0</v>
      </c>
      <c r="F416">
        <v>0</v>
      </c>
      <c r="H416" t="s">
        <v>18</v>
      </c>
      <c r="I416" t="s">
        <v>50</v>
      </c>
      <c r="J416">
        <v>2018</v>
      </c>
      <c r="K416" t="s">
        <v>864</v>
      </c>
      <c r="L416">
        <v>3</v>
      </c>
      <c r="N416" t="s">
        <v>18</v>
      </c>
      <c r="O416" t="s">
        <v>49</v>
      </c>
      <c r="P416">
        <v>2020</v>
      </c>
      <c r="Q416" t="s">
        <v>718</v>
      </c>
      <c r="R416">
        <v>1</v>
      </c>
    </row>
    <row r="417" spans="1:18">
      <c r="A417" t="s">
        <v>296</v>
      </c>
      <c r="B417" t="s">
        <v>475</v>
      </c>
      <c r="C417">
        <v>0</v>
      </c>
      <c r="D417" s="64">
        <f t="shared" si="7"/>
        <v>0</v>
      </c>
      <c r="F417">
        <v>0</v>
      </c>
      <c r="H417" t="s">
        <v>18</v>
      </c>
      <c r="I417" t="s">
        <v>50</v>
      </c>
      <c r="J417">
        <v>2019</v>
      </c>
      <c r="K417" t="s">
        <v>864</v>
      </c>
      <c r="L417">
        <v>3</v>
      </c>
      <c r="N417" t="s">
        <v>18</v>
      </c>
      <c r="O417" t="s">
        <v>50</v>
      </c>
      <c r="P417">
        <v>2006</v>
      </c>
      <c r="Q417" t="s">
        <v>865</v>
      </c>
      <c r="R417">
        <v>1</v>
      </c>
    </row>
    <row r="418" spans="1:18">
      <c r="A418" t="s">
        <v>296</v>
      </c>
      <c r="B418" t="s">
        <v>476</v>
      </c>
      <c r="C418">
        <v>0</v>
      </c>
      <c r="D418" s="64">
        <f t="shared" si="7"/>
        <v>0</v>
      </c>
      <c r="F418">
        <v>3</v>
      </c>
      <c r="H418" t="s">
        <v>18</v>
      </c>
      <c r="I418" t="s">
        <v>50</v>
      </c>
      <c r="J418">
        <v>2020</v>
      </c>
      <c r="K418" t="s">
        <v>864</v>
      </c>
      <c r="L418">
        <v>3</v>
      </c>
      <c r="N418" t="s">
        <v>18</v>
      </c>
      <c r="O418" t="s">
        <v>50</v>
      </c>
      <c r="P418">
        <v>2007</v>
      </c>
      <c r="Q418" t="s">
        <v>865</v>
      </c>
      <c r="R418">
        <v>1</v>
      </c>
    </row>
    <row r="419" spans="1:18">
      <c r="A419" t="s">
        <v>296</v>
      </c>
      <c r="B419" t="s">
        <v>477</v>
      </c>
      <c r="C419">
        <v>0</v>
      </c>
      <c r="D419" s="64">
        <f t="shared" si="7"/>
        <v>0</v>
      </c>
      <c r="F419">
        <v>0</v>
      </c>
      <c r="H419" t="s">
        <v>18</v>
      </c>
      <c r="I419" t="s">
        <v>51</v>
      </c>
      <c r="J419">
        <v>2006</v>
      </c>
      <c r="K419" t="s">
        <v>866</v>
      </c>
      <c r="L419">
        <v>1</v>
      </c>
      <c r="N419" t="s">
        <v>18</v>
      </c>
      <c r="O419" t="s">
        <v>50</v>
      </c>
      <c r="P419">
        <v>2008</v>
      </c>
      <c r="Q419" t="s">
        <v>865</v>
      </c>
      <c r="R419">
        <v>1</v>
      </c>
    </row>
    <row r="420" spans="1:18">
      <c r="A420" t="s">
        <v>296</v>
      </c>
      <c r="B420" t="s">
        <v>478</v>
      </c>
      <c r="C420">
        <v>0</v>
      </c>
      <c r="D420" s="64">
        <f t="shared" si="7"/>
        <v>0</v>
      </c>
      <c r="F420">
        <v>0</v>
      </c>
      <c r="H420" t="s">
        <v>18</v>
      </c>
      <c r="I420" t="s">
        <v>51</v>
      </c>
      <c r="J420">
        <v>2007</v>
      </c>
      <c r="K420" t="s">
        <v>866</v>
      </c>
      <c r="L420">
        <v>1</v>
      </c>
      <c r="N420" t="s">
        <v>18</v>
      </c>
      <c r="O420" t="s">
        <v>50</v>
      </c>
      <c r="P420">
        <v>2009</v>
      </c>
      <c r="Q420" t="s">
        <v>865</v>
      </c>
      <c r="R420">
        <v>1</v>
      </c>
    </row>
    <row r="421" spans="1:18">
      <c r="A421" t="s">
        <v>296</v>
      </c>
      <c r="B421" t="s">
        <v>479</v>
      </c>
      <c r="C421">
        <v>0</v>
      </c>
      <c r="D421" s="64">
        <f t="shared" si="7"/>
        <v>0</v>
      </c>
      <c r="F421">
        <v>0</v>
      </c>
      <c r="H421" t="s">
        <v>18</v>
      </c>
      <c r="I421" t="s">
        <v>51</v>
      </c>
      <c r="J421">
        <v>2008</v>
      </c>
      <c r="K421" t="s">
        <v>866</v>
      </c>
      <c r="L421">
        <v>1</v>
      </c>
      <c r="N421" t="s">
        <v>18</v>
      </c>
      <c r="O421" t="s">
        <v>50</v>
      </c>
      <c r="P421">
        <v>2010</v>
      </c>
      <c r="Q421" t="s">
        <v>865</v>
      </c>
      <c r="R421">
        <v>1</v>
      </c>
    </row>
    <row r="422" spans="1:18">
      <c r="A422" t="s">
        <v>296</v>
      </c>
      <c r="B422" t="s">
        <v>480</v>
      </c>
      <c r="C422">
        <v>0</v>
      </c>
      <c r="D422" s="64">
        <f t="shared" si="7"/>
        <v>0</v>
      </c>
      <c r="F422">
        <v>0</v>
      </c>
      <c r="H422" t="s">
        <v>18</v>
      </c>
      <c r="I422" t="s">
        <v>51</v>
      </c>
      <c r="J422">
        <v>2009</v>
      </c>
      <c r="K422" t="s">
        <v>866</v>
      </c>
      <c r="L422">
        <v>1</v>
      </c>
      <c r="N422" t="s">
        <v>18</v>
      </c>
      <c r="O422" t="s">
        <v>50</v>
      </c>
      <c r="P422">
        <v>2011</v>
      </c>
      <c r="Q422" t="s">
        <v>865</v>
      </c>
      <c r="R422">
        <v>1</v>
      </c>
    </row>
    <row r="423" spans="1:18">
      <c r="A423" t="s">
        <v>296</v>
      </c>
      <c r="B423" t="s">
        <v>481</v>
      </c>
      <c r="C423">
        <v>0</v>
      </c>
      <c r="D423" s="64">
        <f t="shared" si="7"/>
        <v>0</v>
      </c>
      <c r="F423">
        <v>0</v>
      </c>
      <c r="H423" t="s">
        <v>18</v>
      </c>
      <c r="I423" t="s">
        <v>51</v>
      </c>
      <c r="J423">
        <v>2010</v>
      </c>
      <c r="K423" t="s">
        <v>866</v>
      </c>
      <c r="L423">
        <v>1</v>
      </c>
      <c r="N423" t="s">
        <v>18</v>
      </c>
      <c r="O423" t="s">
        <v>50</v>
      </c>
      <c r="P423">
        <v>2012</v>
      </c>
      <c r="Q423" t="s">
        <v>865</v>
      </c>
      <c r="R423">
        <v>1</v>
      </c>
    </row>
    <row r="424" spans="1:18">
      <c r="A424" t="s">
        <v>296</v>
      </c>
      <c r="B424" t="s">
        <v>482</v>
      </c>
      <c r="C424">
        <v>0</v>
      </c>
      <c r="D424" s="64">
        <f t="shared" si="7"/>
        <v>0</v>
      </c>
      <c r="F424">
        <v>0</v>
      </c>
      <c r="H424" t="s">
        <v>18</v>
      </c>
      <c r="I424" t="s">
        <v>51</v>
      </c>
      <c r="J424">
        <v>2011</v>
      </c>
      <c r="K424" t="s">
        <v>866</v>
      </c>
      <c r="L424">
        <v>1</v>
      </c>
      <c r="N424" t="s">
        <v>18</v>
      </c>
      <c r="O424" t="s">
        <v>50</v>
      </c>
      <c r="P424">
        <v>2013</v>
      </c>
      <c r="Q424" t="s">
        <v>865</v>
      </c>
      <c r="R424">
        <v>1</v>
      </c>
    </row>
    <row r="425" spans="1:18">
      <c r="A425" t="s">
        <v>296</v>
      </c>
      <c r="B425" t="s">
        <v>483</v>
      </c>
      <c r="C425">
        <v>0</v>
      </c>
      <c r="D425" s="64">
        <f t="shared" si="7"/>
        <v>0</v>
      </c>
      <c r="F425">
        <v>0</v>
      </c>
      <c r="H425" t="s">
        <v>18</v>
      </c>
      <c r="I425" t="s">
        <v>51</v>
      </c>
      <c r="J425">
        <v>2012</v>
      </c>
      <c r="K425" t="s">
        <v>866</v>
      </c>
      <c r="L425">
        <v>1</v>
      </c>
      <c r="N425" t="s">
        <v>18</v>
      </c>
      <c r="O425" t="s">
        <v>50</v>
      </c>
      <c r="P425">
        <v>2014</v>
      </c>
      <c r="Q425" t="s">
        <v>865</v>
      </c>
      <c r="R425">
        <v>1</v>
      </c>
    </row>
    <row r="426" spans="1:18">
      <c r="A426" t="s">
        <v>296</v>
      </c>
      <c r="B426" t="s">
        <v>484</v>
      </c>
      <c r="C426">
        <v>0</v>
      </c>
      <c r="D426" s="64">
        <f t="shared" si="7"/>
        <v>0</v>
      </c>
      <c r="F426">
        <v>0</v>
      </c>
      <c r="H426" t="s">
        <v>18</v>
      </c>
      <c r="I426" t="s">
        <v>51</v>
      </c>
      <c r="J426">
        <v>2013</v>
      </c>
      <c r="K426" t="s">
        <v>866</v>
      </c>
      <c r="L426">
        <v>1</v>
      </c>
      <c r="N426" t="s">
        <v>18</v>
      </c>
      <c r="O426" t="s">
        <v>50</v>
      </c>
      <c r="P426">
        <v>2015</v>
      </c>
      <c r="Q426" t="s">
        <v>865</v>
      </c>
      <c r="R426">
        <v>1</v>
      </c>
    </row>
    <row r="427" spans="1:18">
      <c r="A427" t="s">
        <v>296</v>
      </c>
      <c r="B427" t="s">
        <v>485</v>
      </c>
      <c r="C427">
        <v>0</v>
      </c>
      <c r="D427" s="64">
        <f t="shared" si="7"/>
        <v>0</v>
      </c>
      <c r="F427">
        <v>0</v>
      </c>
      <c r="H427" t="s">
        <v>18</v>
      </c>
      <c r="I427" t="s">
        <v>51</v>
      </c>
      <c r="J427">
        <v>2014</v>
      </c>
      <c r="K427" t="s">
        <v>866</v>
      </c>
      <c r="L427">
        <v>1</v>
      </c>
      <c r="N427" t="s">
        <v>18</v>
      </c>
      <c r="O427" t="s">
        <v>50</v>
      </c>
      <c r="P427">
        <v>2016</v>
      </c>
      <c r="Q427" t="s">
        <v>865</v>
      </c>
      <c r="R427">
        <v>1</v>
      </c>
    </row>
    <row r="428" spans="1:18">
      <c r="A428" t="s">
        <v>296</v>
      </c>
      <c r="B428" t="s">
        <v>486</v>
      </c>
      <c r="C428">
        <v>8</v>
      </c>
      <c r="D428" s="64">
        <f t="shared" si="7"/>
        <v>0.17</v>
      </c>
      <c r="F428">
        <v>9</v>
      </c>
      <c r="H428" t="s">
        <v>18</v>
      </c>
      <c r="I428" t="s">
        <v>51</v>
      </c>
      <c r="J428">
        <v>2015</v>
      </c>
      <c r="K428" t="s">
        <v>866</v>
      </c>
      <c r="L428">
        <v>1</v>
      </c>
      <c r="N428" t="s">
        <v>18</v>
      </c>
      <c r="O428" t="s">
        <v>50</v>
      </c>
      <c r="P428">
        <v>2017</v>
      </c>
      <c r="Q428" t="s">
        <v>865</v>
      </c>
      <c r="R428">
        <v>1</v>
      </c>
    </row>
    <row r="429" spans="1:18">
      <c r="A429" t="s">
        <v>296</v>
      </c>
      <c r="B429" t="s">
        <v>487</v>
      </c>
      <c r="C429">
        <v>0</v>
      </c>
      <c r="D429" s="64">
        <f t="shared" si="7"/>
        <v>0</v>
      </c>
      <c r="F429">
        <v>0</v>
      </c>
      <c r="H429" t="s">
        <v>18</v>
      </c>
      <c r="I429" t="s">
        <v>51</v>
      </c>
      <c r="J429">
        <v>2016</v>
      </c>
      <c r="K429" t="s">
        <v>866</v>
      </c>
      <c r="L429">
        <v>1</v>
      </c>
      <c r="N429" t="s">
        <v>18</v>
      </c>
      <c r="O429" t="s">
        <v>50</v>
      </c>
      <c r="P429">
        <v>2018</v>
      </c>
      <c r="Q429" t="s">
        <v>865</v>
      </c>
      <c r="R429">
        <v>1</v>
      </c>
    </row>
    <row r="430" spans="1:18">
      <c r="A430" t="s">
        <v>296</v>
      </c>
      <c r="B430" t="s">
        <v>488</v>
      </c>
      <c r="C430">
        <v>2</v>
      </c>
      <c r="D430" s="64">
        <f t="shared" si="7"/>
        <v>0.04</v>
      </c>
      <c r="F430">
        <v>0</v>
      </c>
      <c r="H430" t="s">
        <v>18</v>
      </c>
      <c r="I430" t="s">
        <v>51</v>
      </c>
      <c r="J430">
        <v>2017</v>
      </c>
      <c r="K430" t="s">
        <v>866</v>
      </c>
      <c r="L430">
        <v>1</v>
      </c>
      <c r="N430" t="s">
        <v>18</v>
      </c>
      <c r="O430" t="s">
        <v>50</v>
      </c>
      <c r="P430">
        <v>2019</v>
      </c>
      <c r="Q430" t="s">
        <v>865</v>
      </c>
      <c r="R430">
        <v>1</v>
      </c>
    </row>
    <row r="431" spans="1:18">
      <c r="A431" t="s">
        <v>296</v>
      </c>
      <c r="B431" t="s">
        <v>489</v>
      </c>
      <c r="C431">
        <v>0</v>
      </c>
      <c r="D431" s="64">
        <f t="shared" ref="D431:D448" si="8">ROUND((C431/96)*(20/100)*10,2)</f>
        <v>0</v>
      </c>
      <c r="F431">
        <v>0</v>
      </c>
      <c r="H431" t="s">
        <v>18</v>
      </c>
      <c r="I431" t="s">
        <v>51</v>
      </c>
      <c r="J431">
        <v>2018</v>
      </c>
      <c r="K431" t="s">
        <v>866</v>
      </c>
      <c r="L431">
        <v>1</v>
      </c>
      <c r="N431" t="s">
        <v>18</v>
      </c>
      <c r="O431" t="s">
        <v>50</v>
      </c>
      <c r="P431">
        <v>2020</v>
      </c>
      <c r="Q431" t="s">
        <v>865</v>
      </c>
      <c r="R431">
        <v>1</v>
      </c>
    </row>
    <row r="432" spans="1:18">
      <c r="A432" t="s">
        <v>296</v>
      </c>
      <c r="B432" t="s">
        <v>490</v>
      </c>
      <c r="C432">
        <v>0</v>
      </c>
      <c r="D432" s="64">
        <f t="shared" si="8"/>
        <v>0</v>
      </c>
      <c r="F432">
        <v>0</v>
      </c>
      <c r="H432" t="s">
        <v>18</v>
      </c>
      <c r="I432" t="s">
        <v>51</v>
      </c>
      <c r="J432">
        <v>2019</v>
      </c>
      <c r="K432" t="s">
        <v>866</v>
      </c>
      <c r="L432">
        <v>1</v>
      </c>
      <c r="N432" t="s">
        <v>18</v>
      </c>
      <c r="O432" t="s">
        <v>51</v>
      </c>
      <c r="P432">
        <v>2006</v>
      </c>
      <c r="Q432" t="s">
        <v>867</v>
      </c>
      <c r="R432">
        <v>2</v>
      </c>
    </row>
    <row r="433" spans="1:18">
      <c r="A433" t="s">
        <v>296</v>
      </c>
      <c r="B433" t="s">
        <v>491</v>
      </c>
      <c r="C433">
        <v>0</v>
      </c>
      <c r="D433" s="64">
        <f t="shared" si="8"/>
        <v>0</v>
      </c>
      <c r="F433">
        <v>0</v>
      </c>
      <c r="H433" t="s">
        <v>18</v>
      </c>
      <c r="I433" t="s">
        <v>51</v>
      </c>
      <c r="J433">
        <v>2020</v>
      </c>
      <c r="K433" t="s">
        <v>866</v>
      </c>
      <c r="L433">
        <v>1</v>
      </c>
      <c r="N433" t="s">
        <v>18</v>
      </c>
      <c r="O433" t="s">
        <v>51</v>
      </c>
      <c r="P433">
        <v>2007</v>
      </c>
      <c r="Q433" t="s">
        <v>867</v>
      </c>
      <c r="R433">
        <v>2</v>
      </c>
    </row>
    <row r="434" spans="1:18">
      <c r="A434" t="s">
        <v>296</v>
      </c>
      <c r="B434" t="s">
        <v>492</v>
      </c>
      <c r="C434">
        <v>0</v>
      </c>
      <c r="D434" s="64">
        <f t="shared" si="8"/>
        <v>0</v>
      </c>
      <c r="F434">
        <v>0</v>
      </c>
      <c r="H434" t="s">
        <v>18</v>
      </c>
      <c r="I434" t="s">
        <v>52</v>
      </c>
      <c r="J434">
        <v>2006</v>
      </c>
      <c r="K434" t="s">
        <v>720</v>
      </c>
      <c r="L434">
        <v>1</v>
      </c>
      <c r="N434" t="s">
        <v>18</v>
      </c>
      <c r="O434" t="s">
        <v>51</v>
      </c>
      <c r="P434">
        <v>2008</v>
      </c>
      <c r="Q434" t="s">
        <v>868</v>
      </c>
      <c r="R434">
        <v>1</v>
      </c>
    </row>
    <row r="435" spans="1:18">
      <c r="A435" t="s">
        <v>296</v>
      </c>
      <c r="B435" t="s">
        <v>493</v>
      </c>
      <c r="C435">
        <v>0</v>
      </c>
      <c r="D435" s="64">
        <f t="shared" si="8"/>
        <v>0</v>
      </c>
      <c r="F435">
        <v>0</v>
      </c>
      <c r="H435" t="s">
        <v>18</v>
      </c>
      <c r="I435" t="s">
        <v>52</v>
      </c>
      <c r="J435">
        <v>2006</v>
      </c>
      <c r="K435" t="s">
        <v>808</v>
      </c>
      <c r="L435">
        <v>1</v>
      </c>
      <c r="N435" t="s">
        <v>18</v>
      </c>
      <c r="O435" t="s">
        <v>51</v>
      </c>
      <c r="P435">
        <v>2009</v>
      </c>
      <c r="Q435" t="s">
        <v>868</v>
      </c>
      <c r="R435">
        <v>1</v>
      </c>
    </row>
    <row r="436" spans="1:18">
      <c r="A436" t="s">
        <v>296</v>
      </c>
      <c r="B436" t="s">
        <v>494</v>
      </c>
      <c r="C436">
        <v>0</v>
      </c>
      <c r="D436" s="64">
        <f t="shared" si="8"/>
        <v>0</v>
      </c>
      <c r="F436">
        <v>0</v>
      </c>
      <c r="H436" t="s">
        <v>18</v>
      </c>
      <c r="I436" t="s">
        <v>52</v>
      </c>
      <c r="J436">
        <v>2006</v>
      </c>
      <c r="K436" t="s">
        <v>800</v>
      </c>
      <c r="L436">
        <v>2</v>
      </c>
      <c r="N436" t="s">
        <v>18</v>
      </c>
      <c r="O436" t="s">
        <v>51</v>
      </c>
      <c r="P436">
        <v>2010</v>
      </c>
      <c r="Q436" t="s">
        <v>869</v>
      </c>
      <c r="R436">
        <v>1</v>
      </c>
    </row>
    <row r="437" spans="1:18">
      <c r="A437" t="s">
        <v>296</v>
      </c>
      <c r="B437" t="s">
        <v>495</v>
      </c>
      <c r="C437">
        <v>0</v>
      </c>
      <c r="D437" s="64">
        <f t="shared" si="8"/>
        <v>0</v>
      </c>
      <c r="F437">
        <v>0</v>
      </c>
      <c r="H437" t="s">
        <v>18</v>
      </c>
      <c r="I437" t="s">
        <v>52</v>
      </c>
      <c r="J437">
        <v>2007</v>
      </c>
      <c r="K437" t="s">
        <v>720</v>
      </c>
      <c r="L437">
        <v>1</v>
      </c>
      <c r="N437" t="s">
        <v>18</v>
      </c>
      <c r="O437" t="s">
        <v>51</v>
      </c>
      <c r="P437">
        <v>2011</v>
      </c>
      <c r="Q437" t="s">
        <v>868</v>
      </c>
      <c r="R437">
        <v>1</v>
      </c>
    </row>
    <row r="438" spans="1:18">
      <c r="A438" t="s">
        <v>296</v>
      </c>
      <c r="B438" t="s">
        <v>496</v>
      </c>
      <c r="C438">
        <v>0</v>
      </c>
      <c r="D438" s="64">
        <f t="shared" si="8"/>
        <v>0</v>
      </c>
      <c r="F438">
        <v>0</v>
      </c>
      <c r="H438" t="s">
        <v>18</v>
      </c>
      <c r="I438" t="s">
        <v>52</v>
      </c>
      <c r="J438">
        <v>2008</v>
      </c>
      <c r="K438" t="s">
        <v>720</v>
      </c>
      <c r="L438">
        <v>1</v>
      </c>
      <c r="N438" t="s">
        <v>18</v>
      </c>
      <c r="O438" t="s">
        <v>51</v>
      </c>
      <c r="P438">
        <v>2012</v>
      </c>
      <c r="Q438" t="s">
        <v>870</v>
      </c>
      <c r="R438">
        <v>1</v>
      </c>
    </row>
    <row r="439" spans="1:18">
      <c r="A439" t="s">
        <v>296</v>
      </c>
      <c r="B439" t="s">
        <v>497</v>
      </c>
      <c r="C439">
        <v>0</v>
      </c>
      <c r="D439" s="64">
        <f t="shared" si="8"/>
        <v>0</v>
      </c>
      <c r="F439">
        <v>0</v>
      </c>
      <c r="H439" t="s">
        <v>18</v>
      </c>
      <c r="I439" t="s">
        <v>52</v>
      </c>
      <c r="J439">
        <v>2008</v>
      </c>
      <c r="K439" t="s">
        <v>800</v>
      </c>
      <c r="L439">
        <v>2</v>
      </c>
      <c r="N439" t="s">
        <v>18</v>
      </c>
      <c r="O439" t="s">
        <v>51</v>
      </c>
      <c r="P439">
        <v>2013</v>
      </c>
      <c r="Q439" t="s">
        <v>870</v>
      </c>
      <c r="R439">
        <v>1</v>
      </c>
    </row>
    <row r="440" spans="1:18">
      <c r="A440" t="s">
        <v>296</v>
      </c>
      <c r="B440" t="s">
        <v>498</v>
      </c>
      <c r="C440">
        <v>0</v>
      </c>
      <c r="D440" s="64">
        <f t="shared" si="8"/>
        <v>0</v>
      </c>
      <c r="F440">
        <v>0</v>
      </c>
      <c r="H440" t="s">
        <v>18</v>
      </c>
      <c r="I440" t="s">
        <v>52</v>
      </c>
      <c r="J440">
        <v>2009</v>
      </c>
      <c r="K440" t="s">
        <v>808</v>
      </c>
      <c r="L440">
        <v>1</v>
      </c>
      <c r="N440" t="s">
        <v>18</v>
      </c>
      <c r="O440" t="s">
        <v>51</v>
      </c>
      <c r="P440">
        <v>2014</v>
      </c>
      <c r="Q440" t="s">
        <v>871</v>
      </c>
      <c r="R440">
        <v>1</v>
      </c>
    </row>
    <row r="441" spans="1:18">
      <c r="A441" t="s">
        <v>296</v>
      </c>
      <c r="B441" t="s">
        <v>499</v>
      </c>
      <c r="C441">
        <v>0</v>
      </c>
      <c r="D441" s="64">
        <f t="shared" si="8"/>
        <v>0</v>
      </c>
      <c r="F441">
        <v>0</v>
      </c>
      <c r="H441" t="s">
        <v>18</v>
      </c>
      <c r="I441" t="s">
        <v>52</v>
      </c>
      <c r="J441">
        <v>2009</v>
      </c>
      <c r="K441" t="s">
        <v>800</v>
      </c>
      <c r="L441">
        <v>2</v>
      </c>
      <c r="N441" t="s">
        <v>18</v>
      </c>
      <c r="O441" t="s">
        <v>51</v>
      </c>
      <c r="P441">
        <v>2015</v>
      </c>
      <c r="Q441" t="s">
        <v>872</v>
      </c>
      <c r="R441">
        <v>1</v>
      </c>
    </row>
    <row r="442" spans="1:18">
      <c r="A442" t="s">
        <v>296</v>
      </c>
      <c r="B442" t="s">
        <v>500</v>
      </c>
      <c r="C442">
        <v>0</v>
      </c>
      <c r="D442" s="64">
        <f t="shared" si="8"/>
        <v>0</v>
      </c>
      <c r="F442">
        <v>0</v>
      </c>
      <c r="H442" t="s">
        <v>18</v>
      </c>
      <c r="I442" t="s">
        <v>52</v>
      </c>
      <c r="J442">
        <v>2010</v>
      </c>
      <c r="K442" t="s">
        <v>873</v>
      </c>
      <c r="L442">
        <v>2</v>
      </c>
      <c r="N442" t="s">
        <v>18</v>
      </c>
      <c r="O442" t="s">
        <v>51</v>
      </c>
      <c r="P442">
        <v>2016</v>
      </c>
      <c r="Q442" t="s">
        <v>872</v>
      </c>
      <c r="R442">
        <v>1</v>
      </c>
    </row>
    <row r="443" spans="1:18">
      <c r="A443" t="s">
        <v>296</v>
      </c>
      <c r="B443" t="s">
        <v>501</v>
      </c>
      <c r="C443">
        <v>8</v>
      </c>
      <c r="D443" s="64">
        <f t="shared" si="8"/>
        <v>0.17</v>
      </c>
      <c r="F443">
        <v>0</v>
      </c>
      <c r="H443" t="s">
        <v>18</v>
      </c>
      <c r="I443" t="s">
        <v>52</v>
      </c>
      <c r="J443">
        <v>2011</v>
      </c>
      <c r="N443" t="s">
        <v>18</v>
      </c>
      <c r="O443" t="s">
        <v>51</v>
      </c>
      <c r="P443">
        <v>2017</v>
      </c>
      <c r="Q443" t="s">
        <v>872</v>
      </c>
      <c r="R443">
        <v>1</v>
      </c>
    </row>
    <row r="444" spans="1:18">
      <c r="A444" t="s">
        <v>296</v>
      </c>
      <c r="B444" t="s">
        <v>502</v>
      </c>
      <c r="C444">
        <v>0</v>
      </c>
      <c r="D444" s="64">
        <f t="shared" si="8"/>
        <v>0</v>
      </c>
      <c r="F444">
        <v>0</v>
      </c>
      <c r="H444" t="s">
        <v>18</v>
      </c>
      <c r="I444" t="s">
        <v>52</v>
      </c>
      <c r="J444">
        <v>2012</v>
      </c>
      <c r="K444" t="s">
        <v>808</v>
      </c>
      <c r="L444">
        <v>1</v>
      </c>
      <c r="N444" t="s">
        <v>18</v>
      </c>
      <c r="O444" t="s">
        <v>51</v>
      </c>
      <c r="P444">
        <v>2018</v>
      </c>
      <c r="Q444" t="s">
        <v>871</v>
      </c>
      <c r="R444">
        <v>1</v>
      </c>
    </row>
    <row r="445" spans="1:18">
      <c r="A445" t="s">
        <v>296</v>
      </c>
      <c r="B445" t="s">
        <v>503</v>
      </c>
      <c r="C445">
        <v>0</v>
      </c>
      <c r="D445" s="64">
        <f t="shared" si="8"/>
        <v>0</v>
      </c>
      <c r="F445">
        <v>0</v>
      </c>
      <c r="H445" t="s">
        <v>18</v>
      </c>
      <c r="I445" t="s">
        <v>52</v>
      </c>
      <c r="J445">
        <v>2012</v>
      </c>
      <c r="K445" t="s">
        <v>800</v>
      </c>
      <c r="L445">
        <v>2</v>
      </c>
      <c r="N445" t="s">
        <v>18</v>
      </c>
      <c r="O445" t="s">
        <v>51</v>
      </c>
      <c r="P445">
        <v>2019</v>
      </c>
      <c r="Q445" t="s">
        <v>874</v>
      </c>
      <c r="R445">
        <v>1</v>
      </c>
    </row>
    <row r="446" spans="1:18">
      <c r="A446" t="s">
        <v>296</v>
      </c>
      <c r="B446" t="s">
        <v>504</v>
      </c>
      <c r="C446">
        <v>0</v>
      </c>
      <c r="D446" s="64">
        <f t="shared" si="8"/>
        <v>0</v>
      </c>
      <c r="F446">
        <v>0</v>
      </c>
      <c r="H446" t="s">
        <v>18</v>
      </c>
      <c r="I446" t="s">
        <v>52</v>
      </c>
      <c r="J446">
        <v>2013</v>
      </c>
      <c r="K446" t="s">
        <v>800</v>
      </c>
      <c r="L446">
        <v>2</v>
      </c>
      <c r="N446" t="s">
        <v>18</v>
      </c>
      <c r="O446" t="s">
        <v>51</v>
      </c>
      <c r="P446">
        <v>2020</v>
      </c>
      <c r="Q446" t="s">
        <v>875</v>
      </c>
      <c r="R446">
        <v>1</v>
      </c>
    </row>
    <row r="447" spans="1:18">
      <c r="A447" t="s">
        <v>296</v>
      </c>
      <c r="B447" t="s">
        <v>505</v>
      </c>
      <c r="C447">
        <v>0</v>
      </c>
      <c r="D447" s="64">
        <f t="shared" si="8"/>
        <v>0</v>
      </c>
      <c r="F447">
        <v>0</v>
      </c>
      <c r="H447" t="s">
        <v>18</v>
      </c>
      <c r="I447" t="s">
        <v>52</v>
      </c>
      <c r="J447">
        <v>2014</v>
      </c>
      <c r="K447" t="s">
        <v>800</v>
      </c>
      <c r="L447">
        <v>2</v>
      </c>
      <c r="N447" t="s">
        <v>18</v>
      </c>
      <c r="O447" t="s">
        <v>52</v>
      </c>
      <c r="P447">
        <v>2006</v>
      </c>
      <c r="Q447" t="s">
        <v>876</v>
      </c>
      <c r="R447">
        <v>2</v>
      </c>
    </row>
    <row r="448" spans="1:18">
      <c r="A448" t="s">
        <v>296</v>
      </c>
      <c r="B448" t="s">
        <v>506</v>
      </c>
      <c r="C448">
        <v>27</v>
      </c>
      <c r="D448" s="64">
        <f t="shared" si="8"/>
        <v>0.56000000000000005</v>
      </c>
      <c r="F448">
        <v>24</v>
      </c>
      <c r="H448" t="s">
        <v>18</v>
      </c>
      <c r="I448" t="s">
        <v>52</v>
      </c>
      <c r="J448">
        <v>2015</v>
      </c>
      <c r="K448" t="s">
        <v>800</v>
      </c>
      <c r="L448">
        <v>2</v>
      </c>
      <c r="N448" t="s">
        <v>18</v>
      </c>
      <c r="O448" t="s">
        <v>52</v>
      </c>
      <c r="P448">
        <v>2006</v>
      </c>
      <c r="Q448" t="s">
        <v>877</v>
      </c>
      <c r="R448">
        <v>1</v>
      </c>
    </row>
    <row r="449" spans="8:18">
      <c r="H449" t="s">
        <v>18</v>
      </c>
      <c r="I449" t="s">
        <v>52</v>
      </c>
      <c r="J449">
        <v>2016</v>
      </c>
      <c r="K449" t="s">
        <v>873</v>
      </c>
      <c r="L449">
        <v>2</v>
      </c>
      <c r="N449" t="s">
        <v>18</v>
      </c>
      <c r="O449" t="s">
        <v>52</v>
      </c>
      <c r="P449">
        <v>2006</v>
      </c>
      <c r="Q449" t="s">
        <v>878</v>
      </c>
      <c r="R449">
        <v>1</v>
      </c>
    </row>
    <row r="450" spans="8:18">
      <c r="H450" t="s">
        <v>18</v>
      </c>
      <c r="I450" t="s">
        <v>52</v>
      </c>
      <c r="J450">
        <v>2017</v>
      </c>
      <c r="K450" t="s">
        <v>800</v>
      </c>
      <c r="L450">
        <v>2</v>
      </c>
      <c r="N450" t="s">
        <v>18</v>
      </c>
      <c r="O450" t="s">
        <v>52</v>
      </c>
      <c r="P450">
        <v>2007</v>
      </c>
      <c r="Q450" t="s">
        <v>879</v>
      </c>
      <c r="R450">
        <v>1</v>
      </c>
    </row>
    <row r="451" spans="8:18">
      <c r="H451" t="s">
        <v>18</v>
      </c>
      <c r="I451" t="s">
        <v>52</v>
      </c>
      <c r="J451">
        <v>2018</v>
      </c>
      <c r="K451" t="s">
        <v>720</v>
      </c>
      <c r="L451">
        <v>1</v>
      </c>
      <c r="N451" t="s">
        <v>18</v>
      </c>
      <c r="O451" t="s">
        <v>52</v>
      </c>
      <c r="P451">
        <v>2008</v>
      </c>
      <c r="Q451" t="s">
        <v>876</v>
      </c>
      <c r="R451">
        <v>2</v>
      </c>
    </row>
    <row r="452" spans="8:18">
      <c r="H452" t="s">
        <v>18</v>
      </c>
      <c r="I452" t="s">
        <v>52</v>
      </c>
      <c r="J452">
        <v>2018</v>
      </c>
      <c r="K452" t="s">
        <v>800</v>
      </c>
      <c r="L452">
        <v>2</v>
      </c>
      <c r="N452" t="s">
        <v>18</v>
      </c>
      <c r="O452" t="s">
        <v>52</v>
      </c>
      <c r="P452">
        <v>2008</v>
      </c>
      <c r="Q452" t="s">
        <v>880</v>
      </c>
      <c r="R452">
        <v>1</v>
      </c>
    </row>
    <row r="453" spans="8:18">
      <c r="H453" t="s">
        <v>18</v>
      </c>
      <c r="I453" t="s">
        <v>52</v>
      </c>
      <c r="J453">
        <v>2019</v>
      </c>
      <c r="K453" t="s">
        <v>800</v>
      </c>
      <c r="L453">
        <v>2</v>
      </c>
      <c r="N453" t="s">
        <v>18</v>
      </c>
      <c r="O453" t="s">
        <v>52</v>
      </c>
      <c r="P453">
        <v>2009</v>
      </c>
      <c r="Q453" t="s">
        <v>876</v>
      </c>
      <c r="R453">
        <v>2</v>
      </c>
    </row>
    <row r="454" spans="8:18">
      <c r="H454" t="s">
        <v>18</v>
      </c>
      <c r="I454" t="s">
        <v>52</v>
      </c>
      <c r="J454">
        <v>2020</v>
      </c>
      <c r="K454" t="s">
        <v>800</v>
      </c>
      <c r="L454">
        <v>2</v>
      </c>
      <c r="N454" t="s">
        <v>18</v>
      </c>
      <c r="O454" t="s">
        <v>52</v>
      </c>
      <c r="P454">
        <v>2009</v>
      </c>
      <c r="Q454" t="s">
        <v>880</v>
      </c>
      <c r="R454">
        <v>1</v>
      </c>
    </row>
    <row r="455" spans="8:18">
      <c r="H455" t="s">
        <v>18</v>
      </c>
      <c r="I455" t="s">
        <v>52</v>
      </c>
      <c r="J455">
        <v>2021</v>
      </c>
      <c r="K455" t="s">
        <v>800</v>
      </c>
      <c r="L455">
        <v>2</v>
      </c>
      <c r="N455" t="s">
        <v>18</v>
      </c>
      <c r="O455" t="s">
        <v>52</v>
      </c>
      <c r="P455">
        <v>2010</v>
      </c>
      <c r="Q455" t="s">
        <v>881</v>
      </c>
      <c r="R455">
        <v>2</v>
      </c>
    </row>
    <row r="456" spans="8:18">
      <c r="H456" t="s">
        <v>18</v>
      </c>
      <c r="I456" t="s">
        <v>53</v>
      </c>
      <c r="J456">
        <v>2006</v>
      </c>
      <c r="K456" t="s">
        <v>882</v>
      </c>
      <c r="L456">
        <v>3</v>
      </c>
      <c r="N456" t="s">
        <v>18</v>
      </c>
      <c r="O456" t="s">
        <v>52</v>
      </c>
      <c r="P456">
        <v>2010</v>
      </c>
      <c r="Q456" t="s">
        <v>883</v>
      </c>
      <c r="R456">
        <v>1</v>
      </c>
    </row>
    <row r="457" spans="8:18">
      <c r="H457" t="s">
        <v>18</v>
      </c>
      <c r="I457" t="s">
        <v>53</v>
      </c>
      <c r="J457">
        <v>2007</v>
      </c>
      <c r="K457" t="s">
        <v>882</v>
      </c>
      <c r="L457">
        <v>3</v>
      </c>
      <c r="N457" t="s">
        <v>18</v>
      </c>
      <c r="O457" t="s">
        <v>52</v>
      </c>
      <c r="P457">
        <v>2011</v>
      </c>
    </row>
    <row r="458" spans="8:18">
      <c r="H458" t="s">
        <v>18</v>
      </c>
      <c r="I458" t="s">
        <v>53</v>
      </c>
      <c r="J458">
        <v>2008</v>
      </c>
      <c r="K458" t="s">
        <v>749</v>
      </c>
      <c r="L458">
        <v>1</v>
      </c>
      <c r="N458" t="s">
        <v>18</v>
      </c>
      <c r="O458" t="s">
        <v>52</v>
      </c>
      <c r="P458">
        <v>2012</v>
      </c>
      <c r="Q458" t="s">
        <v>884</v>
      </c>
      <c r="R458">
        <v>1</v>
      </c>
    </row>
    <row r="459" spans="8:18">
      <c r="H459" t="s">
        <v>18</v>
      </c>
      <c r="I459" t="s">
        <v>53</v>
      </c>
      <c r="J459">
        <v>2009</v>
      </c>
      <c r="K459" t="s">
        <v>882</v>
      </c>
      <c r="L459">
        <v>3</v>
      </c>
      <c r="N459" t="s">
        <v>18</v>
      </c>
      <c r="O459" t="s">
        <v>52</v>
      </c>
      <c r="P459">
        <v>2012</v>
      </c>
      <c r="Q459" t="s">
        <v>885</v>
      </c>
      <c r="R459">
        <v>2</v>
      </c>
    </row>
    <row r="460" spans="8:18">
      <c r="H460" t="s">
        <v>18</v>
      </c>
      <c r="I460" t="s">
        <v>53</v>
      </c>
      <c r="J460">
        <v>2010</v>
      </c>
      <c r="K460" t="s">
        <v>882</v>
      </c>
      <c r="L460">
        <v>3</v>
      </c>
      <c r="N460" t="s">
        <v>18</v>
      </c>
      <c r="O460" t="s">
        <v>52</v>
      </c>
      <c r="P460">
        <v>2013</v>
      </c>
      <c r="Q460" t="s">
        <v>884</v>
      </c>
      <c r="R460">
        <v>1</v>
      </c>
    </row>
    <row r="461" spans="8:18">
      <c r="H461" t="s">
        <v>18</v>
      </c>
      <c r="I461" t="s">
        <v>53</v>
      </c>
      <c r="J461">
        <v>2011</v>
      </c>
      <c r="K461" t="s">
        <v>882</v>
      </c>
      <c r="L461">
        <v>3</v>
      </c>
      <c r="N461" t="s">
        <v>18</v>
      </c>
      <c r="O461" t="s">
        <v>52</v>
      </c>
      <c r="P461">
        <v>2014</v>
      </c>
      <c r="Q461" t="s">
        <v>884</v>
      </c>
      <c r="R461">
        <v>1</v>
      </c>
    </row>
    <row r="462" spans="8:18">
      <c r="H462" t="s">
        <v>18</v>
      </c>
      <c r="I462" t="s">
        <v>53</v>
      </c>
      <c r="J462">
        <v>2012</v>
      </c>
      <c r="K462" t="s">
        <v>882</v>
      </c>
      <c r="L462">
        <v>3</v>
      </c>
      <c r="N462" t="s">
        <v>18</v>
      </c>
      <c r="O462" t="s">
        <v>52</v>
      </c>
      <c r="P462">
        <v>2015</v>
      </c>
      <c r="Q462" t="s">
        <v>884</v>
      </c>
      <c r="R462">
        <v>1</v>
      </c>
    </row>
    <row r="463" spans="8:18">
      <c r="H463" t="s">
        <v>18</v>
      </c>
      <c r="I463" t="s">
        <v>53</v>
      </c>
      <c r="J463">
        <v>2013</v>
      </c>
      <c r="K463" t="s">
        <v>882</v>
      </c>
      <c r="L463">
        <v>3</v>
      </c>
      <c r="N463" t="s">
        <v>18</v>
      </c>
      <c r="O463" t="s">
        <v>52</v>
      </c>
      <c r="P463">
        <v>2016</v>
      </c>
      <c r="Q463" t="s">
        <v>881</v>
      </c>
      <c r="R463">
        <v>2</v>
      </c>
    </row>
    <row r="464" spans="8:18">
      <c r="H464" t="s">
        <v>18</v>
      </c>
      <c r="I464" t="s">
        <v>53</v>
      </c>
      <c r="J464">
        <v>2014</v>
      </c>
      <c r="K464" t="s">
        <v>886</v>
      </c>
      <c r="L464">
        <v>2</v>
      </c>
      <c r="N464" t="s">
        <v>18</v>
      </c>
      <c r="O464" t="s">
        <v>52</v>
      </c>
      <c r="P464">
        <v>2017</v>
      </c>
      <c r="Q464" t="s">
        <v>884</v>
      </c>
      <c r="R464">
        <v>1</v>
      </c>
    </row>
    <row r="465" spans="8:18">
      <c r="H465" t="s">
        <v>18</v>
      </c>
      <c r="I465" t="s">
        <v>53</v>
      </c>
      <c r="J465">
        <v>2015</v>
      </c>
      <c r="K465" t="s">
        <v>886</v>
      </c>
      <c r="L465">
        <v>2</v>
      </c>
      <c r="N465" t="s">
        <v>18</v>
      </c>
      <c r="O465" t="s">
        <v>52</v>
      </c>
      <c r="P465">
        <v>2018</v>
      </c>
      <c r="Q465" t="s">
        <v>887</v>
      </c>
      <c r="R465">
        <v>1</v>
      </c>
    </row>
    <row r="466" spans="8:18">
      <c r="H466" t="s">
        <v>18</v>
      </c>
      <c r="I466" t="s">
        <v>53</v>
      </c>
      <c r="J466">
        <v>2016</v>
      </c>
      <c r="K466" t="s">
        <v>886</v>
      </c>
      <c r="L466">
        <v>2</v>
      </c>
      <c r="N466" t="s">
        <v>18</v>
      </c>
      <c r="O466" t="s">
        <v>52</v>
      </c>
      <c r="P466">
        <v>2018</v>
      </c>
      <c r="Q466" t="s">
        <v>884</v>
      </c>
      <c r="R466">
        <v>1</v>
      </c>
    </row>
    <row r="467" spans="8:18">
      <c r="H467" t="s">
        <v>18</v>
      </c>
      <c r="I467" t="s">
        <v>53</v>
      </c>
      <c r="J467">
        <v>2017</v>
      </c>
      <c r="K467" t="s">
        <v>886</v>
      </c>
      <c r="L467">
        <v>2</v>
      </c>
      <c r="N467" t="s">
        <v>18</v>
      </c>
      <c r="O467" t="s">
        <v>52</v>
      </c>
      <c r="P467">
        <v>2018</v>
      </c>
      <c r="Q467" t="s">
        <v>888</v>
      </c>
      <c r="R467">
        <v>1</v>
      </c>
    </row>
    <row r="468" spans="8:18">
      <c r="H468" t="s">
        <v>18</v>
      </c>
      <c r="I468" t="s">
        <v>53</v>
      </c>
      <c r="J468">
        <v>2018</v>
      </c>
      <c r="K468" t="s">
        <v>749</v>
      </c>
      <c r="L468">
        <v>1</v>
      </c>
      <c r="N468" t="s">
        <v>18</v>
      </c>
      <c r="O468" t="s">
        <v>52</v>
      </c>
      <c r="P468">
        <v>2019</v>
      </c>
      <c r="Q468" t="s">
        <v>884</v>
      </c>
      <c r="R468">
        <v>1</v>
      </c>
    </row>
    <row r="469" spans="8:18">
      <c r="H469" t="s">
        <v>18</v>
      </c>
      <c r="I469" t="s">
        <v>53</v>
      </c>
      <c r="J469">
        <v>2019</v>
      </c>
      <c r="K469" t="s">
        <v>886</v>
      </c>
      <c r="L469">
        <v>2</v>
      </c>
      <c r="N469" t="s">
        <v>18</v>
      </c>
      <c r="O469" t="s">
        <v>52</v>
      </c>
      <c r="P469">
        <v>2020</v>
      </c>
      <c r="Q469" t="s">
        <v>887</v>
      </c>
      <c r="R469">
        <v>1</v>
      </c>
    </row>
    <row r="470" spans="8:18">
      <c r="H470" t="s">
        <v>18</v>
      </c>
      <c r="I470" t="s">
        <v>53</v>
      </c>
      <c r="J470">
        <v>2020</v>
      </c>
      <c r="K470" t="s">
        <v>886</v>
      </c>
      <c r="L470">
        <v>2</v>
      </c>
      <c r="N470" t="s">
        <v>18</v>
      </c>
      <c r="O470" t="s">
        <v>52</v>
      </c>
      <c r="P470">
        <v>2020</v>
      </c>
      <c r="Q470" t="s">
        <v>884</v>
      </c>
      <c r="R470">
        <v>1</v>
      </c>
    </row>
    <row r="471" spans="8:18">
      <c r="H471" t="s">
        <v>18</v>
      </c>
      <c r="I471" t="s">
        <v>54</v>
      </c>
      <c r="J471">
        <v>2012</v>
      </c>
      <c r="N471" t="s">
        <v>18</v>
      </c>
      <c r="O471" t="s">
        <v>52</v>
      </c>
      <c r="P471">
        <v>2020</v>
      </c>
      <c r="Q471" t="s">
        <v>883</v>
      </c>
      <c r="R471">
        <v>1</v>
      </c>
    </row>
    <row r="472" spans="8:18">
      <c r="H472" t="s">
        <v>18</v>
      </c>
      <c r="I472" t="s">
        <v>54</v>
      </c>
      <c r="J472">
        <v>2013</v>
      </c>
      <c r="N472" t="s">
        <v>18</v>
      </c>
      <c r="O472" t="s">
        <v>52</v>
      </c>
      <c r="P472">
        <v>2021</v>
      </c>
      <c r="Q472" t="s">
        <v>887</v>
      </c>
      <c r="R472">
        <v>1</v>
      </c>
    </row>
    <row r="473" spans="8:18">
      <c r="H473" t="s">
        <v>18</v>
      </c>
      <c r="I473" t="s">
        <v>54</v>
      </c>
      <c r="J473">
        <v>2014</v>
      </c>
      <c r="N473" t="s">
        <v>18</v>
      </c>
      <c r="O473" t="s">
        <v>52</v>
      </c>
      <c r="P473">
        <v>2021</v>
      </c>
      <c r="Q473" t="s">
        <v>884</v>
      </c>
      <c r="R473">
        <v>1</v>
      </c>
    </row>
    <row r="474" spans="8:18">
      <c r="H474" t="s">
        <v>18</v>
      </c>
      <c r="I474" t="s">
        <v>54</v>
      </c>
      <c r="J474">
        <v>2015</v>
      </c>
      <c r="N474" t="s">
        <v>18</v>
      </c>
      <c r="O474" t="s">
        <v>52</v>
      </c>
      <c r="P474">
        <v>2021</v>
      </c>
      <c r="Q474" t="s">
        <v>889</v>
      </c>
      <c r="R474">
        <v>1</v>
      </c>
    </row>
    <row r="475" spans="8:18">
      <c r="H475" t="s">
        <v>18</v>
      </c>
      <c r="I475" t="s">
        <v>54</v>
      </c>
      <c r="J475">
        <v>2016</v>
      </c>
      <c r="N475" t="s">
        <v>18</v>
      </c>
      <c r="O475" t="s">
        <v>52</v>
      </c>
      <c r="P475">
        <v>2021</v>
      </c>
      <c r="Q475" t="s">
        <v>883</v>
      </c>
      <c r="R475">
        <v>1</v>
      </c>
    </row>
    <row r="476" spans="8:18">
      <c r="H476" t="s">
        <v>18</v>
      </c>
      <c r="I476" t="s">
        <v>54</v>
      </c>
      <c r="J476">
        <v>2017</v>
      </c>
      <c r="N476" t="s">
        <v>18</v>
      </c>
      <c r="O476" t="s">
        <v>53</v>
      </c>
      <c r="P476">
        <v>2006</v>
      </c>
      <c r="Q476" t="s">
        <v>890</v>
      </c>
      <c r="R476">
        <v>3</v>
      </c>
    </row>
    <row r="477" spans="8:18">
      <c r="H477" t="s">
        <v>18</v>
      </c>
      <c r="I477" t="s">
        <v>54</v>
      </c>
      <c r="J477">
        <v>2019</v>
      </c>
      <c r="K477" t="s">
        <v>716</v>
      </c>
      <c r="L477">
        <v>1</v>
      </c>
      <c r="N477" t="s">
        <v>18</v>
      </c>
      <c r="O477" t="s">
        <v>53</v>
      </c>
      <c r="P477">
        <v>2007</v>
      </c>
      <c r="Q477" t="s">
        <v>890</v>
      </c>
      <c r="R477">
        <v>3</v>
      </c>
    </row>
    <row r="478" spans="8:18">
      <c r="H478" t="s">
        <v>18</v>
      </c>
      <c r="I478" t="s">
        <v>54</v>
      </c>
      <c r="J478">
        <v>2020</v>
      </c>
      <c r="K478" t="s">
        <v>716</v>
      </c>
      <c r="L478">
        <v>1</v>
      </c>
      <c r="N478" t="s">
        <v>18</v>
      </c>
      <c r="O478" t="s">
        <v>53</v>
      </c>
      <c r="P478">
        <v>2008</v>
      </c>
      <c r="Q478" t="s">
        <v>891</v>
      </c>
      <c r="R478">
        <v>1</v>
      </c>
    </row>
    <row r="479" spans="8:18">
      <c r="H479" t="s">
        <v>18</v>
      </c>
      <c r="I479" t="s">
        <v>56</v>
      </c>
      <c r="J479">
        <v>2006</v>
      </c>
      <c r="K479" t="s">
        <v>749</v>
      </c>
      <c r="L479">
        <v>1</v>
      </c>
      <c r="N479" t="s">
        <v>18</v>
      </c>
      <c r="O479" t="s">
        <v>53</v>
      </c>
      <c r="P479">
        <v>2009</v>
      </c>
      <c r="Q479" t="s">
        <v>890</v>
      </c>
      <c r="R479">
        <v>3</v>
      </c>
    </row>
    <row r="480" spans="8:18">
      <c r="H480" t="s">
        <v>18</v>
      </c>
      <c r="I480" t="s">
        <v>56</v>
      </c>
      <c r="J480">
        <v>2007</v>
      </c>
      <c r="K480" t="s">
        <v>716</v>
      </c>
      <c r="L480">
        <v>1</v>
      </c>
      <c r="N480" t="s">
        <v>18</v>
      </c>
      <c r="O480" t="s">
        <v>53</v>
      </c>
      <c r="P480">
        <v>2010</v>
      </c>
      <c r="Q480" t="s">
        <v>890</v>
      </c>
      <c r="R480">
        <v>3</v>
      </c>
    </row>
    <row r="481" spans="8:18">
      <c r="H481" t="s">
        <v>18</v>
      </c>
      <c r="I481" t="s">
        <v>56</v>
      </c>
      <c r="J481">
        <v>2008</v>
      </c>
      <c r="K481" t="s">
        <v>716</v>
      </c>
      <c r="L481">
        <v>1</v>
      </c>
      <c r="N481" t="s">
        <v>18</v>
      </c>
      <c r="O481" t="s">
        <v>53</v>
      </c>
      <c r="P481">
        <v>2011</v>
      </c>
      <c r="Q481" t="s">
        <v>890</v>
      </c>
      <c r="R481">
        <v>3</v>
      </c>
    </row>
    <row r="482" spans="8:18">
      <c r="H482" t="s">
        <v>18</v>
      </c>
      <c r="I482" t="s">
        <v>56</v>
      </c>
      <c r="J482">
        <v>2009</v>
      </c>
      <c r="K482" t="s">
        <v>716</v>
      </c>
      <c r="L482">
        <v>1</v>
      </c>
      <c r="N482" t="s">
        <v>18</v>
      </c>
      <c r="O482" t="s">
        <v>53</v>
      </c>
      <c r="P482">
        <v>2012</v>
      </c>
      <c r="Q482" t="s">
        <v>890</v>
      </c>
      <c r="R482">
        <v>3</v>
      </c>
    </row>
    <row r="483" spans="8:18">
      <c r="H483" t="s">
        <v>18</v>
      </c>
      <c r="I483" t="s">
        <v>56</v>
      </c>
      <c r="J483">
        <v>2010</v>
      </c>
      <c r="K483" t="s">
        <v>716</v>
      </c>
      <c r="L483">
        <v>1</v>
      </c>
      <c r="N483" t="s">
        <v>18</v>
      </c>
      <c r="O483" t="s">
        <v>53</v>
      </c>
      <c r="P483">
        <v>2013</v>
      </c>
      <c r="Q483" t="s">
        <v>890</v>
      </c>
      <c r="R483">
        <v>3</v>
      </c>
    </row>
    <row r="484" spans="8:18">
      <c r="H484" t="s">
        <v>18</v>
      </c>
      <c r="I484" t="s">
        <v>56</v>
      </c>
      <c r="J484">
        <v>2011</v>
      </c>
      <c r="K484" t="s">
        <v>716</v>
      </c>
      <c r="L484">
        <v>1</v>
      </c>
      <c r="N484" t="s">
        <v>18</v>
      </c>
      <c r="O484" t="s">
        <v>53</v>
      </c>
      <c r="P484">
        <v>2014</v>
      </c>
      <c r="Q484" t="s">
        <v>892</v>
      </c>
      <c r="R484">
        <v>1</v>
      </c>
    </row>
    <row r="485" spans="8:18">
      <c r="H485" t="s">
        <v>18</v>
      </c>
      <c r="I485" t="s">
        <v>56</v>
      </c>
      <c r="J485">
        <v>2012</v>
      </c>
      <c r="K485" t="s">
        <v>716</v>
      </c>
      <c r="L485">
        <v>1</v>
      </c>
      <c r="N485" t="s">
        <v>18</v>
      </c>
      <c r="O485" t="s">
        <v>53</v>
      </c>
      <c r="P485">
        <v>2015</v>
      </c>
      <c r="Q485" t="s">
        <v>892</v>
      </c>
      <c r="R485">
        <v>1</v>
      </c>
    </row>
    <row r="486" spans="8:18">
      <c r="H486" t="s">
        <v>18</v>
      </c>
      <c r="I486" t="s">
        <v>56</v>
      </c>
      <c r="J486">
        <v>2013</v>
      </c>
      <c r="K486" t="s">
        <v>716</v>
      </c>
      <c r="L486">
        <v>1</v>
      </c>
      <c r="N486" t="s">
        <v>18</v>
      </c>
      <c r="O486" t="s">
        <v>53</v>
      </c>
      <c r="P486">
        <v>2016</v>
      </c>
      <c r="Q486" t="s">
        <v>892</v>
      </c>
      <c r="R486">
        <v>1</v>
      </c>
    </row>
    <row r="487" spans="8:18">
      <c r="H487" t="s">
        <v>18</v>
      </c>
      <c r="I487" t="s">
        <v>56</v>
      </c>
      <c r="J487">
        <v>2014</v>
      </c>
      <c r="K487" t="s">
        <v>716</v>
      </c>
      <c r="L487">
        <v>1</v>
      </c>
      <c r="N487" t="s">
        <v>18</v>
      </c>
      <c r="O487" t="s">
        <v>53</v>
      </c>
      <c r="P487">
        <v>2017</v>
      </c>
      <c r="Q487" t="s">
        <v>892</v>
      </c>
      <c r="R487">
        <v>1</v>
      </c>
    </row>
    <row r="488" spans="8:18">
      <c r="H488" t="s">
        <v>18</v>
      </c>
      <c r="I488" t="s">
        <v>56</v>
      </c>
      <c r="J488">
        <v>2015</v>
      </c>
      <c r="K488" t="s">
        <v>716</v>
      </c>
      <c r="L488">
        <v>1</v>
      </c>
      <c r="N488" t="s">
        <v>18</v>
      </c>
      <c r="O488" t="s">
        <v>53</v>
      </c>
      <c r="P488">
        <v>2018</v>
      </c>
      <c r="Q488" t="s">
        <v>891</v>
      </c>
      <c r="R488">
        <v>1</v>
      </c>
    </row>
    <row r="489" spans="8:18">
      <c r="H489" t="s">
        <v>18</v>
      </c>
      <c r="I489" t="s">
        <v>56</v>
      </c>
      <c r="J489">
        <v>2016</v>
      </c>
      <c r="K489" t="s">
        <v>716</v>
      </c>
      <c r="L489">
        <v>1</v>
      </c>
      <c r="N489" t="s">
        <v>18</v>
      </c>
      <c r="O489" t="s">
        <v>53</v>
      </c>
      <c r="P489">
        <v>2019</v>
      </c>
      <c r="Q489" t="s">
        <v>892</v>
      </c>
      <c r="R489">
        <v>1</v>
      </c>
    </row>
    <row r="490" spans="8:18">
      <c r="H490" t="s">
        <v>18</v>
      </c>
      <c r="I490" t="s">
        <v>56</v>
      </c>
      <c r="J490">
        <v>2017</v>
      </c>
      <c r="K490" t="s">
        <v>716</v>
      </c>
      <c r="L490">
        <v>1</v>
      </c>
      <c r="N490" t="s">
        <v>18</v>
      </c>
      <c r="O490" t="s">
        <v>53</v>
      </c>
      <c r="P490">
        <v>2020</v>
      </c>
      <c r="Q490" t="s">
        <v>892</v>
      </c>
      <c r="R490">
        <v>1</v>
      </c>
    </row>
    <row r="491" spans="8:18">
      <c r="H491" t="s">
        <v>18</v>
      </c>
      <c r="I491" t="s">
        <v>56</v>
      </c>
      <c r="J491">
        <v>2018</v>
      </c>
      <c r="K491" t="s">
        <v>720</v>
      </c>
      <c r="L491">
        <v>1</v>
      </c>
      <c r="N491" t="s">
        <v>18</v>
      </c>
      <c r="O491" t="s">
        <v>54</v>
      </c>
    </row>
    <row r="492" spans="8:18">
      <c r="H492" t="s">
        <v>18</v>
      </c>
      <c r="I492" t="s">
        <v>56</v>
      </c>
      <c r="J492">
        <v>2019</v>
      </c>
      <c r="K492" t="s">
        <v>720</v>
      </c>
      <c r="L492">
        <v>1</v>
      </c>
      <c r="N492" t="s">
        <v>18</v>
      </c>
      <c r="O492" t="s">
        <v>54</v>
      </c>
      <c r="P492">
        <v>2012</v>
      </c>
    </row>
    <row r="493" spans="8:18">
      <c r="H493" t="s">
        <v>18</v>
      </c>
      <c r="I493" t="s">
        <v>56</v>
      </c>
      <c r="J493">
        <v>2020</v>
      </c>
      <c r="K493" t="s">
        <v>720</v>
      </c>
      <c r="L493">
        <v>1</v>
      </c>
      <c r="N493" t="s">
        <v>18</v>
      </c>
      <c r="O493" t="s">
        <v>54</v>
      </c>
      <c r="P493">
        <v>2013</v>
      </c>
    </row>
    <row r="494" spans="8:18">
      <c r="H494" t="s">
        <v>18</v>
      </c>
      <c r="I494" t="s">
        <v>57</v>
      </c>
      <c r="J494">
        <v>2006</v>
      </c>
      <c r="K494" t="s">
        <v>893</v>
      </c>
      <c r="L494">
        <v>3</v>
      </c>
      <c r="N494" t="s">
        <v>18</v>
      </c>
      <c r="O494" t="s">
        <v>54</v>
      </c>
      <c r="P494">
        <v>2014</v>
      </c>
    </row>
    <row r="495" spans="8:18">
      <c r="H495" t="s">
        <v>18</v>
      </c>
      <c r="I495" t="s">
        <v>57</v>
      </c>
      <c r="J495">
        <v>2007</v>
      </c>
      <c r="K495" t="s">
        <v>893</v>
      </c>
      <c r="L495">
        <v>3</v>
      </c>
      <c r="N495" t="s">
        <v>18</v>
      </c>
      <c r="O495" t="s">
        <v>54</v>
      </c>
      <c r="P495">
        <v>2015</v>
      </c>
    </row>
    <row r="496" spans="8:18">
      <c r="H496" t="s">
        <v>18</v>
      </c>
      <c r="I496" t="s">
        <v>57</v>
      </c>
      <c r="J496">
        <v>2008</v>
      </c>
      <c r="K496" t="s">
        <v>893</v>
      </c>
      <c r="L496">
        <v>3</v>
      </c>
      <c r="N496" t="s">
        <v>18</v>
      </c>
      <c r="O496" t="s">
        <v>54</v>
      </c>
      <c r="P496">
        <v>2016</v>
      </c>
    </row>
    <row r="497" spans="8:18">
      <c r="H497" t="s">
        <v>18</v>
      </c>
      <c r="I497" t="s">
        <v>57</v>
      </c>
      <c r="J497">
        <v>2009</v>
      </c>
      <c r="K497" t="s">
        <v>893</v>
      </c>
      <c r="L497">
        <v>3</v>
      </c>
      <c r="N497" t="s">
        <v>18</v>
      </c>
      <c r="O497" t="s">
        <v>54</v>
      </c>
      <c r="P497">
        <v>2017</v>
      </c>
    </row>
    <row r="498" spans="8:18">
      <c r="H498" t="s">
        <v>18</v>
      </c>
      <c r="I498" t="s">
        <v>57</v>
      </c>
      <c r="J498">
        <v>2010</v>
      </c>
      <c r="K498" t="s">
        <v>893</v>
      </c>
      <c r="L498">
        <v>3</v>
      </c>
      <c r="N498" t="s">
        <v>18</v>
      </c>
      <c r="O498" t="s">
        <v>54</v>
      </c>
      <c r="P498">
        <v>2019</v>
      </c>
      <c r="Q498" t="s">
        <v>894</v>
      </c>
      <c r="R498">
        <v>1</v>
      </c>
    </row>
    <row r="499" spans="8:18">
      <c r="H499" t="s">
        <v>18</v>
      </c>
      <c r="I499" t="s">
        <v>57</v>
      </c>
      <c r="J499">
        <v>2011</v>
      </c>
      <c r="K499" t="s">
        <v>895</v>
      </c>
      <c r="L499">
        <v>3</v>
      </c>
      <c r="N499" t="s">
        <v>18</v>
      </c>
      <c r="O499" t="s">
        <v>54</v>
      </c>
      <c r="P499">
        <v>2020</v>
      </c>
      <c r="Q499" t="s">
        <v>894</v>
      </c>
      <c r="R499">
        <v>1</v>
      </c>
    </row>
    <row r="500" spans="8:18">
      <c r="H500" t="s">
        <v>18</v>
      </c>
      <c r="I500" t="s">
        <v>57</v>
      </c>
      <c r="J500">
        <v>2012</v>
      </c>
      <c r="K500" t="s">
        <v>895</v>
      </c>
      <c r="L500">
        <v>3</v>
      </c>
      <c r="N500" t="s">
        <v>18</v>
      </c>
      <c r="O500" t="s">
        <v>56</v>
      </c>
      <c r="P500">
        <v>2006</v>
      </c>
      <c r="Q500" t="s">
        <v>896</v>
      </c>
      <c r="R500">
        <v>1</v>
      </c>
    </row>
    <row r="501" spans="8:18">
      <c r="H501" t="s">
        <v>18</v>
      </c>
      <c r="I501" t="s">
        <v>57</v>
      </c>
      <c r="J501">
        <v>2013</v>
      </c>
      <c r="K501" t="s">
        <v>895</v>
      </c>
      <c r="L501">
        <v>3</v>
      </c>
      <c r="N501" t="s">
        <v>18</v>
      </c>
      <c r="O501" t="s">
        <v>56</v>
      </c>
      <c r="P501">
        <v>2007</v>
      </c>
      <c r="Q501" t="s">
        <v>897</v>
      </c>
      <c r="R501">
        <v>1</v>
      </c>
    </row>
    <row r="502" spans="8:18">
      <c r="H502" t="s">
        <v>18</v>
      </c>
      <c r="I502" t="s">
        <v>57</v>
      </c>
      <c r="J502">
        <v>2014</v>
      </c>
      <c r="K502" t="s">
        <v>895</v>
      </c>
      <c r="L502">
        <v>3</v>
      </c>
      <c r="N502" t="s">
        <v>18</v>
      </c>
      <c r="O502" t="s">
        <v>56</v>
      </c>
      <c r="P502">
        <v>2008</v>
      </c>
      <c r="Q502" t="s">
        <v>898</v>
      </c>
      <c r="R502">
        <v>1</v>
      </c>
    </row>
    <row r="503" spans="8:18">
      <c r="H503" t="s">
        <v>18</v>
      </c>
      <c r="I503" t="s">
        <v>57</v>
      </c>
      <c r="J503">
        <v>2015</v>
      </c>
      <c r="K503" t="s">
        <v>899</v>
      </c>
      <c r="L503">
        <v>3</v>
      </c>
      <c r="N503" t="s">
        <v>18</v>
      </c>
      <c r="O503" t="s">
        <v>56</v>
      </c>
      <c r="P503">
        <v>2009</v>
      </c>
      <c r="Q503" t="s">
        <v>717</v>
      </c>
      <c r="R503">
        <v>1</v>
      </c>
    </row>
    <row r="504" spans="8:18">
      <c r="H504" t="s">
        <v>18</v>
      </c>
      <c r="I504" t="s">
        <v>57</v>
      </c>
      <c r="J504">
        <v>2016</v>
      </c>
      <c r="K504" t="s">
        <v>900</v>
      </c>
      <c r="L504">
        <v>3</v>
      </c>
      <c r="N504" t="s">
        <v>18</v>
      </c>
      <c r="O504" t="s">
        <v>56</v>
      </c>
      <c r="P504">
        <v>2010</v>
      </c>
      <c r="Q504" t="s">
        <v>897</v>
      </c>
      <c r="R504">
        <v>1</v>
      </c>
    </row>
    <row r="505" spans="8:18">
      <c r="H505" t="s">
        <v>18</v>
      </c>
      <c r="I505" t="s">
        <v>57</v>
      </c>
      <c r="J505">
        <v>2017</v>
      </c>
      <c r="K505" t="s">
        <v>900</v>
      </c>
      <c r="L505">
        <v>3</v>
      </c>
      <c r="N505" t="s">
        <v>18</v>
      </c>
      <c r="O505" t="s">
        <v>56</v>
      </c>
      <c r="P505">
        <v>2011</v>
      </c>
      <c r="Q505" t="s">
        <v>901</v>
      </c>
      <c r="R505">
        <v>1</v>
      </c>
    </row>
    <row r="506" spans="8:18">
      <c r="H506" t="s">
        <v>18</v>
      </c>
      <c r="I506" t="s">
        <v>57</v>
      </c>
      <c r="J506">
        <v>2018</v>
      </c>
      <c r="K506" t="s">
        <v>900</v>
      </c>
      <c r="L506">
        <v>3</v>
      </c>
      <c r="N506" t="s">
        <v>18</v>
      </c>
      <c r="O506" t="s">
        <v>56</v>
      </c>
      <c r="P506">
        <v>2012</v>
      </c>
      <c r="Q506" t="s">
        <v>897</v>
      </c>
      <c r="R506">
        <v>1</v>
      </c>
    </row>
    <row r="507" spans="8:18">
      <c r="H507" t="s">
        <v>18</v>
      </c>
      <c r="I507" t="s">
        <v>57</v>
      </c>
      <c r="J507">
        <v>2019</v>
      </c>
      <c r="K507" t="s">
        <v>902</v>
      </c>
      <c r="L507">
        <v>3</v>
      </c>
      <c r="N507" t="s">
        <v>18</v>
      </c>
      <c r="O507" t="s">
        <v>56</v>
      </c>
      <c r="P507">
        <v>2013</v>
      </c>
      <c r="Q507" t="s">
        <v>897</v>
      </c>
      <c r="R507">
        <v>1</v>
      </c>
    </row>
    <row r="508" spans="8:18">
      <c r="H508" t="s">
        <v>18</v>
      </c>
      <c r="I508" t="s">
        <v>57</v>
      </c>
      <c r="J508">
        <v>2020</v>
      </c>
      <c r="K508" t="s">
        <v>903</v>
      </c>
      <c r="L508">
        <v>3</v>
      </c>
      <c r="N508" t="s">
        <v>18</v>
      </c>
      <c r="O508" t="s">
        <v>56</v>
      </c>
      <c r="P508">
        <v>2014</v>
      </c>
      <c r="Q508" t="s">
        <v>897</v>
      </c>
      <c r="R508">
        <v>1</v>
      </c>
    </row>
    <row r="509" spans="8:18">
      <c r="H509" t="s">
        <v>18</v>
      </c>
      <c r="I509" t="s">
        <v>58</v>
      </c>
      <c r="J509">
        <v>2006</v>
      </c>
      <c r="K509" t="s">
        <v>747</v>
      </c>
      <c r="L509">
        <v>3</v>
      </c>
      <c r="N509" t="s">
        <v>18</v>
      </c>
      <c r="O509" t="s">
        <v>56</v>
      </c>
      <c r="P509">
        <v>2015</v>
      </c>
      <c r="Q509" t="s">
        <v>904</v>
      </c>
      <c r="R509">
        <v>1</v>
      </c>
    </row>
    <row r="510" spans="8:18">
      <c r="H510" t="s">
        <v>18</v>
      </c>
      <c r="I510" t="s">
        <v>58</v>
      </c>
      <c r="J510">
        <v>2007</v>
      </c>
      <c r="K510" t="s">
        <v>747</v>
      </c>
      <c r="L510">
        <v>3</v>
      </c>
      <c r="N510" t="s">
        <v>18</v>
      </c>
      <c r="O510" t="s">
        <v>56</v>
      </c>
      <c r="P510">
        <v>2016</v>
      </c>
      <c r="Q510" t="s">
        <v>904</v>
      </c>
      <c r="R510">
        <v>1</v>
      </c>
    </row>
    <row r="511" spans="8:18">
      <c r="H511" t="s">
        <v>18</v>
      </c>
      <c r="I511" t="s">
        <v>58</v>
      </c>
      <c r="J511">
        <v>2008</v>
      </c>
      <c r="K511" t="s">
        <v>747</v>
      </c>
      <c r="L511">
        <v>3</v>
      </c>
      <c r="N511" t="s">
        <v>18</v>
      </c>
      <c r="O511" t="s">
        <v>56</v>
      </c>
      <c r="P511">
        <v>2017</v>
      </c>
      <c r="Q511" t="s">
        <v>897</v>
      </c>
      <c r="R511">
        <v>1</v>
      </c>
    </row>
    <row r="512" spans="8:18">
      <c r="H512" t="s">
        <v>18</v>
      </c>
      <c r="I512" t="s">
        <v>58</v>
      </c>
      <c r="J512">
        <v>2009</v>
      </c>
      <c r="K512" t="s">
        <v>747</v>
      </c>
      <c r="L512">
        <v>3</v>
      </c>
      <c r="N512" t="s">
        <v>18</v>
      </c>
      <c r="O512" t="s">
        <v>56</v>
      </c>
      <c r="P512">
        <v>2018</v>
      </c>
      <c r="Q512" t="s">
        <v>905</v>
      </c>
      <c r="R512">
        <v>1</v>
      </c>
    </row>
    <row r="513" spans="8:18">
      <c r="H513" t="s">
        <v>18</v>
      </c>
      <c r="I513" t="s">
        <v>58</v>
      </c>
      <c r="J513">
        <v>2010</v>
      </c>
      <c r="K513" t="s">
        <v>747</v>
      </c>
      <c r="L513">
        <v>3</v>
      </c>
      <c r="N513" t="s">
        <v>18</v>
      </c>
      <c r="O513" t="s">
        <v>56</v>
      </c>
      <c r="P513">
        <v>2019</v>
      </c>
      <c r="Q513" t="s">
        <v>905</v>
      </c>
      <c r="R513">
        <v>1</v>
      </c>
    </row>
    <row r="514" spans="8:18">
      <c r="H514" t="s">
        <v>18</v>
      </c>
      <c r="I514" t="s">
        <v>58</v>
      </c>
      <c r="J514">
        <v>2011</v>
      </c>
      <c r="K514" t="s">
        <v>749</v>
      </c>
      <c r="L514">
        <v>1</v>
      </c>
      <c r="N514" t="s">
        <v>18</v>
      </c>
      <c r="O514" t="s">
        <v>56</v>
      </c>
      <c r="P514">
        <v>2020</v>
      </c>
      <c r="Q514" t="s">
        <v>905</v>
      </c>
      <c r="R514">
        <v>1</v>
      </c>
    </row>
    <row r="515" spans="8:18">
      <c r="H515" t="s">
        <v>18</v>
      </c>
      <c r="I515" t="s">
        <v>58</v>
      </c>
      <c r="J515">
        <v>2012</v>
      </c>
      <c r="K515" t="s">
        <v>749</v>
      </c>
      <c r="L515">
        <v>1</v>
      </c>
      <c r="N515" t="s">
        <v>18</v>
      </c>
      <c r="O515" t="s">
        <v>57</v>
      </c>
      <c r="P515">
        <v>2006</v>
      </c>
      <c r="Q515" t="s">
        <v>906</v>
      </c>
      <c r="R515">
        <v>2</v>
      </c>
    </row>
    <row r="516" spans="8:18">
      <c r="H516" t="s">
        <v>18</v>
      </c>
      <c r="I516" t="s">
        <v>58</v>
      </c>
      <c r="J516">
        <v>2013</v>
      </c>
      <c r="K516" t="s">
        <v>749</v>
      </c>
      <c r="L516">
        <v>1</v>
      </c>
      <c r="N516" t="s">
        <v>18</v>
      </c>
      <c r="O516" t="s">
        <v>57</v>
      </c>
      <c r="P516">
        <v>2007</v>
      </c>
      <c r="Q516" t="s">
        <v>907</v>
      </c>
      <c r="R516">
        <v>2</v>
      </c>
    </row>
    <row r="517" spans="8:18">
      <c r="H517" t="s">
        <v>18</v>
      </c>
      <c r="I517" t="s">
        <v>58</v>
      </c>
      <c r="J517">
        <v>2014</v>
      </c>
      <c r="K517" t="s">
        <v>749</v>
      </c>
      <c r="L517">
        <v>1</v>
      </c>
      <c r="N517" t="s">
        <v>18</v>
      </c>
      <c r="O517" t="s">
        <v>57</v>
      </c>
      <c r="P517">
        <v>2008</v>
      </c>
      <c r="Q517" t="s">
        <v>908</v>
      </c>
      <c r="R517">
        <v>2</v>
      </c>
    </row>
    <row r="518" spans="8:18">
      <c r="H518" t="s">
        <v>18</v>
      </c>
      <c r="I518" t="s">
        <v>58</v>
      </c>
      <c r="J518">
        <v>2015</v>
      </c>
      <c r="K518" t="s">
        <v>749</v>
      </c>
      <c r="L518">
        <v>1</v>
      </c>
      <c r="N518" t="s">
        <v>18</v>
      </c>
      <c r="O518" t="s">
        <v>57</v>
      </c>
      <c r="P518">
        <v>2009</v>
      </c>
      <c r="Q518" t="s">
        <v>907</v>
      </c>
      <c r="R518">
        <v>2</v>
      </c>
    </row>
    <row r="519" spans="8:18">
      <c r="H519" t="s">
        <v>18</v>
      </c>
      <c r="I519" t="s">
        <v>58</v>
      </c>
      <c r="J519">
        <v>2016</v>
      </c>
      <c r="K519" t="s">
        <v>749</v>
      </c>
      <c r="L519">
        <v>1</v>
      </c>
      <c r="N519" t="s">
        <v>18</v>
      </c>
      <c r="O519" t="s">
        <v>57</v>
      </c>
      <c r="P519">
        <v>2010</v>
      </c>
      <c r="Q519" t="s">
        <v>907</v>
      </c>
      <c r="R519">
        <v>2</v>
      </c>
    </row>
    <row r="520" spans="8:18">
      <c r="H520" t="s">
        <v>18</v>
      </c>
      <c r="I520" t="s">
        <v>58</v>
      </c>
      <c r="J520">
        <v>2017</v>
      </c>
      <c r="K520" t="s">
        <v>749</v>
      </c>
      <c r="L520">
        <v>1</v>
      </c>
      <c r="N520" t="s">
        <v>18</v>
      </c>
      <c r="O520" t="s">
        <v>57</v>
      </c>
      <c r="P520">
        <v>2011</v>
      </c>
      <c r="Q520" t="s">
        <v>909</v>
      </c>
      <c r="R520">
        <v>1</v>
      </c>
    </row>
    <row r="521" spans="8:18">
      <c r="H521" t="s">
        <v>18</v>
      </c>
      <c r="I521" t="s">
        <v>58</v>
      </c>
      <c r="J521">
        <v>2018</v>
      </c>
      <c r="K521" t="s">
        <v>749</v>
      </c>
      <c r="L521">
        <v>1</v>
      </c>
      <c r="N521" t="s">
        <v>18</v>
      </c>
      <c r="O521" t="s">
        <v>57</v>
      </c>
      <c r="P521">
        <v>2012</v>
      </c>
      <c r="Q521" t="s">
        <v>910</v>
      </c>
      <c r="R521">
        <v>1</v>
      </c>
    </row>
    <row r="522" spans="8:18">
      <c r="H522" t="s">
        <v>18</v>
      </c>
      <c r="I522" t="s">
        <v>58</v>
      </c>
      <c r="J522">
        <v>2019</v>
      </c>
      <c r="K522" t="s">
        <v>749</v>
      </c>
      <c r="L522">
        <v>1</v>
      </c>
      <c r="N522" t="s">
        <v>18</v>
      </c>
      <c r="O522" t="s">
        <v>57</v>
      </c>
      <c r="P522">
        <v>2013</v>
      </c>
      <c r="Q522" t="s">
        <v>910</v>
      </c>
      <c r="R522">
        <v>1</v>
      </c>
    </row>
    <row r="523" spans="8:18">
      <c r="H523" t="s">
        <v>18</v>
      </c>
      <c r="I523" t="s">
        <v>58</v>
      </c>
      <c r="J523">
        <v>2020</v>
      </c>
      <c r="K523" t="s">
        <v>749</v>
      </c>
      <c r="L523">
        <v>1</v>
      </c>
      <c r="N523" t="s">
        <v>18</v>
      </c>
      <c r="O523" t="s">
        <v>57</v>
      </c>
      <c r="P523">
        <v>2014</v>
      </c>
      <c r="Q523" t="s">
        <v>910</v>
      </c>
      <c r="R523">
        <v>1</v>
      </c>
    </row>
    <row r="524" spans="8:18">
      <c r="H524" t="s">
        <v>18</v>
      </c>
      <c r="I524" t="s">
        <v>59</v>
      </c>
      <c r="J524">
        <v>2006</v>
      </c>
      <c r="K524" t="s">
        <v>772</v>
      </c>
      <c r="L524">
        <v>2</v>
      </c>
      <c r="N524" t="s">
        <v>18</v>
      </c>
      <c r="O524" t="s">
        <v>57</v>
      </c>
      <c r="P524">
        <v>2015</v>
      </c>
      <c r="Q524" t="s">
        <v>911</v>
      </c>
      <c r="R524">
        <v>3</v>
      </c>
    </row>
    <row r="525" spans="8:18">
      <c r="H525" t="s">
        <v>18</v>
      </c>
      <c r="I525" t="s">
        <v>59</v>
      </c>
      <c r="J525">
        <v>2007</v>
      </c>
      <c r="K525" t="s">
        <v>749</v>
      </c>
      <c r="L525">
        <v>1</v>
      </c>
      <c r="N525" t="s">
        <v>18</v>
      </c>
      <c r="O525" t="s">
        <v>57</v>
      </c>
      <c r="P525">
        <v>2016</v>
      </c>
      <c r="Q525" t="s">
        <v>912</v>
      </c>
      <c r="R525">
        <v>1</v>
      </c>
    </row>
    <row r="526" spans="8:18">
      <c r="H526" t="s">
        <v>18</v>
      </c>
      <c r="I526" t="s">
        <v>59</v>
      </c>
      <c r="J526">
        <v>2008</v>
      </c>
      <c r="K526" t="s">
        <v>749</v>
      </c>
      <c r="L526">
        <v>1</v>
      </c>
      <c r="N526" t="s">
        <v>18</v>
      </c>
      <c r="O526" t="s">
        <v>57</v>
      </c>
      <c r="P526">
        <v>2017</v>
      </c>
      <c r="Q526" t="s">
        <v>913</v>
      </c>
      <c r="R526">
        <v>1</v>
      </c>
    </row>
    <row r="527" spans="8:18">
      <c r="H527" t="s">
        <v>18</v>
      </c>
      <c r="I527" t="s">
        <v>59</v>
      </c>
      <c r="J527">
        <v>2009</v>
      </c>
      <c r="K527" t="s">
        <v>749</v>
      </c>
      <c r="L527">
        <v>1</v>
      </c>
      <c r="N527" t="s">
        <v>18</v>
      </c>
      <c r="O527" t="s">
        <v>57</v>
      </c>
      <c r="P527">
        <v>2018</v>
      </c>
      <c r="Q527" t="s">
        <v>913</v>
      </c>
      <c r="R527">
        <v>1</v>
      </c>
    </row>
    <row r="528" spans="8:18">
      <c r="H528" t="s">
        <v>18</v>
      </c>
      <c r="I528" t="s">
        <v>59</v>
      </c>
      <c r="J528">
        <v>2010</v>
      </c>
      <c r="K528" t="s">
        <v>749</v>
      </c>
      <c r="L528">
        <v>1</v>
      </c>
      <c r="N528" t="s">
        <v>18</v>
      </c>
      <c r="O528" t="s">
        <v>57</v>
      </c>
      <c r="P528">
        <v>2019</v>
      </c>
      <c r="Q528" t="s">
        <v>914</v>
      </c>
      <c r="R528">
        <v>1</v>
      </c>
    </row>
    <row r="529" spans="8:18">
      <c r="H529" t="s">
        <v>18</v>
      </c>
      <c r="I529" t="s">
        <v>59</v>
      </c>
      <c r="J529">
        <v>2011</v>
      </c>
      <c r="K529" t="s">
        <v>749</v>
      </c>
      <c r="L529">
        <v>1</v>
      </c>
      <c r="N529" t="s">
        <v>18</v>
      </c>
      <c r="O529" t="s">
        <v>57</v>
      </c>
      <c r="P529">
        <v>2020</v>
      </c>
      <c r="Q529" t="s">
        <v>913</v>
      </c>
      <c r="R529">
        <v>1</v>
      </c>
    </row>
    <row r="530" spans="8:18">
      <c r="H530" t="s">
        <v>18</v>
      </c>
      <c r="I530" t="s">
        <v>59</v>
      </c>
      <c r="J530">
        <v>2012</v>
      </c>
      <c r="K530" t="s">
        <v>765</v>
      </c>
      <c r="L530">
        <v>1</v>
      </c>
      <c r="N530" t="s">
        <v>18</v>
      </c>
      <c r="O530" t="s">
        <v>58</v>
      </c>
      <c r="P530">
        <v>2006</v>
      </c>
      <c r="Q530" t="s">
        <v>915</v>
      </c>
      <c r="R530">
        <v>1</v>
      </c>
    </row>
    <row r="531" spans="8:18">
      <c r="H531" t="s">
        <v>18</v>
      </c>
      <c r="I531" t="s">
        <v>59</v>
      </c>
      <c r="J531">
        <v>2013</v>
      </c>
      <c r="K531" t="s">
        <v>749</v>
      </c>
      <c r="L531">
        <v>1</v>
      </c>
      <c r="N531" t="s">
        <v>18</v>
      </c>
      <c r="O531" t="s">
        <v>58</v>
      </c>
      <c r="P531">
        <v>2007</v>
      </c>
      <c r="Q531" t="s">
        <v>915</v>
      </c>
      <c r="R531">
        <v>1</v>
      </c>
    </row>
    <row r="532" spans="8:18">
      <c r="H532" t="s">
        <v>18</v>
      </c>
      <c r="I532" t="s">
        <v>59</v>
      </c>
      <c r="J532">
        <v>2014</v>
      </c>
      <c r="K532" t="s">
        <v>749</v>
      </c>
      <c r="L532">
        <v>1</v>
      </c>
      <c r="N532" t="s">
        <v>18</v>
      </c>
      <c r="O532" t="s">
        <v>58</v>
      </c>
      <c r="P532">
        <v>2008</v>
      </c>
      <c r="Q532" t="s">
        <v>915</v>
      </c>
      <c r="R532">
        <v>1</v>
      </c>
    </row>
    <row r="533" spans="8:18">
      <c r="H533" t="s">
        <v>18</v>
      </c>
      <c r="I533" t="s">
        <v>59</v>
      </c>
      <c r="J533">
        <v>2015</v>
      </c>
      <c r="K533" t="s">
        <v>749</v>
      </c>
      <c r="L533">
        <v>1</v>
      </c>
      <c r="N533" t="s">
        <v>18</v>
      </c>
      <c r="O533" t="s">
        <v>58</v>
      </c>
      <c r="P533">
        <v>2009</v>
      </c>
      <c r="Q533" t="s">
        <v>915</v>
      </c>
      <c r="R533">
        <v>1</v>
      </c>
    </row>
    <row r="534" spans="8:18">
      <c r="H534" t="s">
        <v>18</v>
      </c>
      <c r="I534" t="s">
        <v>59</v>
      </c>
      <c r="J534">
        <v>2016</v>
      </c>
      <c r="K534" t="s">
        <v>916</v>
      </c>
      <c r="L534">
        <v>1</v>
      </c>
      <c r="N534" t="s">
        <v>18</v>
      </c>
      <c r="O534" t="s">
        <v>58</v>
      </c>
      <c r="P534">
        <v>2010</v>
      </c>
      <c r="Q534" t="s">
        <v>915</v>
      </c>
      <c r="R534">
        <v>1</v>
      </c>
    </row>
    <row r="535" spans="8:18">
      <c r="H535" t="s">
        <v>18</v>
      </c>
      <c r="I535" t="s">
        <v>59</v>
      </c>
      <c r="J535">
        <v>2017</v>
      </c>
      <c r="K535" t="s">
        <v>749</v>
      </c>
      <c r="L535">
        <v>1</v>
      </c>
      <c r="N535" t="s">
        <v>18</v>
      </c>
      <c r="O535" t="s">
        <v>58</v>
      </c>
      <c r="P535">
        <v>2011</v>
      </c>
      <c r="Q535" t="s">
        <v>917</v>
      </c>
      <c r="R535">
        <v>1</v>
      </c>
    </row>
    <row r="536" spans="8:18">
      <c r="H536" t="s">
        <v>18</v>
      </c>
      <c r="I536" t="s">
        <v>59</v>
      </c>
      <c r="J536">
        <v>2018</v>
      </c>
      <c r="K536" t="s">
        <v>749</v>
      </c>
      <c r="L536">
        <v>1</v>
      </c>
      <c r="N536" t="s">
        <v>18</v>
      </c>
      <c r="O536" t="s">
        <v>58</v>
      </c>
      <c r="P536">
        <v>2012</v>
      </c>
      <c r="Q536" t="s">
        <v>917</v>
      </c>
      <c r="R536">
        <v>1</v>
      </c>
    </row>
    <row r="537" spans="8:18">
      <c r="H537" t="s">
        <v>18</v>
      </c>
      <c r="I537" t="s">
        <v>59</v>
      </c>
      <c r="J537">
        <v>2019</v>
      </c>
      <c r="K537" t="s">
        <v>749</v>
      </c>
      <c r="L537">
        <v>1</v>
      </c>
      <c r="N537" t="s">
        <v>18</v>
      </c>
      <c r="O537" t="s">
        <v>58</v>
      </c>
      <c r="P537">
        <v>2013</v>
      </c>
      <c r="Q537" t="s">
        <v>917</v>
      </c>
      <c r="R537">
        <v>1</v>
      </c>
    </row>
    <row r="538" spans="8:18">
      <c r="H538" t="s">
        <v>18</v>
      </c>
      <c r="I538" t="s">
        <v>59</v>
      </c>
      <c r="J538">
        <v>2020</v>
      </c>
      <c r="K538" t="s">
        <v>749</v>
      </c>
      <c r="L538">
        <v>1</v>
      </c>
      <c r="N538" t="s">
        <v>18</v>
      </c>
      <c r="O538" t="s">
        <v>58</v>
      </c>
      <c r="P538">
        <v>2014</v>
      </c>
      <c r="Q538" t="s">
        <v>917</v>
      </c>
      <c r="R538">
        <v>1</v>
      </c>
    </row>
    <row r="539" spans="8:18">
      <c r="H539" t="s">
        <v>18</v>
      </c>
      <c r="I539" t="s">
        <v>60</v>
      </c>
      <c r="J539">
        <v>2006</v>
      </c>
      <c r="K539" t="s">
        <v>742</v>
      </c>
      <c r="L539">
        <v>3</v>
      </c>
      <c r="N539" t="s">
        <v>18</v>
      </c>
      <c r="O539" t="s">
        <v>58</v>
      </c>
      <c r="P539">
        <v>2015</v>
      </c>
      <c r="Q539" t="s">
        <v>918</v>
      </c>
      <c r="R539">
        <v>1</v>
      </c>
    </row>
    <row r="540" spans="8:18">
      <c r="H540" t="s">
        <v>18</v>
      </c>
      <c r="I540" t="s">
        <v>60</v>
      </c>
      <c r="J540">
        <v>2007</v>
      </c>
      <c r="K540" t="s">
        <v>742</v>
      </c>
      <c r="L540">
        <v>3</v>
      </c>
      <c r="N540" t="s">
        <v>18</v>
      </c>
      <c r="O540" t="s">
        <v>58</v>
      </c>
      <c r="P540">
        <v>2016</v>
      </c>
      <c r="Q540" t="s">
        <v>918</v>
      </c>
      <c r="R540">
        <v>1</v>
      </c>
    </row>
    <row r="541" spans="8:18">
      <c r="H541" t="s">
        <v>18</v>
      </c>
      <c r="I541" t="s">
        <v>60</v>
      </c>
      <c r="J541">
        <v>2008</v>
      </c>
      <c r="K541" t="s">
        <v>747</v>
      </c>
      <c r="L541">
        <v>3</v>
      </c>
      <c r="N541" t="s">
        <v>18</v>
      </c>
      <c r="O541" t="s">
        <v>58</v>
      </c>
      <c r="P541">
        <v>2017</v>
      </c>
      <c r="Q541" t="s">
        <v>918</v>
      </c>
      <c r="R541">
        <v>1</v>
      </c>
    </row>
    <row r="542" spans="8:18">
      <c r="H542" t="s">
        <v>18</v>
      </c>
      <c r="I542" t="s">
        <v>60</v>
      </c>
      <c r="J542">
        <v>2008</v>
      </c>
      <c r="K542" t="s">
        <v>742</v>
      </c>
      <c r="L542">
        <v>3</v>
      </c>
      <c r="N542" t="s">
        <v>18</v>
      </c>
      <c r="O542" t="s">
        <v>58</v>
      </c>
      <c r="P542">
        <v>2018</v>
      </c>
      <c r="Q542" t="s">
        <v>918</v>
      </c>
      <c r="R542">
        <v>1</v>
      </c>
    </row>
    <row r="543" spans="8:18">
      <c r="H543" t="s">
        <v>18</v>
      </c>
      <c r="I543" t="s">
        <v>60</v>
      </c>
      <c r="J543">
        <v>2009</v>
      </c>
      <c r="K543" t="s">
        <v>742</v>
      </c>
      <c r="L543">
        <v>3</v>
      </c>
      <c r="N543" t="s">
        <v>18</v>
      </c>
      <c r="O543" t="s">
        <v>58</v>
      </c>
      <c r="P543">
        <v>2019</v>
      </c>
      <c r="Q543" t="s">
        <v>918</v>
      </c>
      <c r="R543">
        <v>1</v>
      </c>
    </row>
    <row r="544" spans="8:18">
      <c r="H544" t="s">
        <v>18</v>
      </c>
      <c r="I544" t="s">
        <v>60</v>
      </c>
      <c r="J544">
        <v>2010</v>
      </c>
      <c r="K544" t="s">
        <v>742</v>
      </c>
      <c r="L544">
        <v>3</v>
      </c>
      <c r="N544" t="s">
        <v>18</v>
      </c>
      <c r="O544" t="s">
        <v>58</v>
      </c>
      <c r="P544">
        <v>2020</v>
      </c>
      <c r="Q544" t="s">
        <v>918</v>
      </c>
      <c r="R544">
        <v>1</v>
      </c>
    </row>
    <row r="545" spans="8:18">
      <c r="H545" t="s">
        <v>18</v>
      </c>
      <c r="I545" t="s">
        <v>60</v>
      </c>
      <c r="J545">
        <v>2011</v>
      </c>
      <c r="K545" t="s">
        <v>742</v>
      </c>
      <c r="L545">
        <v>3</v>
      </c>
      <c r="N545" t="s">
        <v>18</v>
      </c>
      <c r="O545" t="s">
        <v>59</v>
      </c>
      <c r="P545">
        <v>2006</v>
      </c>
      <c r="Q545" t="s">
        <v>919</v>
      </c>
      <c r="R545">
        <v>1</v>
      </c>
    </row>
    <row r="546" spans="8:18">
      <c r="H546" t="s">
        <v>18</v>
      </c>
      <c r="I546" t="s">
        <v>60</v>
      </c>
      <c r="J546">
        <v>2012</v>
      </c>
      <c r="K546" t="s">
        <v>742</v>
      </c>
      <c r="L546">
        <v>3</v>
      </c>
      <c r="N546" t="s">
        <v>18</v>
      </c>
      <c r="O546" t="s">
        <v>59</v>
      </c>
      <c r="P546">
        <v>2007</v>
      </c>
      <c r="Q546" t="s">
        <v>920</v>
      </c>
      <c r="R546">
        <v>1</v>
      </c>
    </row>
    <row r="547" spans="8:18">
      <c r="H547" t="s">
        <v>18</v>
      </c>
      <c r="I547" t="s">
        <v>60</v>
      </c>
      <c r="J547">
        <v>2013</v>
      </c>
      <c r="K547" t="s">
        <v>800</v>
      </c>
      <c r="L547">
        <v>2</v>
      </c>
      <c r="N547" t="s">
        <v>18</v>
      </c>
      <c r="O547" t="s">
        <v>59</v>
      </c>
      <c r="P547">
        <v>2008</v>
      </c>
      <c r="Q547" t="s">
        <v>921</v>
      </c>
      <c r="R547">
        <v>1</v>
      </c>
    </row>
    <row r="548" spans="8:18">
      <c r="H548" t="s">
        <v>18</v>
      </c>
      <c r="I548" t="s">
        <v>60</v>
      </c>
      <c r="J548">
        <v>2014</v>
      </c>
      <c r="K548" t="s">
        <v>800</v>
      </c>
      <c r="L548">
        <v>2</v>
      </c>
      <c r="N548" t="s">
        <v>18</v>
      </c>
      <c r="O548" t="s">
        <v>59</v>
      </c>
      <c r="P548">
        <v>2009</v>
      </c>
      <c r="Q548" t="s">
        <v>922</v>
      </c>
      <c r="R548">
        <v>1</v>
      </c>
    </row>
    <row r="549" spans="8:18">
      <c r="H549" t="s">
        <v>18</v>
      </c>
      <c r="I549" t="s">
        <v>60</v>
      </c>
      <c r="J549">
        <v>2015</v>
      </c>
      <c r="K549" t="s">
        <v>800</v>
      </c>
      <c r="L549">
        <v>2</v>
      </c>
      <c r="N549" t="s">
        <v>18</v>
      </c>
      <c r="O549" t="s">
        <v>59</v>
      </c>
      <c r="P549">
        <v>2010</v>
      </c>
      <c r="Q549" t="s">
        <v>923</v>
      </c>
      <c r="R549">
        <v>2</v>
      </c>
    </row>
    <row r="550" spans="8:18">
      <c r="H550" t="s">
        <v>18</v>
      </c>
      <c r="I550" t="s">
        <v>60</v>
      </c>
      <c r="J550">
        <v>2016</v>
      </c>
      <c r="K550" t="s">
        <v>800</v>
      </c>
      <c r="L550">
        <v>2</v>
      </c>
      <c r="N550" t="s">
        <v>18</v>
      </c>
      <c r="O550" t="s">
        <v>59</v>
      </c>
      <c r="P550">
        <v>2011</v>
      </c>
      <c r="Q550" t="s">
        <v>924</v>
      </c>
      <c r="R550">
        <v>2</v>
      </c>
    </row>
    <row r="551" spans="8:18">
      <c r="H551" t="s">
        <v>18</v>
      </c>
      <c r="I551" t="s">
        <v>60</v>
      </c>
      <c r="J551">
        <v>2017</v>
      </c>
      <c r="K551" t="s">
        <v>800</v>
      </c>
      <c r="L551">
        <v>2</v>
      </c>
      <c r="N551" t="s">
        <v>18</v>
      </c>
      <c r="O551" t="s">
        <v>59</v>
      </c>
      <c r="P551">
        <v>2012</v>
      </c>
      <c r="Q551" t="s">
        <v>925</v>
      </c>
      <c r="R551">
        <v>1</v>
      </c>
    </row>
    <row r="552" spans="8:18">
      <c r="H552" t="s">
        <v>18</v>
      </c>
      <c r="I552" t="s">
        <v>60</v>
      </c>
      <c r="J552">
        <v>2018</v>
      </c>
      <c r="K552" t="s">
        <v>800</v>
      </c>
      <c r="L552">
        <v>2</v>
      </c>
      <c r="N552" t="s">
        <v>18</v>
      </c>
      <c r="O552" t="s">
        <v>59</v>
      </c>
      <c r="P552">
        <v>2013</v>
      </c>
      <c r="Q552" t="s">
        <v>926</v>
      </c>
      <c r="R552">
        <v>1</v>
      </c>
    </row>
    <row r="553" spans="8:18">
      <c r="H553" t="s">
        <v>18</v>
      </c>
      <c r="I553" t="s">
        <v>60</v>
      </c>
      <c r="J553">
        <v>2019</v>
      </c>
      <c r="K553" t="s">
        <v>800</v>
      </c>
      <c r="L553">
        <v>2</v>
      </c>
      <c r="N553" t="s">
        <v>18</v>
      </c>
      <c r="O553" t="s">
        <v>59</v>
      </c>
      <c r="P553">
        <v>2014</v>
      </c>
      <c r="Q553" t="s">
        <v>927</v>
      </c>
      <c r="R553">
        <v>1</v>
      </c>
    </row>
    <row r="554" spans="8:18">
      <c r="H554" t="s">
        <v>18</v>
      </c>
      <c r="I554" t="s">
        <v>60</v>
      </c>
      <c r="J554">
        <v>2020</v>
      </c>
      <c r="K554" t="s">
        <v>800</v>
      </c>
      <c r="L554">
        <v>2</v>
      </c>
      <c r="N554" t="s">
        <v>18</v>
      </c>
      <c r="O554" t="s">
        <v>59</v>
      </c>
      <c r="P554">
        <v>2015</v>
      </c>
      <c r="Q554" t="s">
        <v>928</v>
      </c>
      <c r="R554">
        <v>1</v>
      </c>
    </row>
    <row r="555" spans="8:18">
      <c r="H555" t="s">
        <v>18</v>
      </c>
      <c r="I555" t="s">
        <v>60</v>
      </c>
      <c r="J555">
        <v>2021</v>
      </c>
      <c r="K555" t="s">
        <v>800</v>
      </c>
      <c r="L555">
        <v>2</v>
      </c>
      <c r="N555" t="s">
        <v>18</v>
      </c>
      <c r="O555" t="s">
        <v>59</v>
      </c>
      <c r="P555">
        <v>2016</v>
      </c>
      <c r="Q555" t="s">
        <v>929</v>
      </c>
      <c r="R555">
        <v>1</v>
      </c>
    </row>
    <row r="556" spans="8:18">
      <c r="H556" t="s">
        <v>18</v>
      </c>
      <c r="I556" t="s">
        <v>61</v>
      </c>
      <c r="J556">
        <v>2006</v>
      </c>
      <c r="K556" t="s">
        <v>772</v>
      </c>
      <c r="L556">
        <v>2</v>
      </c>
      <c r="N556" t="s">
        <v>18</v>
      </c>
      <c r="O556" t="s">
        <v>59</v>
      </c>
      <c r="P556">
        <v>2017</v>
      </c>
      <c r="Q556" t="s">
        <v>926</v>
      </c>
      <c r="R556">
        <v>1</v>
      </c>
    </row>
    <row r="557" spans="8:18">
      <c r="H557" t="s">
        <v>18</v>
      </c>
      <c r="I557" t="s">
        <v>61</v>
      </c>
      <c r="J557">
        <v>2007</v>
      </c>
      <c r="K557" t="s">
        <v>772</v>
      </c>
      <c r="L557">
        <v>2</v>
      </c>
      <c r="N557" t="s">
        <v>18</v>
      </c>
      <c r="O557" t="s">
        <v>59</v>
      </c>
      <c r="P557">
        <v>2018</v>
      </c>
      <c r="Q557" t="s">
        <v>926</v>
      </c>
      <c r="R557">
        <v>1</v>
      </c>
    </row>
    <row r="558" spans="8:18">
      <c r="H558" t="s">
        <v>18</v>
      </c>
      <c r="I558" t="s">
        <v>61</v>
      </c>
      <c r="J558">
        <v>2008</v>
      </c>
      <c r="K558" t="s">
        <v>772</v>
      </c>
      <c r="L558">
        <v>2</v>
      </c>
      <c r="N558" t="s">
        <v>18</v>
      </c>
      <c r="O558" t="s">
        <v>59</v>
      </c>
      <c r="P558">
        <v>2019</v>
      </c>
      <c r="Q558" t="s">
        <v>930</v>
      </c>
      <c r="R558">
        <v>1</v>
      </c>
    </row>
    <row r="559" spans="8:18">
      <c r="H559" t="s">
        <v>18</v>
      </c>
      <c r="I559" t="s">
        <v>61</v>
      </c>
      <c r="J559">
        <v>2009</v>
      </c>
      <c r="K559" t="s">
        <v>772</v>
      </c>
      <c r="L559">
        <v>2</v>
      </c>
      <c r="N559" t="s">
        <v>18</v>
      </c>
      <c r="O559" t="s">
        <v>59</v>
      </c>
      <c r="P559">
        <v>2020</v>
      </c>
      <c r="Q559" t="s">
        <v>926</v>
      </c>
      <c r="R559">
        <v>1</v>
      </c>
    </row>
    <row r="560" spans="8:18">
      <c r="H560" t="s">
        <v>18</v>
      </c>
      <c r="I560" t="s">
        <v>61</v>
      </c>
      <c r="J560">
        <v>2010</v>
      </c>
      <c r="K560" t="s">
        <v>749</v>
      </c>
      <c r="L560">
        <v>1</v>
      </c>
      <c r="N560" t="s">
        <v>18</v>
      </c>
      <c r="O560" t="s">
        <v>60</v>
      </c>
      <c r="P560">
        <v>2006</v>
      </c>
      <c r="Q560" t="s">
        <v>799</v>
      </c>
      <c r="R560">
        <v>2</v>
      </c>
    </row>
    <row r="561" spans="8:18">
      <c r="H561" t="s">
        <v>18</v>
      </c>
      <c r="I561" t="s">
        <v>61</v>
      </c>
      <c r="J561">
        <v>2011</v>
      </c>
      <c r="K561" t="s">
        <v>749</v>
      </c>
      <c r="L561">
        <v>1</v>
      </c>
      <c r="N561" t="s">
        <v>18</v>
      </c>
      <c r="O561" t="s">
        <v>60</v>
      </c>
      <c r="P561">
        <v>2007</v>
      </c>
      <c r="Q561" t="s">
        <v>801</v>
      </c>
      <c r="R561">
        <v>3</v>
      </c>
    </row>
    <row r="562" spans="8:18">
      <c r="H562" t="s">
        <v>18</v>
      </c>
      <c r="I562" t="s">
        <v>61</v>
      </c>
      <c r="J562">
        <v>2012</v>
      </c>
      <c r="K562" t="s">
        <v>749</v>
      </c>
      <c r="L562">
        <v>1</v>
      </c>
      <c r="N562" t="s">
        <v>18</v>
      </c>
      <c r="O562" t="s">
        <v>60</v>
      </c>
      <c r="P562">
        <v>2008</v>
      </c>
      <c r="Q562" t="s">
        <v>802</v>
      </c>
      <c r="R562">
        <v>3</v>
      </c>
    </row>
    <row r="563" spans="8:18">
      <c r="H563" t="s">
        <v>18</v>
      </c>
      <c r="I563" t="s">
        <v>61</v>
      </c>
      <c r="J563">
        <v>2013</v>
      </c>
      <c r="K563" t="s">
        <v>749</v>
      </c>
      <c r="L563">
        <v>1</v>
      </c>
      <c r="N563" t="s">
        <v>18</v>
      </c>
      <c r="O563" t="s">
        <v>60</v>
      </c>
      <c r="P563">
        <v>2008</v>
      </c>
      <c r="Q563" t="s">
        <v>931</v>
      </c>
      <c r="R563">
        <v>3</v>
      </c>
    </row>
    <row r="564" spans="8:18">
      <c r="H564" t="s">
        <v>18</v>
      </c>
      <c r="I564" t="s">
        <v>61</v>
      </c>
      <c r="J564">
        <v>2014</v>
      </c>
      <c r="K564" t="s">
        <v>749</v>
      </c>
      <c r="L564">
        <v>1</v>
      </c>
      <c r="N564" t="s">
        <v>18</v>
      </c>
      <c r="O564" t="s">
        <v>60</v>
      </c>
      <c r="P564">
        <v>2009</v>
      </c>
      <c r="Q564" t="s">
        <v>801</v>
      </c>
      <c r="R564">
        <v>3</v>
      </c>
    </row>
    <row r="565" spans="8:18">
      <c r="H565" t="s">
        <v>18</v>
      </c>
      <c r="I565" t="s">
        <v>61</v>
      </c>
      <c r="J565">
        <v>2015</v>
      </c>
      <c r="K565" t="s">
        <v>749</v>
      </c>
      <c r="L565">
        <v>1</v>
      </c>
      <c r="N565" t="s">
        <v>18</v>
      </c>
      <c r="O565" t="s">
        <v>60</v>
      </c>
      <c r="P565">
        <v>2010</v>
      </c>
      <c r="Q565" t="s">
        <v>804</v>
      </c>
      <c r="R565">
        <v>3</v>
      </c>
    </row>
    <row r="566" spans="8:18">
      <c r="H566" t="s">
        <v>18</v>
      </c>
      <c r="I566" t="s">
        <v>61</v>
      </c>
      <c r="J566">
        <v>2016</v>
      </c>
      <c r="K566" t="s">
        <v>749</v>
      </c>
      <c r="L566">
        <v>1</v>
      </c>
      <c r="N566" t="s">
        <v>18</v>
      </c>
      <c r="O566" t="s">
        <v>60</v>
      </c>
      <c r="P566">
        <v>2011</v>
      </c>
      <c r="Q566" t="s">
        <v>804</v>
      </c>
      <c r="R566">
        <v>3</v>
      </c>
    </row>
    <row r="567" spans="8:18">
      <c r="H567" t="s">
        <v>18</v>
      </c>
      <c r="I567" t="s">
        <v>61</v>
      </c>
      <c r="J567">
        <v>2017</v>
      </c>
      <c r="K567" t="s">
        <v>749</v>
      </c>
      <c r="L567">
        <v>1</v>
      </c>
      <c r="N567" t="s">
        <v>18</v>
      </c>
      <c r="O567" t="s">
        <v>60</v>
      </c>
      <c r="P567">
        <v>2012</v>
      </c>
      <c r="Q567" t="s">
        <v>804</v>
      </c>
      <c r="R567">
        <v>3</v>
      </c>
    </row>
    <row r="568" spans="8:18">
      <c r="H568" t="s">
        <v>18</v>
      </c>
      <c r="I568" t="s">
        <v>61</v>
      </c>
      <c r="J568">
        <v>2018</v>
      </c>
      <c r="K568" t="s">
        <v>749</v>
      </c>
      <c r="L568">
        <v>1</v>
      </c>
      <c r="N568" t="s">
        <v>18</v>
      </c>
      <c r="O568" t="s">
        <v>60</v>
      </c>
      <c r="P568">
        <v>2013</v>
      </c>
      <c r="Q568" t="s">
        <v>932</v>
      </c>
      <c r="R568">
        <v>1</v>
      </c>
    </row>
    <row r="569" spans="8:18">
      <c r="H569" t="s">
        <v>18</v>
      </c>
      <c r="I569" t="s">
        <v>61</v>
      </c>
      <c r="J569">
        <v>2019</v>
      </c>
      <c r="K569" t="s">
        <v>749</v>
      </c>
      <c r="L569">
        <v>1</v>
      </c>
      <c r="N569" t="s">
        <v>18</v>
      </c>
      <c r="O569" t="s">
        <v>60</v>
      </c>
      <c r="P569">
        <v>2014</v>
      </c>
      <c r="Q569" t="s">
        <v>932</v>
      </c>
      <c r="R569">
        <v>1</v>
      </c>
    </row>
    <row r="570" spans="8:18">
      <c r="H570" t="s">
        <v>18</v>
      </c>
      <c r="I570" t="s">
        <v>61</v>
      </c>
      <c r="J570">
        <v>2020</v>
      </c>
      <c r="K570" t="s">
        <v>749</v>
      </c>
      <c r="L570">
        <v>1</v>
      </c>
      <c r="N570" t="s">
        <v>18</v>
      </c>
      <c r="O570" t="s">
        <v>60</v>
      </c>
      <c r="P570">
        <v>2015</v>
      </c>
      <c r="Q570" t="s">
        <v>932</v>
      </c>
      <c r="R570">
        <v>1</v>
      </c>
    </row>
    <row r="571" spans="8:18">
      <c r="H571" t="s">
        <v>18</v>
      </c>
      <c r="I571" t="s">
        <v>62</v>
      </c>
      <c r="J571">
        <v>2006</v>
      </c>
      <c r="K571" t="s">
        <v>749</v>
      </c>
      <c r="L571">
        <v>1</v>
      </c>
      <c r="N571" t="s">
        <v>18</v>
      </c>
      <c r="O571" t="s">
        <v>60</v>
      </c>
      <c r="P571">
        <v>2016</v>
      </c>
      <c r="Q571" t="s">
        <v>932</v>
      </c>
      <c r="R571">
        <v>1</v>
      </c>
    </row>
    <row r="572" spans="8:18">
      <c r="H572" t="s">
        <v>18</v>
      </c>
      <c r="I572" t="s">
        <v>62</v>
      </c>
      <c r="J572">
        <v>2007</v>
      </c>
      <c r="K572" t="s">
        <v>749</v>
      </c>
      <c r="L572">
        <v>1</v>
      </c>
      <c r="N572" t="s">
        <v>18</v>
      </c>
      <c r="O572" t="s">
        <v>60</v>
      </c>
      <c r="P572">
        <v>2017</v>
      </c>
      <c r="Q572" t="s">
        <v>932</v>
      </c>
      <c r="R572">
        <v>1</v>
      </c>
    </row>
    <row r="573" spans="8:18">
      <c r="H573" t="s">
        <v>18</v>
      </c>
      <c r="I573" t="s">
        <v>62</v>
      </c>
      <c r="J573">
        <v>2008</v>
      </c>
      <c r="K573" t="s">
        <v>749</v>
      </c>
      <c r="L573">
        <v>1</v>
      </c>
      <c r="N573" t="s">
        <v>18</v>
      </c>
      <c r="O573" t="s">
        <v>60</v>
      </c>
      <c r="P573">
        <v>2018</v>
      </c>
      <c r="Q573" t="s">
        <v>932</v>
      </c>
      <c r="R573">
        <v>1</v>
      </c>
    </row>
    <row r="574" spans="8:18">
      <c r="H574" t="s">
        <v>18</v>
      </c>
      <c r="I574" t="s">
        <v>62</v>
      </c>
      <c r="J574">
        <v>2009</v>
      </c>
      <c r="K574" t="s">
        <v>749</v>
      </c>
      <c r="L574">
        <v>1</v>
      </c>
      <c r="N574" t="s">
        <v>18</v>
      </c>
      <c r="O574" t="s">
        <v>60</v>
      </c>
      <c r="P574">
        <v>2019</v>
      </c>
      <c r="Q574" t="s">
        <v>932</v>
      </c>
      <c r="R574">
        <v>1</v>
      </c>
    </row>
    <row r="575" spans="8:18">
      <c r="H575" t="s">
        <v>18</v>
      </c>
      <c r="I575" t="s">
        <v>62</v>
      </c>
      <c r="J575">
        <v>2010</v>
      </c>
      <c r="K575" t="s">
        <v>749</v>
      </c>
      <c r="L575">
        <v>1</v>
      </c>
      <c r="N575" t="s">
        <v>18</v>
      </c>
      <c r="O575" t="s">
        <v>60</v>
      </c>
      <c r="P575">
        <v>2020</v>
      </c>
      <c r="Q575" t="s">
        <v>933</v>
      </c>
      <c r="R575">
        <v>1</v>
      </c>
    </row>
    <row r="576" spans="8:18">
      <c r="H576" t="s">
        <v>18</v>
      </c>
      <c r="I576" t="s">
        <v>62</v>
      </c>
      <c r="J576">
        <v>2011</v>
      </c>
      <c r="K576" t="s">
        <v>749</v>
      </c>
      <c r="L576">
        <v>1</v>
      </c>
      <c r="N576" t="s">
        <v>18</v>
      </c>
      <c r="O576" t="s">
        <v>60</v>
      </c>
      <c r="P576">
        <v>2021</v>
      </c>
      <c r="Q576" t="s">
        <v>933</v>
      </c>
      <c r="R576">
        <v>1</v>
      </c>
    </row>
    <row r="577" spans="8:18">
      <c r="H577" t="s">
        <v>18</v>
      </c>
      <c r="I577" t="s">
        <v>62</v>
      </c>
      <c r="J577">
        <v>2012</v>
      </c>
      <c r="K577" t="s">
        <v>716</v>
      </c>
      <c r="L577">
        <v>1</v>
      </c>
      <c r="N577" t="s">
        <v>18</v>
      </c>
      <c r="O577" t="s">
        <v>61</v>
      </c>
      <c r="P577">
        <v>2006</v>
      </c>
      <c r="Q577" t="s">
        <v>934</v>
      </c>
      <c r="R577">
        <v>2</v>
      </c>
    </row>
    <row r="578" spans="8:18">
      <c r="H578" t="s">
        <v>18</v>
      </c>
      <c r="I578" t="s">
        <v>62</v>
      </c>
      <c r="J578">
        <v>2013</v>
      </c>
      <c r="K578" t="s">
        <v>749</v>
      </c>
      <c r="L578">
        <v>1</v>
      </c>
      <c r="N578" t="s">
        <v>18</v>
      </c>
      <c r="O578" t="s">
        <v>61</v>
      </c>
      <c r="P578">
        <v>2007</v>
      </c>
      <c r="Q578" t="s">
        <v>934</v>
      </c>
      <c r="R578">
        <v>2</v>
      </c>
    </row>
    <row r="579" spans="8:18">
      <c r="H579" t="s">
        <v>18</v>
      </c>
      <c r="I579" t="s">
        <v>62</v>
      </c>
      <c r="J579">
        <v>2014</v>
      </c>
      <c r="K579" t="s">
        <v>749</v>
      </c>
      <c r="L579">
        <v>1</v>
      </c>
      <c r="N579" t="s">
        <v>18</v>
      </c>
      <c r="O579" t="s">
        <v>61</v>
      </c>
      <c r="P579">
        <v>2008</v>
      </c>
      <c r="Q579" t="s">
        <v>934</v>
      </c>
      <c r="R579">
        <v>2</v>
      </c>
    </row>
    <row r="580" spans="8:18">
      <c r="H580" t="s">
        <v>18</v>
      </c>
      <c r="I580" t="s">
        <v>62</v>
      </c>
      <c r="J580">
        <v>2015</v>
      </c>
      <c r="K580" t="s">
        <v>749</v>
      </c>
      <c r="L580">
        <v>1</v>
      </c>
      <c r="N580" t="s">
        <v>18</v>
      </c>
      <c r="O580" t="s">
        <v>61</v>
      </c>
      <c r="P580">
        <v>2009</v>
      </c>
      <c r="Q580" t="s">
        <v>934</v>
      </c>
      <c r="R580">
        <v>2</v>
      </c>
    </row>
    <row r="581" spans="8:18">
      <c r="H581" t="s">
        <v>18</v>
      </c>
      <c r="I581" t="s">
        <v>62</v>
      </c>
      <c r="J581">
        <v>2016</v>
      </c>
      <c r="K581" t="s">
        <v>749</v>
      </c>
      <c r="L581">
        <v>1</v>
      </c>
      <c r="N581" t="s">
        <v>18</v>
      </c>
      <c r="O581" t="s">
        <v>61</v>
      </c>
      <c r="P581">
        <v>2010</v>
      </c>
      <c r="Q581" t="s">
        <v>935</v>
      </c>
      <c r="R581">
        <v>1</v>
      </c>
    </row>
    <row r="582" spans="8:18">
      <c r="H582" t="s">
        <v>18</v>
      </c>
      <c r="I582" t="s">
        <v>62</v>
      </c>
      <c r="J582">
        <v>2017</v>
      </c>
      <c r="K582" t="s">
        <v>749</v>
      </c>
      <c r="L582">
        <v>1</v>
      </c>
      <c r="N582" t="s">
        <v>18</v>
      </c>
      <c r="O582" t="s">
        <v>61</v>
      </c>
      <c r="P582">
        <v>2011</v>
      </c>
      <c r="Q582" t="s">
        <v>936</v>
      </c>
      <c r="R582">
        <v>2</v>
      </c>
    </row>
    <row r="583" spans="8:18">
      <c r="H583" t="s">
        <v>18</v>
      </c>
      <c r="I583" t="s">
        <v>62</v>
      </c>
      <c r="J583">
        <v>2018</v>
      </c>
      <c r="K583" t="s">
        <v>749</v>
      </c>
      <c r="L583">
        <v>1</v>
      </c>
      <c r="N583" t="s">
        <v>18</v>
      </c>
      <c r="O583" t="s">
        <v>61</v>
      </c>
      <c r="P583">
        <v>2012</v>
      </c>
      <c r="Q583" t="s">
        <v>937</v>
      </c>
      <c r="R583">
        <v>1</v>
      </c>
    </row>
    <row r="584" spans="8:18">
      <c r="H584" t="s">
        <v>18</v>
      </c>
      <c r="I584" t="s">
        <v>62</v>
      </c>
      <c r="J584">
        <v>2019</v>
      </c>
      <c r="K584" t="s">
        <v>749</v>
      </c>
      <c r="L584">
        <v>1</v>
      </c>
      <c r="N584" t="s">
        <v>18</v>
      </c>
      <c r="O584" t="s">
        <v>61</v>
      </c>
      <c r="P584">
        <v>2013</v>
      </c>
      <c r="Q584" t="s">
        <v>938</v>
      </c>
      <c r="R584">
        <v>1</v>
      </c>
    </row>
    <row r="585" spans="8:18">
      <c r="H585" t="s">
        <v>18</v>
      </c>
      <c r="I585" t="s">
        <v>62</v>
      </c>
      <c r="J585">
        <v>2020</v>
      </c>
      <c r="K585" t="s">
        <v>749</v>
      </c>
      <c r="L585">
        <v>1</v>
      </c>
      <c r="N585" t="s">
        <v>18</v>
      </c>
      <c r="O585" t="s">
        <v>61</v>
      </c>
      <c r="P585">
        <v>2014</v>
      </c>
      <c r="Q585" t="s">
        <v>939</v>
      </c>
      <c r="R585">
        <v>1</v>
      </c>
    </row>
    <row r="586" spans="8:18">
      <c r="H586" t="s">
        <v>18</v>
      </c>
      <c r="I586" t="s">
        <v>63</v>
      </c>
      <c r="J586">
        <v>2006</v>
      </c>
      <c r="K586" t="s">
        <v>846</v>
      </c>
      <c r="L586">
        <v>1</v>
      </c>
      <c r="N586" t="s">
        <v>18</v>
      </c>
      <c r="O586" t="s">
        <v>61</v>
      </c>
      <c r="P586">
        <v>2015</v>
      </c>
      <c r="Q586">
        <v>0</v>
      </c>
      <c r="R586">
        <v>0</v>
      </c>
    </row>
    <row r="587" spans="8:18">
      <c r="H587" t="s">
        <v>18</v>
      </c>
      <c r="I587" t="s">
        <v>63</v>
      </c>
      <c r="J587">
        <v>2007</v>
      </c>
      <c r="K587" t="s">
        <v>846</v>
      </c>
      <c r="L587">
        <v>1</v>
      </c>
      <c r="N587" t="s">
        <v>18</v>
      </c>
      <c r="O587" t="s">
        <v>61</v>
      </c>
      <c r="P587">
        <v>2016</v>
      </c>
      <c r="Q587" t="s">
        <v>928</v>
      </c>
      <c r="R587">
        <v>1</v>
      </c>
    </row>
    <row r="588" spans="8:18">
      <c r="H588" t="s">
        <v>18</v>
      </c>
      <c r="I588" t="s">
        <v>63</v>
      </c>
      <c r="J588">
        <v>2008</v>
      </c>
      <c r="K588" t="s">
        <v>846</v>
      </c>
      <c r="L588">
        <v>1</v>
      </c>
      <c r="N588" t="s">
        <v>18</v>
      </c>
      <c r="O588" t="s">
        <v>61</v>
      </c>
      <c r="P588">
        <v>2017</v>
      </c>
      <c r="Q588" t="s">
        <v>940</v>
      </c>
      <c r="R588">
        <v>1</v>
      </c>
    </row>
    <row r="589" spans="8:18">
      <c r="H589" t="s">
        <v>18</v>
      </c>
      <c r="I589" t="s">
        <v>63</v>
      </c>
      <c r="J589">
        <v>2009</v>
      </c>
      <c r="K589" t="s">
        <v>846</v>
      </c>
      <c r="L589">
        <v>1</v>
      </c>
      <c r="N589" t="s">
        <v>18</v>
      </c>
      <c r="O589" t="s">
        <v>61</v>
      </c>
      <c r="P589">
        <v>2018</v>
      </c>
      <c r="Q589" t="s">
        <v>941</v>
      </c>
      <c r="R589">
        <v>1</v>
      </c>
    </row>
    <row r="590" spans="8:18">
      <c r="H590" t="s">
        <v>18</v>
      </c>
      <c r="I590" t="s">
        <v>63</v>
      </c>
      <c r="J590">
        <v>2010</v>
      </c>
      <c r="K590" t="s">
        <v>846</v>
      </c>
      <c r="L590">
        <v>1</v>
      </c>
      <c r="N590" t="s">
        <v>18</v>
      </c>
      <c r="O590" t="s">
        <v>61</v>
      </c>
      <c r="P590">
        <v>2019</v>
      </c>
      <c r="Q590" t="s">
        <v>928</v>
      </c>
      <c r="R590">
        <v>1</v>
      </c>
    </row>
    <row r="591" spans="8:18">
      <c r="H591" t="s">
        <v>18</v>
      </c>
      <c r="I591" t="s">
        <v>63</v>
      </c>
      <c r="J591">
        <v>2011</v>
      </c>
      <c r="K591" t="s">
        <v>846</v>
      </c>
      <c r="L591">
        <v>1</v>
      </c>
      <c r="N591" t="s">
        <v>18</v>
      </c>
      <c r="O591" t="s">
        <v>61</v>
      </c>
      <c r="P591">
        <v>2020</v>
      </c>
      <c r="Q591" t="s">
        <v>928</v>
      </c>
      <c r="R591">
        <v>1</v>
      </c>
    </row>
    <row r="592" spans="8:18">
      <c r="H592" t="s">
        <v>18</v>
      </c>
      <c r="I592" t="s">
        <v>63</v>
      </c>
      <c r="J592">
        <v>2012</v>
      </c>
      <c r="K592" t="s">
        <v>846</v>
      </c>
      <c r="L592">
        <v>1</v>
      </c>
      <c r="N592" t="s">
        <v>18</v>
      </c>
      <c r="O592" t="s">
        <v>62</v>
      </c>
      <c r="P592">
        <v>2006</v>
      </c>
      <c r="Q592" t="s">
        <v>942</v>
      </c>
      <c r="R592">
        <v>1</v>
      </c>
    </row>
    <row r="593" spans="8:18">
      <c r="H593" t="s">
        <v>18</v>
      </c>
      <c r="I593" t="s">
        <v>63</v>
      </c>
      <c r="J593">
        <v>2013</v>
      </c>
      <c r="K593" t="s">
        <v>846</v>
      </c>
      <c r="L593">
        <v>1</v>
      </c>
      <c r="N593" t="s">
        <v>18</v>
      </c>
      <c r="O593" t="s">
        <v>62</v>
      </c>
      <c r="P593">
        <v>2007</v>
      </c>
      <c r="Q593" t="s">
        <v>943</v>
      </c>
      <c r="R593">
        <v>1</v>
      </c>
    </row>
    <row r="594" spans="8:18">
      <c r="H594" t="s">
        <v>18</v>
      </c>
      <c r="I594" t="s">
        <v>63</v>
      </c>
      <c r="J594">
        <v>2014</v>
      </c>
      <c r="K594" t="s">
        <v>846</v>
      </c>
      <c r="L594">
        <v>1</v>
      </c>
      <c r="N594" t="s">
        <v>18</v>
      </c>
      <c r="O594" t="s">
        <v>62</v>
      </c>
      <c r="P594">
        <v>2008</v>
      </c>
      <c r="Q594" t="s">
        <v>943</v>
      </c>
      <c r="R594">
        <v>1</v>
      </c>
    </row>
    <row r="595" spans="8:18">
      <c r="H595" t="s">
        <v>18</v>
      </c>
      <c r="I595" t="s">
        <v>63</v>
      </c>
      <c r="J595">
        <v>2015</v>
      </c>
      <c r="K595" t="s">
        <v>846</v>
      </c>
      <c r="L595">
        <v>1</v>
      </c>
      <c r="N595" t="s">
        <v>18</v>
      </c>
      <c r="O595" t="s">
        <v>62</v>
      </c>
      <c r="P595">
        <v>2009</v>
      </c>
      <c r="Q595" t="s">
        <v>942</v>
      </c>
      <c r="R595">
        <v>1</v>
      </c>
    </row>
    <row r="596" spans="8:18">
      <c r="H596" t="s">
        <v>18</v>
      </c>
      <c r="I596" t="s">
        <v>63</v>
      </c>
      <c r="J596">
        <v>2016</v>
      </c>
      <c r="K596" t="s">
        <v>716</v>
      </c>
      <c r="L596">
        <v>1</v>
      </c>
      <c r="N596" t="s">
        <v>18</v>
      </c>
      <c r="O596" t="s">
        <v>62</v>
      </c>
      <c r="P596">
        <v>2010</v>
      </c>
      <c r="Q596" t="s">
        <v>936</v>
      </c>
      <c r="R596">
        <v>2</v>
      </c>
    </row>
    <row r="597" spans="8:18">
      <c r="H597" t="s">
        <v>18</v>
      </c>
      <c r="I597" t="s">
        <v>63</v>
      </c>
      <c r="J597">
        <v>2016</v>
      </c>
      <c r="K597" t="s">
        <v>846</v>
      </c>
      <c r="L597">
        <v>1</v>
      </c>
      <c r="N597" t="s">
        <v>18</v>
      </c>
      <c r="O597" t="s">
        <v>62</v>
      </c>
      <c r="P597">
        <v>2011</v>
      </c>
      <c r="Q597" t="s">
        <v>936</v>
      </c>
      <c r="R597">
        <v>2</v>
      </c>
    </row>
    <row r="598" spans="8:18">
      <c r="H598" t="s">
        <v>18</v>
      </c>
      <c r="I598" t="s">
        <v>63</v>
      </c>
      <c r="J598">
        <v>2017</v>
      </c>
      <c r="K598" t="s">
        <v>846</v>
      </c>
      <c r="L598">
        <v>1</v>
      </c>
      <c r="N598" t="s">
        <v>18</v>
      </c>
      <c r="O598" t="s">
        <v>62</v>
      </c>
      <c r="P598">
        <v>2012</v>
      </c>
      <c r="Q598" t="s">
        <v>936</v>
      </c>
      <c r="R598">
        <v>2</v>
      </c>
    </row>
    <row r="599" spans="8:18">
      <c r="H599" t="s">
        <v>18</v>
      </c>
      <c r="I599" t="s">
        <v>63</v>
      </c>
      <c r="J599">
        <v>2018</v>
      </c>
      <c r="K599" t="s">
        <v>846</v>
      </c>
      <c r="L599">
        <v>1</v>
      </c>
      <c r="N599" t="s">
        <v>18</v>
      </c>
      <c r="O599" t="s">
        <v>62</v>
      </c>
      <c r="P599">
        <v>2013</v>
      </c>
      <c r="Q599" t="s">
        <v>928</v>
      </c>
      <c r="R599">
        <v>1</v>
      </c>
    </row>
    <row r="600" spans="8:18">
      <c r="H600" t="s">
        <v>18</v>
      </c>
      <c r="I600" t="s">
        <v>63</v>
      </c>
      <c r="J600">
        <v>2019</v>
      </c>
      <c r="K600" t="s">
        <v>846</v>
      </c>
      <c r="L600">
        <v>1</v>
      </c>
      <c r="N600" t="s">
        <v>18</v>
      </c>
      <c r="O600" t="s">
        <v>62</v>
      </c>
      <c r="P600">
        <v>2014</v>
      </c>
      <c r="Q600" t="s">
        <v>928</v>
      </c>
      <c r="R600">
        <v>1</v>
      </c>
    </row>
    <row r="601" spans="8:18">
      <c r="H601" t="s">
        <v>18</v>
      </c>
      <c r="I601" t="s">
        <v>63</v>
      </c>
      <c r="J601">
        <v>2020</v>
      </c>
      <c r="K601" t="s">
        <v>846</v>
      </c>
      <c r="L601">
        <v>1</v>
      </c>
      <c r="N601" t="s">
        <v>18</v>
      </c>
      <c r="O601" t="s">
        <v>62</v>
      </c>
      <c r="P601">
        <v>2015</v>
      </c>
      <c r="Q601" t="s">
        <v>928</v>
      </c>
      <c r="R601">
        <v>1</v>
      </c>
    </row>
    <row r="602" spans="8:18">
      <c r="H602" t="s">
        <v>18</v>
      </c>
      <c r="I602" t="s">
        <v>63</v>
      </c>
      <c r="J602">
        <v>2021</v>
      </c>
      <c r="K602" t="s">
        <v>846</v>
      </c>
      <c r="L602">
        <v>1</v>
      </c>
      <c r="N602" t="s">
        <v>18</v>
      </c>
      <c r="O602" t="s">
        <v>62</v>
      </c>
      <c r="P602">
        <v>2016</v>
      </c>
      <c r="Q602" t="s">
        <v>944</v>
      </c>
      <c r="R602">
        <v>1</v>
      </c>
    </row>
    <row r="603" spans="8:18">
      <c r="H603" t="s">
        <v>18</v>
      </c>
      <c r="I603" t="s">
        <v>64</v>
      </c>
      <c r="J603">
        <v>2006</v>
      </c>
      <c r="K603" t="s">
        <v>720</v>
      </c>
      <c r="L603">
        <v>1</v>
      </c>
      <c r="N603" t="s">
        <v>18</v>
      </c>
      <c r="O603" t="s">
        <v>62</v>
      </c>
      <c r="P603">
        <v>2017</v>
      </c>
      <c r="Q603" t="s">
        <v>944</v>
      </c>
      <c r="R603">
        <v>1</v>
      </c>
    </row>
    <row r="604" spans="8:18">
      <c r="H604" t="s">
        <v>18</v>
      </c>
      <c r="I604" t="s">
        <v>64</v>
      </c>
      <c r="J604">
        <v>2007</v>
      </c>
      <c r="K604" t="s">
        <v>720</v>
      </c>
      <c r="L604">
        <v>1</v>
      </c>
      <c r="N604" t="s">
        <v>18</v>
      </c>
      <c r="O604" t="s">
        <v>62</v>
      </c>
      <c r="P604">
        <v>2018</v>
      </c>
      <c r="Q604" t="s">
        <v>928</v>
      </c>
      <c r="R604">
        <v>1</v>
      </c>
    </row>
    <row r="605" spans="8:18">
      <c r="H605" t="s">
        <v>18</v>
      </c>
      <c r="I605" t="s">
        <v>64</v>
      </c>
      <c r="J605">
        <v>2008</v>
      </c>
      <c r="K605" t="s">
        <v>720</v>
      </c>
      <c r="L605">
        <v>1</v>
      </c>
      <c r="N605" t="s">
        <v>18</v>
      </c>
      <c r="O605" t="s">
        <v>62</v>
      </c>
      <c r="P605">
        <v>2019</v>
      </c>
      <c r="Q605" t="s">
        <v>928</v>
      </c>
      <c r="R605">
        <v>1</v>
      </c>
    </row>
    <row r="606" spans="8:18">
      <c r="H606" t="s">
        <v>18</v>
      </c>
      <c r="I606" t="s">
        <v>64</v>
      </c>
      <c r="J606">
        <v>2009</v>
      </c>
      <c r="K606" t="s">
        <v>720</v>
      </c>
      <c r="L606">
        <v>1</v>
      </c>
      <c r="N606" t="s">
        <v>18</v>
      </c>
      <c r="O606" t="s">
        <v>62</v>
      </c>
      <c r="P606">
        <v>2020</v>
      </c>
      <c r="Q606" t="s">
        <v>928</v>
      </c>
      <c r="R606">
        <v>1</v>
      </c>
    </row>
    <row r="607" spans="8:18">
      <c r="H607" t="s">
        <v>18</v>
      </c>
      <c r="I607" t="s">
        <v>64</v>
      </c>
      <c r="J607">
        <v>2010</v>
      </c>
      <c r="K607" t="s">
        <v>720</v>
      </c>
      <c r="L607">
        <v>1</v>
      </c>
      <c r="N607" t="s">
        <v>18</v>
      </c>
      <c r="O607" t="s">
        <v>63</v>
      </c>
      <c r="P607">
        <v>2006</v>
      </c>
      <c r="Q607" t="s">
        <v>945</v>
      </c>
      <c r="R607">
        <v>1</v>
      </c>
    </row>
    <row r="608" spans="8:18">
      <c r="H608" t="s">
        <v>18</v>
      </c>
      <c r="I608" t="s">
        <v>64</v>
      </c>
      <c r="J608">
        <v>2011</v>
      </c>
      <c r="K608" t="s">
        <v>720</v>
      </c>
      <c r="L608">
        <v>1</v>
      </c>
      <c r="N608" t="s">
        <v>18</v>
      </c>
      <c r="O608" t="s">
        <v>63</v>
      </c>
      <c r="P608">
        <v>2007</v>
      </c>
      <c r="Q608" t="s">
        <v>945</v>
      </c>
      <c r="R608">
        <v>1</v>
      </c>
    </row>
    <row r="609" spans="8:18">
      <c r="H609" t="s">
        <v>18</v>
      </c>
      <c r="I609" t="s">
        <v>64</v>
      </c>
      <c r="J609">
        <v>2012</v>
      </c>
      <c r="K609" t="s">
        <v>946</v>
      </c>
      <c r="L609">
        <v>3</v>
      </c>
      <c r="N609" t="s">
        <v>18</v>
      </c>
      <c r="O609" t="s">
        <v>63</v>
      </c>
      <c r="P609">
        <v>2008</v>
      </c>
      <c r="Q609" t="s">
        <v>945</v>
      </c>
      <c r="R609">
        <v>1</v>
      </c>
    </row>
    <row r="610" spans="8:18">
      <c r="H610" t="s">
        <v>18</v>
      </c>
      <c r="I610" t="s">
        <v>64</v>
      </c>
      <c r="J610">
        <v>2013</v>
      </c>
      <c r="K610" t="s">
        <v>808</v>
      </c>
      <c r="L610">
        <v>1</v>
      </c>
      <c r="N610" t="s">
        <v>18</v>
      </c>
      <c r="O610" t="s">
        <v>63</v>
      </c>
      <c r="P610">
        <v>2008</v>
      </c>
      <c r="Q610" t="s">
        <v>947</v>
      </c>
      <c r="R610">
        <v>1</v>
      </c>
    </row>
    <row r="611" spans="8:18">
      <c r="H611" t="s">
        <v>18</v>
      </c>
      <c r="I611" t="s">
        <v>64</v>
      </c>
      <c r="J611">
        <v>2014</v>
      </c>
      <c r="K611" t="s">
        <v>808</v>
      </c>
      <c r="L611">
        <v>1</v>
      </c>
      <c r="N611" t="s">
        <v>18</v>
      </c>
      <c r="O611" t="s">
        <v>63</v>
      </c>
      <c r="P611">
        <v>2008</v>
      </c>
      <c r="Q611" t="s">
        <v>948</v>
      </c>
      <c r="R611">
        <v>1</v>
      </c>
    </row>
    <row r="612" spans="8:18">
      <c r="H612" t="s">
        <v>18</v>
      </c>
      <c r="I612" t="s">
        <v>64</v>
      </c>
      <c r="J612">
        <v>2015</v>
      </c>
      <c r="K612" t="s">
        <v>808</v>
      </c>
      <c r="L612">
        <v>1</v>
      </c>
      <c r="N612" t="s">
        <v>18</v>
      </c>
      <c r="O612" t="s">
        <v>63</v>
      </c>
      <c r="P612">
        <v>2009</v>
      </c>
      <c r="Q612" t="s">
        <v>768</v>
      </c>
      <c r="R612">
        <v>1</v>
      </c>
    </row>
    <row r="613" spans="8:18">
      <c r="H613" t="s">
        <v>18</v>
      </c>
      <c r="I613" t="s">
        <v>64</v>
      </c>
      <c r="J613">
        <v>2016</v>
      </c>
      <c r="K613" t="s">
        <v>808</v>
      </c>
      <c r="L613">
        <v>1</v>
      </c>
      <c r="N613" t="s">
        <v>18</v>
      </c>
      <c r="O613" t="s">
        <v>63</v>
      </c>
      <c r="P613">
        <v>2010</v>
      </c>
      <c r="Q613" t="s">
        <v>768</v>
      </c>
      <c r="R613">
        <v>1</v>
      </c>
    </row>
    <row r="614" spans="8:18">
      <c r="H614" t="s">
        <v>18</v>
      </c>
      <c r="I614" t="s">
        <v>64</v>
      </c>
      <c r="J614">
        <v>2017</v>
      </c>
      <c r="K614" t="s">
        <v>808</v>
      </c>
      <c r="L614">
        <v>1</v>
      </c>
      <c r="N614" t="s">
        <v>18</v>
      </c>
      <c r="O614" t="s">
        <v>63</v>
      </c>
      <c r="P614">
        <v>2010</v>
      </c>
      <c r="Q614" t="s">
        <v>948</v>
      </c>
      <c r="R614">
        <v>1</v>
      </c>
    </row>
    <row r="615" spans="8:18">
      <c r="H615" t="s">
        <v>18</v>
      </c>
      <c r="I615" t="s">
        <v>64</v>
      </c>
      <c r="J615">
        <v>2018</v>
      </c>
      <c r="K615" t="s">
        <v>808</v>
      </c>
      <c r="L615">
        <v>1</v>
      </c>
      <c r="N615" t="s">
        <v>18</v>
      </c>
      <c r="O615" t="s">
        <v>63</v>
      </c>
      <c r="P615">
        <v>2011</v>
      </c>
      <c r="Q615" t="s">
        <v>768</v>
      </c>
      <c r="R615">
        <v>1</v>
      </c>
    </row>
    <row r="616" spans="8:18">
      <c r="H616" t="s">
        <v>18</v>
      </c>
      <c r="I616" t="s">
        <v>64</v>
      </c>
      <c r="J616">
        <v>2019</v>
      </c>
      <c r="K616" t="s">
        <v>808</v>
      </c>
      <c r="L616">
        <v>1</v>
      </c>
      <c r="N616" t="s">
        <v>18</v>
      </c>
      <c r="O616" t="s">
        <v>63</v>
      </c>
      <c r="P616">
        <v>2012</v>
      </c>
      <c r="Q616" t="s">
        <v>949</v>
      </c>
      <c r="R616">
        <v>1</v>
      </c>
    </row>
    <row r="617" spans="8:18">
      <c r="H617" t="s">
        <v>18</v>
      </c>
      <c r="I617" t="s">
        <v>64</v>
      </c>
      <c r="J617">
        <v>2020</v>
      </c>
      <c r="K617" t="s">
        <v>808</v>
      </c>
      <c r="L617">
        <v>1</v>
      </c>
      <c r="N617" t="s">
        <v>18</v>
      </c>
      <c r="O617" t="s">
        <v>63</v>
      </c>
      <c r="P617">
        <v>2012</v>
      </c>
      <c r="Q617" t="s">
        <v>768</v>
      </c>
      <c r="R617">
        <v>1</v>
      </c>
    </row>
    <row r="618" spans="8:18">
      <c r="H618" t="s">
        <v>18</v>
      </c>
      <c r="I618" t="s">
        <v>65</v>
      </c>
      <c r="J618">
        <v>2006</v>
      </c>
      <c r="K618" t="s">
        <v>720</v>
      </c>
      <c r="L618">
        <v>1</v>
      </c>
      <c r="N618" t="s">
        <v>18</v>
      </c>
      <c r="O618" t="s">
        <v>63</v>
      </c>
      <c r="P618">
        <v>2013</v>
      </c>
      <c r="Q618" t="s">
        <v>949</v>
      </c>
      <c r="R618">
        <v>1</v>
      </c>
    </row>
    <row r="619" spans="8:18">
      <c r="H619" t="s">
        <v>18</v>
      </c>
      <c r="I619" t="s">
        <v>65</v>
      </c>
      <c r="J619">
        <v>2007</v>
      </c>
      <c r="K619" t="s">
        <v>720</v>
      </c>
      <c r="L619">
        <v>1</v>
      </c>
      <c r="N619" t="s">
        <v>18</v>
      </c>
      <c r="O619" t="s">
        <v>63</v>
      </c>
      <c r="P619">
        <v>2013</v>
      </c>
      <c r="Q619" t="s">
        <v>768</v>
      </c>
      <c r="R619">
        <v>1</v>
      </c>
    </row>
    <row r="620" spans="8:18">
      <c r="H620" t="s">
        <v>18</v>
      </c>
      <c r="I620" t="s">
        <v>65</v>
      </c>
      <c r="J620">
        <v>2008</v>
      </c>
      <c r="K620" t="s">
        <v>720</v>
      </c>
      <c r="L620">
        <v>1</v>
      </c>
      <c r="N620" t="s">
        <v>18</v>
      </c>
      <c r="O620" t="s">
        <v>63</v>
      </c>
      <c r="P620">
        <v>2014</v>
      </c>
      <c r="Q620" t="s">
        <v>949</v>
      </c>
      <c r="R620">
        <v>1</v>
      </c>
    </row>
    <row r="621" spans="8:18">
      <c r="H621" t="s">
        <v>18</v>
      </c>
      <c r="I621" t="s">
        <v>65</v>
      </c>
      <c r="J621">
        <v>2009</v>
      </c>
      <c r="K621" t="s">
        <v>720</v>
      </c>
      <c r="L621">
        <v>1</v>
      </c>
      <c r="N621" t="s">
        <v>18</v>
      </c>
      <c r="O621" t="s">
        <v>63</v>
      </c>
      <c r="P621">
        <v>2014</v>
      </c>
      <c r="Q621" t="s">
        <v>768</v>
      </c>
      <c r="R621">
        <v>1</v>
      </c>
    </row>
    <row r="622" spans="8:18">
      <c r="H622" t="s">
        <v>18</v>
      </c>
      <c r="I622" t="s">
        <v>65</v>
      </c>
      <c r="J622">
        <v>2010</v>
      </c>
      <c r="K622" t="s">
        <v>720</v>
      </c>
      <c r="L622">
        <v>1</v>
      </c>
      <c r="N622" t="s">
        <v>18</v>
      </c>
      <c r="O622" t="s">
        <v>63</v>
      </c>
      <c r="P622">
        <v>2015</v>
      </c>
      <c r="Q622" t="s">
        <v>949</v>
      </c>
      <c r="R622">
        <v>1</v>
      </c>
    </row>
    <row r="623" spans="8:18">
      <c r="H623" t="s">
        <v>18</v>
      </c>
      <c r="I623" t="s">
        <v>65</v>
      </c>
      <c r="J623">
        <v>2011</v>
      </c>
      <c r="K623" t="s">
        <v>720</v>
      </c>
      <c r="L623">
        <v>1</v>
      </c>
      <c r="N623" t="s">
        <v>18</v>
      </c>
      <c r="O623" t="s">
        <v>63</v>
      </c>
      <c r="P623">
        <v>2015</v>
      </c>
      <c r="Q623" t="s">
        <v>768</v>
      </c>
      <c r="R623">
        <v>1</v>
      </c>
    </row>
    <row r="624" spans="8:18">
      <c r="H624" t="s">
        <v>18</v>
      </c>
      <c r="I624" t="s">
        <v>65</v>
      </c>
      <c r="J624">
        <v>2012</v>
      </c>
      <c r="K624" t="s">
        <v>716</v>
      </c>
      <c r="L624">
        <v>1</v>
      </c>
      <c r="N624" t="s">
        <v>18</v>
      </c>
      <c r="O624" t="s">
        <v>63</v>
      </c>
      <c r="P624">
        <v>2016</v>
      </c>
      <c r="Q624" t="s">
        <v>949</v>
      </c>
      <c r="R624">
        <v>1</v>
      </c>
    </row>
    <row r="625" spans="8:18">
      <c r="H625" t="s">
        <v>18</v>
      </c>
      <c r="I625" t="s">
        <v>65</v>
      </c>
      <c r="J625">
        <v>2013</v>
      </c>
      <c r="K625" t="s">
        <v>716</v>
      </c>
      <c r="L625">
        <v>1</v>
      </c>
      <c r="N625" t="s">
        <v>18</v>
      </c>
      <c r="O625" t="s">
        <v>63</v>
      </c>
      <c r="P625">
        <v>2016</v>
      </c>
      <c r="Q625" t="s">
        <v>768</v>
      </c>
      <c r="R625">
        <v>1</v>
      </c>
    </row>
    <row r="626" spans="8:18">
      <c r="H626" t="s">
        <v>18</v>
      </c>
      <c r="I626" t="s">
        <v>65</v>
      </c>
      <c r="J626">
        <v>2014</v>
      </c>
      <c r="K626" t="s">
        <v>716</v>
      </c>
      <c r="L626">
        <v>1</v>
      </c>
      <c r="N626" t="s">
        <v>18</v>
      </c>
      <c r="O626" t="s">
        <v>63</v>
      </c>
      <c r="P626">
        <v>2017</v>
      </c>
      <c r="Q626" t="s">
        <v>949</v>
      </c>
      <c r="R626">
        <v>1</v>
      </c>
    </row>
    <row r="627" spans="8:18">
      <c r="H627" t="s">
        <v>18</v>
      </c>
      <c r="I627" t="s">
        <v>65</v>
      </c>
      <c r="J627">
        <v>2015</v>
      </c>
      <c r="K627" t="s">
        <v>716</v>
      </c>
      <c r="L627">
        <v>1</v>
      </c>
      <c r="N627" t="s">
        <v>18</v>
      </c>
      <c r="O627" t="s">
        <v>63</v>
      </c>
      <c r="P627">
        <v>2017</v>
      </c>
      <c r="Q627" t="s">
        <v>768</v>
      </c>
      <c r="R627">
        <v>1</v>
      </c>
    </row>
    <row r="628" spans="8:18">
      <c r="H628" t="s">
        <v>18</v>
      </c>
      <c r="I628" t="s">
        <v>65</v>
      </c>
      <c r="J628">
        <v>2016</v>
      </c>
      <c r="K628" t="s">
        <v>716</v>
      </c>
      <c r="L628">
        <v>1</v>
      </c>
      <c r="N628" t="s">
        <v>18</v>
      </c>
      <c r="O628" t="s">
        <v>63</v>
      </c>
      <c r="P628">
        <v>2017</v>
      </c>
      <c r="Q628" t="s">
        <v>950</v>
      </c>
      <c r="R628">
        <v>1</v>
      </c>
    </row>
    <row r="629" spans="8:18">
      <c r="H629" t="s">
        <v>18</v>
      </c>
      <c r="I629" t="s">
        <v>65</v>
      </c>
      <c r="J629">
        <v>2017</v>
      </c>
      <c r="K629" t="s">
        <v>716</v>
      </c>
      <c r="L629">
        <v>1</v>
      </c>
      <c r="N629" t="s">
        <v>18</v>
      </c>
      <c r="O629" t="s">
        <v>63</v>
      </c>
      <c r="P629">
        <v>2018</v>
      </c>
      <c r="Q629" t="s">
        <v>949</v>
      </c>
      <c r="R629">
        <v>1</v>
      </c>
    </row>
    <row r="630" spans="8:18">
      <c r="H630" t="s">
        <v>18</v>
      </c>
      <c r="I630" t="s">
        <v>65</v>
      </c>
      <c r="J630">
        <v>2018</v>
      </c>
      <c r="K630" t="s">
        <v>716</v>
      </c>
      <c r="L630">
        <v>1</v>
      </c>
      <c r="N630" t="s">
        <v>18</v>
      </c>
      <c r="O630" t="s">
        <v>63</v>
      </c>
      <c r="P630">
        <v>2018</v>
      </c>
      <c r="Q630" t="s">
        <v>768</v>
      </c>
      <c r="R630">
        <v>1</v>
      </c>
    </row>
    <row r="631" spans="8:18">
      <c r="H631" t="s">
        <v>18</v>
      </c>
      <c r="I631" t="s">
        <v>65</v>
      </c>
      <c r="J631">
        <v>2019</v>
      </c>
      <c r="K631" t="s">
        <v>716</v>
      </c>
      <c r="L631">
        <v>1</v>
      </c>
      <c r="N631" t="s">
        <v>18</v>
      </c>
      <c r="O631" t="s">
        <v>63</v>
      </c>
      <c r="P631">
        <v>2019</v>
      </c>
      <c r="Q631" t="s">
        <v>951</v>
      </c>
      <c r="R631">
        <v>1</v>
      </c>
    </row>
    <row r="632" spans="8:18">
      <c r="H632" t="s">
        <v>18</v>
      </c>
      <c r="I632" t="s">
        <v>65</v>
      </c>
      <c r="J632">
        <v>2020</v>
      </c>
      <c r="K632" t="s">
        <v>716</v>
      </c>
      <c r="L632">
        <v>1</v>
      </c>
      <c r="N632" t="s">
        <v>18</v>
      </c>
      <c r="O632" t="s">
        <v>63</v>
      </c>
      <c r="P632">
        <v>2019</v>
      </c>
      <c r="Q632" t="s">
        <v>768</v>
      </c>
      <c r="R632">
        <v>1</v>
      </c>
    </row>
    <row r="633" spans="8:18">
      <c r="H633" t="s">
        <v>18</v>
      </c>
      <c r="I633" t="s">
        <v>65</v>
      </c>
      <c r="J633">
        <v>2021</v>
      </c>
      <c r="K633" t="s">
        <v>716</v>
      </c>
      <c r="L633">
        <v>1</v>
      </c>
      <c r="N633" t="s">
        <v>18</v>
      </c>
      <c r="O633" t="s">
        <v>63</v>
      </c>
      <c r="P633">
        <v>2020</v>
      </c>
      <c r="Q633" t="s">
        <v>949</v>
      </c>
      <c r="R633">
        <v>1</v>
      </c>
    </row>
    <row r="634" spans="8:18">
      <c r="H634" t="s">
        <v>18</v>
      </c>
      <c r="I634" t="s">
        <v>66</v>
      </c>
      <c r="J634">
        <v>2006</v>
      </c>
      <c r="K634" t="s">
        <v>749</v>
      </c>
      <c r="L634">
        <v>1</v>
      </c>
      <c r="N634" t="s">
        <v>18</v>
      </c>
      <c r="O634" t="s">
        <v>63</v>
      </c>
      <c r="P634">
        <v>2020</v>
      </c>
      <c r="Q634" t="s">
        <v>768</v>
      </c>
      <c r="R634">
        <v>1</v>
      </c>
    </row>
    <row r="635" spans="8:18">
      <c r="H635" t="s">
        <v>18</v>
      </c>
      <c r="I635" t="s">
        <v>66</v>
      </c>
      <c r="J635">
        <v>2007</v>
      </c>
      <c r="K635" t="s">
        <v>749</v>
      </c>
      <c r="L635">
        <v>1</v>
      </c>
      <c r="N635" t="s">
        <v>18</v>
      </c>
      <c r="O635" t="s">
        <v>63</v>
      </c>
      <c r="P635">
        <v>2021</v>
      </c>
      <c r="Q635" t="s">
        <v>949</v>
      </c>
      <c r="R635">
        <v>1</v>
      </c>
    </row>
    <row r="636" spans="8:18">
      <c r="H636" t="s">
        <v>18</v>
      </c>
      <c r="I636" t="s">
        <v>66</v>
      </c>
      <c r="J636">
        <v>2008</v>
      </c>
      <c r="K636" t="s">
        <v>749</v>
      </c>
      <c r="L636">
        <v>1</v>
      </c>
      <c r="N636" t="s">
        <v>18</v>
      </c>
      <c r="O636" t="s">
        <v>63</v>
      </c>
      <c r="P636">
        <v>2021</v>
      </c>
      <c r="Q636" t="s">
        <v>768</v>
      </c>
      <c r="R636">
        <v>1</v>
      </c>
    </row>
    <row r="637" spans="8:18">
      <c r="H637" t="s">
        <v>18</v>
      </c>
      <c r="I637" t="s">
        <v>66</v>
      </c>
      <c r="J637">
        <v>2009</v>
      </c>
      <c r="K637" t="s">
        <v>749</v>
      </c>
      <c r="L637">
        <v>1</v>
      </c>
      <c r="N637" t="s">
        <v>18</v>
      </c>
      <c r="O637" t="s">
        <v>64</v>
      </c>
      <c r="P637">
        <v>2006</v>
      </c>
      <c r="Q637" t="s">
        <v>952</v>
      </c>
      <c r="R637">
        <v>1</v>
      </c>
    </row>
    <row r="638" spans="8:18">
      <c r="H638" t="s">
        <v>18</v>
      </c>
      <c r="I638" t="s">
        <v>66</v>
      </c>
      <c r="J638">
        <v>2010</v>
      </c>
      <c r="K638" t="s">
        <v>749</v>
      </c>
      <c r="L638">
        <v>1</v>
      </c>
      <c r="N638" t="s">
        <v>18</v>
      </c>
      <c r="O638" t="s">
        <v>64</v>
      </c>
      <c r="P638">
        <v>2007</v>
      </c>
      <c r="Q638" t="s">
        <v>952</v>
      </c>
      <c r="R638">
        <v>1</v>
      </c>
    </row>
    <row r="639" spans="8:18">
      <c r="H639" t="s">
        <v>18</v>
      </c>
      <c r="I639" t="s">
        <v>66</v>
      </c>
      <c r="J639">
        <v>2011</v>
      </c>
      <c r="K639" t="s">
        <v>749</v>
      </c>
      <c r="L639">
        <v>1</v>
      </c>
      <c r="N639" t="s">
        <v>18</v>
      </c>
      <c r="O639" t="s">
        <v>64</v>
      </c>
      <c r="P639">
        <v>2008</v>
      </c>
      <c r="Q639" t="s">
        <v>952</v>
      </c>
      <c r="R639">
        <v>1</v>
      </c>
    </row>
    <row r="640" spans="8:18">
      <c r="H640" t="s">
        <v>18</v>
      </c>
      <c r="I640" t="s">
        <v>66</v>
      </c>
      <c r="J640">
        <v>2012</v>
      </c>
      <c r="K640" t="s">
        <v>749</v>
      </c>
      <c r="L640">
        <v>1</v>
      </c>
      <c r="N640" t="s">
        <v>18</v>
      </c>
      <c r="O640" t="s">
        <v>64</v>
      </c>
      <c r="P640">
        <v>2009</v>
      </c>
      <c r="Q640" t="s">
        <v>952</v>
      </c>
      <c r="R640">
        <v>1</v>
      </c>
    </row>
    <row r="641" spans="8:18">
      <c r="H641" t="s">
        <v>18</v>
      </c>
      <c r="I641" t="s">
        <v>66</v>
      </c>
      <c r="J641">
        <v>2013</v>
      </c>
      <c r="K641" t="s">
        <v>749</v>
      </c>
      <c r="L641">
        <v>1</v>
      </c>
      <c r="N641" t="s">
        <v>18</v>
      </c>
      <c r="O641" t="s">
        <v>64</v>
      </c>
      <c r="P641">
        <v>2010</v>
      </c>
      <c r="Q641" t="s">
        <v>952</v>
      </c>
      <c r="R641">
        <v>1</v>
      </c>
    </row>
    <row r="642" spans="8:18">
      <c r="H642" t="s">
        <v>18</v>
      </c>
      <c r="I642" t="s">
        <v>66</v>
      </c>
      <c r="J642">
        <v>2014</v>
      </c>
      <c r="K642" t="s">
        <v>749</v>
      </c>
      <c r="L642">
        <v>1</v>
      </c>
      <c r="N642" t="s">
        <v>18</v>
      </c>
      <c r="O642" t="s">
        <v>64</v>
      </c>
      <c r="P642">
        <v>2011</v>
      </c>
      <c r="Q642" t="s">
        <v>953</v>
      </c>
      <c r="R642">
        <v>1</v>
      </c>
    </row>
    <row r="643" spans="8:18">
      <c r="H643" t="s">
        <v>18</v>
      </c>
      <c r="I643" t="s">
        <v>66</v>
      </c>
      <c r="J643">
        <v>2015</v>
      </c>
      <c r="K643" t="s">
        <v>749</v>
      </c>
      <c r="L643">
        <v>1</v>
      </c>
      <c r="N643" t="s">
        <v>18</v>
      </c>
      <c r="O643" t="s">
        <v>64</v>
      </c>
      <c r="P643">
        <v>2012</v>
      </c>
      <c r="Q643" t="s">
        <v>954</v>
      </c>
      <c r="R643">
        <v>1</v>
      </c>
    </row>
    <row r="644" spans="8:18">
      <c r="H644" t="s">
        <v>18</v>
      </c>
      <c r="I644" t="s">
        <v>66</v>
      </c>
      <c r="J644">
        <v>2016</v>
      </c>
      <c r="K644" t="s">
        <v>749</v>
      </c>
      <c r="L644">
        <v>1</v>
      </c>
      <c r="N644" t="s">
        <v>18</v>
      </c>
      <c r="O644" t="s">
        <v>64</v>
      </c>
      <c r="P644">
        <v>2013</v>
      </c>
      <c r="Q644" t="s">
        <v>954</v>
      </c>
      <c r="R644">
        <v>1</v>
      </c>
    </row>
    <row r="645" spans="8:18">
      <c r="H645" t="s">
        <v>18</v>
      </c>
      <c r="I645" t="s">
        <v>66</v>
      </c>
      <c r="J645">
        <v>2017</v>
      </c>
      <c r="K645" t="s">
        <v>749</v>
      </c>
      <c r="L645">
        <v>1</v>
      </c>
      <c r="N645" t="s">
        <v>18</v>
      </c>
      <c r="O645" t="s">
        <v>64</v>
      </c>
      <c r="P645">
        <v>2014</v>
      </c>
      <c r="Q645" t="s">
        <v>954</v>
      </c>
      <c r="R645">
        <v>1</v>
      </c>
    </row>
    <row r="646" spans="8:18">
      <c r="H646" t="s">
        <v>18</v>
      </c>
      <c r="I646" t="s">
        <v>66</v>
      </c>
      <c r="J646">
        <v>2018</v>
      </c>
      <c r="K646" t="s">
        <v>749</v>
      </c>
      <c r="L646">
        <v>1</v>
      </c>
      <c r="N646" t="s">
        <v>18</v>
      </c>
      <c r="O646" t="s">
        <v>64</v>
      </c>
      <c r="P646">
        <v>2015</v>
      </c>
      <c r="Q646" t="s">
        <v>955</v>
      </c>
      <c r="R646">
        <v>1</v>
      </c>
    </row>
    <row r="647" spans="8:18">
      <c r="H647" t="s">
        <v>18</v>
      </c>
      <c r="I647" t="s">
        <v>66</v>
      </c>
      <c r="J647">
        <v>2019</v>
      </c>
      <c r="K647" t="s">
        <v>749</v>
      </c>
      <c r="L647">
        <v>1</v>
      </c>
      <c r="N647" t="s">
        <v>18</v>
      </c>
      <c r="O647" t="s">
        <v>64</v>
      </c>
      <c r="P647">
        <v>2016</v>
      </c>
      <c r="Q647" t="s">
        <v>955</v>
      </c>
      <c r="R647">
        <v>1</v>
      </c>
    </row>
    <row r="648" spans="8:18">
      <c r="H648" t="s">
        <v>18</v>
      </c>
      <c r="I648" t="s">
        <v>66</v>
      </c>
      <c r="J648">
        <v>2020</v>
      </c>
      <c r="K648" t="s">
        <v>749</v>
      </c>
      <c r="L648">
        <v>1</v>
      </c>
      <c r="N648" t="s">
        <v>18</v>
      </c>
      <c r="O648" t="s">
        <v>64</v>
      </c>
      <c r="P648">
        <v>2017</v>
      </c>
      <c r="Q648" t="s">
        <v>955</v>
      </c>
      <c r="R648">
        <v>1</v>
      </c>
    </row>
    <row r="649" spans="8:18">
      <c r="H649" t="s">
        <v>18</v>
      </c>
      <c r="I649" t="s">
        <v>67</v>
      </c>
      <c r="J649">
        <v>2006</v>
      </c>
      <c r="K649" t="s">
        <v>716</v>
      </c>
      <c r="L649">
        <v>1</v>
      </c>
      <c r="N649" t="s">
        <v>18</v>
      </c>
      <c r="O649" t="s">
        <v>64</v>
      </c>
      <c r="P649">
        <v>2018</v>
      </c>
      <c r="Q649" t="s">
        <v>955</v>
      </c>
      <c r="R649">
        <v>1</v>
      </c>
    </row>
    <row r="650" spans="8:18">
      <c r="H650" t="s">
        <v>18</v>
      </c>
      <c r="I650" t="s">
        <v>67</v>
      </c>
      <c r="J650">
        <v>2007</v>
      </c>
      <c r="K650" t="s">
        <v>716</v>
      </c>
      <c r="L650">
        <v>1</v>
      </c>
      <c r="N650" t="s">
        <v>18</v>
      </c>
      <c r="O650" t="s">
        <v>64</v>
      </c>
      <c r="P650">
        <v>2019</v>
      </c>
      <c r="Q650" t="s">
        <v>955</v>
      </c>
      <c r="R650">
        <v>1</v>
      </c>
    </row>
    <row r="651" spans="8:18">
      <c r="H651" t="s">
        <v>18</v>
      </c>
      <c r="I651" t="s">
        <v>67</v>
      </c>
      <c r="J651">
        <v>2008</v>
      </c>
      <c r="K651" t="s">
        <v>716</v>
      </c>
      <c r="L651">
        <v>1</v>
      </c>
      <c r="N651" t="s">
        <v>18</v>
      </c>
      <c r="O651" t="s">
        <v>64</v>
      </c>
      <c r="P651">
        <v>2020</v>
      </c>
      <c r="Q651" t="s">
        <v>955</v>
      </c>
      <c r="R651">
        <v>1</v>
      </c>
    </row>
    <row r="652" spans="8:18">
      <c r="H652" t="s">
        <v>18</v>
      </c>
      <c r="I652" t="s">
        <v>67</v>
      </c>
      <c r="J652">
        <v>2009</v>
      </c>
      <c r="K652" t="s">
        <v>716</v>
      </c>
      <c r="L652">
        <v>1</v>
      </c>
      <c r="N652" t="s">
        <v>18</v>
      </c>
      <c r="O652" t="s">
        <v>65</v>
      </c>
      <c r="P652">
        <v>2006</v>
      </c>
      <c r="Q652" t="s">
        <v>956</v>
      </c>
      <c r="R652">
        <v>1</v>
      </c>
    </row>
    <row r="653" spans="8:18">
      <c r="H653" t="s">
        <v>18</v>
      </c>
      <c r="I653" t="s">
        <v>67</v>
      </c>
      <c r="J653">
        <v>2010</v>
      </c>
      <c r="K653" t="s">
        <v>716</v>
      </c>
      <c r="L653">
        <v>1</v>
      </c>
      <c r="N653" t="s">
        <v>18</v>
      </c>
      <c r="O653" t="s">
        <v>65</v>
      </c>
      <c r="P653">
        <v>2007</v>
      </c>
      <c r="Q653" t="s">
        <v>956</v>
      </c>
      <c r="R653">
        <v>1</v>
      </c>
    </row>
    <row r="654" spans="8:18">
      <c r="H654" t="s">
        <v>18</v>
      </c>
      <c r="I654" t="s">
        <v>67</v>
      </c>
      <c r="J654">
        <v>2011</v>
      </c>
      <c r="K654" t="s">
        <v>716</v>
      </c>
      <c r="L654">
        <v>1</v>
      </c>
      <c r="N654" t="s">
        <v>18</v>
      </c>
      <c r="O654" t="s">
        <v>65</v>
      </c>
      <c r="P654">
        <v>2008</v>
      </c>
      <c r="Q654" t="s">
        <v>956</v>
      </c>
      <c r="R654">
        <v>1</v>
      </c>
    </row>
    <row r="655" spans="8:18">
      <c r="H655" t="s">
        <v>18</v>
      </c>
      <c r="I655" t="s">
        <v>67</v>
      </c>
      <c r="J655">
        <v>2012</v>
      </c>
      <c r="K655" t="s">
        <v>886</v>
      </c>
      <c r="L655">
        <v>2</v>
      </c>
      <c r="N655" t="s">
        <v>18</v>
      </c>
      <c r="O655" t="s">
        <v>65</v>
      </c>
      <c r="P655">
        <v>2009</v>
      </c>
      <c r="Q655" t="s">
        <v>956</v>
      </c>
      <c r="R655">
        <v>1</v>
      </c>
    </row>
    <row r="656" spans="8:18">
      <c r="H656" t="s">
        <v>18</v>
      </c>
      <c r="I656" t="s">
        <v>67</v>
      </c>
      <c r="J656">
        <v>2013</v>
      </c>
      <c r="K656" t="s">
        <v>886</v>
      </c>
      <c r="L656">
        <v>2</v>
      </c>
      <c r="N656" t="s">
        <v>18</v>
      </c>
      <c r="O656" t="s">
        <v>65</v>
      </c>
      <c r="P656">
        <v>2010</v>
      </c>
      <c r="Q656" t="s">
        <v>956</v>
      </c>
      <c r="R656">
        <v>1</v>
      </c>
    </row>
    <row r="657" spans="8:18">
      <c r="H657" t="s">
        <v>18</v>
      </c>
      <c r="I657" t="s">
        <v>67</v>
      </c>
      <c r="J657">
        <v>2014</v>
      </c>
      <c r="K657" t="s">
        <v>886</v>
      </c>
      <c r="L657">
        <v>2</v>
      </c>
      <c r="N657" t="s">
        <v>18</v>
      </c>
      <c r="O657" t="s">
        <v>65</v>
      </c>
      <c r="P657">
        <v>2011</v>
      </c>
      <c r="Q657" t="s">
        <v>956</v>
      </c>
      <c r="R657">
        <v>1</v>
      </c>
    </row>
    <row r="658" spans="8:18">
      <c r="H658" t="s">
        <v>18</v>
      </c>
      <c r="I658" t="s">
        <v>67</v>
      </c>
      <c r="J658">
        <v>2015</v>
      </c>
      <c r="K658" t="s">
        <v>886</v>
      </c>
      <c r="L658">
        <v>2</v>
      </c>
      <c r="N658" t="s">
        <v>18</v>
      </c>
      <c r="O658" t="s">
        <v>65</v>
      </c>
      <c r="P658">
        <v>2012</v>
      </c>
      <c r="Q658" t="s">
        <v>957</v>
      </c>
      <c r="R658">
        <v>1</v>
      </c>
    </row>
    <row r="659" spans="8:18">
      <c r="H659" t="s">
        <v>18</v>
      </c>
      <c r="I659" t="s">
        <v>67</v>
      </c>
      <c r="J659">
        <v>2016</v>
      </c>
      <c r="K659" t="s">
        <v>886</v>
      </c>
      <c r="L659">
        <v>2</v>
      </c>
      <c r="N659" t="s">
        <v>18</v>
      </c>
      <c r="O659" t="s">
        <v>65</v>
      </c>
      <c r="P659">
        <v>2013</v>
      </c>
      <c r="Q659" t="s">
        <v>957</v>
      </c>
      <c r="R659">
        <v>1</v>
      </c>
    </row>
    <row r="660" spans="8:18">
      <c r="H660" t="s">
        <v>18</v>
      </c>
      <c r="I660" t="s">
        <v>67</v>
      </c>
      <c r="J660">
        <v>2017</v>
      </c>
      <c r="K660" t="s">
        <v>886</v>
      </c>
      <c r="L660">
        <v>2</v>
      </c>
      <c r="N660" t="s">
        <v>18</v>
      </c>
      <c r="O660" t="s">
        <v>65</v>
      </c>
      <c r="P660">
        <v>2014</v>
      </c>
      <c r="Q660" t="s">
        <v>957</v>
      </c>
      <c r="R660">
        <v>1</v>
      </c>
    </row>
    <row r="661" spans="8:18">
      <c r="H661" t="s">
        <v>18</v>
      </c>
      <c r="I661" t="s">
        <v>67</v>
      </c>
      <c r="J661">
        <v>2018</v>
      </c>
      <c r="K661" t="s">
        <v>886</v>
      </c>
      <c r="L661">
        <v>2</v>
      </c>
      <c r="N661" t="s">
        <v>18</v>
      </c>
      <c r="O661" t="s">
        <v>65</v>
      </c>
      <c r="P661">
        <v>2015</v>
      </c>
      <c r="Q661" t="s">
        <v>958</v>
      </c>
      <c r="R661">
        <v>1</v>
      </c>
    </row>
    <row r="662" spans="8:18">
      <c r="H662" t="s">
        <v>18</v>
      </c>
      <c r="I662" t="s">
        <v>67</v>
      </c>
      <c r="J662">
        <v>2019</v>
      </c>
      <c r="K662" t="s">
        <v>886</v>
      </c>
      <c r="L662">
        <v>2</v>
      </c>
      <c r="N662" t="s">
        <v>18</v>
      </c>
      <c r="O662" t="s">
        <v>65</v>
      </c>
      <c r="P662">
        <v>2016</v>
      </c>
      <c r="Q662" t="s">
        <v>958</v>
      </c>
      <c r="R662">
        <v>1</v>
      </c>
    </row>
    <row r="663" spans="8:18">
      <c r="H663" t="s">
        <v>18</v>
      </c>
      <c r="I663" t="s">
        <v>67</v>
      </c>
      <c r="J663">
        <v>2020</v>
      </c>
      <c r="K663" t="s">
        <v>886</v>
      </c>
      <c r="L663">
        <v>2</v>
      </c>
      <c r="N663" t="s">
        <v>18</v>
      </c>
      <c r="O663" t="s">
        <v>65</v>
      </c>
      <c r="P663">
        <v>2017</v>
      </c>
      <c r="Q663" t="s">
        <v>958</v>
      </c>
      <c r="R663">
        <v>1</v>
      </c>
    </row>
    <row r="664" spans="8:18">
      <c r="H664" t="s">
        <v>18</v>
      </c>
      <c r="I664" t="s">
        <v>68</v>
      </c>
      <c r="J664">
        <v>2006</v>
      </c>
      <c r="K664" t="s">
        <v>747</v>
      </c>
      <c r="L664">
        <v>3</v>
      </c>
      <c r="N664" t="s">
        <v>18</v>
      </c>
      <c r="O664" t="s">
        <v>65</v>
      </c>
      <c r="P664">
        <v>2018</v>
      </c>
      <c r="Q664" t="s">
        <v>958</v>
      </c>
      <c r="R664">
        <v>1</v>
      </c>
    </row>
    <row r="665" spans="8:18">
      <c r="H665" t="s">
        <v>18</v>
      </c>
      <c r="I665" t="s">
        <v>68</v>
      </c>
      <c r="J665">
        <v>2007</v>
      </c>
      <c r="K665" t="s">
        <v>747</v>
      </c>
      <c r="L665">
        <v>3</v>
      </c>
      <c r="N665" t="s">
        <v>18</v>
      </c>
      <c r="O665" t="s">
        <v>65</v>
      </c>
      <c r="P665">
        <v>2019</v>
      </c>
      <c r="Q665" t="s">
        <v>958</v>
      </c>
      <c r="R665">
        <v>1</v>
      </c>
    </row>
    <row r="666" spans="8:18">
      <c r="H666" t="s">
        <v>18</v>
      </c>
      <c r="I666" t="s">
        <v>68</v>
      </c>
      <c r="J666">
        <v>2008</v>
      </c>
      <c r="K666" t="s">
        <v>747</v>
      </c>
      <c r="L666">
        <v>3</v>
      </c>
      <c r="N666" t="s">
        <v>18</v>
      </c>
      <c r="O666" t="s">
        <v>65</v>
      </c>
      <c r="P666">
        <v>2020</v>
      </c>
      <c r="Q666" t="s">
        <v>958</v>
      </c>
      <c r="R666">
        <v>1</v>
      </c>
    </row>
    <row r="667" spans="8:18">
      <c r="H667" t="s">
        <v>18</v>
      </c>
      <c r="I667" t="s">
        <v>68</v>
      </c>
      <c r="J667">
        <v>2009</v>
      </c>
      <c r="K667" t="s">
        <v>747</v>
      </c>
      <c r="L667">
        <v>3</v>
      </c>
      <c r="N667" t="s">
        <v>18</v>
      </c>
      <c r="O667" t="s">
        <v>65</v>
      </c>
      <c r="P667">
        <v>2021</v>
      </c>
      <c r="Q667" t="s">
        <v>958</v>
      </c>
      <c r="R667">
        <v>1</v>
      </c>
    </row>
    <row r="668" spans="8:18">
      <c r="H668" t="s">
        <v>18</v>
      </c>
      <c r="I668" t="s">
        <v>68</v>
      </c>
      <c r="J668">
        <v>2010</v>
      </c>
      <c r="K668" t="s">
        <v>807</v>
      </c>
      <c r="L668">
        <v>2</v>
      </c>
      <c r="N668" t="s">
        <v>18</v>
      </c>
      <c r="O668" t="s">
        <v>66</v>
      </c>
      <c r="P668">
        <v>2006</v>
      </c>
      <c r="Q668" t="s">
        <v>959</v>
      </c>
      <c r="R668">
        <v>1</v>
      </c>
    </row>
    <row r="669" spans="8:18">
      <c r="H669" t="s">
        <v>18</v>
      </c>
      <c r="I669" t="s">
        <v>68</v>
      </c>
      <c r="J669">
        <v>2011</v>
      </c>
      <c r="K669" t="s">
        <v>807</v>
      </c>
      <c r="L669">
        <v>2</v>
      </c>
      <c r="N669" t="s">
        <v>18</v>
      </c>
      <c r="O669" t="s">
        <v>66</v>
      </c>
      <c r="P669">
        <v>2007</v>
      </c>
      <c r="Q669" t="s">
        <v>959</v>
      </c>
      <c r="R669">
        <v>1</v>
      </c>
    </row>
    <row r="670" spans="8:18">
      <c r="H670" t="s">
        <v>18</v>
      </c>
      <c r="I670" t="s">
        <v>68</v>
      </c>
      <c r="J670">
        <v>2012</v>
      </c>
      <c r="K670" t="s">
        <v>716</v>
      </c>
      <c r="L670">
        <v>1</v>
      </c>
      <c r="N670" t="s">
        <v>18</v>
      </c>
      <c r="O670" t="s">
        <v>66</v>
      </c>
      <c r="P670">
        <v>2008</v>
      </c>
      <c r="Q670" t="s">
        <v>959</v>
      </c>
      <c r="R670">
        <v>1</v>
      </c>
    </row>
    <row r="671" spans="8:18">
      <c r="H671" t="s">
        <v>18</v>
      </c>
      <c r="I671" t="s">
        <v>68</v>
      </c>
      <c r="J671">
        <v>2013</v>
      </c>
      <c r="K671" t="s">
        <v>807</v>
      </c>
      <c r="L671">
        <v>2</v>
      </c>
      <c r="N671" t="s">
        <v>18</v>
      </c>
      <c r="O671" t="s">
        <v>66</v>
      </c>
      <c r="P671">
        <v>2009</v>
      </c>
      <c r="Q671" t="s">
        <v>959</v>
      </c>
      <c r="R671">
        <v>1</v>
      </c>
    </row>
    <row r="672" spans="8:18">
      <c r="H672" t="s">
        <v>18</v>
      </c>
      <c r="I672" t="s">
        <v>68</v>
      </c>
      <c r="J672">
        <v>2014</v>
      </c>
      <c r="K672" t="s">
        <v>807</v>
      </c>
      <c r="L672">
        <v>2</v>
      </c>
      <c r="N672" t="s">
        <v>18</v>
      </c>
      <c r="O672" t="s">
        <v>66</v>
      </c>
      <c r="P672">
        <v>2010</v>
      </c>
      <c r="Q672" t="s">
        <v>959</v>
      </c>
      <c r="R672">
        <v>1</v>
      </c>
    </row>
    <row r="673" spans="8:18">
      <c r="H673" t="s">
        <v>18</v>
      </c>
      <c r="I673" t="s">
        <v>68</v>
      </c>
      <c r="J673">
        <v>2015</v>
      </c>
      <c r="K673" t="s">
        <v>716</v>
      </c>
      <c r="L673">
        <v>1</v>
      </c>
      <c r="N673" t="s">
        <v>18</v>
      </c>
      <c r="O673" t="s">
        <v>66</v>
      </c>
      <c r="P673">
        <v>2011</v>
      </c>
      <c r="Q673" t="s">
        <v>959</v>
      </c>
      <c r="R673">
        <v>1</v>
      </c>
    </row>
    <row r="674" spans="8:18">
      <c r="H674" t="s">
        <v>18</v>
      </c>
      <c r="I674" t="s">
        <v>68</v>
      </c>
      <c r="J674">
        <v>2016</v>
      </c>
      <c r="K674" t="s">
        <v>716</v>
      </c>
      <c r="L674">
        <v>1</v>
      </c>
      <c r="N674" t="s">
        <v>18</v>
      </c>
      <c r="O674" t="s">
        <v>66</v>
      </c>
      <c r="P674">
        <v>2012</v>
      </c>
      <c r="Q674" t="s">
        <v>959</v>
      </c>
      <c r="R674">
        <v>1</v>
      </c>
    </row>
    <row r="675" spans="8:18">
      <c r="H675" t="s">
        <v>18</v>
      </c>
      <c r="I675" t="s">
        <v>68</v>
      </c>
      <c r="J675">
        <v>2017</v>
      </c>
      <c r="K675" t="s">
        <v>716</v>
      </c>
      <c r="L675">
        <v>1</v>
      </c>
      <c r="N675" t="s">
        <v>18</v>
      </c>
      <c r="O675" t="s">
        <v>66</v>
      </c>
      <c r="P675">
        <v>2013</v>
      </c>
      <c r="Q675" t="s">
        <v>959</v>
      </c>
      <c r="R675">
        <v>1</v>
      </c>
    </row>
    <row r="676" spans="8:18">
      <c r="H676" t="s">
        <v>18</v>
      </c>
      <c r="I676" t="s">
        <v>68</v>
      </c>
      <c r="J676">
        <v>2018</v>
      </c>
      <c r="K676" t="s">
        <v>720</v>
      </c>
      <c r="L676">
        <v>1</v>
      </c>
      <c r="N676" t="s">
        <v>18</v>
      </c>
      <c r="O676" t="s">
        <v>66</v>
      </c>
      <c r="P676">
        <v>2014</v>
      </c>
      <c r="Q676" t="s">
        <v>959</v>
      </c>
      <c r="R676">
        <v>1</v>
      </c>
    </row>
    <row r="677" spans="8:18">
      <c r="H677" t="s">
        <v>18</v>
      </c>
      <c r="I677" t="s">
        <v>68</v>
      </c>
      <c r="J677">
        <v>2019</v>
      </c>
      <c r="K677" t="s">
        <v>720</v>
      </c>
      <c r="L677">
        <v>1</v>
      </c>
      <c r="N677" t="s">
        <v>18</v>
      </c>
      <c r="O677" t="s">
        <v>66</v>
      </c>
      <c r="P677">
        <v>2015</v>
      </c>
      <c r="Q677" t="s">
        <v>959</v>
      </c>
      <c r="R677">
        <v>1</v>
      </c>
    </row>
    <row r="678" spans="8:18">
      <c r="H678" t="s">
        <v>18</v>
      </c>
      <c r="I678" t="s">
        <v>68</v>
      </c>
      <c r="J678">
        <v>2020</v>
      </c>
      <c r="K678" t="s">
        <v>720</v>
      </c>
      <c r="L678">
        <v>1</v>
      </c>
      <c r="N678" t="s">
        <v>18</v>
      </c>
      <c r="O678" t="s">
        <v>66</v>
      </c>
      <c r="P678">
        <v>2016</v>
      </c>
      <c r="Q678" t="s">
        <v>959</v>
      </c>
      <c r="R678">
        <v>1</v>
      </c>
    </row>
    <row r="679" spans="8:18">
      <c r="H679" t="s">
        <v>18</v>
      </c>
      <c r="I679" t="s">
        <v>69</v>
      </c>
      <c r="J679">
        <v>2006</v>
      </c>
      <c r="K679" t="s">
        <v>742</v>
      </c>
      <c r="L679">
        <v>3</v>
      </c>
      <c r="N679" t="s">
        <v>18</v>
      </c>
      <c r="O679" t="s">
        <v>66</v>
      </c>
      <c r="P679">
        <v>2017</v>
      </c>
      <c r="Q679" t="s">
        <v>959</v>
      </c>
      <c r="R679">
        <v>1</v>
      </c>
    </row>
    <row r="680" spans="8:18">
      <c r="H680" t="s">
        <v>18</v>
      </c>
      <c r="I680" t="s">
        <v>69</v>
      </c>
      <c r="J680">
        <v>2007</v>
      </c>
      <c r="K680" t="s">
        <v>742</v>
      </c>
      <c r="L680">
        <v>3</v>
      </c>
      <c r="N680" t="s">
        <v>18</v>
      </c>
      <c r="O680" t="s">
        <v>66</v>
      </c>
      <c r="P680">
        <v>2018</v>
      </c>
      <c r="Q680" t="s">
        <v>959</v>
      </c>
      <c r="R680">
        <v>1</v>
      </c>
    </row>
    <row r="681" spans="8:18">
      <c r="H681" t="s">
        <v>18</v>
      </c>
      <c r="I681" t="s">
        <v>69</v>
      </c>
      <c r="J681">
        <v>2008</v>
      </c>
      <c r="K681" t="s">
        <v>742</v>
      </c>
      <c r="L681">
        <v>3</v>
      </c>
      <c r="N681" t="s">
        <v>18</v>
      </c>
      <c r="O681" t="s">
        <v>66</v>
      </c>
      <c r="P681">
        <v>2019</v>
      </c>
      <c r="Q681" t="s">
        <v>959</v>
      </c>
      <c r="R681">
        <v>1</v>
      </c>
    </row>
    <row r="682" spans="8:18">
      <c r="H682" t="s">
        <v>18</v>
      </c>
      <c r="I682" t="s">
        <v>69</v>
      </c>
      <c r="J682">
        <v>2009</v>
      </c>
      <c r="K682" t="s">
        <v>742</v>
      </c>
      <c r="L682">
        <v>3</v>
      </c>
      <c r="N682" t="s">
        <v>18</v>
      </c>
      <c r="O682" t="s">
        <v>66</v>
      </c>
      <c r="P682">
        <v>2020</v>
      </c>
      <c r="Q682" t="s">
        <v>959</v>
      </c>
      <c r="R682">
        <v>1</v>
      </c>
    </row>
    <row r="683" spans="8:18">
      <c r="H683" t="s">
        <v>18</v>
      </c>
      <c r="I683" t="s">
        <v>69</v>
      </c>
      <c r="J683">
        <v>2010</v>
      </c>
      <c r="K683" t="s">
        <v>742</v>
      </c>
      <c r="L683">
        <v>3</v>
      </c>
      <c r="N683" t="s">
        <v>18</v>
      </c>
      <c r="O683" t="s">
        <v>67</v>
      </c>
      <c r="P683">
        <v>2006</v>
      </c>
      <c r="Q683" t="s">
        <v>960</v>
      </c>
      <c r="R683">
        <v>1</v>
      </c>
    </row>
    <row r="684" spans="8:18">
      <c r="H684" t="s">
        <v>18</v>
      </c>
      <c r="I684" t="s">
        <v>69</v>
      </c>
      <c r="J684">
        <v>2011</v>
      </c>
      <c r="K684" t="s">
        <v>742</v>
      </c>
      <c r="L684">
        <v>3</v>
      </c>
      <c r="N684" t="s">
        <v>18</v>
      </c>
      <c r="O684" t="s">
        <v>67</v>
      </c>
      <c r="P684">
        <v>2007</v>
      </c>
      <c r="Q684" t="s">
        <v>960</v>
      </c>
      <c r="R684">
        <v>1</v>
      </c>
    </row>
    <row r="685" spans="8:18">
      <c r="H685" t="s">
        <v>18</v>
      </c>
      <c r="I685" t="s">
        <v>69</v>
      </c>
      <c r="J685">
        <v>2012</v>
      </c>
      <c r="K685" t="s">
        <v>742</v>
      </c>
      <c r="L685">
        <v>3</v>
      </c>
      <c r="N685" t="s">
        <v>18</v>
      </c>
      <c r="O685" t="s">
        <v>67</v>
      </c>
      <c r="P685">
        <v>2008</v>
      </c>
      <c r="Q685" t="s">
        <v>960</v>
      </c>
      <c r="R685">
        <v>1</v>
      </c>
    </row>
    <row r="686" spans="8:18">
      <c r="H686" t="s">
        <v>18</v>
      </c>
      <c r="I686" t="s">
        <v>69</v>
      </c>
      <c r="J686">
        <v>2013</v>
      </c>
      <c r="K686" t="s">
        <v>742</v>
      </c>
      <c r="L686">
        <v>3</v>
      </c>
      <c r="N686" t="s">
        <v>18</v>
      </c>
      <c r="O686" t="s">
        <v>67</v>
      </c>
      <c r="P686">
        <v>2009</v>
      </c>
      <c r="Q686" t="s">
        <v>960</v>
      </c>
      <c r="R686">
        <v>1</v>
      </c>
    </row>
    <row r="687" spans="8:18">
      <c r="H687" t="s">
        <v>18</v>
      </c>
      <c r="I687" t="s">
        <v>69</v>
      </c>
      <c r="J687">
        <v>2013</v>
      </c>
      <c r="K687" t="s">
        <v>800</v>
      </c>
      <c r="L687">
        <v>2</v>
      </c>
      <c r="N687" t="s">
        <v>18</v>
      </c>
      <c r="O687" t="s">
        <v>67</v>
      </c>
      <c r="P687">
        <v>2010</v>
      </c>
      <c r="Q687" t="s">
        <v>960</v>
      </c>
      <c r="R687">
        <v>1</v>
      </c>
    </row>
    <row r="688" spans="8:18">
      <c r="H688" t="s">
        <v>18</v>
      </c>
      <c r="I688" t="s">
        <v>69</v>
      </c>
      <c r="J688">
        <v>2014</v>
      </c>
      <c r="K688" t="s">
        <v>747</v>
      </c>
      <c r="L688">
        <v>3</v>
      </c>
      <c r="N688" t="s">
        <v>18</v>
      </c>
      <c r="O688" t="s">
        <v>67</v>
      </c>
      <c r="P688">
        <v>2011</v>
      </c>
      <c r="Q688" t="s">
        <v>960</v>
      </c>
      <c r="R688">
        <v>1</v>
      </c>
    </row>
    <row r="689" spans="8:18">
      <c r="H689" t="s">
        <v>18</v>
      </c>
      <c r="I689" t="s">
        <v>69</v>
      </c>
      <c r="J689">
        <v>2015</v>
      </c>
      <c r="K689" t="s">
        <v>716</v>
      </c>
      <c r="L689">
        <v>1</v>
      </c>
      <c r="N689" t="s">
        <v>18</v>
      </c>
      <c r="O689" t="s">
        <v>67</v>
      </c>
      <c r="P689">
        <v>2012</v>
      </c>
      <c r="Q689" t="s">
        <v>961</v>
      </c>
      <c r="R689">
        <v>1</v>
      </c>
    </row>
    <row r="690" spans="8:18">
      <c r="H690" t="s">
        <v>18</v>
      </c>
      <c r="I690" t="s">
        <v>69</v>
      </c>
      <c r="J690">
        <v>2016</v>
      </c>
      <c r="K690" t="s">
        <v>716</v>
      </c>
      <c r="L690">
        <v>1</v>
      </c>
      <c r="N690" t="s">
        <v>18</v>
      </c>
      <c r="O690" t="s">
        <v>67</v>
      </c>
      <c r="P690">
        <v>2013</v>
      </c>
      <c r="Q690" t="s">
        <v>961</v>
      </c>
      <c r="R690">
        <v>1</v>
      </c>
    </row>
    <row r="691" spans="8:18">
      <c r="H691" t="s">
        <v>18</v>
      </c>
      <c r="I691" t="s">
        <v>69</v>
      </c>
      <c r="J691">
        <v>2017</v>
      </c>
      <c r="K691" t="s">
        <v>716</v>
      </c>
      <c r="L691">
        <v>1</v>
      </c>
      <c r="N691" t="s">
        <v>18</v>
      </c>
      <c r="O691" t="s">
        <v>67</v>
      </c>
      <c r="P691">
        <v>2014</v>
      </c>
      <c r="Q691" t="s">
        <v>961</v>
      </c>
      <c r="R691">
        <v>1</v>
      </c>
    </row>
    <row r="692" spans="8:18">
      <c r="H692" t="s">
        <v>18</v>
      </c>
      <c r="I692" t="s">
        <v>69</v>
      </c>
      <c r="J692">
        <v>2018</v>
      </c>
      <c r="K692" t="s">
        <v>716</v>
      </c>
      <c r="L692">
        <v>1</v>
      </c>
      <c r="N692" t="s">
        <v>18</v>
      </c>
      <c r="O692" t="s">
        <v>67</v>
      </c>
      <c r="P692">
        <v>2015</v>
      </c>
      <c r="Q692" t="s">
        <v>961</v>
      </c>
      <c r="R692">
        <v>1</v>
      </c>
    </row>
    <row r="693" spans="8:18">
      <c r="H693" t="s">
        <v>18</v>
      </c>
      <c r="I693" t="s">
        <v>69</v>
      </c>
      <c r="J693">
        <v>2019</v>
      </c>
      <c r="K693" t="s">
        <v>716</v>
      </c>
      <c r="L693">
        <v>1</v>
      </c>
      <c r="N693" t="s">
        <v>18</v>
      </c>
      <c r="O693" t="s">
        <v>67</v>
      </c>
      <c r="P693">
        <v>2016</v>
      </c>
      <c r="Q693" t="s">
        <v>961</v>
      </c>
      <c r="R693">
        <v>1</v>
      </c>
    </row>
    <row r="694" spans="8:18">
      <c r="H694" t="s">
        <v>18</v>
      </c>
      <c r="I694" t="s">
        <v>69</v>
      </c>
      <c r="J694">
        <v>2020</v>
      </c>
      <c r="K694" t="s">
        <v>716</v>
      </c>
      <c r="L694">
        <v>1</v>
      </c>
      <c r="N694" t="s">
        <v>18</v>
      </c>
      <c r="O694" t="s">
        <v>67</v>
      </c>
      <c r="P694">
        <v>2017</v>
      </c>
      <c r="Q694" t="s">
        <v>961</v>
      </c>
      <c r="R694">
        <v>1</v>
      </c>
    </row>
    <row r="695" spans="8:18">
      <c r="H695" t="s">
        <v>18</v>
      </c>
      <c r="I695" t="s">
        <v>69</v>
      </c>
      <c r="J695">
        <v>2021</v>
      </c>
      <c r="K695" t="s">
        <v>716</v>
      </c>
      <c r="L695">
        <v>1</v>
      </c>
      <c r="N695" t="s">
        <v>18</v>
      </c>
      <c r="O695" t="s">
        <v>67</v>
      </c>
      <c r="P695">
        <v>2018</v>
      </c>
      <c r="Q695" t="s">
        <v>961</v>
      </c>
      <c r="R695">
        <v>1</v>
      </c>
    </row>
    <row r="696" spans="8:18">
      <c r="H696" t="s">
        <v>18</v>
      </c>
      <c r="I696" t="s">
        <v>70</v>
      </c>
      <c r="J696">
        <v>2006</v>
      </c>
      <c r="K696" t="s">
        <v>747</v>
      </c>
      <c r="L696">
        <v>3</v>
      </c>
      <c r="N696" t="s">
        <v>18</v>
      </c>
      <c r="O696" t="s">
        <v>67</v>
      </c>
      <c r="P696">
        <v>2019</v>
      </c>
      <c r="Q696" t="s">
        <v>961</v>
      </c>
      <c r="R696">
        <v>1</v>
      </c>
    </row>
    <row r="697" spans="8:18">
      <c r="H697" t="s">
        <v>18</v>
      </c>
      <c r="I697" t="s">
        <v>70</v>
      </c>
      <c r="J697">
        <v>2007</v>
      </c>
      <c r="K697" t="s">
        <v>747</v>
      </c>
      <c r="L697">
        <v>3</v>
      </c>
      <c r="N697" t="s">
        <v>18</v>
      </c>
      <c r="O697" t="s">
        <v>67</v>
      </c>
      <c r="P697">
        <v>2020</v>
      </c>
      <c r="Q697" t="s">
        <v>961</v>
      </c>
      <c r="R697">
        <v>1</v>
      </c>
    </row>
    <row r="698" spans="8:18">
      <c r="H698" t="s">
        <v>18</v>
      </c>
      <c r="I698" t="s">
        <v>70</v>
      </c>
      <c r="J698">
        <v>2008</v>
      </c>
      <c r="K698" t="s">
        <v>747</v>
      </c>
      <c r="L698">
        <v>3</v>
      </c>
      <c r="N698" t="s">
        <v>18</v>
      </c>
      <c r="O698" t="s">
        <v>68</v>
      </c>
      <c r="P698">
        <v>2006</v>
      </c>
      <c r="Q698" t="s">
        <v>962</v>
      </c>
      <c r="R698">
        <v>3</v>
      </c>
    </row>
    <row r="699" spans="8:18">
      <c r="H699" t="s">
        <v>18</v>
      </c>
      <c r="I699" t="s">
        <v>70</v>
      </c>
      <c r="J699">
        <v>2009</v>
      </c>
      <c r="K699" t="s">
        <v>747</v>
      </c>
      <c r="L699">
        <v>3</v>
      </c>
      <c r="N699" t="s">
        <v>18</v>
      </c>
      <c r="O699" t="s">
        <v>68</v>
      </c>
      <c r="P699">
        <v>2007</v>
      </c>
      <c r="Q699" t="s">
        <v>963</v>
      </c>
      <c r="R699">
        <v>3</v>
      </c>
    </row>
    <row r="700" spans="8:18">
      <c r="H700" t="s">
        <v>18</v>
      </c>
      <c r="I700" t="s">
        <v>70</v>
      </c>
      <c r="J700">
        <v>2010</v>
      </c>
      <c r="K700" t="s">
        <v>747</v>
      </c>
      <c r="L700">
        <v>3</v>
      </c>
      <c r="N700" t="s">
        <v>18</v>
      </c>
      <c r="O700" t="s">
        <v>68</v>
      </c>
      <c r="P700">
        <v>2008</v>
      </c>
      <c r="Q700" t="s">
        <v>963</v>
      </c>
      <c r="R700">
        <v>3</v>
      </c>
    </row>
    <row r="701" spans="8:18">
      <c r="H701" t="s">
        <v>18</v>
      </c>
      <c r="I701" t="s">
        <v>70</v>
      </c>
      <c r="J701">
        <v>2011</v>
      </c>
      <c r="K701" t="s">
        <v>747</v>
      </c>
      <c r="L701">
        <v>3</v>
      </c>
      <c r="N701" t="s">
        <v>18</v>
      </c>
      <c r="O701" t="s">
        <v>68</v>
      </c>
      <c r="P701">
        <v>2009</v>
      </c>
      <c r="Q701" t="s">
        <v>963</v>
      </c>
      <c r="R701">
        <v>3</v>
      </c>
    </row>
    <row r="702" spans="8:18">
      <c r="H702" t="s">
        <v>18</v>
      </c>
      <c r="I702" t="s">
        <v>70</v>
      </c>
      <c r="J702">
        <v>2012</v>
      </c>
      <c r="K702" t="s">
        <v>747</v>
      </c>
      <c r="L702">
        <v>3</v>
      </c>
      <c r="N702" t="s">
        <v>18</v>
      </c>
      <c r="O702" t="s">
        <v>68</v>
      </c>
      <c r="P702">
        <v>2010</v>
      </c>
      <c r="Q702" t="s">
        <v>964</v>
      </c>
      <c r="R702">
        <v>2</v>
      </c>
    </row>
    <row r="703" spans="8:18">
      <c r="H703" t="s">
        <v>18</v>
      </c>
      <c r="I703" t="s">
        <v>70</v>
      </c>
      <c r="J703">
        <v>2013</v>
      </c>
      <c r="K703" t="s">
        <v>965</v>
      </c>
      <c r="L703">
        <v>3</v>
      </c>
      <c r="N703" t="s">
        <v>18</v>
      </c>
      <c r="O703" t="s">
        <v>68</v>
      </c>
      <c r="P703">
        <v>2011</v>
      </c>
      <c r="Q703" t="s">
        <v>964</v>
      </c>
      <c r="R703">
        <v>2</v>
      </c>
    </row>
    <row r="704" spans="8:18">
      <c r="H704" t="s">
        <v>18</v>
      </c>
      <c r="I704" t="s">
        <v>70</v>
      </c>
      <c r="J704">
        <v>2014</v>
      </c>
      <c r="K704" t="s">
        <v>716</v>
      </c>
      <c r="L704">
        <v>1</v>
      </c>
      <c r="N704" t="s">
        <v>18</v>
      </c>
      <c r="O704" t="s">
        <v>68</v>
      </c>
      <c r="P704">
        <v>2012</v>
      </c>
      <c r="Q704" t="s">
        <v>966</v>
      </c>
      <c r="R704">
        <v>1</v>
      </c>
    </row>
    <row r="705" spans="8:18">
      <c r="H705" t="s">
        <v>18</v>
      </c>
      <c r="I705" t="s">
        <v>70</v>
      </c>
      <c r="J705">
        <v>2015</v>
      </c>
      <c r="K705" t="s">
        <v>716</v>
      </c>
      <c r="L705">
        <v>1</v>
      </c>
      <c r="N705" t="s">
        <v>18</v>
      </c>
      <c r="O705" t="s">
        <v>68</v>
      </c>
      <c r="P705">
        <v>2013</v>
      </c>
      <c r="Q705" t="s">
        <v>964</v>
      </c>
      <c r="R705">
        <v>2</v>
      </c>
    </row>
    <row r="706" spans="8:18">
      <c r="H706" t="s">
        <v>18</v>
      </c>
      <c r="I706" t="s">
        <v>70</v>
      </c>
      <c r="J706">
        <v>2016</v>
      </c>
      <c r="K706" t="s">
        <v>716</v>
      </c>
      <c r="L706">
        <v>1</v>
      </c>
      <c r="N706" t="s">
        <v>18</v>
      </c>
      <c r="O706" t="s">
        <v>68</v>
      </c>
      <c r="P706">
        <v>2014</v>
      </c>
      <c r="Q706" t="s">
        <v>964</v>
      </c>
      <c r="R706">
        <v>2</v>
      </c>
    </row>
    <row r="707" spans="8:18">
      <c r="H707" t="s">
        <v>18</v>
      </c>
      <c r="I707" t="s">
        <v>70</v>
      </c>
      <c r="J707">
        <v>2017</v>
      </c>
      <c r="K707" t="s">
        <v>716</v>
      </c>
      <c r="L707">
        <v>1</v>
      </c>
      <c r="N707" t="s">
        <v>18</v>
      </c>
      <c r="O707" t="s">
        <v>68</v>
      </c>
      <c r="P707">
        <v>2015</v>
      </c>
      <c r="Q707" t="s">
        <v>967</v>
      </c>
      <c r="R707">
        <v>1</v>
      </c>
    </row>
    <row r="708" spans="8:18">
      <c r="H708" t="s">
        <v>18</v>
      </c>
      <c r="I708" t="s">
        <v>70</v>
      </c>
      <c r="J708">
        <v>2018</v>
      </c>
      <c r="K708" t="s">
        <v>716</v>
      </c>
      <c r="L708">
        <v>1</v>
      </c>
      <c r="N708" t="s">
        <v>18</v>
      </c>
      <c r="O708" t="s">
        <v>68</v>
      </c>
      <c r="P708">
        <v>2016</v>
      </c>
      <c r="Q708" t="s">
        <v>967</v>
      </c>
      <c r="R708">
        <v>1</v>
      </c>
    </row>
    <row r="709" spans="8:18">
      <c r="H709" t="s">
        <v>18</v>
      </c>
      <c r="I709" t="s">
        <v>70</v>
      </c>
      <c r="J709">
        <v>2019</v>
      </c>
      <c r="K709" t="s">
        <v>716</v>
      </c>
      <c r="L709">
        <v>1</v>
      </c>
      <c r="N709" t="s">
        <v>18</v>
      </c>
      <c r="O709" t="s">
        <v>68</v>
      </c>
      <c r="P709">
        <v>2017</v>
      </c>
      <c r="Q709" t="s">
        <v>967</v>
      </c>
      <c r="R709">
        <v>1</v>
      </c>
    </row>
    <row r="710" spans="8:18">
      <c r="H710" t="s">
        <v>18</v>
      </c>
      <c r="I710" t="s">
        <v>70</v>
      </c>
      <c r="J710">
        <v>2020</v>
      </c>
      <c r="K710" t="s">
        <v>716</v>
      </c>
      <c r="L710">
        <v>1</v>
      </c>
      <c r="N710" t="s">
        <v>18</v>
      </c>
      <c r="O710" t="s">
        <v>68</v>
      </c>
      <c r="P710">
        <v>2018</v>
      </c>
      <c r="Q710" t="s">
        <v>968</v>
      </c>
      <c r="R710">
        <v>1</v>
      </c>
    </row>
    <row r="711" spans="8:18">
      <c r="H711" t="s">
        <v>18</v>
      </c>
      <c r="I711" t="s">
        <v>71</v>
      </c>
      <c r="J711">
        <v>2006</v>
      </c>
      <c r="K711" t="s">
        <v>747</v>
      </c>
      <c r="L711">
        <v>3</v>
      </c>
      <c r="N711" t="s">
        <v>18</v>
      </c>
      <c r="O711" t="s">
        <v>68</v>
      </c>
      <c r="P711">
        <v>2019</v>
      </c>
      <c r="Q711" t="s">
        <v>969</v>
      </c>
      <c r="R711">
        <v>1</v>
      </c>
    </row>
    <row r="712" spans="8:18">
      <c r="H712" t="s">
        <v>18</v>
      </c>
      <c r="I712" t="s">
        <v>71</v>
      </c>
      <c r="J712">
        <v>2007</v>
      </c>
      <c r="K712" t="s">
        <v>747</v>
      </c>
      <c r="L712">
        <v>3</v>
      </c>
      <c r="N712" t="s">
        <v>18</v>
      </c>
      <c r="O712" t="s">
        <v>68</v>
      </c>
      <c r="P712">
        <v>2020</v>
      </c>
      <c r="Q712" t="s">
        <v>967</v>
      </c>
      <c r="R712">
        <v>1</v>
      </c>
    </row>
    <row r="713" spans="8:18">
      <c r="H713" t="s">
        <v>18</v>
      </c>
      <c r="I713" t="s">
        <v>71</v>
      </c>
      <c r="J713">
        <v>2008</v>
      </c>
      <c r="K713" t="s">
        <v>747</v>
      </c>
      <c r="L713">
        <v>3</v>
      </c>
      <c r="N713" t="s">
        <v>18</v>
      </c>
      <c r="O713" t="s">
        <v>69</v>
      </c>
      <c r="P713">
        <v>2006</v>
      </c>
      <c r="Q713" t="s">
        <v>970</v>
      </c>
      <c r="R713">
        <v>2</v>
      </c>
    </row>
    <row r="714" spans="8:18">
      <c r="H714" t="s">
        <v>18</v>
      </c>
      <c r="I714" t="s">
        <v>71</v>
      </c>
      <c r="J714">
        <v>2009</v>
      </c>
      <c r="K714" t="s">
        <v>747</v>
      </c>
      <c r="L714">
        <v>3</v>
      </c>
      <c r="N714" t="s">
        <v>18</v>
      </c>
      <c r="O714" t="s">
        <v>69</v>
      </c>
      <c r="P714">
        <v>2007</v>
      </c>
      <c r="Q714" t="s">
        <v>970</v>
      </c>
      <c r="R714">
        <v>2</v>
      </c>
    </row>
    <row r="715" spans="8:18">
      <c r="H715" t="s">
        <v>18</v>
      </c>
      <c r="I715" t="s">
        <v>71</v>
      </c>
      <c r="J715">
        <v>2010</v>
      </c>
      <c r="K715" t="s">
        <v>747</v>
      </c>
      <c r="L715">
        <v>3</v>
      </c>
      <c r="N715" t="s">
        <v>18</v>
      </c>
      <c r="O715" t="s">
        <v>69</v>
      </c>
      <c r="P715">
        <v>2008</v>
      </c>
      <c r="Q715" t="s">
        <v>970</v>
      </c>
      <c r="R715">
        <v>2</v>
      </c>
    </row>
    <row r="716" spans="8:18">
      <c r="H716" t="s">
        <v>18</v>
      </c>
      <c r="I716" t="s">
        <v>71</v>
      </c>
      <c r="J716">
        <v>2011</v>
      </c>
      <c r="K716" t="s">
        <v>749</v>
      </c>
      <c r="L716">
        <v>1</v>
      </c>
      <c r="N716" t="s">
        <v>18</v>
      </c>
      <c r="O716" t="s">
        <v>69</v>
      </c>
      <c r="P716">
        <v>2009</v>
      </c>
      <c r="Q716" t="s">
        <v>970</v>
      </c>
      <c r="R716">
        <v>2</v>
      </c>
    </row>
    <row r="717" spans="8:18">
      <c r="H717" t="s">
        <v>18</v>
      </c>
      <c r="I717" t="s">
        <v>71</v>
      </c>
      <c r="J717">
        <v>2012</v>
      </c>
      <c r="K717" t="s">
        <v>749</v>
      </c>
      <c r="L717">
        <v>1</v>
      </c>
      <c r="N717" t="s">
        <v>18</v>
      </c>
      <c r="O717" t="s">
        <v>69</v>
      </c>
      <c r="P717">
        <v>2010</v>
      </c>
      <c r="Q717" t="s">
        <v>970</v>
      </c>
      <c r="R717">
        <v>2</v>
      </c>
    </row>
    <row r="718" spans="8:18">
      <c r="H718" t="s">
        <v>18</v>
      </c>
      <c r="I718" t="s">
        <v>71</v>
      </c>
      <c r="J718">
        <v>2013</v>
      </c>
      <c r="K718" t="s">
        <v>749</v>
      </c>
      <c r="L718">
        <v>1</v>
      </c>
      <c r="N718" t="s">
        <v>18</v>
      </c>
      <c r="O718" t="s">
        <v>69</v>
      </c>
      <c r="P718">
        <v>2011</v>
      </c>
      <c r="Q718" t="s">
        <v>970</v>
      </c>
      <c r="R718">
        <v>2</v>
      </c>
    </row>
    <row r="719" spans="8:18">
      <c r="H719" t="s">
        <v>18</v>
      </c>
      <c r="I719" t="s">
        <v>71</v>
      </c>
      <c r="J719">
        <v>2014</v>
      </c>
      <c r="K719" t="s">
        <v>749</v>
      </c>
      <c r="L719">
        <v>1</v>
      </c>
      <c r="N719" t="s">
        <v>18</v>
      </c>
      <c r="O719" t="s">
        <v>69</v>
      </c>
      <c r="P719">
        <v>2012</v>
      </c>
      <c r="Q719" t="s">
        <v>971</v>
      </c>
      <c r="R719">
        <v>3</v>
      </c>
    </row>
    <row r="720" spans="8:18">
      <c r="H720" t="s">
        <v>18</v>
      </c>
      <c r="I720" t="s">
        <v>71</v>
      </c>
      <c r="J720">
        <v>2015</v>
      </c>
      <c r="K720" t="s">
        <v>749</v>
      </c>
      <c r="L720">
        <v>1</v>
      </c>
      <c r="N720" t="s">
        <v>18</v>
      </c>
      <c r="O720" t="s">
        <v>69</v>
      </c>
      <c r="P720">
        <v>2013</v>
      </c>
      <c r="Q720" t="s">
        <v>972</v>
      </c>
      <c r="R720">
        <v>2</v>
      </c>
    </row>
    <row r="721" spans="8:18">
      <c r="H721" t="s">
        <v>18</v>
      </c>
      <c r="I721" t="s">
        <v>71</v>
      </c>
      <c r="J721">
        <v>2016</v>
      </c>
      <c r="K721" t="s">
        <v>749</v>
      </c>
      <c r="L721">
        <v>1</v>
      </c>
      <c r="N721" t="s">
        <v>18</v>
      </c>
      <c r="O721" t="s">
        <v>69</v>
      </c>
      <c r="P721">
        <v>2013</v>
      </c>
      <c r="Q721" t="s">
        <v>973</v>
      </c>
      <c r="R721">
        <v>3</v>
      </c>
    </row>
    <row r="722" spans="8:18">
      <c r="H722" t="s">
        <v>18</v>
      </c>
      <c r="I722" t="s">
        <v>71</v>
      </c>
      <c r="J722">
        <v>2017</v>
      </c>
      <c r="K722" t="s">
        <v>749</v>
      </c>
      <c r="L722">
        <v>1</v>
      </c>
      <c r="N722" t="s">
        <v>18</v>
      </c>
      <c r="O722" t="s">
        <v>69</v>
      </c>
      <c r="P722">
        <v>2014</v>
      </c>
      <c r="Q722" t="s">
        <v>974</v>
      </c>
      <c r="R722">
        <v>3</v>
      </c>
    </row>
    <row r="723" spans="8:18">
      <c r="H723" t="s">
        <v>18</v>
      </c>
      <c r="I723" t="s">
        <v>71</v>
      </c>
      <c r="J723">
        <v>2018</v>
      </c>
      <c r="K723" t="s">
        <v>749</v>
      </c>
      <c r="L723">
        <v>1</v>
      </c>
      <c r="N723" t="s">
        <v>18</v>
      </c>
      <c r="O723" t="s">
        <v>69</v>
      </c>
      <c r="P723">
        <v>2015</v>
      </c>
      <c r="Q723" t="s">
        <v>975</v>
      </c>
      <c r="R723">
        <v>1</v>
      </c>
    </row>
    <row r="724" spans="8:18">
      <c r="H724" t="s">
        <v>18</v>
      </c>
      <c r="I724" t="s">
        <v>71</v>
      </c>
      <c r="J724">
        <v>2019</v>
      </c>
      <c r="K724" t="s">
        <v>749</v>
      </c>
      <c r="L724">
        <v>1</v>
      </c>
      <c r="N724" t="s">
        <v>18</v>
      </c>
      <c r="O724" t="s">
        <v>69</v>
      </c>
      <c r="P724">
        <v>2016</v>
      </c>
      <c r="Q724" t="s">
        <v>975</v>
      </c>
      <c r="R724">
        <v>1</v>
      </c>
    </row>
    <row r="725" spans="8:18">
      <c r="H725" t="s">
        <v>18</v>
      </c>
      <c r="I725" t="s">
        <v>71</v>
      </c>
      <c r="J725">
        <v>2020</v>
      </c>
      <c r="K725" t="s">
        <v>749</v>
      </c>
      <c r="L725">
        <v>1</v>
      </c>
      <c r="N725" t="s">
        <v>18</v>
      </c>
      <c r="O725" t="s">
        <v>69</v>
      </c>
      <c r="P725">
        <v>2017</v>
      </c>
      <c r="Q725" t="s">
        <v>975</v>
      </c>
      <c r="R725">
        <v>1</v>
      </c>
    </row>
    <row r="726" spans="8:18">
      <c r="H726" t="s">
        <v>18</v>
      </c>
      <c r="I726" t="s">
        <v>71</v>
      </c>
      <c r="J726">
        <v>2021</v>
      </c>
      <c r="K726" t="s">
        <v>749</v>
      </c>
      <c r="L726">
        <v>1</v>
      </c>
      <c r="N726" t="s">
        <v>18</v>
      </c>
      <c r="O726" t="s">
        <v>69</v>
      </c>
      <c r="P726">
        <v>2018</v>
      </c>
      <c r="Q726" t="s">
        <v>975</v>
      </c>
      <c r="R726">
        <v>1</v>
      </c>
    </row>
    <row r="727" spans="8:18">
      <c r="H727" t="s">
        <v>18</v>
      </c>
      <c r="I727" t="s">
        <v>72</v>
      </c>
      <c r="J727">
        <v>2006</v>
      </c>
      <c r="K727" t="s">
        <v>720</v>
      </c>
      <c r="L727">
        <v>1</v>
      </c>
      <c r="N727" t="s">
        <v>18</v>
      </c>
      <c r="O727" t="s">
        <v>69</v>
      </c>
      <c r="P727">
        <v>2019</v>
      </c>
      <c r="Q727" t="s">
        <v>975</v>
      </c>
      <c r="R727">
        <v>1</v>
      </c>
    </row>
    <row r="728" spans="8:18">
      <c r="H728" t="s">
        <v>18</v>
      </c>
      <c r="I728" t="s">
        <v>72</v>
      </c>
      <c r="J728">
        <v>2007</v>
      </c>
      <c r="K728" t="s">
        <v>720</v>
      </c>
      <c r="L728">
        <v>1</v>
      </c>
      <c r="N728" t="s">
        <v>18</v>
      </c>
      <c r="O728" t="s">
        <v>69</v>
      </c>
      <c r="P728">
        <v>2020</v>
      </c>
      <c r="Q728" t="s">
        <v>975</v>
      </c>
      <c r="R728">
        <v>1</v>
      </c>
    </row>
    <row r="729" spans="8:18">
      <c r="H729" t="s">
        <v>18</v>
      </c>
      <c r="I729" t="s">
        <v>72</v>
      </c>
      <c r="J729">
        <v>2008</v>
      </c>
      <c r="K729" t="s">
        <v>720</v>
      </c>
      <c r="L729">
        <v>1</v>
      </c>
      <c r="N729" t="s">
        <v>18</v>
      </c>
      <c r="O729" t="s">
        <v>69</v>
      </c>
      <c r="P729">
        <v>2021</v>
      </c>
      <c r="Q729" t="s">
        <v>975</v>
      </c>
      <c r="R729">
        <v>1</v>
      </c>
    </row>
    <row r="730" spans="8:18">
      <c r="H730" t="s">
        <v>18</v>
      </c>
      <c r="I730" t="s">
        <v>72</v>
      </c>
      <c r="J730">
        <v>2009</v>
      </c>
      <c r="K730" t="s">
        <v>720</v>
      </c>
      <c r="L730">
        <v>1</v>
      </c>
      <c r="N730" t="s">
        <v>18</v>
      </c>
      <c r="O730" t="s">
        <v>70</v>
      </c>
      <c r="P730">
        <v>2006</v>
      </c>
      <c r="Q730" t="s">
        <v>722</v>
      </c>
      <c r="R730">
        <v>1</v>
      </c>
    </row>
    <row r="731" spans="8:18">
      <c r="H731" t="s">
        <v>18</v>
      </c>
      <c r="I731" t="s">
        <v>72</v>
      </c>
      <c r="J731">
        <v>2010</v>
      </c>
      <c r="K731" t="s">
        <v>749</v>
      </c>
      <c r="L731">
        <v>1</v>
      </c>
      <c r="N731" t="s">
        <v>18</v>
      </c>
      <c r="O731" t="s">
        <v>70</v>
      </c>
      <c r="P731">
        <v>2007</v>
      </c>
      <c r="Q731" t="s">
        <v>722</v>
      </c>
      <c r="R731">
        <v>1</v>
      </c>
    </row>
    <row r="732" spans="8:18">
      <c r="H732" t="s">
        <v>18</v>
      </c>
      <c r="I732" t="s">
        <v>72</v>
      </c>
      <c r="J732">
        <v>2011</v>
      </c>
      <c r="K732" t="s">
        <v>749</v>
      </c>
      <c r="L732">
        <v>1</v>
      </c>
      <c r="N732" t="s">
        <v>18</v>
      </c>
      <c r="O732" t="s">
        <v>70</v>
      </c>
      <c r="P732">
        <v>2008</v>
      </c>
      <c r="Q732" t="s">
        <v>722</v>
      </c>
      <c r="R732">
        <v>1</v>
      </c>
    </row>
    <row r="733" spans="8:18">
      <c r="H733" t="s">
        <v>18</v>
      </c>
      <c r="I733" t="s">
        <v>72</v>
      </c>
      <c r="J733">
        <v>2012</v>
      </c>
      <c r="N733" t="s">
        <v>18</v>
      </c>
      <c r="O733" t="s">
        <v>70</v>
      </c>
      <c r="P733">
        <v>2009</v>
      </c>
      <c r="Q733" t="s">
        <v>722</v>
      </c>
      <c r="R733">
        <v>1</v>
      </c>
    </row>
    <row r="734" spans="8:18">
      <c r="H734" t="s">
        <v>18</v>
      </c>
      <c r="I734" t="s">
        <v>72</v>
      </c>
      <c r="J734">
        <v>2013</v>
      </c>
      <c r="K734" t="s">
        <v>749</v>
      </c>
      <c r="L734">
        <v>1</v>
      </c>
      <c r="N734" t="s">
        <v>18</v>
      </c>
      <c r="O734" t="s">
        <v>70</v>
      </c>
      <c r="P734">
        <v>2010</v>
      </c>
      <c r="Q734" t="s">
        <v>722</v>
      </c>
      <c r="R734">
        <v>1</v>
      </c>
    </row>
    <row r="735" spans="8:18">
      <c r="H735" t="s">
        <v>18</v>
      </c>
      <c r="I735" t="s">
        <v>72</v>
      </c>
      <c r="J735">
        <v>2014</v>
      </c>
      <c r="K735" t="s">
        <v>749</v>
      </c>
      <c r="L735">
        <v>1</v>
      </c>
      <c r="N735" t="s">
        <v>18</v>
      </c>
      <c r="O735" t="s">
        <v>70</v>
      </c>
      <c r="P735">
        <v>2011</v>
      </c>
      <c r="Q735" t="s">
        <v>976</v>
      </c>
      <c r="R735">
        <v>1</v>
      </c>
    </row>
    <row r="736" spans="8:18">
      <c r="H736" t="s">
        <v>18</v>
      </c>
      <c r="I736" t="s">
        <v>72</v>
      </c>
      <c r="J736">
        <v>2015</v>
      </c>
      <c r="K736" t="s">
        <v>749</v>
      </c>
      <c r="L736">
        <v>1</v>
      </c>
      <c r="N736" t="s">
        <v>18</v>
      </c>
      <c r="O736" t="s">
        <v>70</v>
      </c>
      <c r="P736">
        <v>2012</v>
      </c>
      <c r="Q736" t="s">
        <v>977</v>
      </c>
      <c r="R736">
        <v>1</v>
      </c>
    </row>
    <row r="737" spans="8:18">
      <c r="H737" t="s">
        <v>18</v>
      </c>
      <c r="I737" t="s">
        <v>72</v>
      </c>
      <c r="J737">
        <v>2016</v>
      </c>
      <c r="K737" t="s">
        <v>749</v>
      </c>
      <c r="L737">
        <v>1</v>
      </c>
      <c r="N737" t="s">
        <v>18</v>
      </c>
      <c r="O737" t="s">
        <v>70</v>
      </c>
      <c r="P737">
        <v>2013</v>
      </c>
      <c r="Q737" t="s">
        <v>977</v>
      </c>
      <c r="R737">
        <v>1</v>
      </c>
    </row>
    <row r="738" spans="8:18">
      <c r="H738" t="s">
        <v>18</v>
      </c>
      <c r="I738" t="s">
        <v>72</v>
      </c>
      <c r="J738">
        <v>2017</v>
      </c>
      <c r="K738" t="s">
        <v>749</v>
      </c>
      <c r="L738">
        <v>1</v>
      </c>
      <c r="N738" t="s">
        <v>18</v>
      </c>
      <c r="O738" t="s">
        <v>70</v>
      </c>
      <c r="P738">
        <v>2014</v>
      </c>
      <c r="Q738" t="s">
        <v>977</v>
      </c>
      <c r="R738">
        <v>1</v>
      </c>
    </row>
    <row r="739" spans="8:18">
      <c r="H739" t="s">
        <v>18</v>
      </c>
      <c r="I739" t="s">
        <v>72</v>
      </c>
      <c r="J739">
        <v>2018</v>
      </c>
      <c r="K739" t="s">
        <v>749</v>
      </c>
      <c r="L739">
        <v>1</v>
      </c>
      <c r="N739" t="s">
        <v>18</v>
      </c>
      <c r="O739" t="s">
        <v>70</v>
      </c>
      <c r="P739">
        <v>2015</v>
      </c>
      <c r="Q739" t="s">
        <v>978</v>
      </c>
      <c r="R739">
        <v>1</v>
      </c>
    </row>
    <row r="740" spans="8:18">
      <c r="H740" t="s">
        <v>18</v>
      </c>
      <c r="I740" t="s">
        <v>72</v>
      </c>
      <c r="J740">
        <v>2019</v>
      </c>
      <c r="K740" t="s">
        <v>749</v>
      </c>
      <c r="L740">
        <v>1</v>
      </c>
      <c r="N740" t="s">
        <v>18</v>
      </c>
      <c r="O740" t="s">
        <v>70</v>
      </c>
      <c r="P740">
        <v>2016</v>
      </c>
      <c r="Q740" t="s">
        <v>978</v>
      </c>
      <c r="R740">
        <v>1</v>
      </c>
    </row>
    <row r="741" spans="8:18">
      <c r="H741" t="s">
        <v>18</v>
      </c>
      <c r="I741" t="s">
        <v>72</v>
      </c>
      <c r="J741">
        <v>2020</v>
      </c>
      <c r="K741" t="s">
        <v>749</v>
      </c>
      <c r="L741">
        <v>1</v>
      </c>
      <c r="N741" t="s">
        <v>18</v>
      </c>
      <c r="O741" t="s">
        <v>70</v>
      </c>
      <c r="P741">
        <v>2017</v>
      </c>
      <c r="Q741" t="s">
        <v>978</v>
      </c>
      <c r="R741">
        <v>1</v>
      </c>
    </row>
    <row r="742" spans="8:18">
      <c r="H742" t="s">
        <v>18</v>
      </c>
      <c r="I742" t="s">
        <v>73</v>
      </c>
      <c r="J742">
        <v>2006</v>
      </c>
      <c r="K742" t="s">
        <v>749</v>
      </c>
      <c r="L742">
        <v>1</v>
      </c>
      <c r="N742" t="s">
        <v>18</v>
      </c>
      <c r="O742" t="s">
        <v>70</v>
      </c>
      <c r="P742">
        <v>2018</v>
      </c>
      <c r="Q742" t="s">
        <v>978</v>
      </c>
      <c r="R742">
        <v>1</v>
      </c>
    </row>
    <row r="743" spans="8:18">
      <c r="H743" t="s">
        <v>18</v>
      </c>
      <c r="I743" t="s">
        <v>73</v>
      </c>
      <c r="J743">
        <v>2007</v>
      </c>
      <c r="K743" t="s">
        <v>749</v>
      </c>
      <c r="L743">
        <v>1</v>
      </c>
      <c r="N743" t="s">
        <v>18</v>
      </c>
      <c r="O743" t="s">
        <v>70</v>
      </c>
      <c r="P743">
        <v>2019</v>
      </c>
      <c r="Q743" t="s">
        <v>978</v>
      </c>
      <c r="R743">
        <v>1</v>
      </c>
    </row>
    <row r="744" spans="8:18">
      <c r="H744" t="s">
        <v>18</v>
      </c>
      <c r="I744" t="s">
        <v>73</v>
      </c>
      <c r="J744">
        <v>2008</v>
      </c>
      <c r="K744" t="s">
        <v>747</v>
      </c>
      <c r="L744">
        <v>3</v>
      </c>
      <c r="N744" t="s">
        <v>18</v>
      </c>
      <c r="O744" t="s">
        <v>70</v>
      </c>
      <c r="P744">
        <v>2020</v>
      </c>
      <c r="Q744" t="s">
        <v>978</v>
      </c>
      <c r="R744">
        <v>1</v>
      </c>
    </row>
    <row r="745" spans="8:18">
      <c r="H745" t="s">
        <v>18</v>
      </c>
      <c r="I745" t="s">
        <v>73</v>
      </c>
      <c r="J745">
        <v>2009</v>
      </c>
      <c r="K745" t="s">
        <v>747</v>
      </c>
      <c r="L745">
        <v>3</v>
      </c>
      <c r="N745" t="s">
        <v>18</v>
      </c>
      <c r="O745" t="s">
        <v>71</v>
      </c>
      <c r="P745">
        <v>2006</v>
      </c>
      <c r="Q745" t="s">
        <v>915</v>
      </c>
      <c r="R745">
        <v>1</v>
      </c>
    </row>
    <row r="746" spans="8:18">
      <c r="H746" t="s">
        <v>18</v>
      </c>
      <c r="I746" t="s">
        <v>73</v>
      </c>
      <c r="J746">
        <v>2010</v>
      </c>
      <c r="K746" t="s">
        <v>747</v>
      </c>
      <c r="L746">
        <v>3</v>
      </c>
      <c r="N746" t="s">
        <v>18</v>
      </c>
      <c r="O746" t="s">
        <v>71</v>
      </c>
      <c r="P746">
        <v>2007</v>
      </c>
      <c r="Q746" t="s">
        <v>915</v>
      </c>
      <c r="R746">
        <v>1</v>
      </c>
    </row>
    <row r="747" spans="8:18">
      <c r="H747" t="s">
        <v>18</v>
      </c>
      <c r="I747" t="s">
        <v>73</v>
      </c>
      <c r="J747">
        <v>2011</v>
      </c>
      <c r="K747" t="s">
        <v>749</v>
      </c>
      <c r="L747">
        <v>1</v>
      </c>
      <c r="N747" t="s">
        <v>18</v>
      </c>
      <c r="O747" t="s">
        <v>71</v>
      </c>
      <c r="P747">
        <v>2008</v>
      </c>
      <c r="Q747" t="s">
        <v>915</v>
      </c>
      <c r="R747">
        <v>1</v>
      </c>
    </row>
    <row r="748" spans="8:18">
      <c r="H748" t="s">
        <v>18</v>
      </c>
      <c r="I748" t="s">
        <v>73</v>
      </c>
      <c r="J748">
        <v>2012</v>
      </c>
      <c r="K748" t="s">
        <v>749</v>
      </c>
      <c r="L748">
        <v>1</v>
      </c>
      <c r="N748" t="s">
        <v>18</v>
      </c>
      <c r="O748" t="s">
        <v>71</v>
      </c>
      <c r="P748">
        <v>2009</v>
      </c>
      <c r="Q748" t="s">
        <v>915</v>
      </c>
      <c r="R748">
        <v>1</v>
      </c>
    </row>
    <row r="749" spans="8:18">
      <c r="H749" t="s">
        <v>18</v>
      </c>
      <c r="I749" t="s">
        <v>73</v>
      </c>
      <c r="J749">
        <v>2013</v>
      </c>
      <c r="K749" t="s">
        <v>749</v>
      </c>
      <c r="L749">
        <v>1</v>
      </c>
      <c r="N749" t="s">
        <v>18</v>
      </c>
      <c r="O749" t="s">
        <v>71</v>
      </c>
      <c r="P749">
        <v>2010</v>
      </c>
      <c r="Q749" t="s">
        <v>915</v>
      </c>
      <c r="R749">
        <v>1</v>
      </c>
    </row>
    <row r="750" spans="8:18">
      <c r="H750" t="s">
        <v>18</v>
      </c>
      <c r="I750" t="s">
        <v>73</v>
      </c>
      <c r="J750">
        <v>2014</v>
      </c>
      <c r="K750" t="s">
        <v>749</v>
      </c>
      <c r="L750">
        <v>1</v>
      </c>
      <c r="N750" t="s">
        <v>18</v>
      </c>
      <c r="O750" t="s">
        <v>71</v>
      </c>
      <c r="P750">
        <v>2011</v>
      </c>
      <c r="Q750" t="s">
        <v>917</v>
      </c>
      <c r="R750">
        <v>1</v>
      </c>
    </row>
    <row r="751" spans="8:18">
      <c r="H751" t="s">
        <v>18</v>
      </c>
      <c r="I751" t="s">
        <v>73</v>
      </c>
      <c r="J751">
        <v>2015</v>
      </c>
      <c r="K751" t="s">
        <v>749</v>
      </c>
      <c r="L751">
        <v>1</v>
      </c>
      <c r="N751" t="s">
        <v>18</v>
      </c>
      <c r="O751" t="s">
        <v>71</v>
      </c>
      <c r="P751">
        <v>2012</v>
      </c>
      <c r="Q751" t="s">
        <v>917</v>
      </c>
      <c r="R751">
        <v>1</v>
      </c>
    </row>
    <row r="752" spans="8:18">
      <c r="H752" t="s">
        <v>18</v>
      </c>
      <c r="I752" t="s">
        <v>73</v>
      </c>
      <c r="J752">
        <v>2016</v>
      </c>
      <c r="K752" t="s">
        <v>749</v>
      </c>
      <c r="L752">
        <v>1</v>
      </c>
      <c r="N752" t="s">
        <v>18</v>
      </c>
      <c r="O752" t="s">
        <v>71</v>
      </c>
      <c r="P752">
        <v>2013</v>
      </c>
      <c r="Q752" t="s">
        <v>917</v>
      </c>
      <c r="R752">
        <v>1</v>
      </c>
    </row>
    <row r="753" spans="8:18">
      <c r="H753" t="s">
        <v>18</v>
      </c>
      <c r="I753" t="s">
        <v>73</v>
      </c>
      <c r="J753">
        <v>2017</v>
      </c>
      <c r="K753" t="s">
        <v>749</v>
      </c>
      <c r="L753">
        <v>1</v>
      </c>
      <c r="N753" t="s">
        <v>18</v>
      </c>
      <c r="O753" t="s">
        <v>71</v>
      </c>
      <c r="P753">
        <v>2014</v>
      </c>
      <c r="Q753" t="s">
        <v>917</v>
      </c>
      <c r="R753">
        <v>1</v>
      </c>
    </row>
    <row r="754" spans="8:18">
      <c r="H754" t="s">
        <v>18</v>
      </c>
      <c r="I754" t="s">
        <v>73</v>
      </c>
      <c r="J754">
        <v>2018</v>
      </c>
      <c r="K754" t="s">
        <v>749</v>
      </c>
      <c r="L754">
        <v>1</v>
      </c>
      <c r="N754" t="s">
        <v>18</v>
      </c>
      <c r="O754" t="s">
        <v>71</v>
      </c>
      <c r="P754">
        <v>2015</v>
      </c>
      <c r="Q754" t="s">
        <v>918</v>
      </c>
      <c r="R754">
        <v>1</v>
      </c>
    </row>
    <row r="755" spans="8:18">
      <c r="H755" t="s">
        <v>18</v>
      </c>
      <c r="I755" t="s">
        <v>73</v>
      </c>
      <c r="J755">
        <v>2019</v>
      </c>
      <c r="K755" t="s">
        <v>749</v>
      </c>
      <c r="L755">
        <v>1</v>
      </c>
      <c r="N755" t="s">
        <v>18</v>
      </c>
      <c r="O755" t="s">
        <v>71</v>
      </c>
      <c r="P755">
        <v>2016</v>
      </c>
      <c r="Q755" t="s">
        <v>918</v>
      </c>
      <c r="R755">
        <v>1</v>
      </c>
    </row>
    <row r="756" spans="8:18">
      <c r="H756" t="s">
        <v>18</v>
      </c>
      <c r="I756" t="s">
        <v>73</v>
      </c>
      <c r="J756">
        <v>2020</v>
      </c>
      <c r="K756" t="s">
        <v>749</v>
      </c>
      <c r="L756">
        <v>1</v>
      </c>
      <c r="N756" t="s">
        <v>18</v>
      </c>
      <c r="O756" t="s">
        <v>71</v>
      </c>
      <c r="P756">
        <v>2017</v>
      </c>
      <c r="Q756" t="s">
        <v>979</v>
      </c>
      <c r="R756">
        <v>1</v>
      </c>
    </row>
    <row r="757" spans="8:18">
      <c r="H757" t="s">
        <v>18</v>
      </c>
      <c r="I757" t="s">
        <v>74</v>
      </c>
      <c r="J757">
        <v>2006</v>
      </c>
      <c r="K757" t="s">
        <v>747</v>
      </c>
      <c r="L757">
        <v>3</v>
      </c>
      <c r="N757" t="s">
        <v>18</v>
      </c>
      <c r="O757" t="s">
        <v>71</v>
      </c>
      <c r="P757">
        <v>2018</v>
      </c>
      <c r="Q757" t="s">
        <v>918</v>
      </c>
      <c r="R757">
        <v>1</v>
      </c>
    </row>
    <row r="758" spans="8:18">
      <c r="H758" t="s">
        <v>18</v>
      </c>
      <c r="I758" t="s">
        <v>74</v>
      </c>
      <c r="J758">
        <v>2007</v>
      </c>
      <c r="K758" t="s">
        <v>747</v>
      </c>
      <c r="L758">
        <v>3</v>
      </c>
      <c r="N758" t="s">
        <v>18</v>
      </c>
      <c r="O758" t="s">
        <v>71</v>
      </c>
      <c r="P758">
        <v>2019</v>
      </c>
      <c r="Q758" t="s">
        <v>918</v>
      </c>
      <c r="R758">
        <v>1</v>
      </c>
    </row>
    <row r="759" spans="8:18">
      <c r="H759" t="s">
        <v>18</v>
      </c>
      <c r="I759" t="s">
        <v>74</v>
      </c>
      <c r="J759">
        <v>2008</v>
      </c>
      <c r="K759" t="s">
        <v>747</v>
      </c>
      <c r="L759">
        <v>3</v>
      </c>
      <c r="N759" t="s">
        <v>18</v>
      </c>
      <c r="O759" t="s">
        <v>71</v>
      </c>
      <c r="P759">
        <v>2020</v>
      </c>
      <c r="Q759" t="s">
        <v>918</v>
      </c>
      <c r="R759">
        <v>1</v>
      </c>
    </row>
    <row r="760" spans="8:18">
      <c r="H760" t="s">
        <v>18</v>
      </c>
      <c r="I760" t="s">
        <v>74</v>
      </c>
      <c r="J760">
        <v>2009</v>
      </c>
      <c r="K760" t="s">
        <v>747</v>
      </c>
      <c r="L760">
        <v>3</v>
      </c>
      <c r="N760" t="s">
        <v>18</v>
      </c>
      <c r="O760" t="s">
        <v>71</v>
      </c>
      <c r="P760">
        <v>2021</v>
      </c>
      <c r="Q760" t="s">
        <v>918</v>
      </c>
      <c r="R760">
        <v>1</v>
      </c>
    </row>
    <row r="761" spans="8:18">
      <c r="H761" t="s">
        <v>18</v>
      </c>
      <c r="I761" t="s">
        <v>74</v>
      </c>
      <c r="J761">
        <v>2010</v>
      </c>
      <c r="K761" t="s">
        <v>747</v>
      </c>
      <c r="L761">
        <v>3</v>
      </c>
      <c r="N761" t="s">
        <v>18</v>
      </c>
      <c r="O761" t="s">
        <v>72</v>
      </c>
      <c r="P761">
        <v>2006</v>
      </c>
      <c r="Q761" t="s">
        <v>915</v>
      </c>
      <c r="R761">
        <v>1</v>
      </c>
    </row>
    <row r="762" spans="8:18">
      <c r="H762" t="s">
        <v>18</v>
      </c>
      <c r="I762" t="s">
        <v>74</v>
      </c>
      <c r="J762">
        <v>2011</v>
      </c>
      <c r="K762" t="s">
        <v>749</v>
      </c>
      <c r="L762">
        <v>1</v>
      </c>
      <c r="N762" t="s">
        <v>18</v>
      </c>
      <c r="O762" t="s">
        <v>72</v>
      </c>
      <c r="P762">
        <v>2007</v>
      </c>
      <c r="Q762" t="s">
        <v>915</v>
      </c>
      <c r="R762">
        <v>1</v>
      </c>
    </row>
    <row r="763" spans="8:18">
      <c r="H763" t="s">
        <v>18</v>
      </c>
      <c r="I763" t="s">
        <v>74</v>
      </c>
      <c r="J763">
        <v>2012</v>
      </c>
      <c r="K763" t="s">
        <v>749</v>
      </c>
      <c r="L763">
        <v>1</v>
      </c>
      <c r="N763" t="s">
        <v>18</v>
      </c>
      <c r="O763" t="s">
        <v>72</v>
      </c>
      <c r="P763">
        <v>2008</v>
      </c>
      <c r="Q763" t="s">
        <v>915</v>
      </c>
      <c r="R763">
        <v>1</v>
      </c>
    </row>
    <row r="764" spans="8:18">
      <c r="H764" t="s">
        <v>18</v>
      </c>
      <c r="I764" t="s">
        <v>74</v>
      </c>
      <c r="J764">
        <v>2013</v>
      </c>
      <c r="K764" t="s">
        <v>749</v>
      </c>
      <c r="L764">
        <v>1</v>
      </c>
      <c r="N764" t="s">
        <v>18</v>
      </c>
      <c r="O764" t="s">
        <v>72</v>
      </c>
      <c r="P764">
        <v>2009</v>
      </c>
      <c r="Q764" t="s">
        <v>915</v>
      </c>
      <c r="R764">
        <v>1</v>
      </c>
    </row>
    <row r="765" spans="8:18">
      <c r="H765" t="s">
        <v>18</v>
      </c>
      <c r="I765" t="s">
        <v>74</v>
      </c>
      <c r="J765">
        <v>2014</v>
      </c>
      <c r="K765" t="s">
        <v>749</v>
      </c>
      <c r="L765">
        <v>1</v>
      </c>
      <c r="N765" t="s">
        <v>18</v>
      </c>
      <c r="O765" t="s">
        <v>72</v>
      </c>
      <c r="P765">
        <v>2010</v>
      </c>
      <c r="Q765" t="s">
        <v>915</v>
      </c>
      <c r="R765">
        <v>1</v>
      </c>
    </row>
    <row r="766" spans="8:18">
      <c r="H766" t="s">
        <v>18</v>
      </c>
      <c r="I766" t="s">
        <v>74</v>
      </c>
      <c r="J766">
        <v>2015</v>
      </c>
      <c r="K766" t="s">
        <v>749</v>
      </c>
      <c r="L766">
        <v>1</v>
      </c>
      <c r="N766" t="s">
        <v>18</v>
      </c>
      <c r="O766" t="s">
        <v>72</v>
      </c>
      <c r="P766">
        <v>2011</v>
      </c>
      <c r="Q766" t="s">
        <v>917</v>
      </c>
      <c r="R766">
        <v>1</v>
      </c>
    </row>
    <row r="767" spans="8:18">
      <c r="H767" t="s">
        <v>18</v>
      </c>
      <c r="I767" t="s">
        <v>74</v>
      </c>
      <c r="J767">
        <v>2016</v>
      </c>
      <c r="K767" t="s">
        <v>749</v>
      </c>
      <c r="L767">
        <v>1</v>
      </c>
      <c r="N767" t="s">
        <v>18</v>
      </c>
      <c r="O767" t="s">
        <v>72</v>
      </c>
      <c r="P767">
        <v>2012</v>
      </c>
    </row>
    <row r="768" spans="8:18">
      <c r="H768" t="s">
        <v>18</v>
      </c>
      <c r="I768" t="s">
        <v>74</v>
      </c>
      <c r="J768">
        <v>2017</v>
      </c>
      <c r="K768" t="s">
        <v>749</v>
      </c>
      <c r="L768">
        <v>1</v>
      </c>
      <c r="N768" t="s">
        <v>18</v>
      </c>
      <c r="O768" t="s">
        <v>72</v>
      </c>
      <c r="P768">
        <v>2013</v>
      </c>
      <c r="Q768" t="s">
        <v>917</v>
      </c>
      <c r="R768">
        <v>1</v>
      </c>
    </row>
    <row r="769" spans="8:18">
      <c r="H769" t="s">
        <v>18</v>
      </c>
      <c r="I769" t="s">
        <v>74</v>
      </c>
      <c r="J769">
        <v>2018</v>
      </c>
      <c r="K769" t="s">
        <v>749</v>
      </c>
      <c r="L769">
        <v>1</v>
      </c>
      <c r="N769" t="s">
        <v>18</v>
      </c>
      <c r="O769" t="s">
        <v>72</v>
      </c>
      <c r="P769">
        <v>2014</v>
      </c>
      <c r="Q769" t="s">
        <v>917</v>
      </c>
      <c r="R769">
        <v>1</v>
      </c>
    </row>
    <row r="770" spans="8:18">
      <c r="H770" t="s">
        <v>18</v>
      </c>
      <c r="I770" t="s">
        <v>74</v>
      </c>
      <c r="J770">
        <v>2019</v>
      </c>
      <c r="K770" t="s">
        <v>749</v>
      </c>
      <c r="L770">
        <v>1</v>
      </c>
      <c r="N770" t="s">
        <v>18</v>
      </c>
      <c r="O770" t="s">
        <v>72</v>
      </c>
      <c r="P770">
        <v>2015</v>
      </c>
      <c r="Q770" t="s">
        <v>918</v>
      </c>
      <c r="R770">
        <v>1</v>
      </c>
    </row>
    <row r="771" spans="8:18">
      <c r="H771" t="s">
        <v>18</v>
      </c>
      <c r="I771" t="s">
        <v>74</v>
      </c>
      <c r="J771">
        <v>2020</v>
      </c>
      <c r="K771" t="s">
        <v>749</v>
      </c>
      <c r="L771">
        <v>1</v>
      </c>
      <c r="N771" t="s">
        <v>18</v>
      </c>
      <c r="O771" t="s">
        <v>72</v>
      </c>
      <c r="P771">
        <v>2016</v>
      </c>
      <c r="Q771" t="s">
        <v>918</v>
      </c>
      <c r="R771">
        <v>1</v>
      </c>
    </row>
    <row r="772" spans="8:18">
      <c r="H772" t="s">
        <v>18</v>
      </c>
      <c r="I772" t="s">
        <v>75</v>
      </c>
      <c r="J772">
        <v>2006</v>
      </c>
      <c r="K772" t="s">
        <v>720</v>
      </c>
      <c r="L772">
        <v>1</v>
      </c>
      <c r="N772" t="s">
        <v>18</v>
      </c>
      <c r="O772" t="s">
        <v>72</v>
      </c>
      <c r="P772">
        <v>2017</v>
      </c>
      <c r="Q772" t="s">
        <v>918</v>
      </c>
      <c r="R772">
        <v>1</v>
      </c>
    </row>
    <row r="773" spans="8:18">
      <c r="H773" t="s">
        <v>18</v>
      </c>
      <c r="I773" t="s">
        <v>75</v>
      </c>
      <c r="J773">
        <v>2007</v>
      </c>
      <c r="K773" t="s">
        <v>720</v>
      </c>
      <c r="L773">
        <v>1</v>
      </c>
      <c r="N773" t="s">
        <v>18</v>
      </c>
      <c r="O773" t="s">
        <v>72</v>
      </c>
      <c r="P773">
        <v>2018</v>
      </c>
      <c r="Q773" t="s">
        <v>918</v>
      </c>
      <c r="R773">
        <v>1</v>
      </c>
    </row>
    <row r="774" spans="8:18">
      <c r="H774" t="s">
        <v>18</v>
      </c>
      <c r="I774" t="s">
        <v>75</v>
      </c>
      <c r="J774">
        <v>2008</v>
      </c>
      <c r="K774" t="s">
        <v>720</v>
      </c>
      <c r="L774">
        <v>1</v>
      </c>
      <c r="N774" t="s">
        <v>18</v>
      </c>
      <c r="O774" t="s">
        <v>72</v>
      </c>
      <c r="P774">
        <v>2019</v>
      </c>
      <c r="Q774" t="s">
        <v>918</v>
      </c>
      <c r="R774">
        <v>1</v>
      </c>
    </row>
    <row r="775" spans="8:18">
      <c r="H775" t="s">
        <v>18</v>
      </c>
      <c r="I775" t="s">
        <v>75</v>
      </c>
      <c r="J775">
        <v>2009</v>
      </c>
      <c r="K775" t="s">
        <v>720</v>
      </c>
      <c r="L775">
        <v>1</v>
      </c>
      <c r="N775" t="s">
        <v>18</v>
      </c>
      <c r="O775" t="s">
        <v>72</v>
      </c>
      <c r="P775">
        <v>2020</v>
      </c>
      <c r="Q775" t="s">
        <v>918</v>
      </c>
      <c r="R775">
        <v>1</v>
      </c>
    </row>
    <row r="776" spans="8:18">
      <c r="H776" t="s">
        <v>18</v>
      </c>
      <c r="I776" t="s">
        <v>75</v>
      </c>
      <c r="J776">
        <v>2010</v>
      </c>
      <c r="K776" t="s">
        <v>980</v>
      </c>
      <c r="L776">
        <v>1</v>
      </c>
      <c r="N776" t="s">
        <v>18</v>
      </c>
      <c r="O776" t="s">
        <v>73</v>
      </c>
      <c r="P776">
        <v>2006</v>
      </c>
      <c r="Q776" t="s">
        <v>981</v>
      </c>
      <c r="R776">
        <v>1</v>
      </c>
    </row>
    <row r="777" spans="8:18">
      <c r="H777" t="s">
        <v>18</v>
      </c>
      <c r="I777" t="s">
        <v>75</v>
      </c>
      <c r="J777">
        <v>2011</v>
      </c>
      <c r="K777" t="s">
        <v>749</v>
      </c>
      <c r="L777">
        <v>1</v>
      </c>
      <c r="N777" t="s">
        <v>18</v>
      </c>
      <c r="O777" t="s">
        <v>73</v>
      </c>
      <c r="P777">
        <v>2007</v>
      </c>
      <c r="Q777" t="s">
        <v>981</v>
      </c>
      <c r="R777">
        <v>1</v>
      </c>
    </row>
    <row r="778" spans="8:18">
      <c r="H778" t="s">
        <v>18</v>
      </c>
      <c r="I778" t="s">
        <v>75</v>
      </c>
      <c r="J778">
        <v>2012</v>
      </c>
      <c r="K778" t="s">
        <v>749</v>
      </c>
      <c r="L778">
        <v>1</v>
      </c>
      <c r="N778" t="s">
        <v>18</v>
      </c>
      <c r="O778" t="s">
        <v>73</v>
      </c>
      <c r="P778">
        <v>2008</v>
      </c>
      <c r="Q778" t="s">
        <v>981</v>
      </c>
      <c r="R778">
        <v>1</v>
      </c>
    </row>
    <row r="779" spans="8:18">
      <c r="H779" t="s">
        <v>18</v>
      </c>
      <c r="I779" t="s">
        <v>75</v>
      </c>
      <c r="J779">
        <v>2013</v>
      </c>
      <c r="K779" t="s">
        <v>749</v>
      </c>
      <c r="L779">
        <v>1</v>
      </c>
      <c r="N779" t="s">
        <v>18</v>
      </c>
      <c r="O779" t="s">
        <v>73</v>
      </c>
      <c r="P779">
        <v>2009</v>
      </c>
      <c r="Q779" t="s">
        <v>981</v>
      </c>
      <c r="R779">
        <v>1</v>
      </c>
    </row>
    <row r="780" spans="8:18">
      <c r="H780" t="s">
        <v>18</v>
      </c>
      <c r="I780" t="s">
        <v>75</v>
      </c>
      <c r="J780">
        <v>2014</v>
      </c>
      <c r="K780" t="s">
        <v>749</v>
      </c>
      <c r="L780">
        <v>1</v>
      </c>
      <c r="N780" t="s">
        <v>18</v>
      </c>
      <c r="O780" t="s">
        <v>73</v>
      </c>
      <c r="P780">
        <v>2010</v>
      </c>
      <c r="Q780" t="s">
        <v>981</v>
      </c>
      <c r="R780">
        <v>1</v>
      </c>
    </row>
    <row r="781" spans="8:18">
      <c r="H781" t="s">
        <v>18</v>
      </c>
      <c r="I781" t="s">
        <v>75</v>
      </c>
      <c r="J781">
        <v>2015</v>
      </c>
      <c r="K781" t="s">
        <v>749</v>
      </c>
      <c r="L781">
        <v>1</v>
      </c>
      <c r="N781" t="s">
        <v>18</v>
      </c>
      <c r="O781" t="s">
        <v>73</v>
      </c>
      <c r="P781">
        <v>2011</v>
      </c>
      <c r="Q781" t="s">
        <v>917</v>
      </c>
      <c r="R781">
        <v>1</v>
      </c>
    </row>
    <row r="782" spans="8:18">
      <c r="H782" t="s">
        <v>18</v>
      </c>
      <c r="I782" t="s">
        <v>75</v>
      </c>
      <c r="J782">
        <v>2016</v>
      </c>
      <c r="K782" t="s">
        <v>749</v>
      </c>
      <c r="L782">
        <v>1</v>
      </c>
      <c r="N782" t="s">
        <v>18</v>
      </c>
      <c r="O782" t="s">
        <v>73</v>
      </c>
      <c r="P782">
        <v>2012</v>
      </c>
      <c r="Q782" t="s">
        <v>917</v>
      </c>
      <c r="R782">
        <v>1</v>
      </c>
    </row>
    <row r="783" spans="8:18">
      <c r="H783" t="s">
        <v>18</v>
      </c>
      <c r="I783" t="s">
        <v>75</v>
      </c>
      <c r="J783">
        <v>2017</v>
      </c>
      <c r="K783" t="s">
        <v>749</v>
      </c>
      <c r="L783">
        <v>1</v>
      </c>
      <c r="N783" t="s">
        <v>18</v>
      </c>
      <c r="O783" t="s">
        <v>73</v>
      </c>
      <c r="P783">
        <v>2013</v>
      </c>
      <c r="Q783" t="s">
        <v>917</v>
      </c>
      <c r="R783">
        <v>1</v>
      </c>
    </row>
    <row r="784" spans="8:18">
      <c r="H784" t="s">
        <v>18</v>
      </c>
      <c r="I784" t="s">
        <v>75</v>
      </c>
      <c r="J784">
        <v>2018</v>
      </c>
      <c r="K784" t="s">
        <v>749</v>
      </c>
      <c r="L784">
        <v>1</v>
      </c>
      <c r="N784" t="s">
        <v>18</v>
      </c>
      <c r="O784" t="s">
        <v>73</v>
      </c>
      <c r="P784">
        <v>2014</v>
      </c>
      <c r="Q784" t="s">
        <v>917</v>
      </c>
      <c r="R784">
        <v>1</v>
      </c>
    </row>
    <row r="785" spans="8:18">
      <c r="H785" t="s">
        <v>18</v>
      </c>
      <c r="I785" t="s">
        <v>75</v>
      </c>
      <c r="J785">
        <v>2019</v>
      </c>
      <c r="K785" t="s">
        <v>749</v>
      </c>
      <c r="L785">
        <v>1</v>
      </c>
      <c r="N785" t="s">
        <v>18</v>
      </c>
      <c r="O785" t="s">
        <v>73</v>
      </c>
      <c r="P785">
        <v>2015</v>
      </c>
      <c r="Q785" t="s">
        <v>918</v>
      </c>
      <c r="R785">
        <v>1</v>
      </c>
    </row>
    <row r="786" spans="8:18">
      <c r="H786" t="s">
        <v>18</v>
      </c>
      <c r="I786" t="s">
        <v>75</v>
      </c>
      <c r="J786">
        <v>2020</v>
      </c>
      <c r="K786" t="s">
        <v>749</v>
      </c>
      <c r="L786">
        <v>1</v>
      </c>
      <c r="N786" t="s">
        <v>18</v>
      </c>
      <c r="O786" t="s">
        <v>73</v>
      </c>
      <c r="P786">
        <v>2016</v>
      </c>
      <c r="Q786" t="s">
        <v>918</v>
      </c>
      <c r="R786">
        <v>1</v>
      </c>
    </row>
    <row r="787" spans="8:18">
      <c r="H787" t="s">
        <v>18</v>
      </c>
      <c r="I787" t="s">
        <v>75</v>
      </c>
      <c r="J787">
        <v>2021</v>
      </c>
      <c r="K787" t="s">
        <v>749</v>
      </c>
      <c r="L787">
        <v>1</v>
      </c>
      <c r="N787" t="s">
        <v>18</v>
      </c>
      <c r="O787" t="s">
        <v>73</v>
      </c>
      <c r="P787">
        <v>2017</v>
      </c>
      <c r="Q787" t="s">
        <v>918</v>
      </c>
      <c r="R787">
        <v>1</v>
      </c>
    </row>
    <row r="788" spans="8:18">
      <c r="H788" t="s">
        <v>18</v>
      </c>
      <c r="I788" t="s">
        <v>76</v>
      </c>
      <c r="J788">
        <v>2006</v>
      </c>
      <c r="K788" t="s">
        <v>747</v>
      </c>
      <c r="L788">
        <v>3</v>
      </c>
      <c r="N788" t="s">
        <v>18</v>
      </c>
      <c r="O788" t="s">
        <v>73</v>
      </c>
      <c r="P788">
        <v>2018</v>
      </c>
      <c r="Q788" t="s">
        <v>918</v>
      </c>
      <c r="R788">
        <v>1</v>
      </c>
    </row>
    <row r="789" spans="8:18">
      <c r="H789" t="s">
        <v>18</v>
      </c>
      <c r="I789" t="s">
        <v>76</v>
      </c>
      <c r="J789">
        <v>2007</v>
      </c>
      <c r="K789" t="s">
        <v>747</v>
      </c>
      <c r="L789">
        <v>3</v>
      </c>
      <c r="N789" t="s">
        <v>18</v>
      </c>
      <c r="O789" t="s">
        <v>73</v>
      </c>
      <c r="P789">
        <v>2019</v>
      </c>
      <c r="Q789" t="s">
        <v>918</v>
      </c>
      <c r="R789">
        <v>1</v>
      </c>
    </row>
    <row r="790" spans="8:18">
      <c r="H790" t="s">
        <v>18</v>
      </c>
      <c r="I790" t="s">
        <v>76</v>
      </c>
      <c r="J790">
        <v>2008</v>
      </c>
      <c r="K790" t="s">
        <v>747</v>
      </c>
      <c r="L790">
        <v>3</v>
      </c>
      <c r="N790" t="s">
        <v>18</v>
      </c>
      <c r="O790" t="s">
        <v>73</v>
      </c>
      <c r="P790">
        <v>2020</v>
      </c>
      <c r="Q790" t="s">
        <v>918</v>
      </c>
      <c r="R790">
        <v>1</v>
      </c>
    </row>
    <row r="791" spans="8:18">
      <c r="H791" t="s">
        <v>18</v>
      </c>
      <c r="I791" t="s">
        <v>76</v>
      </c>
      <c r="J791">
        <v>2009</v>
      </c>
      <c r="K791" t="s">
        <v>747</v>
      </c>
      <c r="L791">
        <v>3</v>
      </c>
      <c r="N791" t="s">
        <v>18</v>
      </c>
      <c r="O791" t="s">
        <v>74</v>
      </c>
      <c r="P791">
        <v>2006</v>
      </c>
      <c r="Q791" t="s">
        <v>915</v>
      </c>
      <c r="R791">
        <v>1</v>
      </c>
    </row>
    <row r="792" spans="8:18">
      <c r="H792" t="s">
        <v>18</v>
      </c>
      <c r="I792" t="s">
        <v>76</v>
      </c>
      <c r="J792">
        <v>2010</v>
      </c>
      <c r="K792" t="s">
        <v>747</v>
      </c>
      <c r="L792">
        <v>3</v>
      </c>
      <c r="N792" t="s">
        <v>18</v>
      </c>
      <c r="O792" t="s">
        <v>74</v>
      </c>
      <c r="P792">
        <v>2007</v>
      </c>
      <c r="Q792" t="s">
        <v>915</v>
      </c>
      <c r="R792">
        <v>1</v>
      </c>
    </row>
    <row r="793" spans="8:18">
      <c r="H793" t="s">
        <v>18</v>
      </c>
      <c r="I793" t="s">
        <v>76</v>
      </c>
      <c r="J793">
        <v>2011</v>
      </c>
      <c r="K793" t="s">
        <v>749</v>
      </c>
      <c r="L793">
        <v>1</v>
      </c>
      <c r="N793" t="s">
        <v>18</v>
      </c>
      <c r="O793" t="s">
        <v>74</v>
      </c>
      <c r="P793">
        <v>2008</v>
      </c>
      <c r="Q793" t="s">
        <v>915</v>
      </c>
      <c r="R793">
        <v>1</v>
      </c>
    </row>
    <row r="794" spans="8:18">
      <c r="H794" t="s">
        <v>18</v>
      </c>
      <c r="I794" t="s">
        <v>76</v>
      </c>
      <c r="J794">
        <v>2012</v>
      </c>
      <c r="K794" t="s">
        <v>749</v>
      </c>
      <c r="L794">
        <v>1</v>
      </c>
      <c r="N794" t="s">
        <v>18</v>
      </c>
      <c r="O794" t="s">
        <v>74</v>
      </c>
      <c r="P794">
        <v>2009</v>
      </c>
      <c r="Q794" t="s">
        <v>915</v>
      </c>
      <c r="R794">
        <v>1</v>
      </c>
    </row>
    <row r="795" spans="8:18">
      <c r="H795" t="s">
        <v>18</v>
      </c>
      <c r="I795" t="s">
        <v>76</v>
      </c>
      <c r="J795">
        <v>2013</v>
      </c>
      <c r="K795" t="s">
        <v>749</v>
      </c>
      <c r="L795">
        <v>1</v>
      </c>
      <c r="N795" t="s">
        <v>18</v>
      </c>
      <c r="O795" t="s">
        <v>74</v>
      </c>
      <c r="P795">
        <v>2010</v>
      </c>
      <c r="Q795" t="s">
        <v>915</v>
      </c>
      <c r="R795">
        <v>1</v>
      </c>
    </row>
    <row r="796" spans="8:18">
      <c r="H796" t="s">
        <v>18</v>
      </c>
      <c r="I796" t="s">
        <v>76</v>
      </c>
      <c r="J796">
        <v>2014</v>
      </c>
      <c r="K796" t="s">
        <v>749</v>
      </c>
      <c r="L796">
        <v>1</v>
      </c>
      <c r="N796" t="s">
        <v>18</v>
      </c>
      <c r="O796" t="s">
        <v>74</v>
      </c>
      <c r="P796">
        <v>2011</v>
      </c>
      <c r="Q796" t="s">
        <v>917</v>
      </c>
      <c r="R796">
        <v>1</v>
      </c>
    </row>
    <row r="797" spans="8:18">
      <c r="H797" t="s">
        <v>18</v>
      </c>
      <c r="I797" t="s">
        <v>76</v>
      </c>
      <c r="J797">
        <v>2015</v>
      </c>
      <c r="K797" t="s">
        <v>749</v>
      </c>
      <c r="L797">
        <v>1</v>
      </c>
      <c r="N797" t="s">
        <v>18</v>
      </c>
      <c r="O797" t="s">
        <v>74</v>
      </c>
      <c r="P797">
        <v>2012</v>
      </c>
      <c r="Q797" t="s">
        <v>917</v>
      </c>
      <c r="R797">
        <v>1</v>
      </c>
    </row>
    <row r="798" spans="8:18">
      <c r="H798" t="s">
        <v>18</v>
      </c>
      <c r="I798" t="s">
        <v>76</v>
      </c>
      <c r="J798">
        <v>2016</v>
      </c>
      <c r="K798" t="s">
        <v>749</v>
      </c>
      <c r="L798">
        <v>1</v>
      </c>
      <c r="N798" t="s">
        <v>18</v>
      </c>
      <c r="O798" t="s">
        <v>74</v>
      </c>
      <c r="P798">
        <v>2013</v>
      </c>
      <c r="Q798" t="s">
        <v>917</v>
      </c>
      <c r="R798">
        <v>1</v>
      </c>
    </row>
    <row r="799" spans="8:18">
      <c r="H799" t="s">
        <v>18</v>
      </c>
      <c r="I799" t="s">
        <v>76</v>
      </c>
      <c r="J799">
        <v>2017</v>
      </c>
      <c r="K799" t="s">
        <v>749</v>
      </c>
      <c r="L799">
        <v>1</v>
      </c>
      <c r="N799" t="s">
        <v>18</v>
      </c>
      <c r="O799" t="s">
        <v>74</v>
      </c>
      <c r="P799">
        <v>2014</v>
      </c>
      <c r="Q799" t="s">
        <v>917</v>
      </c>
      <c r="R799">
        <v>1</v>
      </c>
    </row>
    <row r="800" spans="8:18">
      <c r="H800" t="s">
        <v>18</v>
      </c>
      <c r="I800" t="s">
        <v>76</v>
      </c>
      <c r="J800">
        <v>2018</v>
      </c>
      <c r="K800" t="s">
        <v>749</v>
      </c>
      <c r="L800">
        <v>1</v>
      </c>
      <c r="N800" t="s">
        <v>18</v>
      </c>
      <c r="O800" t="s">
        <v>74</v>
      </c>
      <c r="P800">
        <v>2015</v>
      </c>
      <c r="Q800" t="s">
        <v>918</v>
      </c>
      <c r="R800">
        <v>1</v>
      </c>
    </row>
    <row r="801" spans="8:18">
      <c r="H801" t="s">
        <v>18</v>
      </c>
      <c r="I801" t="s">
        <v>76</v>
      </c>
      <c r="J801">
        <v>2019</v>
      </c>
      <c r="K801" t="s">
        <v>749</v>
      </c>
      <c r="L801">
        <v>1</v>
      </c>
      <c r="N801" t="s">
        <v>18</v>
      </c>
      <c r="O801" t="s">
        <v>74</v>
      </c>
      <c r="P801">
        <v>2016</v>
      </c>
      <c r="Q801" t="s">
        <v>918</v>
      </c>
      <c r="R801">
        <v>1</v>
      </c>
    </row>
    <row r="802" spans="8:18">
      <c r="H802" t="s">
        <v>18</v>
      </c>
      <c r="I802" t="s">
        <v>76</v>
      </c>
      <c r="J802">
        <v>2020</v>
      </c>
      <c r="K802" t="s">
        <v>749</v>
      </c>
      <c r="L802">
        <v>1</v>
      </c>
      <c r="N802" t="s">
        <v>18</v>
      </c>
      <c r="O802" t="s">
        <v>74</v>
      </c>
      <c r="P802">
        <v>2017</v>
      </c>
      <c r="Q802" t="s">
        <v>918</v>
      </c>
      <c r="R802">
        <v>1</v>
      </c>
    </row>
    <row r="803" spans="8:18">
      <c r="H803" t="s">
        <v>18</v>
      </c>
      <c r="I803" t="s">
        <v>77</v>
      </c>
      <c r="J803">
        <v>2006</v>
      </c>
      <c r="K803" t="s">
        <v>749</v>
      </c>
      <c r="L803">
        <v>1</v>
      </c>
      <c r="N803" t="s">
        <v>18</v>
      </c>
      <c r="O803" t="s">
        <v>74</v>
      </c>
      <c r="P803">
        <v>2018</v>
      </c>
      <c r="Q803" t="s">
        <v>918</v>
      </c>
      <c r="R803">
        <v>1</v>
      </c>
    </row>
    <row r="804" spans="8:18">
      <c r="H804" t="s">
        <v>18</v>
      </c>
      <c r="I804" t="s">
        <v>77</v>
      </c>
      <c r="J804">
        <v>2007</v>
      </c>
      <c r="N804" t="s">
        <v>18</v>
      </c>
      <c r="O804" t="s">
        <v>74</v>
      </c>
      <c r="P804">
        <v>2019</v>
      </c>
      <c r="Q804" t="s">
        <v>918</v>
      </c>
      <c r="R804">
        <v>1</v>
      </c>
    </row>
    <row r="805" spans="8:18">
      <c r="H805" t="s">
        <v>18</v>
      </c>
      <c r="I805" t="s">
        <v>77</v>
      </c>
      <c r="J805">
        <v>2008</v>
      </c>
      <c r="N805" t="s">
        <v>18</v>
      </c>
      <c r="O805" t="s">
        <v>74</v>
      </c>
      <c r="P805">
        <v>2020</v>
      </c>
      <c r="Q805" t="s">
        <v>918</v>
      </c>
      <c r="R805">
        <v>1</v>
      </c>
    </row>
    <row r="806" spans="8:18">
      <c r="H806" t="s">
        <v>18</v>
      </c>
      <c r="I806" t="s">
        <v>77</v>
      </c>
      <c r="J806">
        <v>2009</v>
      </c>
      <c r="K806" t="s">
        <v>982</v>
      </c>
      <c r="L806">
        <v>3</v>
      </c>
      <c r="N806" t="s">
        <v>18</v>
      </c>
      <c r="O806" t="s">
        <v>75</v>
      </c>
      <c r="P806">
        <v>2006</v>
      </c>
      <c r="Q806" t="s">
        <v>983</v>
      </c>
      <c r="R806">
        <v>1</v>
      </c>
    </row>
    <row r="807" spans="8:18">
      <c r="H807" t="s">
        <v>18</v>
      </c>
      <c r="I807" t="s">
        <v>77</v>
      </c>
      <c r="J807">
        <v>2010</v>
      </c>
      <c r="K807" t="s">
        <v>982</v>
      </c>
      <c r="L807">
        <v>3</v>
      </c>
      <c r="N807" t="s">
        <v>18</v>
      </c>
      <c r="O807" t="s">
        <v>75</v>
      </c>
      <c r="P807">
        <v>2007</v>
      </c>
      <c r="Q807" t="s">
        <v>983</v>
      </c>
      <c r="R807">
        <v>1</v>
      </c>
    </row>
    <row r="808" spans="8:18">
      <c r="H808" t="s">
        <v>18</v>
      </c>
      <c r="I808" t="s">
        <v>77</v>
      </c>
      <c r="J808">
        <v>2011</v>
      </c>
      <c r="K808" t="s">
        <v>982</v>
      </c>
      <c r="L808">
        <v>3</v>
      </c>
      <c r="N808" t="s">
        <v>18</v>
      </c>
      <c r="O808" t="s">
        <v>75</v>
      </c>
      <c r="P808">
        <v>2008</v>
      </c>
      <c r="Q808" t="s">
        <v>983</v>
      </c>
      <c r="R808">
        <v>1</v>
      </c>
    </row>
    <row r="809" spans="8:18">
      <c r="H809" t="s">
        <v>18</v>
      </c>
      <c r="I809" t="s">
        <v>77</v>
      </c>
      <c r="J809">
        <v>2012</v>
      </c>
      <c r="K809" t="s">
        <v>749</v>
      </c>
      <c r="L809">
        <v>1</v>
      </c>
      <c r="N809" t="s">
        <v>18</v>
      </c>
      <c r="O809" t="s">
        <v>75</v>
      </c>
      <c r="P809">
        <v>2009</v>
      </c>
      <c r="Q809" t="s">
        <v>983</v>
      </c>
      <c r="R809">
        <v>1</v>
      </c>
    </row>
    <row r="810" spans="8:18">
      <c r="H810" t="s">
        <v>18</v>
      </c>
      <c r="I810" t="s">
        <v>77</v>
      </c>
      <c r="J810">
        <v>2013</v>
      </c>
      <c r="K810" t="s">
        <v>749</v>
      </c>
      <c r="L810">
        <v>1</v>
      </c>
      <c r="N810" t="s">
        <v>18</v>
      </c>
      <c r="O810" t="s">
        <v>75</v>
      </c>
      <c r="P810">
        <v>2010</v>
      </c>
      <c r="Q810" t="s">
        <v>983</v>
      </c>
      <c r="R810">
        <v>1</v>
      </c>
    </row>
    <row r="811" spans="8:18">
      <c r="H811" t="s">
        <v>18</v>
      </c>
      <c r="I811" t="s">
        <v>77</v>
      </c>
      <c r="J811">
        <v>2014</v>
      </c>
      <c r="K811" t="s">
        <v>749</v>
      </c>
      <c r="L811">
        <v>1</v>
      </c>
      <c r="N811" t="s">
        <v>18</v>
      </c>
      <c r="O811" t="s">
        <v>75</v>
      </c>
      <c r="P811">
        <v>2011</v>
      </c>
      <c r="Q811" t="s">
        <v>984</v>
      </c>
      <c r="R811">
        <v>1</v>
      </c>
    </row>
    <row r="812" spans="8:18">
      <c r="H812" t="s">
        <v>18</v>
      </c>
      <c r="I812" t="s">
        <v>77</v>
      </c>
      <c r="J812">
        <v>2015</v>
      </c>
      <c r="K812" t="s">
        <v>749</v>
      </c>
      <c r="L812">
        <v>1</v>
      </c>
      <c r="N812" t="s">
        <v>18</v>
      </c>
      <c r="O812" t="s">
        <v>75</v>
      </c>
      <c r="P812">
        <v>2012</v>
      </c>
      <c r="Q812" t="s">
        <v>984</v>
      </c>
      <c r="R812">
        <v>1</v>
      </c>
    </row>
    <row r="813" spans="8:18">
      <c r="H813" t="s">
        <v>18</v>
      </c>
      <c r="I813" t="s">
        <v>77</v>
      </c>
      <c r="J813">
        <v>2016</v>
      </c>
      <c r="K813" t="s">
        <v>749</v>
      </c>
      <c r="L813">
        <v>1</v>
      </c>
      <c r="N813" t="s">
        <v>18</v>
      </c>
      <c r="O813" t="s">
        <v>75</v>
      </c>
      <c r="P813">
        <v>2013</v>
      </c>
      <c r="Q813" t="s">
        <v>984</v>
      </c>
      <c r="R813">
        <v>1</v>
      </c>
    </row>
    <row r="814" spans="8:18">
      <c r="H814" t="s">
        <v>18</v>
      </c>
      <c r="I814" t="s">
        <v>77</v>
      </c>
      <c r="J814">
        <v>2017</v>
      </c>
      <c r="K814" t="s">
        <v>749</v>
      </c>
      <c r="L814">
        <v>1</v>
      </c>
      <c r="N814" t="s">
        <v>18</v>
      </c>
      <c r="O814" t="s">
        <v>75</v>
      </c>
      <c r="P814">
        <v>2014</v>
      </c>
      <c r="Q814" t="s">
        <v>984</v>
      </c>
      <c r="R814">
        <v>1</v>
      </c>
    </row>
    <row r="815" spans="8:18">
      <c r="H815" t="s">
        <v>18</v>
      </c>
      <c r="I815" t="s">
        <v>77</v>
      </c>
      <c r="J815">
        <v>2018</v>
      </c>
      <c r="K815" t="s">
        <v>749</v>
      </c>
      <c r="L815">
        <v>1</v>
      </c>
      <c r="N815" t="s">
        <v>18</v>
      </c>
      <c r="O815" t="s">
        <v>75</v>
      </c>
      <c r="P815">
        <v>2015</v>
      </c>
      <c r="Q815" t="s">
        <v>985</v>
      </c>
      <c r="R815">
        <v>1</v>
      </c>
    </row>
    <row r="816" spans="8:18">
      <c r="H816" t="s">
        <v>18</v>
      </c>
      <c r="I816" t="s">
        <v>77</v>
      </c>
      <c r="J816">
        <v>2019</v>
      </c>
      <c r="K816" t="s">
        <v>749</v>
      </c>
      <c r="L816">
        <v>1</v>
      </c>
      <c r="N816" t="s">
        <v>18</v>
      </c>
      <c r="O816" t="s">
        <v>75</v>
      </c>
      <c r="P816">
        <v>2016</v>
      </c>
      <c r="Q816" t="s">
        <v>985</v>
      </c>
      <c r="R816">
        <v>1</v>
      </c>
    </row>
    <row r="817" spans="8:18">
      <c r="H817" t="s">
        <v>18</v>
      </c>
      <c r="I817" t="s">
        <v>77</v>
      </c>
      <c r="J817">
        <v>2020</v>
      </c>
      <c r="K817" t="s">
        <v>749</v>
      </c>
      <c r="L817">
        <v>1</v>
      </c>
      <c r="N817" t="s">
        <v>18</v>
      </c>
      <c r="O817" t="s">
        <v>75</v>
      </c>
      <c r="P817">
        <v>2017</v>
      </c>
      <c r="Q817" t="s">
        <v>985</v>
      </c>
      <c r="R817">
        <v>1</v>
      </c>
    </row>
    <row r="818" spans="8:18">
      <c r="H818" t="s">
        <v>18</v>
      </c>
      <c r="I818" t="s">
        <v>78</v>
      </c>
      <c r="J818">
        <v>2006</v>
      </c>
      <c r="K818" t="s">
        <v>747</v>
      </c>
      <c r="L818">
        <v>3</v>
      </c>
      <c r="N818" t="s">
        <v>18</v>
      </c>
      <c r="O818" t="s">
        <v>75</v>
      </c>
      <c r="P818">
        <v>2018</v>
      </c>
      <c r="Q818" t="s">
        <v>985</v>
      </c>
      <c r="R818">
        <v>1</v>
      </c>
    </row>
    <row r="819" spans="8:18">
      <c r="H819" t="s">
        <v>18</v>
      </c>
      <c r="I819" t="s">
        <v>78</v>
      </c>
      <c r="J819">
        <v>2007</v>
      </c>
      <c r="K819" t="s">
        <v>747</v>
      </c>
      <c r="L819">
        <v>3</v>
      </c>
      <c r="N819" t="s">
        <v>18</v>
      </c>
      <c r="O819" t="s">
        <v>75</v>
      </c>
      <c r="P819">
        <v>2019</v>
      </c>
      <c r="Q819" t="s">
        <v>985</v>
      </c>
      <c r="R819">
        <v>1</v>
      </c>
    </row>
    <row r="820" spans="8:18">
      <c r="H820" t="s">
        <v>18</v>
      </c>
      <c r="I820" t="s">
        <v>78</v>
      </c>
      <c r="J820">
        <v>2008</v>
      </c>
      <c r="K820" t="s">
        <v>747</v>
      </c>
      <c r="L820">
        <v>3</v>
      </c>
      <c r="N820" t="s">
        <v>18</v>
      </c>
      <c r="O820" t="s">
        <v>75</v>
      </c>
      <c r="P820">
        <v>2020</v>
      </c>
      <c r="Q820" t="s">
        <v>985</v>
      </c>
      <c r="R820">
        <v>1</v>
      </c>
    </row>
    <row r="821" spans="8:18">
      <c r="H821" t="s">
        <v>18</v>
      </c>
      <c r="I821" t="s">
        <v>78</v>
      </c>
      <c r="J821">
        <v>2009</v>
      </c>
      <c r="K821" t="s">
        <v>747</v>
      </c>
      <c r="L821">
        <v>3</v>
      </c>
      <c r="N821" t="s">
        <v>18</v>
      </c>
      <c r="O821" t="s">
        <v>75</v>
      </c>
      <c r="P821">
        <v>2021</v>
      </c>
      <c r="Q821" t="s">
        <v>985</v>
      </c>
      <c r="R821">
        <v>1</v>
      </c>
    </row>
    <row r="822" spans="8:18">
      <c r="H822" t="s">
        <v>18</v>
      </c>
      <c r="I822" t="s">
        <v>78</v>
      </c>
      <c r="J822">
        <v>2010</v>
      </c>
      <c r="K822" t="s">
        <v>747</v>
      </c>
      <c r="L822">
        <v>3</v>
      </c>
      <c r="N822" t="s">
        <v>18</v>
      </c>
      <c r="O822" t="s">
        <v>76</v>
      </c>
      <c r="P822">
        <v>2006</v>
      </c>
      <c r="Q822" t="s">
        <v>986</v>
      </c>
      <c r="R822">
        <v>1</v>
      </c>
    </row>
    <row r="823" spans="8:18">
      <c r="H823" t="s">
        <v>18</v>
      </c>
      <c r="I823" t="s">
        <v>78</v>
      </c>
      <c r="J823">
        <v>2011</v>
      </c>
      <c r="K823" t="s">
        <v>749</v>
      </c>
      <c r="L823">
        <v>1</v>
      </c>
      <c r="N823" t="s">
        <v>18</v>
      </c>
      <c r="O823" t="s">
        <v>76</v>
      </c>
      <c r="P823">
        <v>2007</v>
      </c>
      <c r="Q823" t="s">
        <v>986</v>
      </c>
      <c r="R823">
        <v>1</v>
      </c>
    </row>
    <row r="824" spans="8:18">
      <c r="H824" t="s">
        <v>18</v>
      </c>
      <c r="I824" t="s">
        <v>78</v>
      </c>
      <c r="J824">
        <v>2012</v>
      </c>
      <c r="K824" t="s">
        <v>749</v>
      </c>
      <c r="L824">
        <v>1</v>
      </c>
      <c r="N824" t="s">
        <v>18</v>
      </c>
      <c r="O824" t="s">
        <v>76</v>
      </c>
      <c r="P824">
        <v>2008</v>
      </c>
      <c r="Q824" t="s">
        <v>986</v>
      </c>
      <c r="R824">
        <v>1</v>
      </c>
    </row>
    <row r="825" spans="8:18">
      <c r="H825" t="s">
        <v>18</v>
      </c>
      <c r="I825" t="s">
        <v>78</v>
      </c>
      <c r="J825">
        <v>2013</v>
      </c>
      <c r="K825" t="s">
        <v>749</v>
      </c>
      <c r="L825">
        <v>1</v>
      </c>
      <c r="N825" t="s">
        <v>18</v>
      </c>
      <c r="O825" t="s">
        <v>76</v>
      </c>
      <c r="P825">
        <v>2009</v>
      </c>
      <c r="Q825" t="s">
        <v>986</v>
      </c>
      <c r="R825">
        <v>1</v>
      </c>
    </row>
    <row r="826" spans="8:18">
      <c r="H826" t="s">
        <v>18</v>
      </c>
      <c r="I826" t="s">
        <v>78</v>
      </c>
      <c r="J826">
        <v>2014</v>
      </c>
      <c r="K826" t="s">
        <v>749</v>
      </c>
      <c r="L826">
        <v>1</v>
      </c>
      <c r="N826" t="s">
        <v>18</v>
      </c>
      <c r="O826" t="s">
        <v>76</v>
      </c>
      <c r="P826">
        <v>2010</v>
      </c>
      <c r="Q826" t="s">
        <v>986</v>
      </c>
      <c r="R826">
        <v>1</v>
      </c>
    </row>
    <row r="827" spans="8:18">
      <c r="H827" t="s">
        <v>18</v>
      </c>
      <c r="I827" t="s">
        <v>78</v>
      </c>
      <c r="J827">
        <v>2015</v>
      </c>
      <c r="K827" t="s">
        <v>749</v>
      </c>
      <c r="L827">
        <v>1</v>
      </c>
      <c r="N827" t="s">
        <v>18</v>
      </c>
      <c r="O827" t="s">
        <v>76</v>
      </c>
      <c r="P827">
        <v>2011</v>
      </c>
      <c r="Q827" t="s">
        <v>987</v>
      </c>
      <c r="R827">
        <v>1</v>
      </c>
    </row>
    <row r="828" spans="8:18">
      <c r="H828" t="s">
        <v>18</v>
      </c>
      <c r="I828" t="s">
        <v>78</v>
      </c>
      <c r="J828">
        <v>2016</v>
      </c>
      <c r="K828" t="s">
        <v>749</v>
      </c>
      <c r="L828">
        <v>1</v>
      </c>
      <c r="N828" t="s">
        <v>18</v>
      </c>
      <c r="O828" t="s">
        <v>76</v>
      </c>
      <c r="P828">
        <v>2012</v>
      </c>
      <c r="Q828" t="s">
        <v>987</v>
      </c>
      <c r="R828">
        <v>1</v>
      </c>
    </row>
    <row r="829" spans="8:18">
      <c r="H829" t="s">
        <v>18</v>
      </c>
      <c r="I829" t="s">
        <v>78</v>
      </c>
      <c r="J829">
        <v>2017</v>
      </c>
      <c r="K829" t="s">
        <v>749</v>
      </c>
      <c r="L829">
        <v>1</v>
      </c>
      <c r="N829" t="s">
        <v>18</v>
      </c>
      <c r="O829" t="s">
        <v>76</v>
      </c>
      <c r="P829">
        <v>2013</v>
      </c>
      <c r="Q829" t="s">
        <v>987</v>
      </c>
      <c r="R829">
        <v>1</v>
      </c>
    </row>
    <row r="830" spans="8:18">
      <c r="H830" t="s">
        <v>18</v>
      </c>
      <c r="I830" t="s">
        <v>78</v>
      </c>
      <c r="J830">
        <v>2018</v>
      </c>
      <c r="K830" t="s">
        <v>749</v>
      </c>
      <c r="L830">
        <v>1</v>
      </c>
      <c r="N830" t="s">
        <v>18</v>
      </c>
      <c r="O830" t="s">
        <v>76</v>
      </c>
      <c r="P830">
        <v>2014</v>
      </c>
      <c r="Q830" t="s">
        <v>987</v>
      </c>
      <c r="R830">
        <v>1</v>
      </c>
    </row>
    <row r="831" spans="8:18">
      <c r="H831" t="s">
        <v>18</v>
      </c>
      <c r="I831" t="s">
        <v>78</v>
      </c>
      <c r="J831">
        <v>2019</v>
      </c>
      <c r="K831" t="s">
        <v>749</v>
      </c>
      <c r="L831">
        <v>1</v>
      </c>
      <c r="N831" t="s">
        <v>18</v>
      </c>
      <c r="O831" t="s">
        <v>76</v>
      </c>
      <c r="P831">
        <v>2015</v>
      </c>
      <c r="Q831" t="s">
        <v>988</v>
      </c>
      <c r="R831">
        <v>1</v>
      </c>
    </row>
    <row r="832" spans="8:18">
      <c r="H832" t="s">
        <v>18</v>
      </c>
      <c r="I832" t="s">
        <v>78</v>
      </c>
      <c r="J832">
        <v>2020</v>
      </c>
      <c r="K832" t="s">
        <v>749</v>
      </c>
      <c r="L832">
        <v>1</v>
      </c>
      <c r="N832" t="s">
        <v>18</v>
      </c>
      <c r="O832" t="s">
        <v>76</v>
      </c>
      <c r="P832">
        <v>2016</v>
      </c>
      <c r="Q832" t="s">
        <v>988</v>
      </c>
      <c r="R832">
        <v>1</v>
      </c>
    </row>
    <row r="833" spans="8:18">
      <c r="H833" t="s">
        <v>18</v>
      </c>
      <c r="I833" t="s">
        <v>79</v>
      </c>
      <c r="J833">
        <v>2019</v>
      </c>
      <c r="K833" t="s">
        <v>742</v>
      </c>
      <c r="L833">
        <v>3</v>
      </c>
      <c r="N833" t="s">
        <v>18</v>
      </c>
      <c r="O833" t="s">
        <v>76</v>
      </c>
      <c r="P833">
        <v>2017</v>
      </c>
      <c r="Q833" t="s">
        <v>988</v>
      </c>
      <c r="R833">
        <v>1</v>
      </c>
    </row>
    <row r="834" spans="8:18">
      <c r="H834" t="s">
        <v>18</v>
      </c>
      <c r="I834" t="s">
        <v>79</v>
      </c>
      <c r="J834">
        <v>2021</v>
      </c>
      <c r="K834" t="s">
        <v>800</v>
      </c>
      <c r="L834">
        <v>2</v>
      </c>
      <c r="N834" t="s">
        <v>18</v>
      </c>
      <c r="O834" t="s">
        <v>76</v>
      </c>
      <c r="P834">
        <v>2018</v>
      </c>
      <c r="Q834" t="s">
        <v>988</v>
      </c>
      <c r="R834">
        <v>1</v>
      </c>
    </row>
    <row r="835" spans="8:18">
      <c r="H835" t="s">
        <v>18</v>
      </c>
      <c r="I835" t="s">
        <v>80</v>
      </c>
      <c r="J835">
        <v>2006</v>
      </c>
      <c r="K835">
        <v>0</v>
      </c>
      <c r="L835">
        <v>0</v>
      </c>
      <c r="N835" t="s">
        <v>18</v>
      </c>
      <c r="O835" t="s">
        <v>76</v>
      </c>
      <c r="P835">
        <v>2019</v>
      </c>
      <c r="Q835" t="s">
        <v>988</v>
      </c>
      <c r="R835">
        <v>1</v>
      </c>
    </row>
    <row r="836" spans="8:18">
      <c r="H836" t="s">
        <v>18</v>
      </c>
      <c r="I836" t="s">
        <v>80</v>
      </c>
      <c r="J836">
        <v>2007</v>
      </c>
      <c r="K836">
        <v>0</v>
      </c>
      <c r="L836">
        <v>0</v>
      </c>
      <c r="N836" t="s">
        <v>18</v>
      </c>
      <c r="O836" t="s">
        <v>76</v>
      </c>
      <c r="P836">
        <v>2020</v>
      </c>
      <c r="Q836" t="s">
        <v>988</v>
      </c>
      <c r="R836">
        <v>1</v>
      </c>
    </row>
    <row r="837" spans="8:18">
      <c r="H837" t="s">
        <v>18</v>
      </c>
      <c r="I837" t="s">
        <v>80</v>
      </c>
      <c r="J837">
        <v>2008</v>
      </c>
      <c r="K837">
        <v>0</v>
      </c>
      <c r="L837">
        <v>0</v>
      </c>
      <c r="N837" t="s">
        <v>18</v>
      </c>
      <c r="O837" t="s">
        <v>77</v>
      </c>
      <c r="P837">
        <v>2006</v>
      </c>
    </row>
    <row r="838" spans="8:18">
      <c r="H838" t="s">
        <v>18</v>
      </c>
      <c r="I838" t="s">
        <v>80</v>
      </c>
      <c r="J838">
        <v>2009</v>
      </c>
      <c r="K838">
        <v>0</v>
      </c>
      <c r="L838">
        <v>0</v>
      </c>
      <c r="N838" t="s">
        <v>18</v>
      </c>
      <c r="O838" t="s">
        <v>77</v>
      </c>
      <c r="P838">
        <v>2007</v>
      </c>
    </row>
    <row r="839" spans="8:18">
      <c r="H839" t="s">
        <v>18</v>
      </c>
      <c r="I839" t="s">
        <v>80</v>
      </c>
      <c r="J839">
        <v>2010</v>
      </c>
      <c r="K839">
        <v>0</v>
      </c>
      <c r="L839">
        <v>0</v>
      </c>
      <c r="N839" t="s">
        <v>18</v>
      </c>
      <c r="O839" t="s">
        <v>77</v>
      </c>
      <c r="P839">
        <v>2008</v>
      </c>
    </row>
    <row r="840" spans="8:18">
      <c r="H840" t="s">
        <v>18</v>
      </c>
      <c r="I840" t="s">
        <v>80</v>
      </c>
      <c r="J840">
        <v>2011</v>
      </c>
      <c r="K840">
        <v>0</v>
      </c>
      <c r="L840">
        <v>0</v>
      </c>
      <c r="N840" t="s">
        <v>18</v>
      </c>
      <c r="O840" t="s">
        <v>77</v>
      </c>
      <c r="P840">
        <v>2009</v>
      </c>
      <c r="Q840" t="s">
        <v>722</v>
      </c>
      <c r="R840">
        <v>1</v>
      </c>
    </row>
    <row r="841" spans="8:18">
      <c r="H841" t="s">
        <v>18</v>
      </c>
      <c r="I841" t="s">
        <v>80</v>
      </c>
      <c r="J841">
        <v>2012</v>
      </c>
      <c r="K841">
        <v>0</v>
      </c>
      <c r="L841">
        <v>0</v>
      </c>
      <c r="N841" t="s">
        <v>18</v>
      </c>
      <c r="O841" t="s">
        <v>77</v>
      </c>
      <c r="P841">
        <v>2010</v>
      </c>
      <c r="Q841" t="s">
        <v>722</v>
      </c>
      <c r="R841">
        <v>1</v>
      </c>
    </row>
    <row r="842" spans="8:18">
      <c r="H842" t="s">
        <v>18</v>
      </c>
      <c r="I842" t="s">
        <v>80</v>
      </c>
      <c r="J842">
        <v>2013</v>
      </c>
      <c r="K842">
        <v>0</v>
      </c>
      <c r="L842">
        <v>0</v>
      </c>
      <c r="N842" t="s">
        <v>18</v>
      </c>
      <c r="O842" t="s">
        <v>77</v>
      </c>
      <c r="P842">
        <v>2011</v>
      </c>
      <c r="Q842" t="s">
        <v>989</v>
      </c>
      <c r="R842">
        <v>1</v>
      </c>
    </row>
    <row r="843" spans="8:18">
      <c r="H843" t="s">
        <v>18</v>
      </c>
      <c r="I843" t="s">
        <v>80</v>
      </c>
      <c r="J843">
        <v>2014</v>
      </c>
      <c r="K843">
        <v>0</v>
      </c>
      <c r="L843">
        <v>0</v>
      </c>
      <c r="N843" t="s">
        <v>18</v>
      </c>
      <c r="O843" t="s">
        <v>77</v>
      </c>
      <c r="P843">
        <v>2012</v>
      </c>
      <c r="Q843" t="s">
        <v>990</v>
      </c>
      <c r="R843">
        <v>1</v>
      </c>
    </row>
    <row r="844" spans="8:18">
      <c r="H844" t="s">
        <v>18</v>
      </c>
      <c r="I844" t="s">
        <v>80</v>
      </c>
      <c r="J844">
        <v>2015</v>
      </c>
      <c r="K844">
        <v>0</v>
      </c>
      <c r="L844">
        <v>0</v>
      </c>
      <c r="N844" t="s">
        <v>18</v>
      </c>
      <c r="O844" t="s">
        <v>77</v>
      </c>
      <c r="P844">
        <v>2013</v>
      </c>
      <c r="Q844" t="s">
        <v>990</v>
      </c>
      <c r="R844">
        <v>1</v>
      </c>
    </row>
    <row r="845" spans="8:18">
      <c r="H845" t="s">
        <v>18</v>
      </c>
      <c r="I845" t="s">
        <v>80</v>
      </c>
      <c r="J845">
        <v>2016</v>
      </c>
      <c r="K845" t="s">
        <v>716</v>
      </c>
      <c r="L845">
        <v>1</v>
      </c>
      <c r="N845" t="s">
        <v>18</v>
      </c>
      <c r="O845" t="s">
        <v>77</v>
      </c>
      <c r="P845">
        <v>2014</v>
      </c>
      <c r="Q845" t="s">
        <v>990</v>
      </c>
      <c r="R845">
        <v>1</v>
      </c>
    </row>
    <row r="846" spans="8:18">
      <c r="H846" t="s">
        <v>18</v>
      </c>
      <c r="I846" t="s">
        <v>80</v>
      </c>
      <c r="J846">
        <v>2017</v>
      </c>
      <c r="K846" t="s">
        <v>716</v>
      </c>
      <c r="L846">
        <v>1</v>
      </c>
      <c r="N846" t="s">
        <v>18</v>
      </c>
      <c r="O846" t="s">
        <v>77</v>
      </c>
      <c r="P846">
        <v>2015</v>
      </c>
      <c r="Q846" t="s">
        <v>990</v>
      </c>
      <c r="R846">
        <v>1</v>
      </c>
    </row>
    <row r="847" spans="8:18">
      <c r="H847" t="s">
        <v>18</v>
      </c>
      <c r="I847" t="s">
        <v>80</v>
      </c>
      <c r="J847">
        <v>2018</v>
      </c>
      <c r="K847" t="s">
        <v>716</v>
      </c>
      <c r="L847">
        <v>1</v>
      </c>
      <c r="N847" t="s">
        <v>18</v>
      </c>
      <c r="O847" t="s">
        <v>77</v>
      </c>
      <c r="P847">
        <v>2016</v>
      </c>
      <c r="Q847" t="s">
        <v>990</v>
      </c>
      <c r="R847">
        <v>1</v>
      </c>
    </row>
    <row r="848" spans="8:18">
      <c r="H848" t="s">
        <v>18</v>
      </c>
      <c r="I848" t="s">
        <v>80</v>
      </c>
      <c r="J848">
        <v>2019</v>
      </c>
      <c r="K848" t="s">
        <v>991</v>
      </c>
      <c r="L848">
        <v>0</v>
      </c>
      <c r="N848" t="s">
        <v>18</v>
      </c>
      <c r="O848" t="s">
        <v>77</v>
      </c>
      <c r="P848">
        <v>2017</v>
      </c>
      <c r="Q848" t="s">
        <v>990</v>
      </c>
      <c r="R848">
        <v>1</v>
      </c>
    </row>
    <row r="849" spans="8:18">
      <c r="H849" t="s">
        <v>18</v>
      </c>
      <c r="I849" t="s">
        <v>80</v>
      </c>
      <c r="J849">
        <v>2020</v>
      </c>
      <c r="K849" t="s">
        <v>716</v>
      </c>
      <c r="L849">
        <v>1</v>
      </c>
      <c r="N849" t="s">
        <v>18</v>
      </c>
      <c r="O849" t="s">
        <v>77</v>
      </c>
      <c r="P849">
        <v>2018</v>
      </c>
      <c r="Q849" t="s">
        <v>990</v>
      </c>
      <c r="R849">
        <v>1</v>
      </c>
    </row>
    <row r="850" spans="8:18">
      <c r="H850" t="s">
        <v>18</v>
      </c>
      <c r="I850" t="s">
        <v>81</v>
      </c>
      <c r="J850">
        <v>2006</v>
      </c>
      <c r="K850" t="s">
        <v>992</v>
      </c>
      <c r="L850">
        <v>3</v>
      </c>
      <c r="N850" t="s">
        <v>18</v>
      </c>
      <c r="O850" t="s">
        <v>77</v>
      </c>
      <c r="P850">
        <v>2019</v>
      </c>
      <c r="Q850" t="s">
        <v>990</v>
      </c>
      <c r="R850">
        <v>1</v>
      </c>
    </row>
    <row r="851" spans="8:18">
      <c r="H851" t="s">
        <v>18</v>
      </c>
      <c r="I851" t="s">
        <v>81</v>
      </c>
      <c r="J851">
        <v>2007</v>
      </c>
      <c r="K851" t="s">
        <v>993</v>
      </c>
      <c r="L851">
        <v>3</v>
      </c>
      <c r="N851" t="s">
        <v>18</v>
      </c>
      <c r="O851" t="s">
        <v>77</v>
      </c>
      <c r="P851">
        <v>2020</v>
      </c>
      <c r="Q851" t="s">
        <v>990</v>
      </c>
      <c r="R851">
        <v>1</v>
      </c>
    </row>
    <row r="852" spans="8:18">
      <c r="H852" t="s">
        <v>18</v>
      </c>
      <c r="I852" t="s">
        <v>81</v>
      </c>
      <c r="J852">
        <v>2008</v>
      </c>
      <c r="K852" t="s">
        <v>994</v>
      </c>
      <c r="L852">
        <v>3</v>
      </c>
      <c r="N852" t="s">
        <v>18</v>
      </c>
      <c r="O852" t="s">
        <v>78</v>
      </c>
      <c r="P852">
        <v>2006</v>
      </c>
      <c r="Q852" t="s">
        <v>915</v>
      </c>
      <c r="R852">
        <v>1</v>
      </c>
    </row>
    <row r="853" spans="8:18">
      <c r="H853" t="s">
        <v>18</v>
      </c>
      <c r="I853" t="s">
        <v>81</v>
      </c>
      <c r="J853">
        <v>2009</v>
      </c>
      <c r="K853" t="s">
        <v>995</v>
      </c>
      <c r="L853">
        <v>3</v>
      </c>
      <c r="N853" t="s">
        <v>18</v>
      </c>
      <c r="O853" t="s">
        <v>78</v>
      </c>
      <c r="P853">
        <v>2007</v>
      </c>
      <c r="Q853" t="s">
        <v>915</v>
      </c>
      <c r="R853">
        <v>1</v>
      </c>
    </row>
    <row r="854" spans="8:18">
      <c r="H854" t="s">
        <v>18</v>
      </c>
      <c r="I854" t="s">
        <v>81</v>
      </c>
      <c r="J854">
        <v>2010</v>
      </c>
      <c r="K854" t="s">
        <v>992</v>
      </c>
      <c r="L854">
        <v>3</v>
      </c>
      <c r="N854" t="s">
        <v>18</v>
      </c>
      <c r="O854" t="s">
        <v>78</v>
      </c>
      <c r="P854">
        <v>2008</v>
      </c>
      <c r="Q854" t="s">
        <v>915</v>
      </c>
      <c r="R854">
        <v>1</v>
      </c>
    </row>
    <row r="855" spans="8:18">
      <c r="H855" t="s">
        <v>18</v>
      </c>
      <c r="I855" t="s">
        <v>81</v>
      </c>
      <c r="J855">
        <v>2011</v>
      </c>
      <c r="K855" t="s">
        <v>996</v>
      </c>
      <c r="L855">
        <v>2</v>
      </c>
      <c r="N855" t="s">
        <v>18</v>
      </c>
      <c r="O855" t="s">
        <v>78</v>
      </c>
      <c r="P855">
        <v>2009</v>
      </c>
      <c r="Q855" t="s">
        <v>915</v>
      </c>
      <c r="R855">
        <v>1</v>
      </c>
    </row>
    <row r="856" spans="8:18">
      <c r="H856" t="s">
        <v>18</v>
      </c>
      <c r="I856" t="s">
        <v>81</v>
      </c>
      <c r="J856">
        <v>2012</v>
      </c>
      <c r="K856" t="s">
        <v>807</v>
      </c>
      <c r="L856">
        <v>2</v>
      </c>
      <c r="N856" t="s">
        <v>18</v>
      </c>
      <c r="O856" t="s">
        <v>78</v>
      </c>
      <c r="P856">
        <v>2010</v>
      </c>
      <c r="Q856" t="s">
        <v>915</v>
      </c>
      <c r="R856">
        <v>1</v>
      </c>
    </row>
    <row r="857" spans="8:18">
      <c r="H857" t="s">
        <v>18</v>
      </c>
      <c r="I857" t="s">
        <v>81</v>
      </c>
      <c r="J857">
        <v>2013</v>
      </c>
      <c r="K857" t="s">
        <v>800</v>
      </c>
      <c r="L857">
        <v>2</v>
      </c>
      <c r="N857" t="s">
        <v>18</v>
      </c>
      <c r="O857" t="s">
        <v>78</v>
      </c>
      <c r="P857">
        <v>2011</v>
      </c>
      <c r="Q857" t="s">
        <v>917</v>
      </c>
      <c r="R857">
        <v>1</v>
      </c>
    </row>
    <row r="858" spans="8:18">
      <c r="H858" t="s">
        <v>18</v>
      </c>
      <c r="I858" t="s">
        <v>81</v>
      </c>
      <c r="J858">
        <v>2014</v>
      </c>
      <c r="K858" t="s">
        <v>716</v>
      </c>
      <c r="L858">
        <v>1</v>
      </c>
      <c r="N858" t="s">
        <v>18</v>
      </c>
      <c r="O858" t="s">
        <v>78</v>
      </c>
      <c r="P858">
        <v>2012</v>
      </c>
      <c r="Q858" t="s">
        <v>917</v>
      </c>
      <c r="R858">
        <v>1</v>
      </c>
    </row>
    <row r="859" spans="8:18">
      <c r="H859" t="s">
        <v>18</v>
      </c>
      <c r="I859" t="s">
        <v>81</v>
      </c>
      <c r="J859">
        <v>2015</v>
      </c>
      <c r="K859" t="s">
        <v>800</v>
      </c>
      <c r="L859">
        <v>2</v>
      </c>
      <c r="N859" t="s">
        <v>18</v>
      </c>
      <c r="O859" t="s">
        <v>78</v>
      </c>
      <c r="P859">
        <v>2013</v>
      </c>
      <c r="Q859" t="s">
        <v>917</v>
      </c>
      <c r="R859">
        <v>1</v>
      </c>
    </row>
    <row r="860" spans="8:18">
      <c r="H860" t="s">
        <v>18</v>
      </c>
      <c r="I860" t="s">
        <v>81</v>
      </c>
      <c r="J860">
        <v>2016</v>
      </c>
      <c r="K860" t="s">
        <v>800</v>
      </c>
      <c r="L860">
        <v>2</v>
      </c>
      <c r="N860" t="s">
        <v>18</v>
      </c>
      <c r="O860" t="s">
        <v>78</v>
      </c>
      <c r="P860">
        <v>2014</v>
      </c>
      <c r="Q860" t="s">
        <v>917</v>
      </c>
      <c r="R860">
        <v>1</v>
      </c>
    </row>
    <row r="861" spans="8:18">
      <c r="H861" t="s">
        <v>18</v>
      </c>
      <c r="I861" t="s">
        <v>81</v>
      </c>
      <c r="J861">
        <v>2017</v>
      </c>
      <c r="K861" t="s">
        <v>800</v>
      </c>
      <c r="L861">
        <v>2</v>
      </c>
      <c r="N861" t="s">
        <v>18</v>
      </c>
      <c r="O861" t="s">
        <v>78</v>
      </c>
      <c r="P861">
        <v>2015</v>
      </c>
      <c r="Q861" t="s">
        <v>918</v>
      </c>
      <c r="R861">
        <v>1</v>
      </c>
    </row>
    <row r="862" spans="8:18">
      <c r="H862" t="s">
        <v>18</v>
      </c>
      <c r="I862" t="s">
        <v>81</v>
      </c>
      <c r="J862">
        <v>2018</v>
      </c>
      <c r="K862" t="s">
        <v>716</v>
      </c>
      <c r="L862">
        <v>1</v>
      </c>
      <c r="N862" t="s">
        <v>18</v>
      </c>
      <c r="O862" t="s">
        <v>78</v>
      </c>
      <c r="P862">
        <v>2016</v>
      </c>
      <c r="Q862" t="s">
        <v>918</v>
      </c>
      <c r="R862">
        <v>1</v>
      </c>
    </row>
    <row r="863" spans="8:18">
      <c r="H863" t="s">
        <v>18</v>
      </c>
      <c r="I863" t="s">
        <v>81</v>
      </c>
      <c r="J863">
        <v>2019</v>
      </c>
      <c r="K863" t="s">
        <v>716</v>
      </c>
      <c r="L863">
        <v>1</v>
      </c>
      <c r="N863" t="s">
        <v>18</v>
      </c>
      <c r="O863" t="s">
        <v>78</v>
      </c>
      <c r="P863">
        <v>2017</v>
      </c>
      <c r="Q863" t="s">
        <v>918</v>
      </c>
      <c r="R863">
        <v>1</v>
      </c>
    </row>
    <row r="864" spans="8:18">
      <c r="H864" t="s">
        <v>18</v>
      </c>
      <c r="I864" t="s">
        <v>81</v>
      </c>
      <c r="J864">
        <v>2020</v>
      </c>
      <c r="K864" t="s">
        <v>716</v>
      </c>
      <c r="L864">
        <v>1</v>
      </c>
      <c r="N864" t="s">
        <v>18</v>
      </c>
      <c r="O864" t="s">
        <v>78</v>
      </c>
      <c r="P864">
        <v>2018</v>
      </c>
      <c r="Q864" t="s">
        <v>918</v>
      </c>
      <c r="R864">
        <v>1</v>
      </c>
    </row>
    <row r="865" spans="8:18">
      <c r="H865" t="s">
        <v>18</v>
      </c>
      <c r="I865" t="s">
        <v>82</v>
      </c>
      <c r="J865">
        <v>2006</v>
      </c>
      <c r="K865" t="s">
        <v>716</v>
      </c>
      <c r="L865">
        <v>1</v>
      </c>
      <c r="N865" t="s">
        <v>18</v>
      </c>
      <c r="O865" t="s">
        <v>78</v>
      </c>
      <c r="P865">
        <v>2019</v>
      </c>
      <c r="Q865" t="s">
        <v>918</v>
      </c>
      <c r="R865">
        <v>1</v>
      </c>
    </row>
    <row r="866" spans="8:18">
      <c r="H866" t="s">
        <v>18</v>
      </c>
      <c r="I866" t="s">
        <v>82</v>
      </c>
      <c r="J866">
        <v>2007</v>
      </c>
      <c r="K866" t="s">
        <v>716</v>
      </c>
      <c r="L866">
        <v>1</v>
      </c>
      <c r="N866" t="s">
        <v>18</v>
      </c>
      <c r="O866" t="s">
        <v>78</v>
      </c>
      <c r="P866">
        <v>2020</v>
      </c>
      <c r="Q866" t="s">
        <v>918</v>
      </c>
      <c r="R866">
        <v>1</v>
      </c>
    </row>
    <row r="867" spans="8:18">
      <c r="H867" t="s">
        <v>18</v>
      </c>
      <c r="I867" t="s">
        <v>82</v>
      </c>
      <c r="J867">
        <v>2008</v>
      </c>
      <c r="K867" t="s">
        <v>716</v>
      </c>
      <c r="L867">
        <v>1</v>
      </c>
      <c r="N867" t="s">
        <v>18</v>
      </c>
      <c r="O867" t="s">
        <v>79</v>
      </c>
      <c r="Q867">
        <v>0</v>
      </c>
      <c r="R867">
        <v>0</v>
      </c>
    </row>
    <row r="868" spans="8:18">
      <c r="H868" t="s">
        <v>18</v>
      </c>
      <c r="I868" t="s">
        <v>82</v>
      </c>
      <c r="J868">
        <v>2009</v>
      </c>
      <c r="K868" t="s">
        <v>716</v>
      </c>
      <c r="L868">
        <v>1</v>
      </c>
      <c r="N868" t="s">
        <v>18</v>
      </c>
      <c r="O868" t="s">
        <v>79</v>
      </c>
      <c r="P868">
        <v>2019</v>
      </c>
      <c r="Q868" t="s">
        <v>997</v>
      </c>
      <c r="R868">
        <v>3</v>
      </c>
    </row>
    <row r="869" spans="8:18">
      <c r="H869" t="s">
        <v>18</v>
      </c>
      <c r="I869" t="s">
        <v>82</v>
      </c>
      <c r="J869">
        <v>2010</v>
      </c>
      <c r="K869" t="s">
        <v>716</v>
      </c>
      <c r="L869">
        <v>1</v>
      </c>
      <c r="N869" t="s">
        <v>18</v>
      </c>
      <c r="O869" t="s">
        <v>79</v>
      </c>
      <c r="P869">
        <v>2021</v>
      </c>
      <c r="Q869" t="s">
        <v>998</v>
      </c>
      <c r="R869">
        <v>1</v>
      </c>
    </row>
    <row r="870" spans="8:18">
      <c r="H870" t="s">
        <v>18</v>
      </c>
      <c r="I870" t="s">
        <v>82</v>
      </c>
      <c r="J870">
        <v>2011</v>
      </c>
      <c r="K870" t="s">
        <v>716</v>
      </c>
      <c r="L870">
        <v>1</v>
      </c>
      <c r="N870" t="s">
        <v>18</v>
      </c>
      <c r="O870" t="s">
        <v>79</v>
      </c>
      <c r="P870">
        <v>2021</v>
      </c>
      <c r="Q870" t="s">
        <v>999</v>
      </c>
      <c r="R870">
        <v>1</v>
      </c>
    </row>
    <row r="871" spans="8:18">
      <c r="H871" t="s">
        <v>18</v>
      </c>
      <c r="I871" t="s">
        <v>82</v>
      </c>
      <c r="J871">
        <v>2012</v>
      </c>
      <c r="K871" t="s">
        <v>716</v>
      </c>
      <c r="L871">
        <v>1</v>
      </c>
      <c r="N871" t="s">
        <v>18</v>
      </c>
      <c r="O871" t="s">
        <v>79</v>
      </c>
      <c r="P871">
        <v>2021</v>
      </c>
      <c r="Q871" t="s">
        <v>722</v>
      </c>
      <c r="R871">
        <v>1</v>
      </c>
    </row>
    <row r="872" spans="8:18">
      <c r="H872" t="s">
        <v>18</v>
      </c>
      <c r="I872" t="s">
        <v>82</v>
      </c>
      <c r="J872">
        <v>2013</v>
      </c>
      <c r="K872" t="s">
        <v>808</v>
      </c>
      <c r="L872">
        <v>1</v>
      </c>
      <c r="N872" t="s">
        <v>18</v>
      </c>
      <c r="O872" t="s">
        <v>80</v>
      </c>
      <c r="P872">
        <v>2006</v>
      </c>
      <c r="Q872">
        <v>0</v>
      </c>
      <c r="R872">
        <v>0</v>
      </c>
    </row>
    <row r="873" spans="8:18">
      <c r="H873" t="s">
        <v>18</v>
      </c>
      <c r="I873" t="s">
        <v>82</v>
      </c>
      <c r="J873">
        <v>2014</v>
      </c>
      <c r="K873" t="s">
        <v>716</v>
      </c>
      <c r="L873">
        <v>1</v>
      </c>
      <c r="N873" t="s">
        <v>18</v>
      </c>
      <c r="O873" t="s">
        <v>80</v>
      </c>
      <c r="P873">
        <v>2007</v>
      </c>
      <c r="Q873">
        <v>0</v>
      </c>
      <c r="R873">
        <v>0</v>
      </c>
    </row>
    <row r="874" spans="8:18">
      <c r="H874" t="s">
        <v>18</v>
      </c>
      <c r="I874" t="s">
        <v>82</v>
      </c>
      <c r="J874">
        <v>2015</v>
      </c>
      <c r="K874" t="s">
        <v>716</v>
      </c>
      <c r="L874">
        <v>1</v>
      </c>
      <c r="N874" t="s">
        <v>18</v>
      </c>
      <c r="O874" t="s">
        <v>80</v>
      </c>
      <c r="P874">
        <v>2008</v>
      </c>
      <c r="Q874">
        <v>0</v>
      </c>
      <c r="R874">
        <v>0</v>
      </c>
    </row>
    <row r="875" spans="8:18">
      <c r="H875" t="s">
        <v>18</v>
      </c>
      <c r="I875" t="s">
        <v>82</v>
      </c>
      <c r="J875">
        <v>2016</v>
      </c>
      <c r="K875" t="s">
        <v>716</v>
      </c>
      <c r="L875">
        <v>1</v>
      </c>
      <c r="N875" t="s">
        <v>18</v>
      </c>
      <c r="O875" t="s">
        <v>80</v>
      </c>
      <c r="P875">
        <v>2009</v>
      </c>
      <c r="Q875">
        <v>0</v>
      </c>
      <c r="R875">
        <v>0</v>
      </c>
    </row>
    <row r="876" spans="8:18">
      <c r="H876" t="s">
        <v>18</v>
      </c>
      <c r="I876" t="s">
        <v>82</v>
      </c>
      <c r="J876">
        <v>2017</v>
      </c>
      <c r="K876" t="s">
        <v>716</v>
      </c>
      <c r="L876">
        <v>1</v>
      </c>
      <c r="N876" t="s">
        <v>18</v>
      </c>
      <c r="O876" t="s">
        <v>80</v>
      </c>
      <c r="P876">
        <v>2010</v>
      </c>
      <c r="Q876">
        <v>0</v>
      </c>
      <c r="R876">
        <v>0</v>
      </c>
    </row>
    <row r="877" spans="8:18">
      <c r="H877" t="s">
        <v>18</v>
      </c>
      <c r="I877" t="s">
        <v>82</v>
      </c>
      <c r="J877">
        <v>2018</v>
      </c>
      <c r="K877" t="s">
        <v>716</v>
      </c>
      <c r="L877">
        <v>1</v>
      </c>
      <c r="N877" t="s">
        <v>18</v>
      </c>
      <c r="O877" t="s">
        <v>80</v>
      </c>
      <c r="P877">
        <v>2011</v>
      </c>
      <c r="Q877">
        <v>0</v>
      </c>
      <c r="R877">
        <v>0</v>
      </c>
    </row>
    <row r="878" spans="8:18">
      <c r="H878" t="s">
        <v>18</v>
      </c>
      <c r="I878" t="s">
        <v>82</v>
      </c>
      <c r="J878">
        <v>2019</v>
      </c>
      <c r="K878" t="s">
        <v>1000</v>
      </c>
      <c r="L878">
        <v>2</v>
      </c>
      <c r="N878" t="s">
        <v>18</v>
      </c>
      <c r="O878" t="s">
        <v>80</v>
      </c>
      <c r="P878">
        <v>2012</v>
      </c>
      <c r="Q878">
        <v>0</v>
      </c>
      <c r="R878">
        <v>0</v>
      </c>
    </row>
    <row r="879" spans="8:18">
      <c r="H879" t="s">
        <v>18</v>
      </c>
      <c r="I879" t="s">
        <v>83</v>
      </c>
      <c r="J879">
        <v>2006</v>
      </c>
      <c r="K879" t="s">
        <v>716</v>
      </c>
      <c r="L879">
        <v>1</v>
      </c>
      <c r="N879" t="s">
        <v>18</v>
      </c>
      <c r="O879" t="s">
        <v>80</v>
      </c>
      <c r="P879">
        <v>2013</v>
      </c>
      <c r="Q879">
        <v>0</v>
      </c>
      <c r="R879">
        <v>0</v>
      </c>
    </row>
    <row r="880" spans="8:18">
      <c r="H880" t="s">
        <v>18</v>
      </c>
      <c r="I880" t="s">
        <v>83</v>
      </c>
      <c r="J880">
        <v>2007</v>
      </c>
      <c r="K880" t="s">
        <v>716</v>
      </c>
      <c r="L880">
        <v>1</v>
      </c>
      <c r="N880" t="s">
        <v>18</v>
      </c>
      <c r="O880" t="s">
        <v>80</v>
      </c>
      <c r="P880">
        <v>2014</v>
      </c>
      <c r="Q880">
        <v>0</v>
      </c>
      <c r="R880">
        <v>0</v>
      </c>
    </row>
    <row r="881" spans="8:18">
      <c r="H881" t="s">
        <v>18</v>
      </c>
      <c r="I881" t="s">
        <v>83</v>
      </c>
      <c r="J881">
        <v>2008</v>
      </c>
      <c r="K881" t="s">
        <v>716</v>
      </c>
      <c r="L881">
        <v>1</v>
      </c>
      <c r="N881" t="s">
        <v>18</v>
      </c>
      <c r="O881" t="s">
        <v>80</v>
      </c>
      <c r="P881">
        <v>2015</v>
      </c>
      <c r="Q881">
        <v>0</v>
      </c>
      <c r="R881">
        <v>0</v>
      </c>
    </row>
    <row r="882" spans="8:18">
      <c r="H882" t="s">
        <v>18</v>
      </c>
      <c r="I882" t="s">
        <v>83</v>
      </c>
      <c r="J882">
        <v>2009</v>
      </c>
      <c r="K882" t="s">
        <v>716</v>
      </c>
      <c r="L882">
        <v>1</v>
      </c>
      <c r="N882" t="s">
        <v>18</v>
      </c>
      <c r="O882" t="s">
        <v>80</v>
      </c>
      <c r="P882">
        <v>2016</v>
      </c>
      <c r="Q882" t="s">
        <v>928</v>
      </c>
      <c r="R882">
        <v>1</v>
      </c>
    </row>
    <row r="883" spans="8:18">
      <c r="H883" t="s">
        <v>18</v>
      </c>
      <c r="I883" t="s">
        <v>83</v>
      </c>
      <c r="J883">
        <v>2010</v>
      </c>
      <c r="K883" t="s">
        <v>996</v>
      </c>
      <c r="L883">
        <v>2</v>
      </c>
      <c r="N883" t="s">
        <v>18</v>
      </c>
      <c r="O883" t="s">
        <v>80</v>
      </c>
      <c r="P883">
        <v>2017</v>
      </c>
      <c r="Q883" t="s">
        <v>928</v>
      </c>
      <c r="R883">
        <v>1</v>
      </c>
    </row>
    <row r="884" spans="8:18">
      <c r="H884" t="s">
        <v>18</v>
      </c>
      <c r="I884" t="s">
        <v>83</v>
      </c>
      <c r="J884">
        <v>2011</v>
      </c>
      <c r="K884" t="s">
        <v>716</v>
      </c>
      <c r="L884">
        <v>1</v>
      </c>
      <c r="N884" t="s">
        <v>18</v>
      </c>
      <c r="O884" t="s">
        <v>80</v>
      </c>
      <c r="P884">
        <v>2018</v>
      </c>
      <c r="Q884" t="s">
        <v>928</v>
      </c>
      <c r="R884">
        <v>1</v>
      </c>
    </row>
    <row r="885" spans="8:18">
      <c r="H885" t="s">
        <v>18</v>
      </c>
      <c r="I885" t="s">
        <v>83</v>
      </c>
      <c r="J885">
        <v>2012</v>
      </c>
      <c r="K885" t="s">
        <v>716</v>
      </c>
      <c r="L885">
        <v>1</v>
      </c>
      <c r="N885" t="s">
        <v>18</v>
      </c>
      <c r="O885" t="s">
        <v>80</v>
      </c>
      <c r="P885">
        <v>2019</v>
      </c>
      <c r="Q885" t="s">
        <v>1001</v>
      </c>
      <c r="R885">
        <v>0</v>
      </c>
    </row>
    <row r="886" spans="8:18">
      <c r="H886" t="s">
        <v>18</v>
      </c>
      <c r="I886" t="s">
        <v>83</v>
      </c>
      <c r="J886">
        <v>2013</v>
      </c>
      <c r="K886" t="s">
        <v>716</v>
      </c>
      <c r="L886">
        <v>1</v>
      </c>
      <c r="N886" t="s">
        <v>18</v>
      </c>
      <c r="O886" t="s">
        <v>80</v>
      </c>
      <c r="P886">
        <v>2020</v>
      </c>
      <c r="Q886" t="s">
        <v>928</v>
      </c>
      <c r="R886">
        <v>1</v>
      </c>
    </row>
    <row r="887" spans="8:18">
      <c r="H887" t="s">
        <v>18</v>
      </c>
      <c r="I887" t="s">
        <v>83</v>
      </c>
      <c r="J887">
        <v>2014</v>
      </c>
      <c r="K887" t="s">
        <v>716</v>
      </c>
      <c r="L887">
        <v>1</v>
      </c>
      <c r="N887" t="s">
        <v>18</v>
      </c>
      <c r="O887" t="s">
        <v>81</v>
      </c>
      <c r="P887">
        <v>2006</v>
      </c>
      <c r="Q887" t="s">
        <v>1002</v>
      </c>
      <c r="R887">
        <v>2</v>
      </c>
    </row>
    <row r="888" spans="8:18">
      <c r="H888" t="s">
        <v>18</v>
      </c>
      <c r="I888" t="s">
        <v>83</v>
      </c>
      <c r="J888">
        <v>2015</v>
      </c>
      <c r="K888" t="s">
        <v>716</v>
      </c>
      <c r="L888">
        <v>1</v>
      </c>
      <c r="N888" t="s">
        <v>18</v>
      </c>
      <c r="O888" t="s">
        <v>81</v>
      </c>
      <c r="P888">
        <v>2007</v>
      </c>
      <c r="Q888" t="s">
        <v>1002</v>
      </c>
      <c r="R888">
        <v>2</v>
      </c>
    </row>
    <row r="889" spans="8:18">
      <c r="H889" t="s">
        <v>18</v>
      </c>
      <c r="I889" t="s">
        <v>83</v>
      </c>
      <c r="J889">
        <v>2016</v>
      </c>
      <c r="K889" t="s">
        <v>716</v>
      </c>
      <c r="L889">
        <v>1</v>
      </c>
      <c r="N889" t="s">
        <v>18</v>
      </c>
      <c r="O889" t="s">
        <v>81</v>
      </c>
      <c r="P889">
        <v>2008</v>
      </c>
      <c r="Q889" t="s">
        <v>1003</v>
      </c>
      <c r="R889">
        <v>1</v>
      </c>
    </row>
    <row r="890" spans="8:18">
      <c r="H890" t="s">
        <v>18</v>
      </c>
      <c r="I890" t="s">
        <v>83</v>
      </c>
      <c r="J890">
        <v>2017</v>
      </c>
      <c r="K890" t="s">
        <v>716</v>
      </c>
      <c r="L890">
        <v>1</v>
      </c>
      <c r="N890" t="s">
        <v>18</v>
      </c>
      <c r="O890" t="s">
        <v>81</v>
      </c>
      <c r="P890">
        <v>2009</v>
      </c>
      <c r="Q890" t="s">
        <v>1004</v>
      </c>
      <c r="R890">
        <v>1</v>
      </c>
    </row>
    <row r="891" spans="8:18">
      <c r="H891" t="s">
        <v>18</v>
      </c>
      <c r="I891" t="s">
        <v>83</v>
      </c>
      <c r="J891">
        <v>2018</v>
      </c>
      <c r="K891">
        <v>0</v>
      </c>
      <c r="L891">
        <v>0</v>
      </c>
      <c r="N891" t="s">
        <v>18</v>
      </c>
      <c r="O891" t="s">
        <v>81</v>
      </c>
      <c r="P891">
        <v>2010</v>
      </c>
      <c r="Q891" t="s">
        <v>840</v>
      </c>
      <c r="R891">
        <v>3</v>
      </c>
    </row>
    <row r="892" spans="8:18">
      <c r="H892" t="s">
        <v>18</v>
      </c>
      <c r="I892" t="s">
        <v>83</v>
      </c>
      <c r="J892">
        <v>2019</v>
      </c>
      <c r="K892" t="s">
        <v>996</v>
      </c>
      <c r="L892">
        <v>2</v>
      </c>
      <c r="N892" t="s">
        <v>18</v>
      </c>
      <c r="O892" t="s">
        <v>81</v>
      </c>
      <c r="P892">
        <v>2011</v>
      </c>
      <c r="Q892" t="s">
        <v>722</v>
      </c>
      <c r="R892">
        <v>1</v>
      </c>
    </row>
    <row r="893" spans="8:18">
      <c r="H893" t="s">
        <v>18</v>
      </c>
      <c r="I893" t="s">
        <v>83</v>
      </c>
      <c r="J893">
        <v>2020</v>
      </c>
      <c r="K893" t="s">
        <v>807</v>
      </c>
      <c r="L893">
        <v>2</v>
      </c>
      <c r="N893" t="s">
        <v>18</v>
      </c>
      <c r="O893" t="s">
        <v>81</v>
      </c>
      <c r="P893">
        <v>2012</v>
      </c>
      <c r="Q893" t="s">
        <v>722</v>
      </c>
      <c r="R893">
        <v>1</v>
      </c>
    </row>
    <row r="894" spans="8:18">
      <c r="H894" t="s">
        <v>18</v>
      </c>
      <c r="I894" t="s">
        <v>83</v>
      </c>
      <c r="J894">
        <v>2021</v>
      </c>
      <c r="K894" t="s">
        <v>807</v>
      </c>
      <c r="L894">
        <v>2</v>
      </c>
      <c r="N894" t="s">
        <v>18</v>
      </c>
      <c r="O894" t="s">
        <v>81</v>
      </c>
      <c r="P894">
        <v>2013</v>
      </c>
      <c r="Q894" t="s">
        <v>1005</v>
      </c>
      <c r="R894">
        <v>1</v>
      </c>
    </row>
    <row r="895" spans="8:18">
      <c r="H895" t="s">
        <v>18</v>
      </c>
      <c r="I895" t="s">
        <v>84</v>
      </c>
      <c r="J895">
        <v>2006</v>
      </c>
      <c r="K895" t="s">
        <v>747</v>
      </c>
      <c r="L895">
        <v>3</v>
      </c>
      <c r="N895" t="s">
        <v>18</v>
      </c>
      <c r="O895" t="s">
        <v>81</v>
      </c>
      <c r="P895">
        <v>2014</v>
      </c>
      <c r="Q895" t="s">
        <v>1005</v>
      </c>
      <c r="R895">
        <v>1</v>
      </c>
    </row>
    <row r="896" spans="8:18">
      <c r="H896" t="s">
        <v>18</v>
      </c>
      <c r="I896" t="s">
        <v>84</v>
      </c>
      <c r="J896">
        <v>2007</v>
      </c>
      <c r="K896" t="s">
        <v>747</v>
      </c>
      <c r="L896">
        <v>3</v>
      </c>
      <c r="N896" t="s">
        <v>18</v>
      </c>
      <c r="O896" t="s">
        <v>81</v>
      </c>
      <c r="P896">
        <v>2015</v>
      </c>
      <c r="Q896" t="s">
        <v>1006</v>
      </c>
      <c r="R896">
        <v>1</v>
      </c>
    </row>
    <row r="897" spans="8:18">
      <c r="H897" t="s">
        <v>18</v>
      </c>
      <c r="I897" t="s">
        <v>84</v>
      </c>
      <c r="J897">
        <v>2008</v>
      </c>
      <c r="K897" t="s">
        <v>747</v>
      </c>
      <c r="L897">
        <v>3</v>
      </c>
      <c r="N897" t="s">
        <v>18</v>
      </c>
      <c r="O897" t="s">
        <v>81</v>
      </c>
      <c r="P897">
        <v>2016</v>
      </c>
      <c r="Q897" t="s">
        <v>1006</v>
      </c>
      <c r="R897">
        <v>1</v>
      </c>
    </row>
    <row r="898" spans="8:18">
      <c r="H898" t="s">
        <v>18</v>
      </c>
      <c r="I898" t="s">
        <v>84</v>
      </c>
      <c r="J898">
        <v>2009</v>
      </c>
      <c r="K898" t="s">
        <v>747</v>
      </c>
      <c r="L898">
        <v>3</v>
      </c>
      <c r="N898" t="s">
        <v>18</v>
      </c>
      <c r="O898" t="s">
        <v>81</v>
      </c>
      <c r="P898">
        <v>2017</v>
      </c>
      <c r="Q898" t="s">
        <v>1005</v>
      </c>
      <c r="R898">
        <v>1</v>
      </c>
    </row>
    <row r="899" spans="8:18">
      <c r="H899" t="s">
        <v>18</v>
      </c>
      <c r="I899" t="s">
        <v>84</v>
      </c>
      <c r="J899">
        <v>2010</v>
      </c>
      <c r="K899" t="s">
        <v>807</v>
      </c>
      <c r="L899">
        <v>2</v>
      </c>
      <c r="N899" t="s">
        <v>18</v>
      </c>
      <c r="O899" t="s">
        <v>81</v>
      </c>
      <c r="P899">
        <v>2018</v>
      </c>
      <c r="Q899" t="s">
        <v>722</v>
      </c>
      <c r="R899">
        <v>1</v>
      </c>
    </row>
    <row r="900" spans="8:18">
      <c r="H900" t="s">
        <v>18</v>
      </c>
      <c r="I900" t="s">
        <v>84</v>
      </c>
      <c r="J900">
        <v>2011</v>
      </c>
      <c r="K900" t="s">
        <v>807</v>
      </c>
      <c r="L900">
        <v>2</v>
      </c>
      <c r="N900" t="s">
        <v>18</v>
      </c>
      <c r="O900" t="s">
        <v>81</v>
      </c>
      <c r="P900">
        <v>2019</v>
      </c>
      <c r="Q900" t="s">
        <v>722</v>
      </c>
      <c r="R900">
        <v>1</v>
      </c>
    </row>
    <row r="901" spans="8:18">
      <c r="H901" t="s">
        <v>18</v>
      </c>
      <c r="I901" t="s">
        <v>84</v>
      </c>
      <c r="J901">
        <v>2012</v>
      </c>
      <c r="K901" t="s">
        <v>720</v>
      </c>
      <c r="L901">
        <v>1</v>
      </c>
      <c r="N901" t="s">
        <v>18</v>
      </c>
      <c r="O901" t="s">
        <v>81</v>
      </c>
      <c r="P901">
        <v>2020</v>
      </c>
      <c r="Q901" t="s">
        <v>722</v>
      </c>
      <c r="R901">
        <v>1</v>
      </c>
    </row>
    <row r="902" spans="8:18">
      <c r="H902" t="s">
        <v>18</v>
      </c>
      <c r="I902" t="s">
        <v>84</v>
      </c>
      <c r="J902">
        <v>2013</v>
      </c>
      <c r="K902" t="s">
        <v>720</v>
      </c>
      <c r="L902">
        <v>1</v>
      </c>
      <c r="N902" t="s">
        <v>18</v>
      </c>
      <c r="O902" t="s">
        <v>82</v>
      </c>
      <c r="P902">
        <v>2006</v>
      </c>
      <c r="Q902" t="s">
        <v>1007</v>
      </c>
      <c r="R902">
        <v>1</v>
      </c>
    </row>
    <row r="903" spans="8:18">
      <c r="H903" t="s">
        <v>18</v>
      </c>
      <c r="I903" t="s">
        <v>84</v>
      </c>
      <c r="J903">
        <v>2014</v>
      </c>
      <c r="K903" t="s">
        <v>807</v>
      </c>
      <c r="L903">
        <v>2</v>
      </c>
      <c r="N903" t="s">
        <v>18</v>
      </c>
      <c r="O903" t="s">
        <v>82</v>
      </c>
      <c r="P903">
        <v>2007</v>
      </c>
      <c r="Q903" t="s">
        <v>1008</v>
      </c>
      <c r="R903">
        <v>1</v>
      </c>
    </row>
    <row r="904" spans="8:18">
      <c r="H904" t="s">
        <v>18</v>
      </c>
      <c r="I904" t="s">
        <v>84</v>
      </c>
      <c r="J904">
        <v>2015</v>
      </c>
      <c r="K904" t="s">
        <v>720</v>
      </c>
      <c r="L904">
        <v>1</v>
      </c>
      <c r="N904" t="s">
        <v>18</v>
      </c>
      <c r="O904" t="s">
        <v>82</v>
      </c>
      <c r="P904">
        <v>2008</v>
      </c>
      <c r="Q904" t="s">
        <v>1009</v>
      </c>
      <c r="R904">
        <v>1</v>
      </c>
    </row>
    <row r="905" spans="8:18">
      <c r="H905" t="s">
        <v>18</v>
      </c>
      <c r="I905" t="s">
        <v>84</v>
      </c>
      <c r="J905">
        <v>2016</v>
      </c>
      <c r="K905" t="s">
        <v>720</v>
      </c>
      <c r="L905">
        <v>1</v>
      </c>
      <c r="N905" t="s">
        <v>18</v>
      </c>
      <c r="O905" t="s">
        <v>82</v>
      </c>
      <c r="P905">
        <v>2009</v>
      </c>
      <c r="Q905" t="s">
        <v>1010</v>
      </c>
      <c r="R905">
        <v>1</v>
      </c>
    </row>
    <row r="906" spans="8:18">
      <c r="H906" t="s">
        <v>18</v>
      </c>
      <c r="I906" t="s">
        <v>84</v>
      </c>
      <c r="J906">
        <v>2017</v>
      </c>
      <c r="K906" t="s">
        <v>720</v>
      </c>
      <c r="L906">
        <v>1</v>
      </c>
      <c r="N906" t="s">
        <v>18</v>
      </c>
      <c r="O906" t="s">
        <v>82</v>
      </c>
      <c r="P906">
        <v>2010</v>
      </c>
      <c r="Q906" t="s">
        <v>1011</v>
      </c>
      <c r="R906">
        <v>1</v>
      </c>
    </row>
    <row r="907" spans="8:18">
      <c r="H907" t="s">
        <v>18</v>
      </c>
      <c r="I907" t="s">
        <v>84</v>
      </c>
      <c r="J907">
        <v>2018</v>
      </c>
      <c r="K907" t="s">
        <v>720</v>
      </c>
      <c r="L907">
        <v>1</v>
      </c>
      <c r="N907" t="s">
        <v>18</v>
      </c>
      <c r="O907" t="s">
        <v>82</v>
      </c>
      <c r="P907">
        <v>2011</v>
      </c>
      <c r="Q907" t="s">
        <v>1012</v>
      </c>
      <c r="R907">
        <v>1</v>
      </c>
    </row>
    <row r="908" spans="8:18">
      <c r="H908" t="s">
        <v>18</v>
      </c>
      <c r="I908" t="s">
        <v>84</v>
      </c>
      <c r="J908">
        <v>2020</v>
      </c>
      <c r="K908" t="s">
        <v>1013</v>
      </c>
      <c r="L908">
        <v>1</v>
      </c>
      <c r="N908" t="s">
        <v>18</v>
      </c>
      <c r="O908" t="s">
        <v>82</v>
      </c>
      <c r="P908">
        <v>2012</v>
      </c>
      <c r="Q908" t="s">
        <v>1014</v>
      </c>
      <c r="R908">
        <v>1</v>
      </c>
    </row>
    <row r="909" spans="8:18">
      <c r="H909" t="s">
        <v>18</v>
      </c>
      <c r="I909" t="s">
        <v>84</v>
      </c>
      <c r="J909">
        <v>2021</v>
      </c>
      <c r="K909" t="s">
        <v>1013</v>
      </c>
      <c r="L909">
        <v>1</v>
      </c>
      <c r="N909" t="s">
        <v>18</v>
      </c>
      <c r="O909" t="s">
        <v>82</v>
      </c>
      <c r="P909">
        <v>2013</v>
      </c>
      <c r="Q909" t="s">
        <v>718</v>
      </c>
      <c r="R909">
        <v>1</v>
      </c>
    </row>
    <row r="910" spans="8:18">
      <c r="H910" t="s">
        <v>18</v>
      </c>
      <c r="I910" t="s">
        <v>85</v>
      </c>
      <c r="J910">
        <v>2006</v>
      </c>
      <c r="K910" t="s">
        <v>720</v>
      </c>
      <c r="L910">
        <v>1</v>
      </c>
      <c r="N910" t="s">
        <v>18</v>
      </c>
      <c r="O910" t="s">
        <v>82</v>
      </c>
      <c r="P910">
        <v>2014</v>
      </c>
      <c r="Q910" t="s">
        <v>1015</v>
      </c>
      <c r="R910">
        <v>1</v>
      </c>
    </row>
    <row r="911" spans="8:18">
      <c r="H911" t="s">
        <v>18</v>
      </c>
      <c r="I911" t="s">
        <v>85</v>
      </c>
      <c r="J911">
        <v>2007</v>
      </c>
      <c r="K911" t="s">
        <v>720</v>
      </c>
      <c r="L911">
        <v>1</v>
      </c>
      <c r="N911" t="s">
        <v>18</v>
      </c>
      <c r="O911" t="s">
        <v>82</v>
      </c>
      <c r="P911">
        <v>2014</v>
      </c>
      <c r="Q911" t="s">
        <v>1016</v>
      </c>
      <c r="R911">
        <v>1</v>
      </c>
    </row>
    <row r="912" spans="8:18">
      <c r="H912" t="s">
        <v>18</v>
      </c>
      <c r="I912" t="s">
        <v>85</v>
      </c>
      <c r="J912">
        <v>2008</v>
      </c>
      <c r="K912" t="s">
        <v>720</v>
      </c>
      <c r="L912">
        <v>1</v>
      </c>
      <c r="N912" t="s">
        <v>18</v>
      </c>
      <c r="O912" t="s">
        <v>82</v>
      </c>
      <c r="P912">
        <v>2015</v>
      </c>
      <c r="Q912" t="s">
        <v>1017</v>
      </c>
      <c r="R912">
        <v>1</v>
      </c>
    </row>
    <row r="913" spans="8:18">
      <c r="H913" t="s">
        <v>18</v>
      </c>
      <c r="I913" t="s">
        <v>85</v>
      </c>
      <c r="J913">
        <v>2009</v>
      </c>
      <c r="K913" t="s">
        <v>720</v>
      </c>
      <c r="L913">
        <v>1</v>
      </c>
      <c r="N913" t="s">
        <v>18</v>
      </c>
      <c r="O913" t="s">
        <v>82</v>
      </c>
      <c r="P913">
        <v>2016</v>
      </c>
      <c r="Q913" t="s">
        <v>1018</v>
      </c>
      <c r="R913">
        <v>1</v>
      </c>
    </row>
    <row r="914" spans="8:18">
      <c r="H914" t="s">
        <v>18</v>
      </c>
      <c r="I914" t="s">
        <v>85</v>
      </c>
      <c r="J914">
        <v>2010</v>
      </c>
      <c r="K914" t="s">
        <v>720</v>
      </c>
      <c r="L914">
        <v>1</v>
      </c>
      <c r="N914" t="s">
        <v>18</v>
      </c>
      <c r="O914" t="s">
        <v>82</v>
      </c>
      <c r="P914">
        <v>2017</v>
      </c>
      <c r="Q914" t="s">
        <v>1019</v>
      </c>
      <c r="R914">
        <v>1</v>
      </c>
    </row>
    <row r="915" spans="8:18">
      <c r="H915" t="s">
        <v>18</v>
      </c>
      <c r="I915" t="s">
        <v>85</v>
      </c>
      <c r="J915">
        <v>2011</v>
      </c>
      <c r="K915" t="s">
        <v>720</v>
      </c>
      <c r="L915">
        <v>1</v>
      </c>
      <c r="N915" t="s">
        <v>18</v>
      </c>
      <c r="O915" t="s">
        <v>82</v>
      </c>
      <c r="P915">
        <v>2017</v>
      </c>
      <c r="Q915" t="s">
        <v>1020</v>
      </c>
      <c r="R915">
        <v>1</v>
      </c>
    </row>
    <row r="916" spans="8:18">
      <c r="H916" t="s">
        <v>18</v>
      </c>
      <c r="I916" t="s">
        <v>85</v>
      </c>
      <c r="J916">
        <v>2012</v>
      </c>
      <c r="K916" t="s">
        <v>716</v>
      </c>
      <c r="L916">
        <v>1</v>
      </c>
      <c r="N916" t="s">
        <v>18</v>
      </c>
      <c r="O916" t="s">
        <v>82</v>
      </c>
      <c r="P916">
        <v>2018</v>
      </c>
      <c r="Q916" t="s">
        <v>1021</v>
      </c>
      <c r="R916">
        <v>1</v>
      </c>
    </row>
    <row r="917" spans="8:18">
      <c r="H917" t="s">
        <v>18</v>
      </c>
      <c r="I917" t="s">
        <v>85</v>
      </c>
      <c r="J917">
        <v>2013</v>
      </c>
      <c r="K917" t="s">
        <v>716</v>
      </c>
      <c r="L917">
        <v>1</v>
      </c>
      <c r="N917" t="s">
        <v>18</v>
      </c>
      <c r="O917" t="s">
        <v>82</v>
      </c>
      <c r="P917">
        <v>2019</v>
      </c>
      <c r="Q917" t="s">
        <v>1022</v>
      </c>
      <c r="R917">
        <v>2</v>
      </c>
    </row>
    <row r="918" spans="8:18">
      <c r="H918" t="s">
        <v>18</v>
      </c>
      <c r="I918" t="s">
        <v>85</v>
      </c>
      <c r="J918">
        <v>2014</v>
      </c>
      <c r="K918" t="s">
        <v>716</v>
      </c>
      <c r="L918">
        <v>1</v>
      </c>
      <c r="N918" t="s">
        <v>18</v>
      </c>
      <c r="O918" t="s">
        <v>83</v>
      </c>
      <c r="P918">
        <v>2006</v>
      </c>
      <c r="Q918" t="s">
        <v>717</v>
      </c>
      <c r="R918">
        <v>1</v>
      </c>
    </row>
    <row r="919" spans="8:18">
      <c r="H919" t="s">
        <v>18</v>
      </c>
      <c r="I919" t="s">
        <v>85</v>
      </c>
      <c r="J919">
        <v>2015</v>
      </c>
      <c r="K919" t="s">
        <v>716</v>
      </c>
      <c r="L919">
        <v>1</v>
      </c>
      <c r="N919" t="s">
        <v>18</v>
      </c>
      <c r="O919" t="s">
        <v>83</v>
      </c>
      <c r="P919">
        <v>2007</v>
      </c>
      <c r="Q919" t="s">
        <v>717</v>
      </c>
      <c r="R919">
        <v>1</v>
      </c>
    </row>
    <row r="920" spans="8:18">
      <c r="H920" t="s">
        <v>18</v>
      </c>
      <c r="I920" t="s">
        <v>85</v>
      </c>
      <c r="J920">
        <v>2016</v>
      </c>
      <c r="K920" t="s">
        <v>716</v>
      </c>
      <c r="L920">
        <v>1</v>
      </c>
      <c r="N920" t="s">
        <v>18</v>
      </c>
      <c r="O920" t="s">
        <v>83</v>
      </c>
      <c r="P920">
        <v>2008</v>
      </c>
      <c r="Q920" t="s">
        <v>717</v>
      </c>
      <c r="R920">
        <v>1</v>
      </c>
    </row>
    <row r="921" spans="8:18">
      <c r="H921" t="s">
        <v>18</v>
      </c>
      <c r="I921" t="s">
        <v>85</v>
      </c>
      <c r="J921">
        <v>2017</v>
      </c>
      <c r="K921" t="s">
        <v>716</v>
      </c>
      <c r="L921">
        <v>1</v>
      </c>
      <c r="N921" t="s">
        <v>18</v>
      </c>
      <c r="O921" t="s">
        <v>83</v>
      </c>
      <c r="P921">
        <v>2009</v>
      </c>
      <c r="Q921" t="s">
        <v>717</v>
      </c>
      <c r="R921">
        <v>1</v>
      </c>
    </row>
    <row r="922" spans="8:18">
      <c r="H922" t="s">
        <v>18</v>
      </c>
      <c r="I922" t="s">
        <v>85</v>
      </c>
      <c r="J922">
        <v>2018</v>
      </c>
      <c r="K922" t="s">
        <v>716</v>
      </c>
      <c r="L922">
        <v>1</v>
      </c>
      <c r="N922" t="s">
        <v>18</v>
      </c>
      <c r="O922" t="s">
        <v>83</v>
      </c>
      <c r="P922">
        <v>2010</v>
      </c>
      <c r="Q922" t="s">
        <v>1022</v>
      </c>
      <c r="R922">
        <v>2</v>
      </c>
    </row>
    <row r="923" spans="8:18">
      <c r="H923" t="s">
        <v>18</v>
      </c>
      <c r="I923" t="s">
        <v>85</v>
      </c>
      <c r="J923">
        <v>2019</v>
      </c>
      <c r="K923" t="s">
        <v>716</v>
      </c>
      <c r="L923">
        <v>1</v>
      </c>
      <c r="N923" t="s">
        <v>18</v>
      </c>
      <c r="O923" t="s">
        <v>83</v>
      </c>
      <c r="P923">
        <v>2011</v>
      </c>
      <c r="Q923" t="s">
        <v>829</v>
      </c>
      <c r="R923">
        <v>1</v>
      </c>
    </row>
    <row r="924" spans="8:18">
      <c r="H924" t="s">
        <v>18</v>
      </c>
      <c r="I924" t="s">
        <v>85</v>
      </c>
      <c r="J924">
        <v>2020</v>
      </c>
      <c r="K924" t="s">
        <v>720</v>
      </c>
      <c r="L924">
        <v>1</v>
      </c>
      <c r="N924" t="s">
        <v>18</v>
      </c>
      <c r="O924" t="s">
        <v>83</v>
      </c>
      <c r="P924">
        <v>2012</v>
      </c>
      <c r="Q924" t="s">
        <v>936</v>
      </c>
      <c r="R924">
        <v>2</v>
      </c>
    </row>
    <row r="925" spans="8:18">
      <c r="H925" t="s">
        <v>18</v>
      </c>
      <c r="I925" t="s">
        <v>86</v>
      </c>
      <c r="J925">
        <v>2006</v>
      </c>
      <c r="K925" t="s">
        <v>1023</v>
      </c>
      <c r="L925">
        <v>1</v>
      </c>
      <c r="N925" t="s">
        <v>18</v>
      </c>
      <c r="O925" t="s">
        <v>83</v>
      </c>
      <c r="P925">
        <v>2013</v>
      </c>
      <c r="Q925" t="s">
        <v>829</v>
      </c>
      <c r="R925">
        <v>1</v>
      </c>
    </row>
    <row r="926" spans="8:18">
      <c r="H926" t="s">
        <v>18</v>
      </c>
      <c r="I926" t="s">
        <v>86</v>
      </c>
      <c r="J926">
        <v>2007</v>
      </c>
      <c r="K926" t="s">
        <v>866</v>
      </c>
      <c r="L926">
        <v>1</v>
      </c>
      <c r="N926" t="s">
        <v>18</v>
      </c>
      <c r="O926" t="s">
        <v>83</v>
      </c>
      <c r="P926">
        <v>2014</v>
      </c>
      <c r="Q926" t="s">
        <v>829</v>
      </c>
      <c r="R926">
        <v>1</v>
      </c>
    </row>
    <row r="927" spans="8:18">
      <c r="H927" t="s">
        <v>18</v>
      </c>
      <c r="I927" t="s">
        <v>86</v>
      </c>
      <c r="J927">
        <v>2008</v>
      </c>
      <c r="K927" t="s">
        <v>866</v>
      </c>
      <c r="L927">
        <v>1</v>
      </c>
      <c r="N927" t="s">
        <v>18</v>
      </c>
      <c r="O927" t="s">
        <v>83</v>
      </c>
      <c r="P927">
        <v>2015</v>
      </c>
      <c r="Q927" t="s">
        <v>829</v>
      </c>
      <c r="R927">
        <v>1</v>
      </c>
    </row>
    <row r="928" spans="8:18">
      <c r="H928" t="s">
        <v>18</v>
      </c>
      <c r="I928" t="s">
        <v>86</v>
      </c>
      <c r="J928">
        <v>2009</v>
      </c>
      <c r="K928" t="s">
        <v>866</v>
      </c>
      <c r="L928">
        <v>1</v>
      </c>
      <c r="N928" t="s">
        <v>18</v>
      </c>
      <c r="O928" t="s">
        <v>83</v>
      </c>
      <c r="P928">
        <v>2016</v>
      </c>
      <c r="Q928" t="s">
        <v>829</v>
      </c>
      <c r="R928">
        <v>1</v>
      </c>
    </row>
    <row r="929" spans="8:18">
      <c r="H929" t="s">
        <v>18</v>
      </c>
      <c r="I929" t="s">
        <v>86</v>
      </c>
      <c r="J929">
        <v>2010</v>
      </c>
      <c r="K929" t="s">
        <v>866</v>
      </c>
      <c r="L929">
        <v>1</v>
      </c>
      <c r="N929" t="s">
        <v>18</v>
      </c>
      <c r="O929" t="s">
        <v>83</v>
      </c>
      <c r="P929">
        <v>2017</v>
      </c>
      <c r="Q929" t="s">
        <v>829</v>
      </c>
      <c r="R929">
        <v>1</v>
      </c>
    </row>
    <row r="930" spans="8:18">
      <c r="H930" t="s">
        <v>18</v>
      </c>
      <c r="I930" t="s">
        <v>86</v>
      </c>
      <c r="J930">
        <v>2011</v>
      </c>
      <c r="K930" t="s">
        <v>866</v>
      </c>
      <c r="L930">
        <v>1</v>
      </c>
      <c r="N930" t="s">
        <v>18</v>
      </c>
      <c r="O930" t="s">
        <v>83</v>
      </c>
      <c r="P930">
        <v>2018</v>
      </c>
      <c r="Q930">
        <v>0</v>
      </c>
      <c r="R930">
        <v>0</v>
      </c>
    </row>
    <row r="931" spans="8:18">
      <c r="H931" t="s">
        <v>18</v>
      </c>
      <c r="I931" t="s">
        <v>86</v>
      </c>
      <c r="J931">
        <v>2012</v>
      </c>
      <c r="K931" t="s">
        <v>866</v>
      </c>
      <c r="L931">
        <v>1</v>
      </c>
      <c r="N931" t="s">
        <v>18</v>
      </c>
      <c r="O931" t="s">
        <v>83</v>
      </c>
      <c r="P931">
        <v>2019</v>
      </c>
      <c r="Q931" t="s">
        <v>1022</v>
      </c>
      <c r="R931">
        <v>2</v>
      </c>
    </row>
    <row r="932" spans="8:18">
      <c r="H932" t="s">
        <v>18</v>
      </c>
      <c r="I932" t="s">
        <v>86</v>
      </c>
      <c r="J932">
        <v>2013</v>
      </c>
      <c r="K932" t="s">
        <v>866</v>
      </c>
      <c r="L932">
        <v>1</v>
      </c>
      <c r="N932" t="s">
        <v>18</v>
      </c>
      <c r="O932" t="s">
        <v>83</v>
      </c>
      <c r="P932">
        <v>2020</v>
      </c>
      <c r="Q932" t="s">
        <v>1022</v>
      </c>
      <c r="R932">
        <v>2</v>
      </c>
    </row>
    <row r="933" spans="8:18">
      <c r="H933" t="s">
        <v>18</v>
      </c>
      <c r="I933" t="s">
        <v>86</v>
      </c>
      <c r="J933">
        <v>2014</v>
      </c>
      <c r="K933" t="s">
        <v>866</v>
      </c>
      <c r="L933">
        <v>1</v>
      </c>
      <c r="N933" t="s">
        <v>18</v>
      </c>
      <c r="O933" t="s">
        <v>83</v>
      </c>
      <c r="P933">
        <v>2021</v>
      </c>
      <c r="Q933" t="s">
        <v>1022</v>
      </c>
      <c r="R933">
        <v>2</v>
      </c>
    </row>
    <row r="934" spans="8:18">
      <c r="H934" t="s">
        <v>18</v>
      </c>
      <c r="I934" t="s">
        <v>86</v>
      </c>
      <c r="J934">
        <v>2015</v>
      </c>
      <c r="K934" t="s">
        <v>866</v>
      </c>
      <c r="L934">
        <v>1</v>
      </c>
      <c r="N934" t="s">
        <v>18</v>
      </c>
      <c r="O934" t="s">
        <v>84</v>
      </c>
      <c r="P934">
        <v>2006</v>
      </c>
      <c r="Q934" t="s">
        <v>1024</v>
      </c>
      <c r="R934">
        <v>2</v>
      </c>
    </row>
    <row r="935" spans="8:18">
      <c r="H935" t="s">
        <v>18</v>
      </c>
      <c r="I935" t="s">
        <v>86</v>
      </c>
      <c r="J935">
        <v>2016</v>
      </c>
      <c r="K935" t="s">
        <v>866</v>
      </c>
      <c r="L935">
        <v>1</v>
      </c>
      <c r="N935" t="s">
        <v>18</v>
      </c>
      <c r="O935" t="s">
        <v>84</v>
      </c>
      <c r="P935">
        <v>2007</v>
      </c>
      <c r="Q935" t="s">
        <v>1025</v>
      </c>
      <c r="R935">
        <v>3</v>
      </c>
    </row>
    <row r="936" spans="8:18">
      <c r="H936" t="s">
        <v>18</v>
      </c>
      <c r="I936" t="s">
        <v>86</v>
      </c>
      <c r="J936">
        <v>2017</v>
      </c>
      <c r="K936" t="s">
        <v>866</v>
      </c>
      <c r="L936">
        <v>1</v>
      </c>
      <c r="N936" t="s">
        <v>18</v>
      </c>
      <c r="O936" t="s">
        <v>84</v>
      </c>
      <c r="P936">
        <v>2008</v>
      </c>
      <c r="Q936" t="s">
        <v>1025</v>
      </c>
      <c r="R936">
        <v>3</v>
      </c>
    </row>
    <row r="937" spans="8:18">
      <c r="H937" t="s">
        <v>18</v>
      </c>
      <c r="I937" t="s">
        <v>86</v>
      </c>
      <c r="J937">
        <v>2018</v>
      </c>
      <c r="K937" t="s">
        <v>866</v>
      </c>
      <c r="L937">
        <v>1</v>
      </c>
      <c r="N937" t="s">
        <v>18</v>
      </c>
      <c r="O937" t="s">
        <v>84</v>
      </c>
      <c r="P937">
        <v>2009</v>
      </c>
      <c r="Q937" t="s">
        <v>1026</v>
      </c>
      <c r="R937">
        <v>3</v>
      </c>
    </row>
    <row r="938" spans="8:18">
      <c r="H938" t="s">
        <v>18</v>
      </c>
      <c r="I938" t="s">
        <v>86</v>
      </c>
      <c r="J938">
        <v>2019</v>
      </c>
      <c r="K938" t="s">
        <v>866</v>
      </c>
      <c r="L938">
        <v>1</v>
      </c>
      <c r="N938" t="s">
        <v>18</v>
      </c>
      <c r="O938" t="s">
        <v>84</v>
      </c>
      <c r="P938">
        <v>2010</v>
      </c>
      <c r="Q938" t="s">
        <v>1027</v>
      </c>
      <c r="R938">
        <v>2</v>
      </c>
    </row>
    <row r="939" spans="8:18">
      <c r="H939" t="s">
        <v>18</v>
      </c>
      <c r="I939" t="s">
        <v>86</v>
      </c>
      <c r="J939">
        <v>2020</v>
      </c>
      <c r="K939" t="s">
        <v>866</v>
      </c>
      <c r="L939">
        <v>1</v>
      </c>
      <c r="N939" t="s">
        <v>18</v>
      </c>
      <c r="O939" t="s">
        <v>84</v>
      </c>
      <c r="P939">
        <v>2011</v>
      </c>
      <c r="Q939" t="s">
        <v>1027</v>
      </c>
      <c r="R939">
        <v>2</v>
      </c>
    </row>
    <row r="940" spans="8:18">
      <c r="H940" t="s">
        <v>18</v>
      </c>
      <c r="I940" t="s">
        <v>87</v>
      </c>
      <c r="J940">
        <v>2006</v>
      </c>
      <c r="K940" t="s">
        <v>716</v>
      </c>
      <c r="L940">
        <v>1</v>
      </c>
      <c r="N940" t="s">
        <v>18</v>
      </c>
      <c r="O940" t="s">
        <v>84</v>
      </c>
      <c r="P940">
        <v>2012</v>
      </c>
      <c r="Q940" t="s">
        <v>1028</v>
      </c>
      <c r="R940">
        <v>1</v>
      </c>
    </row>
    <row r="941" spans="8:18">
      <c r="H941" t="s">
        <v>18</v>
      </c>
      <c r="I941" t="s">
        <v>87</v>
      </c>
      <c r="J941">
        <v>2007</v>
      </c>
      <c r="K941" t="s">
        <v>716</v>
      </c>
      <c r="L941">
        <v>1</v>
      </c>
      <c r="N941" t="s">
        <v>18</v>
      </c>
      <c r="O941" t="s">
        <v>84</v>
      </c>
      <c r="P941">
        <v>2013</v>
      </c>
      <c r="Q941" t="s">
        <v>1029</v>
      </c>
      <c r="R941">
        <v>1</v>
      </c>
    </row>
    <row r="942" spans="8:18">
      <c r="H942" t="s">
        <v>18</v>
      </c>
      <c r="I942" t="s">
        <v>87</v>
      </c>
      <c r="J942">
        <v>2008</v>
      </c>
      <c r="K942" t="s">
        <v>807</v>
      </c>
      <c r="L942">
        <v>2</v>
      </c>
      <c r="N942" t="s">
        <v>18</v>
      </c>
      <c r="O942" t="s">
        <v>84</v>
      </c>
      <c r="P942">
        <v>2014</v>
      </c>
      <c r="Q942" t="s">
        <v>1030</v>
      </c>
      <c r="R942">
        <v>2</v>
      </c>
    </row>
    <row r="943" spans="8:18">
      <c r="H943" t="s">
        <v>18</v>
      </c>
      <c r="I943" t="s">
        <v>87</v>
      </c>
      <c r="J943">
        <v>2009</v>
      </c>
      <c r="K943" t="s">
        <v>716</v>
      </c>
      <c r="L943">
        <v>1</v>
      </c>
      <c r="N943" t="s">
        <v>18</v>
      </c>
      <c r="O943" t="s">
        <v>84</v>
      </c>
      <c r="P943">
        <v>2015</v>
      </c>
      <c r="Q943" t="s">
        <v>1029</v>
      </c>
      <c r="R943">
        <v>1</v>
      </c>
    </row>
    <row r="944" spans="8:18">
      <c r="H944" t="s">
        <v>18</v>
      </c>
      <c r="I944" t="s">
        <v>87</v>
      </c>
      <c r="J944">
        <v>2010</v>
      </c>
      <c r="K944" t="s">
        <v>716</v>
      </c>
      <c r="L944">
        <v>1</v>
      </c>
      <c r="N944" t="s">
        <v>18</v>
      </c>
      <c r="O944" t="s">
        <v>84</v>
      </c>
      <c r="P944">
        <v>2016</v>
      </c>
      <c r="Q944" t="s">
        <v>1029</v>
      </c>
      <c r="R944">
        <v>1</v>
      </c>
    </row>
    <row r="945" spans="8:18">
      <c r="H945" t="s">
        <v>18</v>
      </c>
      <c r="I945" t="s">
        <v>87</v>
      </c>
      <c r="J945">
        <v>2011</v>
      </c>
      <c r="K945" t="s">
        <v>716</v>
      </c>
      <c r="L945">
        <v>1</v>
      </c>
      <c r="N945" t="s">
        <v>18</v>
      </c>
      <c r="O945" t="s">
        <v>84</v>
      </c>
      <c r="P945">
        <v>2017</v>
      </c>
      <c r="Q945" t="s">
        <v>1031</v>
      </c>
      <c r="R945">
        <v>1</v>
      </c>
    </row>
    <row r="946" spans="8:18">
      <c r="H946" t="s">
        <v>18</v>
      </c>
      <c r="I946" t="s">
        <v>87</v>
      </c>
      <c r="J946">
        <v>2012</v>
      </c>
      <c r="K946" t="s">
        <v>716</v>
      </c>
      <c r="L946">
        <v>1</v>
      </c>
      <c r="N946" t="s">
        <v>18</v>
      </c>
      <c r="O946" t="s">
        <v>84</v>
      </c>
      <c r="P946">
        <v>2018</v>
      </c>
      <c r="Q946" t="s">
        <v>1032</v>
      </c>
      <c r="R946">
        <v>1</v>
      </c>
    </row>
    <row r="947" spans="8:18">
      <c r="H947" t="s">
        <v>18</v>
      </c>
      <c r="I947" t="s">
        <v>87</v>
      </c>
      <c r="J947">
        <v>2013</v>
      </c>
      <c r="K947" t="s">
        <v>716</v>
      </c>
      <c r="L947">
        <v>1</v>
      </c>
      <c r="N947" t="s">
        <v>18</v>
      </c>
      <c r="O947" t="s">
        <v>84</v>
      </c>
      <c r="P947">
        <v>2020</v>
      </c>
      <c r="Q947" t="s">
        <v>1033</v>
      </c>
      <c r="R947">
        <v>1</v>
      </c>
    </row>
    <row r="948" spans="8:18">
      <c r="H948" t="s">
        <v>18</v>
      </c>
      <c r="I948" t="s">
        <v>87</v>
      </c>
      <c r="J948">
        <v>2014</v>
      </c>
      <c r="K948" t="s">
        <v>716</v>
      </c>
      <c r="L948">
        <v>1</v>
      </c>
      <c r="N948" t="s">
        <v>18</v>
      </c>
      <c r="O948" t="s">
        <v>84</v>
      </c>
      <c r="P948">
        <v>2021</v>
      </c>
      <c r="Q948" t="s">
        <v>1034</v>
      </c>
      <c r="R948">
        <v>3</v>
      </c>
    </row>
    <row r="949" spans="8:18">
      <c r="H949" t="s">
        <v>18</v>
      </c>
      <c r="I949" t="s">
        <v>87</v>
      </c>
      <c r="J949">
        <v>2015</v>
      </c>
      <c r="K949" t="s">
        <v>716</v>
      </c>
      <c r="L949">
        <v>1</v>
      </c>
      <c r="N949" t="s">
        <v>18</v>
      </c>
      <c r="O949" t="s">
        <v>85</v>
      </c>
      <c r="P949">
        <v>2006</v>
      </c>
      <c r="Q949" t="s">
        <v>1035</v>
      </c>
      <c r="R949">
        <v>1</v>
      </c>
    </row>
    <row r="950" spans="8:18">
      <c r="H950" t="s">
        <v>18</v>
      </c>
      <c r="I950" t="s">
        <v>87</v>
      </c>
      <c r="J950">
        <v>2016</v>
      </c>
      <c r="K950" t="s">
        <v>716</v>
      </c>
      <c r="L950">
        <v>1</v>
      </c>
      <c r="N950" t="s">
        <v>18</v>
      </c>
      <c r="O950" t="s">
        <v>85</v>
      </c>
      <c r="P950">
        <v>2007</v>
      </c>
      <c r="Q950" t="s">
        <v>1035</v>
      </c>
      <c r="R950">
        <v>1</v>
      </c>
    </row>
    <row r="951" spans="8:18">
      <c r="H951" t="s">
        <v>18</v>
      </c>
      <c r="I951" t="s">
        <v>87</v>
      </c>
      <c r="J951">
        <v>2017</v>
      </c>
      <c r="K951" t="s">
        <v>716</v>
      </c>
      <c r="L951">
        <v>1</v>
      </c>
      <c r="N951" t="s">
        <v>18</v>
      </c>
      <c r="O951" t="s">
        <v>85</v>
      </c>
      <c r="P951">
        <v>2008</v>
      </c>
      <c r="Q951" t="s">
        <v>1036</v>
      </c>
      <c r="R951">
        <v>1</v>
      </c>
    </row>
    <row r="952" spans="8:18">
      <c r="H952" t="s">
        <v>18</v>
      </c>
      <c r="I952" t="s">
        <v>87</v>
      </c>
      <c r="J952">
        <v>2018</v>
      </c>
      <c r="K952" t="s">
        <v>716</v>
      </c>
      <c r="L952">
        <v>1</v>
      </c>
      <c r="N952" t="s">
        <v>18</v>
      </c>
      <c r="O952" t="s">
        <v>85</v>
      </c>
      <c r="P952">
        <v>2009</v>
      </c>
      <c r="Q952" t="s">
        <v>1036</v>
      </c>
      <c r="R952">
        <v>1</v>
      </c>
    </row>
    <row r="953" spans="8:18">
      <c r="H953" t="s">
        <v>18</v>
      </c>
      <c r="I953" t="s">
        <v>87</v>
      </c>
      <c r="J953">
        <v>2019</v>
      </c>
      <c r="K953" t="s">
        <v>716</v>
      </c>
      <c r="L953">
        <v>1</v>
      </c>
      <c r="N953" t="s">
        <v>18</v>
      </c>
      <c r="O953" t="s">
        <v>85</v>
      </c>
      <c r="P953">
        <v>2010</v>
      </c>
      <c r="Q953" t="s">
        <v>1036</v>
      </c>
      <c r="R953">
        <v>1</v>
      </c>
    </row>
    <row r="954" spans="8:18">
      <c r="H954" t="s">
        <v>18</v>
      </c>
      <c r="I954" t="s">
        <v>87</v>
      </c>
      <c r="J954">
        <v>2020</v>
      </c>
      <c r="K954" t="s">
        <v>807</v>
      </c>
      <c r="L954">
        <v>2</v>
      </c>
      <c r="N954" t="s">
        <v>18</v>
      </c>
      <c r="O954" t="s">
        <v>85</v>
      </c>
      <c r="P954">
        <v>2011</v>
      </c>
      <c r="Q954" t="s">
        <v>1036</v>
      </c>
      <c r="R954">
        <v>1</v>
      </c>
    </row>
    <row r="955" spans="8:18">
      <c r="H955" t="s">
        <v>18</v>
      </c>
      <c r="I955" t="s">
        <v>88</v>
      </c>
      <c r="J955">
        <v>2006</v>
      </c>
      <c r="K955" t="s">
        <v>749</v>
      </c>
      <c r="L955">
        <v>1</v>
      </c>
      <c r="N955" t="s">
        <v>18</v>
      </c>
      <c r="O955" t="s">
        <v>85</v>
      </c>
      <c r="P955">
        <v>2012</v>
      </c>
      <c r="Q955" t="s">
        <v>1037</v>
      </c>
      <c r="R955">
        <v>1</v>
      </c>
    </row>
    <row r="956" spans="8:18">
      <c r="H956" t="s">
        <v>18</v>
      </c>
      <c r="I956" t="s">
        <v>88</v>
      </c>
      <c r="J956">
        <v>2007</v>
      </c>
      <c r="K956" t="s">
        <v>749</v>
      </c>
      <c r="L956">
        <v>1</v>
      </c>
      <c r="N956" t="s">
        <v>18</v>
      </c>
      <c r="O956" t="s">
        <v>85</v>
      </c>
      <c r="P956">
        <v>2013</v>
      </c>
      <c r="Q956" t="s">
        <v>1037</v>
      </c>
      <c r="R956">
        <v>1</v>
      </c>
    </row>
    <row r="957" spans="8:18">
      <c r="H957" t="s">
        <v>18</v>
      </c>
      <c r="I957" t="s">
        <v>88</v>
      </c>
      <c r="J957">
        <v>2008</v>
      </c>
      <c r="K957" t="s">
        <v>749</v>
      </c>
      <c r="L957">
        <v>1</v>
      </c>
      <c r="N957" t="s">
        <v>18</v>
      </c>
      <c r="O957" t="s">
        <v>85</v>
      </c>
      <c r="P957">
        <v>2014</v>
      </c>
      <c r="Q957" t="s">
        <v>1037</v>
      </c>
      <c r="R957">
        <v>1</v>
      </c>
    </row>
    <row r="958" spans="8:18">
      <c r="H958" t="s">
        <v>18</v>
      </c>
      <c r="I958" t="s">
        <v>88</v>
      </c>
      <c r="J958">
        <v>2009</v>
      </c>
      <c r="K958" t="s">
        <v>749</v>
      </c>
      <c r="L958">
        <v>1</v>
      </c>
      <c r="N958" t="s">
        <v>18</v>
      </c>
      <c r="O958" t="s">
        <v>85</v>
      </c>
      <c r="P958">
        <v>2015</v>
      </c>
      <c r="Q958" t="s">
        <v>1037</v>
      </c>
      <c r="R958">
        <v>1</v>
      </c>
    </row>
    <row r="959" spans="8:18">
      <c r="H959" t="s">
        <v>18</v>
      </c>
      <c r="I959" t="s">
        <v>88</v>
      </c>
      <c r="J959">
        <v>2010</v>
      </c>
      <c r="K959" t="s">
        <v>749</v>
      </c>
      <c r="L959">
        <v>1</v>
      </c>
      <c r="N959" t="s">
        <v>18</v>
      </c>
      <c r="O959" t="s">
        <v>85</v>
      </c>
      <c r="P959">
        <v>2016</v>
      </c>
      <c r="Q959" t="s">
        <v>1037</v>
      </c>
      <c r="R959">
        <v>1</v>
      </c>
    </row>
    <row r="960" spans="8:18">
      <c r="H960" t="s">
        <v>18</v>
      </c>
      <c r="I960" t="s">
        <v>88</v>
      </c>
      <c r="J960">
        <v>2011</v>
      </c>
      <c r="K960" t="s">
        <v>749</v>
      </c>
      <c r="L960">
        <v>1</v>
      </c>
      <c r="N960" t="s">
        <v>18</v>
      </c>
      <c r="O960" t="s">
        <v>85</v>
      </c>
      <c r="P960">
        <v>2017</v>
      </c>
      <c r="Q960" t="s">
        <v>1037</v>
      </c>
      <c r="R960">
        <v>1</v>
      </c>
    </row>
    <row r="961" spans="8:18">
      <c r="H961" t="s">
        <v>18</v>
      </c>
      <c r="I961" t="s">
        <v>88</v>
      </c>
      <c r="J961">
        <v>2012</v>
      </c>
      <c r="K961" t="s">
        <v>749</v>
      </c>
      <c r="L961">
        <v>1</v>
      </c>
      <c r="N961" t="s">
        <v>18</v>
      </c>
      <c r="O961" t="s">
        <v>85</v>
      </c>
      <c r="P961">
        <v>2018</v>
      </c>
      <c r="Q961" t="s">
        <v>1037</v>
      </c>
      <c r="R961">
        <v>1</v>
      </c>
    </row>
    <row r="962" spans="8:18">
      <c r="H962" t="s">
        <v>18</v>
      </c>
      <c r="I962" t="s">
        <v>88</v>
      </c>
      <c r="J962">
        <v>2013</v>
      </c>
      <c r="K962" t="s">
        <v>749</v>
      </c>
      <c r="L962">
        <v>1</v>
      </c>
      <c r="N962" t="s">
        <v>18</v>
      </c>
      <c r="O962" t="s">
        <v>85</v>
      </c>
      <c r="P962">
        <v>2019</v>
      </c>
      <c r="Q962" t="s">
        <v>1037</v>
      </c>
      <c r="R962">
        <v>1</v>
      </c>
    </row>
    <row r="963" spans="8:18">
      <c r="H963" t="s">
        <v>18</v>
      </c>
      <c r="I963" t="s">
        <v>88</v>
      </c>
      <c r="J963">
        <v>2014</v>
      </c>
      <c r="K963" t="s">
        <v>749</v>
      </c>
      <c r="L963">
        <v>1</v>
      </c>
      <c r="N963" t="s">
        <v>18</v>
      </c>
      <c r="O963" t="s">
        <v>85</v>
      </c>
      <c r="P963">
        <v>2020</v>
      </c>
      <c r="Q963" t="s">
        <v>1038</v>
      </c>
      <c r="R963">
        <v>1</v>
      </c>
    </row>
    <row r="964" spans="8:18">
      <c r="H964" t="s">
        <v>18</v>
      </c>
      <c r="I964" t="s">
        <v>88</v>
      </c>
      <c r="J964">
        <v>2015</v>
      </c>
      <c r="K964" t="s">
        <v>749</v>
      </c>
      <c r="L964">
        <v>1</v>
      </c>
      <c r="N964" t="s">
        <v>18</v>
      </c>
      <c r="O964" t="s">
        <v>86</v>
      </c>
      <c r="P964">
        <v>2006</v>
      </c>
      <c r="Q964" t="s">
        <v>1039</v>
      </c>
      <c r="R964">
        <v>1</v>
      </c>
    </row>
    <row r="965" spans="8:18">
      <c r="H965" t="s">
        <v>18</v>
      </c>
      <c r="I965" t="s">
        <v>88</v>
      </c>
      <c r="J965">
        <v>2016</v>
      </c>
      <c r="K965" t="s">
        <v>749</v>
      </c>
      <c r="L965">
        <v>1</v>
      </c>
      <c r="N965" t="s">
        <v>18</v>
      </c>
      <c r="O965" t="s">
        <v>86</v>
      </c>
      <c r="P965">
        <v>2007</v>
      </c>
      <c r="Q965" t="s">
        <v>1040</v>
      </c>
      <c r="R965">
        <v>1</v>
      </c>
    </row>
    <row r="966" spans="8:18">
      <c r="H966" t="s">
        <v>18</v>
      </c>
      <c r="I966" t="s">
        <v>88</v>
      </c>
      <c r="J966">
        <v>2017</v>
      </c>
      <c r="K966" t="s">
        <v>749</v>
      </c>
      <c r="L966">
        <v>1</v>
      </c>
      <c r="N966" t="s">
        <v>18</v>
      </c>
      <c r="O966" t="s">
        <v>86</v>
      </c>
      <c r="P966">
        <v>2008</v>
      </c>
      <c r="Q966" t="s">
        <v>1041</v>
      </c>
      <c r="R966">
        <v>1</v>
      </c>
    </row>
    <row r="967" spans="8:18">
      <c r="H967" t="s">
        <v>18</v>
      </c>
      <c r="I967" t="s">
        <v>88</v>
      </c>
      <c r="J967">
        <v>2018</v>
      </c>
      <c r="K967" t="s">
        <v>749</v>
      </c>
      <c r="L967">
        <v>1</v>
      </c>
      <c r="N967" t="s">
        <v>18</v>
      </c>
      <c r="O967" t="s">
        <v>86</v>
      </c>
      <c r="P967">
        <v>2009</v>
      </c>
      <c r="Q967" t="s">
        <v>1042</v>
      </c>
      <c r="R967">
        <v>1</v>
      </c>
    </row>
    <row r="968" spans="8:18">
      <c r="H968" t="s">
        <v>18</v>
      </c>
      <c r="I968" t="s">
        <v>88</v>
      </c>
      <c r="J968">
        <v>2019</v>
      </c>
      <c r="K968" t="s">
        <v>749</v>
      </c>
      <c r="L968">
        <v>1</v>
      </c>
      <c r="N968" t="s">
        <v>18</v>
      </c>
      <c r="O968" t="s">
        <v>86</v>
      </c>
      <c r="P968">
        <v>2010</v>
      </c>
      <c r="Q968" t="s">
        <v>1043</v>
      </c>
      <c r="R968">
        <v>1</v>
      </c>
    </row>
    <row r="969" spans="8:18">
      <c r="H969" t="s">
        <v>18</v>
      </c>
      <c r="I969" t="s">
        <v>88</v>
      </c>
      <c r="J969">
        <v>2020</v>
      </c>
      <c r="K969" t="s">
        <v>749</v>
      </c>
      <c r="L969">
        <v>1</v>
      </c>
      <c r="N969" t="s">
        <v>18</v>
      </c>
      <c r="O969" t="s">
        <v>86</v>
      </c>
      <c r="P969">
        <v>2011</v>
      </c>
      <c r="Q969" t="s">
        <v>1044</v>
      </c>
      <c r="R969">
        <v>1</v>
      </c>
    </row>
    <row r="970" spans="8:18">
      <c r="H970" t="s">
        <v>18</v>
      </c>
      <c r="I970" t="s">
        <v>89</v>
      </c>
      <c r="J970">
        <v>2006</v>
      </c>
      <c r="K970" t="s">
        <v>749</v>
      </c>
      <c r="L970">
        <v>1</v>
      </c>
      <c r="N970" t="s">
        <v>18</v>
      </c>
      <c r="O970" t="s">
        <v>86</v>
      </c>
      <c r="P970">
        <v>2012</v>
      </c>
      <c r="Q970" t="s">
        <v>1045</v>
      </c>
      <c r="R970">
        <v>1</v>
      </c>
    </row>
    <row r="971" spans="8:18">
      <c r="H971" t="s">
        <v>18</v>
      </c>
      <c r="I971" t="s">
        <v>89</v>
      </c>
      <c r="J971">
        <v>2007</v>
      </c>
      <c r="K971" t="s">
        <v>749</v>
      </c>
      <c r="L971">
        <v>1</v>
      </c>
      <c r="N971" t="s">
        <v>18</v>
      </c>
      <c r="O971" t="s">
        <v>86</v>
      </c>
      <c r="P971">
        <v>2013</v>
      </c>
      <c r="Q971" t="s">
        <v>1044</v>
      </c>
      <c r="R971">
        <v>1</v>
      </c>
    </row>
    <row r="972" spans="8:18">
      <c r="H972" t="s">
        <v>18</v>
      </c>
      <c r="I972" t="s">
        <v>89</v>
      </c>
      <c r="J972">
        <v>2008</v>
      </c>
      <c r="K972" t="s">
        <v>749</v>
      </c>
      <c r="L972">
        <v>1</v>
      </c>
      <c r="N972" t="s">
        <v>18</v>
      </c>
      <c r="O972" t="s">
        <v>86</v>
      </c>
      <c r="P972">
        <v>2014</v>
      </c>
      <c r="Q972" t="s">
        <v>1046</v>
      </c>
      <c r="R972">
        <v>1</v>
      </c>
    </row>
    <row r="973" spans="8:18">
      <c r="H973" t="s">
        <v>18</v>
      </c>
      <c r="I973" t="s">
        <v>89</v>
      </c>
      <c r="J973">
        <v>2009</v>
      </c>
      <c r="K973" t="s">
        <v>749</v>
      </c>
      <c r="L973">
        <v>1</v>
      </c>
      <c r="N973" t="s">
        <v>18</v>
      </c>
      <c r="O973" t="s">
        <v>86</v>
      </c>
      <c r="P973">
        <v>2015</v>
      </c>
      <c r="Q973" t="s">
        <v>1042</v>
      </c>
      <c r="R973">
        <v>1</v>
      </c>
    </row>
    <row r="974" spans="8:18">
      <c r="H974" t="s">
        <v>18</v>
      </c>
      <c r="I974" t="s">
        <v>89</v>
      </c>
      <c r="J974">
        <v>2010</v>
      </c>
      <c r="K974" t="s">
        <v>749</v>
      </c>
      <c r="L974">
        <v>1</v>
      </c>
      <c r="N974" t="s">
        <v>18</v>
      </c>
      <c r="O974" t="s">
        <v>86</v>
      </c>
      <c r="P974">
        <v>2016</v>
      </c>
      <c r="Q974" t="s">
        <v>1042</v>
      </c>
      <c r="R974">
        <v>1</v>
      </c>
    </row>
    <row r="975" spans="8:18">
      <c r="H975" t="s">
        <v>18</v>
      </c>
      <c r="I975" t="s">
        <v>89</v>
      </c>
      <c r="J975">
        <v>2011</v>
      </c>
      <c r="K975" t="s">
        <v>749</v>
      </c>
      <c r="L975">
        <v>1</v>
      </c>
      <c r="N975" t="s">
        <v>18</v>
      </c>
      <c r="O975" t="s">
        <v>86</v>
      </c>
      <c r="P975">
        <v>2017</v>
      </c>
      <c r="Q975" t="s">
        <v>1042</v>
      </c>
      <c r="R975">
        <v>1</v>
      </c>
    </row>
    <row r="976" spans="8:18">
      <c r="H976" t="s">
        <v>18</v>
      </c>
      <c r="I976" t="s">
        <v>89</v>
      </c>
      <c r="J976">
        <v>2012</v>
      </c>
      <c r="K976" t="s">
        <v>749</v>
      </c>
      <c r="L976">
        <v>1</v>
      </c>
      <c r="N976" t="s">
        <v>18</v>
      </c>
      <c r="O976" t="s">
        <v>86</v>
      </c>
      <c r="P976">
        <v>2018</v>
      </c>
      <c r="Q976" t="s">
        <v>1047</v>
      </c>
      <c r="R976">
        <v>1</v>
      </c>
    </row>
    <row r="977" spans="8:18">
      <c r="H977" t="s">
        <v>18</v>
      </c>
      <c r="I977" t="s">
        <v>89</v>
      </c>
      <c r="J977">
        <v>2013</v>
      </c>
      <c r="K977" t="s">
        <v>749</v>
      </c>
      <c r="L977">
        <v>1</v>
      </c>
      <c r="N977" t="s">
        <v>18</v>
      </c>
      <c r="O977" t="s">
        <v>86</v>
      </c>
      <c r="P977">
        <v>2019</v>
      </c>
      <c r="Q977" t="s">
        <v>1048</v>
      </c>
      <c r="R977">
        <v>1</v>
      </c>
    </row>
    <row r="978" spans="8:18">
      <c r="H978" t="s">
        <v>18</v>
      </c>
      <c r="I978" t="s">
        <v>89</v>
      </c>
      <c r="J978">
        <v>2014</v>
      </c>
      <c r="K978" t="s">
        <v>749</v>
      </c>
      <c r="L978">
        <v>1</v>
      </c>
      <c r="N978" t="s">
        <v>18</v>
      </c>
      <c r="O978" t="s">
        <v>86</v>
      </c>
      <c r="P978">
        <v>2020</v>
      </c>
      <c r="Q978" t="s">
        <v>1049</v>
      </c>
      <c r="R978">
        <v>1</v>
      </c>
    </row>
    <row r="979" spans="8:18">
      <c r="H979" t="s">
        <v>18</v>
      </c>
      <c r="I979" t="s">
        <v>89</v>
      </c>
      <c r="J979">
        <v>2015</v>
      </c>
      <c r="K979" t="s">
        <v>749</v>
      </c>
      <c r="L979">
        <v>1</v>
      </c>
      <c r="N979" t="s">
        <v>18</v>
      </c>
      <c r="O979" t="s">
        <v>87</v>
      </c>
      <c r="P979">
        <v>2006</v>
      </c>
      <c r="Q979" t="s">
        <v>1050</v>
      </c>
      <c r="R979">
        <v>1</v>
      </c>
    </row>
    <row r="980" spans="8:18">
      <c r="H980" t="s">
        <v>18</v>
      </c>
      <c r="I980" t="s">
        <v>89</v>
      </c>
      <c r="J980">
        <v>2016</v>
      </c>
      <c r="K980" t="s">
        <v>749</v>
      </c>
      <c r="L980">
        <v>1</v>
      </c>
      <c r="N980" t="s">
        <v>18</v>
      </c>
      <c r="O980" t="s">
        <v>87</v>
      </c>
      <c r="P980">
        <v>2007</v>
      </c>
      <c r="Q980" t="s">
        <v>1050</v>
      </c>
      <c r="R980">
        <v>1</v>
      </c>
    </row>
    <row r="981" spans="8:18">
      <c r="H981" t="s">
        <v>18</v>
      </c>
      <c r="I981" t="s">
        <v>89</v>
      </c>
      <c r="J981">
        <v>2017</v>
      </c>
      <c r="K981" t="s">
        <v>749</v>
      </c>
      <c r="L981">
        <v>1</v>
      </c>
      <c r="N981" t="s">
        <v>18</v>
      </c>
      <c r="O981" t="s">
        <v>87</v>
      </c>
      <c r="P981">
        <v>2008</v>
      </c>
      <c r="Q981" t="s">
        <v>1022</v>
      </c>
      <c r="R981">
        <v>2</v>
      </c>
    </row>
    <row r="982" spans="8:18">
      <c r="H982" t="s">
        <v>18</v>
      </c>
      <c r="I982" t="s">
        <v>89</v>
      </c>
      <c r="J982">
        <v>2018</v>
      </c>
      <c r="K982" t="s">
        <v>749</v>
      </c>
      <c r="L982">
        <v>1</v>
      </c>
      <c r="N982" t="s">
        <v>18</v>
      </c>
      <c r="O982" t="s">
        <v>87</v>
      </c>
      <c r="P982">
        <v>2009</v>
      </c>
      <c r="Q982" t="s">
        <v>1051</v>
      </c>
      <c r="R982">
        <v>1</v>
      </c>
    </row>
    <row r="983" spans="8:18">
      <c r="H983" t="s">
        <v>18</v>
      </c>
      <c r="I983" t="s">
        <v>89</v>
      </c>
      <c r="J983">
        <v>2019</v>
      </c>
      <c r="K983" t="s">
        <v>749</v>
      </c>
      <c r="L983">
        <v>1</v>
      </c>
      <c r="N983" t="s">
        <v>18</v>
      </c>
      <c r="O983" t="s">
        <v>87</v>
      </c>
      <c r="P983">
        <v>2010</v>
      </c>
      <c r="Q983" t="s">
        <v>1050</v>
      </c>
      <c r="R983">
        <v>1</v>
      </c>
    </row>
    <row r="984" spans="8:18">
      <c r="H984" t="s">
        <v>18</v>
      </c>
      <c r="I984" t="s">
        <v>89</v>
      </c>
      <c r="J984">
        <v>2020</v>
      </c>
      <c r="K984" t="s">
        <v>749</v>
      </c>
      <c r="L984">
        <v>1</v>
      </c>
      <c r="N984" t="s">
        <v>18</v>
      </c>
      <c r="O984" t="s">
        <v>87</v>
      </c>
      <c r="P984">
        <v>2011</v>
      </c>
      <c r="Q984" t="s">
        <v>1050</v>
      </c>
      <c r="R984">
        <v>1</v>
      </c>
    </row>
    <row r="985" spans="8:18">
      <c r="H985" t="s">
        <v>18</v>
      </c>
      <c r="I985" t="s">
        <v>90</v>
      </c>
      <c r="J985">
        <v>2006</v>
      </c>
      <c r="K985" t="s">
        <v>720</v>
      </c>
      <c r="L985">
        <v>1</v>
      </c>
      <c r="N985" t="s">
        <v>18</v>
      </c>
      <c r="O985" t="s">
        <v>87</v>
      </c>
      <c r="P985">
        <v>2012</v>
      </c>
      <c r="Q985" t="s">
        <v>1050</v>
      </c>
      <c r="R985">
        <v>1</v>
      </c>
    </row>
    <row r="986" spans="8:18">
      <c r="H986" t="s">
        <v>18</v>
      </c>
      <c r="I986" t="s">
        <v>90</v>
      </c>
      <c r="J986">
        <v>2007</v>
      </c>
      <c r="K986" t="s">
        <v>720</v>
      </c>
      <c r="L986">
        <v>1</v>
      </c>
      <c r="N986" t="s">
        <v>18</v>
      </c>
      <c r="O986" t="s">
        <v>87</v>
      </c>
      <c r="P986">
        <v>2013</v>
      </c>
      <c r="Q986" t="s">
        <v>1050</v>
      </c>
      <c r="R986">
        <v>1</v>
      </c>
    </row>
    <row r="987" spans="8:18">
      <c r="H987" t="s">
        <v>18</v>
      </c>
      <c r="I987" t="s">
        <v>90</v>
      </c>
      <c r="J987">
        <v>2008</v>
      </c>
      <c r="K987" t="s">
        <v>720</v>
      </c>
      <c r="L987">
        <v>1</v>
      </c>
      <c r="N987" t="s">
        <v>18</v>
      </c>
      <c r="O987" t="s">
        <v>87</v>
      </c>
      <c r="P987">
        <v>2014</v>
      </c>
      <c r="Q987" t="s">
        <v>1050</v>
      </c>
      <c r="R987">
        <v>1</v>
      </c>
    </row>
    <row r="988" spans="8:18">
      <c r="H988" t="s">
        <v>18</v>
      </c>
      <c r="I988" t="s">
        <v>90</v>
      </c>
      <c r="J988">
        <v>2009</v>
      </c>
      <c r="K988" t="s">
        <v>720</v>
      </c>
      <c r="L988">
        <v>1</v>
      </c>
      <c r="N988" t="s">
        <v>18</v>
      </c>
      <c r="O988" t="s">
        <v>87</v>
      </c>
      <c r="P988">
        <v>2015</v>
      </c>
      <c r="Q988" t="s">
        <v>1050</v>
      </c>
      <c r="R988">
        <v>1</v>
      </c>
    </row>
    <row r="989" spans="8:18">
      <c r="H989" t="s">
        <v>18</v>
      </c>
      <c r="I989" t="s">
        <v>90</v>
      </c>
      <c r="J989">
        <v>2010</v>
      </c>
      <c r="K989" t="s">
        <v>720</v>
      </c>
      <c r="L989">
        <v>1</v>
      </c>
      <c r="N989" t="s">
        <v>18</v>
      </c>
      <c r="O989" t="s">
        <v>87</v>
      </c>
      <c r="P989">
        <v>2016</v>
      </c>
      <c r="Q989" t="s">
        <v>1050</v>
      </c>
      <c r="R989">
        <v>1</v>
      </c>
    </row>
    <row r="990" spans="8:18">
      <c r="H990" t="s">
        <v>18</v>
      </c>
      <c r="I990" t="s">
        <v>90</v>
      </c>
      <c r="J990">
        <v>2011</v>
      </c>
      <c r="K990" t="s">
        <v>886</v>
      </c>
      <c r="L990">
        <v>2</v>
      </c>
      <c r="N990" t="s">
        <v>18</v>
      </c>
      <c r="O990" t="s">
        <v>87</v>
      </c>
      <c r="P990">
        <v>2017</v>
      </c>
      <c r="Q990" t="s">
        <v>1050</v>
      </c>
      <c r="R990">
        <v>1</v>
      </c>
    </row>
    <row r="991" spans="8:18">
      <c r="H991" t="s">
        <v>18</v>
      </c>
      <c r="I991" t="s">
        <v>90</v>
      </c>
      <c r="J991">
        <v>2012</v>
      </c>
      <c r="K991" t="s">
        <v>886</v>
      </c>
      <c r="L991">
        <v>2</v>
      </c>
      <c r="N991" t="s">
        <v>18</v>
      </c>
      <c r="O991" t="s">
        <v>87</v>
      </c>
      <c r="P991">
        <v>2018</v>
      </c>
      <c r="Q991" t="s">
        <v>1050</v>
      </c>
      <c r="R991">
        <v>1</v>
      </c>
    </row>
    <row r="992" spans="8:18">
      <c r="H992" t="s">
        <v>18</v>
      </c>
      <c r="I992" t="s">
        <v>90</v>
      </c>
      <c r="J992">
        <v>2013</v>
      </c>
      <c r="K992" t="s">
        <v>886</v>
      </c>
      <c r="L992">
        <v>2</v>
      </c>
      <c r="N992" t="s">
        <v>18</v>
      </c>
      <c r="O992" t="s">
        <v>87</v>
      </c>
      <c r="P992">
        <v>2019</v>
      </c>
      <c r="Q992" t="s">
        <v>1050</v>
      </c>
      <c r="R992">
        <v>1</v>
      </c>
    </row>
    <row r="993" spans="8:18">
      <c r="H993" t="s">
        <v>18</v>
      </c>
      <c r="I993" t="s">
        <v>90</v>
      </c>
      <c r="J993">
        <v>2014</v>
      </c>
      <c r="K993" t="s">
        <v>886</v>
      </c>
      <c r="L993">
        <v>2</v>
      </c>
      <c r="N993" t="s">
        <v>18</v>
      </c>
      <c r="O993" t="s">
        <v>87</v>
      </c>
      <c r="P993">
        <v>2020</v>
      </c>
      <c r="Q993" t="s">
        <v>1022</v>
      </c>
      <c r="R993">
        <v>2</v>
      </c>
    </row>
    <row r="994" spans="8:18">
      <c r="H994" t="s">
        <v>18</v>
      </c>
      <c r="I994" t="s">
        <v>90</v>
      </c>
      <c r="J994">
        <v>2015</v>
      </c>
      <c r="K994" t="s">
        <v>886</v>
      </c>
      <c r="L994">
        <v>2</v>
      </c>
      <c r="N994" t="s">
        <v>18</v>
      </c>
      <c r="O994" t="s">
        <v>88</v>
      </c>
      <c r="P994">
        <v>2006</v>
      </c>
      <c r="Q994" t="s">
        <v>1052</v>
      </c>
      <c r="R994">
        <v>1</v>
      </c>
    </row>
    <row r="995" spans="8:18">
      <c r="H995" t="s">
        <v>18</v>
      </c>
      <c r="I995" t="s">
        <v>90</v>
      </c>
      <c r="J995">
        <v>2016</v>
      </c>
      <c r="K995" t="s">
        <v>886</v>
      </c>
      <c r="L995">
        <v>2</v>
      </c>
      <c r="N995" t="s">
        <v>18</v>
      </c>
      <c r="O995" t="s">
        <v>88</v>
      </c>
      <c r="P995">
        <v>2007</v>
      </c>
      <c r="Q995" t="s">
        <v>1052</v>
      </c>
      <c r="R995">
        <v>1</v>
      </c>
    </row>
    <row r="996" spans="8:18">
      <c r="H996" t="s">
        <v>18</v>
      </c>
      <c r="I996" t="s">
        <v>90</v>
      </c>
      <c r="J996">
        <v>2017</v>
      </c>
      <c r="K996" t="s">
        <v>886</v>
      </c>
      <c r="L996">
        <v>2</v>
      </c>
      <c r="N996" t="s">
        <v>18</v>
      </c>
      <c r="O996" t="s">
        <v>88</v>
      </c>
      <c r="P996">
        <v>2008</v>
      </c>
      <c r="Q996" t="s">
        <v>1052</v>
      </c>
      <c r="R996">
        <v>1</v>
      </c>
    </row>
    <row r="997" spans="8:18">
      <c r="H997" t="s">
        <v>18</v>
      </c>
      <c r="I997" t="s">
        <v>90</v>
      </c>
      <c r="J997">
        <v>2018</v>
      </c>
      <c r="K997" t="s">
        <v>886</v>
      </c>
      <c r="L997">
        <v>2</v>
      </c>
      <c r="N997" t="s">
        <v>18</v>
      </c>
      <c r="O997" t="s">
        <v>88</v>
      </c>
      <c r="P997">
        <v>2009</v>
      </c>
      <c r="Q997" t="s">
        <v>1052</v>
      </c>
      <c r="R997">
        <v>1</v>
      </c>
    </row>
    <row r="998" spans="8:18">
      <c r="H998" t="s">
        <v>18</v>
      </c>
      <c r="I998" t="s">
        <v>90</v>
      </c>
      <c r="J998">
        <v>2019</v>
      </c>
      <c r="K998" t="s">
        <v>886</v>
      </c>
      <c r="L998">
        <v>2</v>
      </c>
      <c r="N998" t="s">
        <v>18</v>
      </c>
      <c r="O998" t="s">
        <v>88</v>
      </c>
      <c r="P998">
        <v>2010</v>
      </c>
      <c r="Q998" t="s">
        <v>1052</v>
      </c>
      <c r="R998">
        <v>1</v>
      </c>
    </row>
    <row r="999" spans="8:18">
      <c r="H999" t="s">
        <v>18</v>
      </c>
      <c r="I999" t="s">
        <v>90</v>
      </c>
      <c r="J999">
        <v>2020</v>
      </c>
      <c r="K999" t="s">
        <v>886</v>
      </c>
      <c r="L999">
        <v>2</v>
      </c>
      <c r="N999" t="s">
        <v>18</v>
      </c>
      <c r="O999" t="s">
        <v>88</v>
      </c>
      <c r="P999">
        <v>2011</v>
      </c>
      <c r="Q999" t="s">
        <v>1052</v>
      </c>
      <c r="R999">
        <v>1</v>
      </c>
    </row>
    <row r="1000" spans="8:18">
      <c r="H1000" t="s">
        <v>18</v>
      </c>
      <c r="I1000" t="s">
        <v>91</v>
      </c>
      <c r="J1000">
        <v>2006</v>
      </c>
      <c r="K1000" t="s">
        <v>749</v>
      </c>
      <c r="L1000">
        <v>1</v>
      </c>
      <c r="N1000" t="s">
        <v>18</v>
      </c>
      <c r="O1000" t="s">
        <v>88</v>
      </c>
      <c r="P1000">
        <v>2012</v>
      </c>
      <c r="Q1000" t="s">
        <v>1052</v>
      </c>
      <c r="R1000">
        <v>1</v>
      </c>
    </row>
    <row r="1001" spans="8:18">
      <c r="H1001" t="s">
        <v>18</v>
      </c>
      <c r="I1001" t="s">
        <v>91</v>
      </c>
      <c r="J1001">
        <v>2007</v>
      </c>
      <c r="K1001" t="s">
        <v>749</v>
      </c>
      <c r="L1001">
        <v>1</v>
      </c>
      <c r="N1001" t="s">
        <v>18</v>
      </c>
      <c r="O1001" t="s">
        <v>88</v>
      </c>
      <c r="P1001">
        <v>2013</v>
      </c>
      <c r="Q1001" t="s">
        <v>1052</v>
      </c>
      <c r="R1001">
        <v>1</v>
      </c>
    </row>
    <row r="1002" spans="8:18">
      <c r="H1002" t="s">
        <v>18</v>
      </c>
      <c r="I1002" t="s">
        <v>91</v>
      </c>
      <c r="J1002">
        <v>2008</v>
      </c>
      <c r="K1002" t="s">
        <v>749</v>
      </c>
      <c r="L1002">
        <v>1</v>
      </c>
      <c r="N1002" t="s">
        <v>18</v>
      </c>
      <c r="O1002" t="s">
        <v>88</v>
      </c>
      <c r="P1002">
        <v>2014</v>
      </c>
      <c r="Q1002" t="s">
        <v>1052</v>
      </c>
      <c r="R1002">
        <v>1</v>
      </c>
    </row>
    <row r="1003" spans="8:18">
      <c r="H1003" t="s">
        <v>18</v>
      </c>
      <c r="I1003" t="s">
        <v>91</v>
      </c>
      <c r="J1003">
        <v>2009</v>
      </c>
      <c r="K1003" t="s">
        <v>749</v>
      </c>
      <c r="L1003">
        <v>1</v>
      </c>
      <c r="N1003" t="s">
        <v>18</v>
      </c>
      <c r="O1003" t="s">
        <v>88</v>
      </c>
      <c r="P1003">
        <v>2015</v>
      </c>
      <c r="Q1003" t="s">
        <v>1052</v>
      </c>
      <c r="R1003">
        <v>1</v>
      </c>
    </row>
    <row r="1004" spans="8:18">
      <c r="H1004" t="s">
        <v>18</v>
      </c>
      <c r="I1004" t="s">
        <v>91</v>
      </c>
      <c r="J1004">
        <v>2010</v>
      </c>
      <c r="K1004" t="s">
        <v>749</v>
      </c>
      <c r="L1004">
        <v>1</v>
      </c>
      <c r="N1004" t="s">
        <v>18</v>
      </c>
      <c r="O1004" t="s">
        <v>88</v>
      </c>
      <c r="P1004">
        <v>2016</v>
      </c>
      <c r="Q1004" t="s">
        <v>1052</v>
      </c>
      <c r="R1004">
        <v>1</v>
      </c>
    </row>
    <row r="1005" spans="8:18">
      <c r="H1005" t="s">
        <v>18</v>
      </c>
      <c r="I1005" t="s">
        <v>91</v>
      </c>
      <c r="J1005">
        <v>2011</v>
      </c>
      <c r="K1005" t="s">
        <v>749</v>
      </c>
      <c r="L1005">
        <v>1</v>
      </c>
      <c r="N1005" t="s">
        <v>18</v>
      </c>
      <c r="O1005" t="s">
        <v>88</v>
      </c>
      <c r="P1005">
        <v>2017</v>
      </c>
      <c r="Q1005" t="s">
        <v>1052</v>
      </c>
      <c r="R1005">
        <v>1</v>
      </c>
    </row>
    <row r="1006" spans="8:18">
      <c r="H1006" t="s">
        <v>18</v>
      </c>
      <c r="I1006" t="s">
        <v>91</v>
      </c>
      <c r="J1006">
        <v>2012</v>
      </c>
      <c r="K1006" t="s">
        <v>749</v>
      </c>
      <c r="L1006">
        <v>1</v>
      </c>
      <c r="N1006" t="s">
        <v>18</v>
      </c>
      <c r="O1006" t="s">
        <v>88</v>
      </c>
      <c r="P1006">
        <v>2018</v>
      </c>
      <c r="Q1006" t="s">
        <v>1052</v>
      </c>
      <c r="R1006">
        <v>1</v>
      </c>
    </row>
    <row r="1007" spans="8:18">
      <c r="H1007" t="s">
        <v>18</v>
      </c>
      <c r="I1007" t="s">
        <v>91</v>
      </c>
      <c r="J1007">
        <v>2013</v>
      </c>
      <c r="K1007" t="s">
        <v>749</v>
      </c>
      <c r="L1007">
        <v>1</v>
      </c>
      <c r="N1007" t="s">
        <v>18</v>
      </c>
      <c r="O1007" t="s">
        <v>88</v>
      </c>
      <c r="P1007">
        <v>2019</v>
      </c>
      <c r="Q1007" t="s">
        <v>1052</v>
      </c>
      <c r="R1007">
        <v>1</v>
      </c>
    </row>
    <row r="1008" spans="8:18">
      <c r="H1008" t="s">
        <v>18</v>
      </c>
      <c r="I1008" t="s">
        <v>91</v>
      </c>
      <c r="J1008">
        <v>2014</v>
      </c>
      <c r="K1008" t="s">
        <v>749</v>
      </c>
      <c r="L1008">
        <v>1</v>
      </c>
      <c r="N1008" t="s">
        <v>18</v>
      </c>
      <c r="O1008" t="s">
        <v>88</v>
      </c>
      <c r="P1008">
        <v>2020</v>
      </c>
      <c r="Q1008" t="s">
        <v>1052</v>
      </c>
      <c r="R1008">
        <v>1</v>
      </c>
    </row>
    <row r="1009" spans="8:18">
      <c r="H1009" t="s">
        <v>18</v>
      </c>
      <c r="I1009" t="s">
        <v>91</v>
      </c>
      <c r="J1009">
        <v>2015</v>
      </c>
      <c r="K1009" t="s">
        <v>749</v>
      </c>
      <c r="L1009">
        <v>1</v>
      </c>
      <c r="N1009" t="s">
        <v>18</v>
      </c>
      <c r="O1009" t="s">
        <v>89</v>
      </c>
      <c r="P1009">
        <v>2006</v>
      </c>
      <c r="Q1009" t="s">
        <v>1053</v>
      </c>
      <c r="R1009">
        <v>1</v>
      </c>
    </row>
    <row r="1010" spans="8:18">
      <c r="H1010" t="s">
        <v>18</v>
      </c>
      <c r="I1010" t="s">
        <v>91</v>
      </c>
      <c r="J1010">
        <v>2016</v>
      </c>
      <c r="K1010" t="s">
        <v>749</v>
      </c>
      <c r="L1010">
        <v>1</v>
      </c>
      <c r="N1010" t="s">
        <v>18</v>
      </c>
      <c r="O1010" t="s">
        <v>89</v>
      </c>
      <c r="P1010">
        <v>2007</v>
      </c>
      <c r="Q1010" t="s">
        <v>1053</v>
      </c>
      <c r="R1010">
        <v>1</v>
      </c>
    </row>
    <row r="1011" spans="8:18">
      <c r="H1011" t="s">
        <v>18</v>
      </c>
      <c r="I1011" t="s">
        <v>91</v>
      </c>
      <c r="J1011">
        <v>2017</v>
      </c>
      <c r="K1011" t="s">
        <v>749</v>
      </c>
      <c r="L1011">
        <v>1</v>
      </c>
      <c r="N1011" t="s">
        <v>18</v>
      </c>
      <c r="O1011" t="s">
        <v>89</v>
      </c>
      <c r="P1011">
        <v>2008</v>
      </c>
      <c r="Q1011" t="s">
        <v>1053</v>
      </c>
      <c r="R1011">
        <v>1</v>
      </c>
    </row>
    <row r="1012" spans="8:18">
      <c r="H1012" t="s">
        <v>18</v>
      </c>
      <c r="I1012" t="s">
        <v>91</v>
      </c>
      <c r="J1012">
        <v>2018</v>
      </c>
      <c r="K1012" t="s">
        <v>749</v>
      </c>
      <c r="L1012">
        <v>1</v>
      </c>
      <c r="N1012" t="s">
        <v>18</v>
      </c>
      <c r="O1012" t="s">
        <v>89</v>
      </c>
      <c r="P1012">
        <v>2009</v>
      </c>
      <c r="Q1012" t="s">
        <v>1053</v>
      </c>
      <c r="R1012">
        <v>1</v>
      </c>
    </row>
    <row r="1013" spans="8:18">
      <c r="H1013" t="s">
        <v>18</v>
      </c>
      <c r="I1013" t="s">
        <v>91</v>
      </c>
      <c r="J1013">
        <v>2019</v>
      </c>
      <c r="K1013" t="s">
        <v>749</v>
      </c>
      <c r="L1013">
        <v>1</v>
      </c>
      <c r="N1013" t="s">
        <v>18</v>
      </c>
      <c r="O1013" t="s">
        <v>89</v>
      </c>
      <c r="P1013">
        <v>2010</v>
      </c>
      <c r="Q1013" t="s">
        <v>1053</v>
      </c>
      <c r="R1013">
        <v>1</v>
      </c>
    </row>
    <row r="1014" spans="8:18">
      <c r="H1014" t="s">
        <v>18</v>
      </c>
      <c r="I1014" t="s">
        <v>91</v>
      </c>
      <c r="J1014">
        <v>2020</v>
      </c>
      <c r="K1014" t="s">
        <v>749</v>
      </c>
      <c r="L1014">
        <v>1</v>
      </c>
      <c r="N1014" t="s">
        <v>18</v>
      </c>
      <c r="O1014" t="s">
        <v>89</v>
      </c>
      <c r="P1014">
        <v>2011</v>
      </c>
      <c r="Q1014" t="s">
        <v>1053</v>
      </c>
      <c r="R1014">
        <v>1</v>
      </c>
    </row>
    <row r="1015" spans="8:18">
      <c r="H1015" t="s">
        <v>18</v>
      </c>
      <c r="I1015" t="s">
        <v>92</v>
      </c>
      <c r="J1015">
        <v>2006</v>
      </c>
      <c r="K1015" t="s">
        <v>761</v>
      </c>
      <c r="L1015">
        <v>1</v>
      </c>
      <c r="N1015" t="s">
        <v>18</v>
      </c>
      <c r="O1015" t="s">
        <v>89</v>
      </c>
      <c r="P1015">
        <v>2012</v>
      </c>
      <c r="Q1015" t="s">
        <v>1053</v>
      </c>
      <c r="R1015">
        <v>1</v>
      </c>
    </row>
    <row r="1016" spans="8:18">
      <c r="H1016" t="s">
        <v>18</v>
      </c>
      <c r="I1016" t="s">
        <v>92</v>
      </c>
      <c r="J1016">
        <v>2007</v>
      </c>
      <c r="K1016" t="s">
        <v>761</v>
      </c>
      <c r="L1016">
        <v>1</v>
      </c>
      <c r="N1016" t="s">
        <v>18</v>
      </c>
      <c r="O1016" t="s">
        <v>89</v>
      </c>
      <c r="P1016">
        <v>2013</v>
      </c>
      <c r="Q1016" t="s">
        <v>1053</v>
      </c>
      <c r="R1016">
        <v>1</v>
      </c>
    </row>
    <row r="1017" spans="8:18">
      <c r="H1017" t="s">
        <v>18</v>
      </c>
      <c r="I1017" t="s">
        <v>92</v>
      </c>
      <c r="J1017">
        <v>2008</v>
      </c>
      <c r="K1017" t="s">
        <v>761</v>
      </c>
      <c r="L1017">
        <v>1</v>
      </c>
      <c r="N1017" t="s">
        <v>18</v>
      </c>
      <c r="O1017" t="s">
        <v>89</v>
      </c>
      <c r="P1017">
        <v>2014</v>
      </c>
      <c r="Q1017" t="s">
        <v>1053</v>
      </c>
      <c r="R1017">
        <v>1</v>
      </c>
    </row>
    <row r="1018" spans="8:18">
      <c r="H1018" t="s">
        <v>18</v>
      </c>
      <c r="I1018" t="s">
        <v>92</v>
      </c>
      <c r="J1018">
        <v>2009</v>
      </c>
      <c r="K1018" t="s">
        <v>761</v>
      </c>
      <c r="L1018">
        <v>1</v>
      </c>
      <c r="N1018" t="s">
        <v>18</v>
      </c>
      <c r="O1018" t="s">
        <v>89</v>
      </c>
      <c r="P1018">
        <v>2015</v>
      </c>
      <c r="Q1018" t="s">
        <v>1053</v>
      </c>
      <c r="R1018">
        <v>1</v>
      </c>
    </row>
    <row r="1019" spans="8:18">
      <c r="H1019" t="s">
        <v>18</v>
      </c>
      <c r="I1019" t="s">
        <v>92</v>
      </c>
      <c r="J1019">
        <v>2010</v>
      </c>
      <c r="K1019" t="s">
        <v>761</v>
      </c>
      <c r="L1019">
        <v>1</v>
      </c>
      <c r="N1019" t="s">
        <v>18</v>
      </c>
      <c r="O1019" t="s">
        <v>89</v>
      </c>
      <c r="P1019">
        <v>2016</v>
      </c>
      <c r="Q1019" t="s">
        <v>1053</v>
      </c>
      <c r="R1019">
        <v>1</v>
      </c>
    </row>
    <row r="1020" spans="8:18">
      <c r="H1020" t="s">
        <v>18</v>
      </c>
      <c r="I1020" t="s">
        <v>92</v>
      </c>
      <c r="J1020">
        <v>2011</v>
      </c>
      <c r="K1020" t="s">
        <v>761</v>
      </c>
      <c r="L1020">
        <v>1</v>
      </c>
      <c r="N1020" t="s">
        <v>18</v>
      </c>
      <c r="O1020" t="s">
        <v>89</v>
      </c>
      <c r="P1020">
        <v>2017</v>
      </c>
      <c r="Q1020" t="s">
        <v>1053</v>
      </c>
      <c r="R1020">
        <v>1</v>
      </c>
    </row>
    <row r="1021" spans="8:18">
      <c r="H1021" t="s">
        <v>18</v>
      </c>
      <c r="I1021" t="s">
        <v>92</v>
      </c>
      <c r="J1021">
        <v>2012</v>
      </c>
      <c r="K1021" t="s">
        <v>761</v>
      </c>
      <c r="L1021">
        <v>1</v>
      </c>
      <c r="N1021" t="s">
        <v>18</v>
      </c>
      <c r="O1021" t="s">
        <v>89</v>
      </c>
      <c r="P1021">
        <v>2018</v>
      </c>
      <c r="Q1021" t="s">
        <v>1053</v>
      </c>
      <c r="R1021">
        <v>1</v>
      </c>
    </row>
    <row r="1022" spans="8:18">
      <c r="H1022" t="s">
        <v>18</v>
      </c>
      <c r="I1022" t="s">
        <v>92</v>
      </c>
      <c r="J1022">
        <v>2013</v>
      </c>
      <c r="K1022" t="s">
        <v>761</v>
      </c>
      <c r="L1022">
        <v>1</v>
      </c>
      <c r="N1022" t="s">
        <v>18</v>
      </c>
      <c r="O1022" t="s">
        <v>89</v>
      </c>
      <c r="P1022">
        <v>2019</v>
      </c>
      <c r="Q1022" t="s">
        <v>1053</v>
      </c>
      <c r="R1022">
        <v>1</v>
      </c>
    </row>
    <row r="1023" spans="8:18">
      <c r="H1023" t="s">
        <v>18</v>
      </c>
      <c r="I1023" t="s">
        <v>92</v>
      </c>
      <c r="J1023">
        <v>2014</v>
      </c>
      <c r="K1023" t="s">
        <v>761</v>
      </c>
      <c r="L1023">
        <v>1</v>
      </c>
      <c r="N1023" t="s">
        <v>18</v>
      </c>
      <c r="O1023" t="s">
        <v>89</v>
      </c>
      <c r="P1023">
        <v>2020</v>
      </c>
      <c r="Q1023" t="s">
        <v>1053</v>
      </c>
      <c r="R1023">
        <v>1</v>
      </c>
    </row>
    <row r="1024" spans="8:18">
      <c r="H1024" t="s">
        <v>18</v>
      </c>
      <c r="I1024" t="s">
        <v>92</v>
      </c>
      <c r="J1024">
        <v>2015</v>
      </c>
      <c r="K1024" t="s">
        <v>761</v>
      </c>
      <c r="L1024">
        <v>1</v>
      </c>
      <c r="N1024" t="s">
        <v>18</v>
      </c>
      <c r="O1024" t="s">
        <v>90</v>
      </c>
      <c r="P1024">
        <v>2006</v>
      </c>
      <c r="Q1024" t="s">
        <v>934</v>
      </c>
      <c r="R1024">
        <v>2</v>
      </c>
    </row>
    <row r="1025" spans="8:18">
      <c r="H1025" t="s">
        <v>18</v>
      </c>
      <c r="I1025" t="s">
        <v>92</v>
      </c>
      <c r="J1025">
        <v>2016</v>
      </c>
      <c r="K1025" t="s">
        <v>761</v>
      </c>
      <c r="L1025">
        <v>1</v>
      </c>
      <c r="N1025" t="s">
        <v>18</v>
      </c>
      <c r="O1025" t="s">
        <v>90</v>
      </c>
      <c r="P1025">
        <v>2007</v>
      </c>
      <c r="Q1025" t="s">
        <v>934</v>
      </c>
      <c r="R1025">
        <v>2</v>
      </c>
    </row>
    <row r="1026" spans="8:18">
      <c r="H1026" t="s">
        <v>18</v>
      </c>
      <c r="I1026" t="s">
        <v>92</v>
      </c>
      <c r="J1026">
        <v>2017</v>
      </c>
      <c r="K1026" t="s">
        <v>761</v>
      </c>
      <c r="L1026">
        <v>1</v>
      </c>
      <c r="N1026" t="s">
        <v>18</v>
      </c>
      <c r="O1026" t="s">
        <v>90</v>
      </c>
      <c r="P1026">
        <v>2008</v>
      </c>
      <c r="Q1026" t="s">
        <v>934</v>
      </c>
      <c r="R1026">
        <v>2</v>
      </c>
    </row>
    <row r="1027" spans="8:18">
      <c r="H1027" t="s">
        <v>18</v>
      </c>
      <c r="I1027" t="s">
        <v>92</v>
      </c>
      <c r="J1027">
        <v>2018</v>
      </c>
      <c r="K1027" t="s">
        <v>761</v>
      </c>
      <c r="L1027">
        <v>1</v>
      </c>
      <c r="N1027" t="s">
        <v>18</v>
      </c>
      <c r="O1027" t="s">
        <v>90</v>
      </c>
      <c r="P1027">
        <v>2009</v>
      </c>
      <c r="Q1027" t="s">
        <v>934</v>
      </c>
      <c r="R1027">
        <v>2</v>
      </c>
    </row>
    <row r="1028" spans="8:18">
      <c r="H1028" t="s">
        <v>18</v>
      </c>
      <c r="I1028" t="s">
        <v>92</v>
      </c>
      <c r="J1028">
        <v>2019</v>
      </c>
      <c r="K1028" t="s">
        <v>761</v>
      </c>
      <c r="L1028">
        <v>1</v>
      </c>
      <c r="N1028" t="s">
        <v>18</v>
      </c>
      <c r="O1028" t="s">
        <v>90</v>
      </c>
      <c r="P1028">
        <v>2010</v>
      </c>
      <c r="Q1028" t="s">
        <v>934</v>
      </c>
      <c r="R1028">
        <v>2</v>
      </c>
    </row>
    <row r="1029" spans="8:18">
      <c r="H1029" t="s">
        <v>18</v>
      </c>
      <c r="I1029" t="s">
        <v>92</v>
      </c>
      <c r="J1029">
        <v>2020</v>
      </c>
      <c r="K1029" t="s">
        <v>761</v>
      </c>
      <c r="L1029">
        <v>1</v>
      </c>
      <c r="N1029" t="s">
        <v>18</v>
      </c>
      <c r="O1029" t="s">
        <v>90</v>
      </c>
      <c r="P1029">
        <v>2011</v>
      </c>
      <c r="Q1029" t="s">
        <v>1054</v>
      </c>
      <c r="R1029">
        <v>1</v>
      </c>
    </row>
    <row r="1030" spans="8:18">
      <c r="H1030" t="s">
        <v>18</v>
      </c>
      <c r="I1030" t="s">
        <v>93</v>
      </c>
      <c r="J1030">
        <v>2006</v>
      </c>
      <c r="K1030" t="s">
        <v>720</v>
      </c>
      <c r="L1030">
        <v>1</v>
      </c>
      <c r="N1030" t="s">
        <v>18</v>
      </c>
      <c r="O1030" t="s">
        <v>90</v>
      </c>
      <c r="P1030">
        <v>2012</v>
      </c>
      <c r="Q1030" t="s">
        <v>1054</v>
      </c>
      <c r="R1030">
        <v>1</v>
      </c>
    </row>
    <row r="1031" spans="8:18">
      <c r="H1031" t="s">
        <v>18</v>
      </c>
      <c r="I1031" t="s">
        <v>93</v>
      </c>
      <c r="J1031">
        <v>2007</v>
      </c>
      <c r="K1031" t="s">
        <v>720</v>
      </c>
      <c r="L1031">
        <v>1</v>
      </c>
      <c r="N1031" t="s">
        <v>18</v>
      </c>
      <c r="O1031" t="s">
        <v>90</v>
      </c>
      <c r="P1031">
        <v>2013</v>
      </c>
      <c r="Q1031" t="s">
        <v>1054</v>
      </c>
      <c r="R1031">
        <v>1</v>
      </c>
    </row>
    <row r="1032" spans="8:18">
      <c r="H1032" t="s">
        <v>18</v>
      </c>
      <c r="I1032" t="s">
        <v>93</v>
      </c>
      <c r="J1032">
        <v>2008</v>
      </c>
      <c r="K1032" t="s">
        <v>720</v>
      </c>
      <c r="L1032">
        <v>1</v>
      </c>
      <c r="N1032" t="s">
        <v>18</v>
      </c>
      <c r="O1032" t="s">
        <v>90</v>
      </c>
      <c r="P1032">
        <v>2014</v>
      </c>
      <c r="Q1032" t="s">
        <v>1054</v>
      </c>
      <c r="R1032">
        <v>1</v>
      </c>
    </row>
    <row r="1033" spans="8:18">
      <c r="H1033" t="s">
        <v>18</v>
      </c>
      <c r="I1033" t="s">
        <v>93</v>
      </c>
      <c r="J1033">
        <v>2009</v>
      </c>
      <c r="K1033" t="s">
        <v>720</v>
      </c>
      <c r="L1033">
        <v>1</v>
      </c>
      <c r="N1033" t="s">
        <v>18</v>
      </c>
      <c r="O1033" t="s">
        <v>90</v>
      </c>
      <c r="P1033">
        <v>2015</v>
      </c>
      <c r="Q1033" t="s">
        <v>1054</v>
      </c>
      <c r="R1033">
        <v>1</v>
      </c>
    </row>
    <row r="1034" spans="8:18">
      <c r="H1034" t="s">
        <v>18</v>
      </c>
      <c r="I1034" t="s">
        <v>93</v>
      </c>
      <c r="J1034">
        <v>2010</v>
      </c>
      <c r="K1034" t="s">
        <v>720</v>
      </c>
      <c r="L1034">
        <v>1</v>
      </c>
      <c r="N1034" t="s">
        <v>18</v>
      </c>
      <c r="O1034" t="s">
        <v>90</v>
      </c>
      <c r="P1034">
        <v>2016</v>
      </c>
      <c r="Q1034" t="s">
        <v>1054</v>
      </c>
      <c r="R1034">
        <v>1</v>
      </c>
    </row>
    <row r="1035" spans="8:18">
      <c r="H1035" t="s">
        <v>18</v>
      </c>
      <c r="I1035" t="s">
        <v>93</v>
      </c>
      <c r="J1035">
        <v>2011</v>
      </c>
      <c r="K1035" t="s">
        <v>720</v>
      </c>
      <c r="L1035">
        <v>1</v>
      </c>
      <c r="N1035" t="s">
        <v>18</v>
      </c>
      <c r="O1035" t="s">
        <v>90</v>
      </c>
      <c r="P1035">
        <v>2017</v>
      </c>
      <c r="Q1035" t="s">
        <v>1054</v>
      </c>
      <c r="R1035">
        <v>1</v>
      </c>
    </row>
    <row r="1036" spans="8:18">
      <c r="H1036" t="s">
        <v>18</v>
      </c>
      <c r="I1036" t="s">
        <v>93</v>
      </c>
      <c r="J1036">
        <v>2012</v>
      </c>
      <c r="K1036" t="s">
        <v>720</v>
      </c>
      <c r="L1036">
        <v>1</v>
      </c>
      <c r="N1036" t="s">
        <v>18</v>
      </c>
      <c r="O1036" t="s">
        <v>90</v>
      </c>
      <c r="P1036">
        <v>2018</v>
      </c>
      <c r="Q1036" t="s">
        <v>1054</v>
      </c>
      <c r="R1036">
        <v>1</v>
      </c>
    </row>
    <row r="1037" spans="8:18">
      <c r="H1037" t="s">
        <v>18</v>
      </c>
      <c r="I1037" t="s">
        <v>93</v>
      </c>
      <c r="J1037">
        <v>2013</v>
      </c>
      <c r="K1037" t="s">
        <v>720</v>
      </c>
      <c r="L1037">
        <v>1</v>
      </c>
      <c r="N1037" t="s">
        <v>18</v>
      </c>
      <c r="O1037" t="s">
        <v>90</v>
      </c>
      <c r="P1037">
        <v>2019</v>
      </c>
      <c r="Q1037" t="s">
        <v>1054</v>
      </c>
      <c r="R1037">
        <v>1</v>
      </c>
    </row>
    <row r="1038" spans="8:18">
      <c r="H1038" t="s">
        <v>18</v>
      </c>
      <c r="I1038" t="s">
        <v>93</v>
      </c>
      <c r="J1038">
        <v>2014</v>
      </c>
      <c r="K1038" t="s">
        <v>720</v>
      </c>
      <c r="L1038">
        <v>1</v>
      </c>
      <c r="N1038" t="s">
        <v>18</v>
      </c>
      <c r="O1038" t="s">
        <v>90</v>
      </c>
      <c r="P1038">
        <v>2020</v>
      </c>
      <c r="Q1038" t="s">
        <v>1054</v>
      </c>
      <c r="R1038">
        <v>1</v>
      </c>
    </row>
    <row r="1039" spans="8:18">
      <c r="H1039" t="s">
        <v>18</v>
      </c>
      <c r="I1039" t="s">
        <v>93</v>
      </c>
      <c r="J1039">
        <v>2015</v>
      </c>
      <c r="K1039" t="s">
        <v>720</v>
      </c>
      <c r="L1039">
        <v>1</v>
      </c>
      <c r="N1039" t="s">
        <v>18</v>
      </c>
      <c r="O1039" t="s">
        <v>91</v>
      </c>
      <c r="P1039">
        <v>2006</v>
      </c>
      <c r="Q1039" t="s">
        <v>1055</v>
      </c>
      <c r="R1039">
        <v>1</v>
      </c>
    </row>
    <row r="1040" spans="8:18">
      <c r="H1040" t="s">
        <v>18</v>
      </c>
      <c r="I1040" t="s">
        <v>93</v>
      </c>
      <c r="J1040">
        <v>2016</v>
      </c>
      <c r="K1040" t="s">
        <v>720</v>
      </c>
      <c r="L1040">
        <v>1</v>
      </c>
      <c r="N1040" t="s">
        <v>18</v>
      </c>
      <c r="O1040" t="s">
        <v>91</v>
      </c>
      <c r="P1040">
        <v>2007</v>
      </c>
      <c r="Q1040" t="s">
        <v>1055</v>
      </c>
      <c r="R1040">
        <v>1</v>
      </c>
    </row>
    <row r="1041" spans="8:18">
      <c r="H1041" t="s">
        <v>18</v>
      </c>
      <c r="I1041" t="s">
        <v>93</v>
      </c>
      <c r="J1041">
        <v>2017</v>
      </c>
      <c r="K1041" t="s">
        <v>720</v>
      </c>
      <c r="L1041">
        <v>1</v>
      </c>
      <c r="N1041" t="s">
        <v>18</v>
      </c>
      <c r="O1041" t="s">
        <v>91</v>
      </c>
      <c r="P1041">
        <v>2008</v>
      </c>
      <c r="Q1041" t="s">
        <v>1055</v>
      </c>
      <c r="R1041">
        <v>1</v>
      </c>
    </row>
    <row r="1042" spans="8:18">
      <c r="H1042" t="s">
        <v>18</v>
      </c>
      <c r="I1042" t="s">
        <v>93</v>
      </c>
      <c r="J1042">
        <v>2018</v>
      </c>
      <c r="K1042" t="s">
        <v>720</v>
      </c>
      <c r="L1042">
        <v>1</v>
      </c>
      <c r="N1042" t="s">
        <v>18</v>
      </c>
      <c r="O1042" t="s">
        <v>91</v>
      </c>
      <c r="P1042">
        <v>2009</v>
      </c>
      <c r="Q1042" t="s">
        <v>1055</v>
      </c>
      <c r="R1042">
        <v>1</v>
      </c>
    </row>
    <row r="1043" spans="8:18">
      <c r="H1043" t="s">
        <v>18</v>
      </c>
      <c r="I1043" t="s">
        <v>93</v>
      </c>
      <c r="J1043">
        <v>2019</v>
      </c>
      <c r="K1043" t="s">
        <v>720</v>
      </c>
      <c r="L1043">
        <v>1</v>
      </c>
      <c r="N1043" t="s">
        <v>18</v>
      </c>
      <c r="O1043" t="s">
        <v>91</v>
      </c>
      <c r="P1043">
        <v>2010</v>
      </c>
      <c r="Q1043" t="s">
        <v>1055</v>
      </c>
      <c r="R1043">
        <v>1</v>
      </c>
    </row>
    <row r="1044" spans="8:18">
      <c r="H1044" t="s">
        <v>18</v>
      </c>
      <c r="I1044" t="s">
        <v>93</v>
      </c>
      <c r="J1044">
        <v>2020</v>
      </c>
      <c r="K1044" t="s">
        <v>720</v>
      </c>
      <c r="L1044">
        <v>1</v>
      </c>
      <c r="N1044" t="s">
        <v>18</v>
      </c>
      <c r="O1044" t="s">
        <v>91</v>
      </c>
      <c r="P1044">
        <v>2011</v>
      </c>
      <c r="Q1044" t="s">
        <v>1055</v>
      </c>
      <c r="R1044">
        <v>1</v>
      </c>
    </row>
    <row r="1045" spans="8:18">
      <c r="H1045" t="s">
        <v>18</v>
      </c>
      <c r="I1045" t="s">
        <v>94</v>
      </c>
      <c r="J1045">
        <v>2006</v>
      </c>
      <c r="K1045" t="s">
        <v>742</v>
      </c>
      <c r="L1045">
        <v>3</v>
      </c>
      <c r="N1045" t="s">
        <v>18</v>
      </c>
      <c r="O1045" t="s">
        <v>91</v>
      </c>
      <c r="P1045">
        <v>2012</v>
      </c>
      <c r="Q1045" t="s">
        <v>1055</v>
      </c>
      <c r="R1045">
        <v>1</v>
      </c>
    </row>
    <row r="1046" spans="8:18">
      <c r="H1046" t="s">
        <v>18</v>
      </c>
      <c r="I1046" t="s">
        <v>94</v>
      </c>
      <c r="J1046">
        <v>2007</v>
      </c>
      <c r="K1046" t="s">
        <v>742</v>
      </c>
      <c r="L1046">
        <v>3</v>
      </c>
      <c r="N1046" t="s">
        <v>18</v>
      </c>
      <c r="O1046" t="s">
        <v>91</v>
      </c>
      <c r="P1046">
        <v>2013</v>
      </c>
      <c r="Q1046" t="s">
        <v>1055</v>
      </c>
      <c r="R1046">
        <v>1</v>
      </c>
    </row>
    <row r="1047" spans="8:18">
      <c r="H1047" t="s">
        <v>18</v>
      </c>
      <c r="I1047" t="s">
        <v>94</v>
      </c>
      <c r="J1047">
        <v>2008</v>
      </c>
      <c r="K1047" t="s">
        <v>742</v>
      </c>
      <c r="L1047">
        <v>3</v>
      </c>
      <c r="N1047" t="s">
        <v>18</v>
      </c>
      <c r="O1047" t="s">
        <v>91</v>
      </c>
      <c r="P1047">
        <v>2014</v>
      </c>
      <c r="Q1047" t="s">
        <v>1055</v>
      </c>
      <c r="R1047">
        <v>1</v>
      </c>
    </row>
    <row r="1048" spans="8:18">
      <c r="H1048" t="s">
        <v>18</v>
      </c>
      <c r="I1048" t="s">
        <v>94</v>
      </c>
      <c r="J1048">
        <v>2009</v>
      </c>
      <c r="K1048" t="s">
        <v>742</v>
      </c>
      <c r="L1048">
        <v>3</v>
      </c>
      <c r="N1048" t="s">
        <v>18</v>
      </c>
      <c r="O1048" t="s">
        <v>91</v>
      </c>
      <c r="P1048">
        <v>2015</v>
      </c>
      <c r="Q1048" t="s">
        <v>1055</v>
      </c>
      <c r="R1048">
        <v>1</v>
      </c>
    </row>
    <row r="1049" spans="8:18">
      <c r="H1049" t="s">
        <v>18</v>
      </c>
      <c r="I1049" t="s">
        <v>94</v>
      </c>
      <c r="J1049">
        <v>2010</v>
      </c>
      <c r="K1049" t="s">
        <v>742</v>
      </c>
      <c r="L1049">
        <v>3</v>
      </c>
      <c r="N1049" t="s">
        <v>18</v>
      </c>
      <c r="O1049" t="s">
        <v>91</v>
      </c>
      <c r="P1049">
        <v>2016</v>
      </c>
      <c r="Q1049" t="s">
        <v>1055</v>
      </c>
      <c r="R1049">
        <v>1</v>
      </c>
    </row>
    <row r="1050" spans="8:18">
      <c r="H1050" t="s">
        <v>18</v>
      </c>
      <c r="I1050" t="s">
        <v>94</v>
      </c>
      <c r="J1050">
        <v>2011</v>
      </c>
      <c r="K1050" t="s">
        <v>742</v>
      </c>
      <c r="L1050">
        <v>3</v>
      </c>
      <c r="N1050" t="s">
        <v>18</v>
      </c>
      <c r="O1050" t="s">
        <v>91</v>
      </c>
      <c r="P1050">
        <v>2017</v>
      </c>
      <c r="Q1050" t="s">
        <v>1055</v>
      </c>
      <c r="R1050">
        <v>1</v>
      </c>
    </row>
    <row r="1051" spans="8:18">
      <c r="H1051" t="s">
        <v>18</v>
      </c>
      <c r="I1051" t="s">
        <v>94</v>
      </c>
      <c r="J1051">
        <v>2012</v>
      </c>
      <c r="K1051" t="s">
        <v>742</v>
      </c>
      <c r="L1051">
        <v>3</v>
      </c>
      <c r="N1051" t="s">
        <v>18</v>
      </c>
      <c r="O1051" t="s">
        <v>91</v>
      </c>
      <c r="P1051">
        <v>2018</v>
      </c>
      <c r="Q1051" t="s">
        <v>1055</v>
      </c>
      <c r="R1051">
        <v>1</v>
      </c>
    </row>
    <row r="1052" spans="8:18">
      <c r="H1052" t="s">
        <v>18</v>
      </c>
      <c r="I1052" t="s">
        <v>94</v>
      </c>
      <c r="J1052">
        <v>2013</v>
      </c>
      <c r="K1052" t="s">
        <v>742</v>
      </c>
      <c r="L1052">
        <v>3</v>
      </c>
      <c r="N1052" t="s">
        <v>18</v>
      </c>
      <c r="O1052" t="s">
        <v>91</v>
      </c>
      <c r="P1052">
        <v>2019</v>
      </c>
      <c r="Q1052" t="s">
        <v>1055</v>
      </c>
      <c r="R1052">
        <v>1</v>
      </c>
    </row>
    <row r="1053" spans="8:18">
      <c r="H1053" t="s">
        <v>18</v>
      </c>
      <c r="I1053" t="s">
        <v>94</v>
      </c>
      <c r="J1053">
        <v>2014</v>
      </c>
      <c r="K1053" t="s">
        <v>747</v>
      </c>
      <c r="L1053">
        <v>3</v>
      </c>
      <c r="N1053" t="s">
        <v>18</v>
      </c>
      <c r="O1053" t="s">
        <v>91</v>
      </c>
      <c r="P1053">
        <v>2020</v>
      </c>
      <c r="Q1053" t="s">
        <v>1055</v>
      </c>
      <c r="R1053">
        <v>1</v>
      </c>
    </row>
    <row r="1054" spans="8:18">
      <c r="H1054" t="s">
        <v>18</v>
      </c>
      <c r="I1054" t="s">
        <v>94</v>
      </c>
      <c r="J1054">
        <v>2014</v>
      </c>
      <c r="K1054" t="s">
        <v>742</v>
      </c>
      <c r="L1054">
        <v>3</v>
      </c>
      <c r="N1054" t="s">
        <v>18</v>
      </c>
      <c r="O1054" t="s">
        <v>92</v>
      </c>
      <c r="P1054">
        <v>2006</v>
      </c>
      <c r="Q1054" t="s">
        <v>1056</v>
      </c>
      <c r="R1054">
        <v>1</v>
      </c>
    </row>
    <row r="1055" spans="8:18">
      <c r="H1055" t="s">
        <v>18</v>
      </c>
      <c r="I1055" t="s">
        <v>94</v>
      </c>
      <c r="J1055">
        <v>2014</v>
      </c>
      <c r="K1055" t="s">
        <v>681</v>
      </c>
      <c r="L1055">
        <v>3</v>
      </c>
      <c r="N1055" t="s">
        <v>18</v>
      </c>
      <c r="O1055" t="s">
        <v>92</v>
      </c>
      <c r="P1055">
        <v>2007</v>
      </c>
      <c r="Q1055" t="s">
        <v>1056</v>
      </c>
      <c r="R1055">
        <v>1</v>
      </c>
    </row>
    <row r="1056" spans="8:18">
      <c r="H1056" t="s">
        <v>18</v>
      </c>
      <c r="I1056" t="s">
        <v>94</v>
      </c>
      <c r="J1056">
        <v>2015</v>
      </c>
      <c r="K1056" t="s">
        <v>716</v>
      </c>
      <c r="L1056">
        <v>1</v>
      </c>
      <c r="N1056" t="s">
        <v>18</v>
      </c>
      <c r="O1056" t="s">
        <v>92</v>
      </c>
      <c r="P1056">
        <v>2008</v>
      </c>
      <c r="Q1056" t="s">
        <v>1056</v>
      </c>
      <c r="R1056">
        <v>1</v>
      </c>
    </row>
    <row r="1057" spans="8:18">
      <c r="H1057" t="s">
        <v>18</v>
      </c>
      <c r="I1057" t="s">
        <v>94</v>
      </c>
      <c r="J1057">
        <v>2016</v>
      </c>
      <c r="K1057" t="s">
        <v>716</v>
      </c>
      <c r="L1057">
        <v>1</v>
      </c>
      <c r="N1057" t="s">
        <v>18</v>
      </c>
      <c r="O1057" t="s">
        <v>92</v>
      </c>
      <c r="P1057">
        <v>2009</v>
      </c>
      <c r="Q1057" t="s">
        <v>1056</v>
      </c>
      <c r="R1057">
        <v>1</v>
      </c>
    </row>
    <row r="1058" spans="8:18">
      <c r="H1058" t="s">
        <v>18</v>
      </c>
      <c r="I1058" t="s">
        <v>94</v>
      </c>
      <c r="J1058">
        <v>2017</v>
      </c>
      <c r="K1058" t="s">
        <v>716</v>
      </c>
      <c r="L1058">
        <v>1</v>
      </c>
      <c r="N1058" t="s">
        <v>18</v>
      </c>
      <c r="O1058" t="s">
        <v>92</v>
      </c>
      <c r="P1058">
        <v>2010</v>
      </c>
      <c r="Q1058" t="s">
        <v>1056</v>
      </c>
      <c r="R1058">
        <v>1</v>
      </c>
    </row>
    <row r="1059" spans="8:18">
      <c r="H1059" t="s">
        <v>18</v>
      </c>
      <c r="I1059" t="s">
        <v>94</v>
      </c>
      <c r="J1059">
        <v>2018</v>
      </c>
      <c r="K1059" t="s">
        <v>716</v>
      </c>
      <c r="L1059">
        <v>1</v>
      </c>
      <c r="N1059" t="s">
        <v>18</v>
      </c>
      <c r="O1059" t="s">
        <v>92</v>
      </c>
      <c r="P1059">
        <v>2011</v>
      </c>
      <c r="Q1059" t="s">
        <v>1056</v>
      </c>
      <c r="R1059">
        <v>1</v>
      </c>
    </row>
    <row r="1060" spans="8:18">
      <c r="H1060" t="s">
        <v>18</v>
      </c>
      <c r="I1060" t="s">
        <v>94</v>
      </c>
      <c r="J1060">
        <v>2019</v>
      </c>
      <c r="K1060" t="s">
        <v>716</v>
      </c>
      <c r="L1060">
        <v>1</v>
      </c>
      <c r="N1060" t="s">
        <v>18</v>
      </c>
      <c r="O1060" t="s">
        <v>92</v>
      </c>
      <c r="P1060">
        <v>2012</v>
      </c>
      <c r="Q1060" t="s">
        <v>1056</v>
      </c>
      <c r="R1060">
        <v>1</v>
      </c>
    </row>
    <row r="1061" spans="8:18">
      <c r="H1061" t="s">
        <v>18</v>
      </c>
      <c r="I1061" t="s">
        <v>94</v>
      </c>
      <c r="J1061">
        <v>2020</v>
      </c>
      <c r="K1061" t="s">
        <v>716</v>
      </c>
      <c r="L1061">
        <v>1</v>
      </c>
      <c r="N1061" t="s">
        <v>18</v>
      </c>
      <c r="O1061" t="s">
        <v>92</v>
      </c>
      <c r="P1061">
        <v>2013</v>
      </c>
      <c r="Q1061" t="s">
        <v>1056</v>
      </c>
      <c r="R1061">
        <v>1</v>
      </c>
    </row>
    <row r="1062" spans="8:18">
      <c r="H1062" t="s">
        <v>18</v>
      </c>
      <c r="I1062" t="s">
        <v>94</v>
      </c>
      <c r="J1062">
        <v>2021</v>
      </c>
      <c r="K1062" t="s">
        <v>716</v>
      </c>
      <c r="L1062">
        <v>1</v>
      </c>
      <c r="N1062" t="s">
        <v>18</v>
      </c>
      <c r="O1062" t="s">
        <v>92</v>
      </c>
      <c r="P1062">
        <v>2014</v>
      </c>
      <c r="Q1062" t="s">
        <v>1056</v>
      </c>
      <c r="R1062">
        <v>1</v>
      </c>
    </row>
    <row r="1063" spans="8:18">
      <c r="H1063" t="s">
        <v>18</v>
      </c>
      <c r="I1063" t="s">
        <v>95</v>
      </c>
      <c r="J1063">
        <v>2006</v>
      </c>
      <c r="K1063" t="s">
        <v>742</v>
      </c>
      <c r="L1063">
        <v>3</v>
      </c>
      <c r="N1063" t="s">
        <v>18</v>
      </c>
      <c r="O1063" t="s">
        <v>92</v>
      </c>
      <c r="P1063">
        <v>2015</v>
      </c>
      <c r="Q1063" t="s">
        <v>1056</v>
      </c>
      <c r="R1063">
        <v>1</v>
      </c>
    </row>
    <row r="1064" spans="8:18">
      <c r="H1064" t="s">
        <v>18</v>
      </c>
      <c r="I1064" t="s">
        <v>95</v>
      </c>
      <c r="J1064">
        <v>2007</v>
      </c>
      <c r="K1064" t="s">
        <v>742</v>
      </c>
      <c r="L1064">
        <v>3</v>
      </c>
      <c r="N1064" t="s">
        <v>18</v>
      </c>
      <c r="O1064" t="s">
        <v>92</v>
      </c>
      <c r="P1064">
        <v>2016</v>
      </c>
      <c r="Q1064" t="s">
        <v>1056</v>
      </c>
      <c r="R1064">
        <v>1</v>
      </c>
    </row>
    <row r="1065" spans="8:18">
      <c r="H1065" t="s">
        <v>18</v>
      </c>
      <c r="I1065" t="s">
        <v>95</v>
      </c>
      <c r="J1065">
        <v>2008</v>
      </c>
      <c r="K1065" t="s">
        <v>742</v>
      </c>
      <c r="L1065">
        <v>3</v>
      </c>
      <c r="N1065" t="s">
        <v>18</v>
      </c>
      <c r="O1065" t="s">
        <v>92</v>
      </c>
      <c r="P1065">
        <v>2017</v>
      </c>
      <c r="Q1065" t="s">
        <v>1056</v>
      </c>
      <c r="R1065">
        <v>1</v>
      </c>
    </row>
    <row r="1066" spans="8:18">
      <c r="H1066" t="s">
        <v>18</v>
      </c>
      <c r="I1066" t="s">
        <v>95</v>
      </c>
      <c r="J1066">
        <v>2009</v>
      </c>
      <c r="K1066" t="s">
        <v>742</v>
      </c>
      <c r="L1066">
        <v>3</v>
      </c>
      <c r="N1066" t="s">
        <v>18</v>
      </c>
      <c r="O1066" t="s">
        <v>92</v>
      </c>
      <c r="P1066">
        <v>2018</v>
      </c>
      <c r="Q1066" t="s">
        <v>1056</v>
      </c>
      <c r="R1066">
        <v>1</v>
      </c>
    </row>
    <row r="1067" spans="8:18">
      <c r="H1067" t="s">
        <v>18</v>
      </c>
      <c r="I1067" t="s">
        <v>95</v>
      </c>
      <c r="J1067">
        <v>2010</v>
      </c>
      <c r="K1067" t="s">
        <v>742</v>
      </c>
      <c r="L1067">
        <v>3</v>
      </c>
      <c r="N1067" t="s">
        <v>18</v>
      </c>
      <c r="O1067" t="s">
        <v>92</v>
      </c>
      <c r="P1067">
        <v>2019</v>
      </c>
      <c r="Q1067" t="s">
        <v>1056</v>
      </c>
      <c r="R1067">
        <v>1</v>
      </c>
    </row>
    <row r="1068" spans="8:18">
      <c r="H1068" t="s">
        <v>18</v>
      </c>
      <c r="I1068" t="s">
        <v>95</v>
      </c>
      <c r="J1068">
        <v>2011</v>
      </c>
      <c r="K1068" t="s">
        <v>742</v>
      </c>
      <c r="L1068">
        <v>3</v>
      </c>
      <c r="N1068" t="s">
        <v>18</v>
      </c>
      <c r="O1068" t="s">
        <v>92</v>
      </c>
      <c r="P1068">
        <v>2020</v>
      </c>
      <c r="Q1068" t="s">
        <v>1056</v>
      </c>
      <c r="R1068">
        <v>1</v>
      </c>
    </row>
    <row r="1069" spans="8:18">
      <c r="H1069" t="s">
        <v>18</v>
      </c>
      <c r="I1069" t="s">
        <v>95</v>
      </c>
      <c r="J1069">
        <v>2012</v>
      </c>
      <c r="K1069" t="s">
        <v>742</v>
      </c>
      <c r="L1069">
        <v>3</v>
      </c>
      <c r="N1069" t="s">
        <v>18</v>
      </c>
      <c r="O1069" t="s">
        <v>93</v>
      </c>
      <c r="P1069">
        <v>2006</v>
      </c>
      <c r="Q1069" t="s">
        <v>1057</v>
      </c>
      <c r="R1069">
        <v>1</v>
      </c>
    </row>
    <row r="1070" spans="8:18">
      <c r="H1070" t="s">
        <v>18</v>
      </c>
      <c r="I1070" t="s">
        <v>95</v>
      </c>
      <c r="J1070">
        <v>2013</v>
      </c>
      <c r="K1070" t="s">
        <v>742</v>
      </c>
      <c r="L1070">
        <v>3</v>
      </c>
      <c r="N1070" t="s">
        <v>18</v>
      </c>
      <c r="O1070" t="s">
        <v>93</v>
      </c>
      <c r="P1070">
        <v>2007</v>
      </c>
      <c r="Q1070" t="s">
        <v>1057</v>
      </c>
      <c r="R1070">
        <v>1</v>
      </c>
    </row>
    <row r="1071" spans="8:18">
      <c r="H1071" t="s">
        <v>18</v>
      </c>
      <c r="I1071" t="s">
        <v>95</v>
      </c>
      <c r="J1071">
        <v>2013</v>
      </c>
      <c r="K1071" t="s">
        <v>800</v>
      </c>
      <c r="L1071">
        <v>2</v>
      </c>
      <c r="N1071" t="s">
        <v>18</v>
      </c>
      <c r="O1071" t="s">
        <v>93</v>
      </c>
      <c r="P1071">
        <v>2008</v>
      </c>
      <c r="Q1071" t="s">
        <v>1057</v>
      </c>
      <c r="R1071">
        <v>1</v>
      </c>
    </row>
    <row r="1072" spans="8:18">
      <c r="H1072" t="s">
        <v>18</v>
      </c>
      <c r="I1072" t="s">
        <v>95</v>
      </c>
      <c r="J1072">
        <v>2014</v>
      </c>
      <c r="K1072" t="s">
        <v>716</v>
      </c>
      <c r="L1072">
        <v>1</v>
      </c>
      <c r="N1072" t="s">
        <v>18</v>
      </c>
      <c r="O1072" t="s">
        <v>93</v>
      </c>
      <c r="P1072">
        <v>2009</v>
      </c>
      <c r="Q1072" t="s">
        <v>1057</v>
      </c>
      <c r="R1072">
        <v>1</v>
      </c>
    </row>
    <row r="1073" spans="8:18">
      <c r="H1073" t="s">
        <v>18</v>
      </c>
      <c r="I1073" t="s">
        <v>95</v>
      </c>
      <c r="J1073">
        <v>2015</v>
      </c>
      <c r="K1073" t="s">
        <v>716</v>
      </c>
      <c r="L1073">
        <v>1</v>
      </c>
      <c r="N1073" t="s">
        <v>18</v>
      </c>
      <c r="O1073" t="s">
        <v>93</v>
      </c>
      <c r="P1073">
        <v>2010</v>
      </c>
      <c r="Q1073" t="s">
        <v>1057</v>
      </c>
      <c r="R1073">
        <v>1</v>
      </c>
    </row>
    <row r="1074" spans="8:18">
      <c r="H1074" t="s">
        <v>18</v>
      </c>
      <c r="I1074" t="s">
        <v>95</v>
      </c>
      <c r="J1074">
        <v>2015</v>
      </c>
      <c r="K1074" t="s">
        <v>747</v>
      </c>
      <c r="L1074">
        <v>3</v>
      </c>
      <c r="N1074" t="s">
        <v>18</v>
      </c>
      <c r="O1074" t="s">
        <v>93</v>
      </c>
      <c r="P1074">
        <v>2011</v>
      </c>
      <c r="Q1074" t="s">
        <v>1057</v>
      </c>
      <c r="R1074">
        <v>1</v>
      </c>
    </row>
    <row r="1075" spans="8:18">
      <c r="H1075" t="s">
        <v>18</v>
      </c>
      <c r="I1075" t="s">
        <v>95</v>
      </c>
      <c r="J1075">
        <v>2015</v>
      </c>
      <c r="K1075" t="s">
        <v>742</v>
      </c>
      <c r="L1075">
        <v>3</v>
      </c>
      <c r="N1075" t="s">
        <v>18</v>
      </c>
      <c r="O1075" t="s">
        <v>93</v>
      </c>
      <c r="P1075">
        <v>2012</v>
      </c>
      <c r="Q1075" t="s">
        <v>1057</v>
      </c>
      <c r="R1075">
        <v>1</v>
      </c>
    </row>
    <row r="1076" spans="8:18">
      <c r="H1076" t="s">
        <v>18</v>
      </c>
      <c r="I1076" t="s">
        <v>95</v>
      </c>
      <c r="J1076">
        <v>2016</v>
      </c>
      <c r="K1076" t="s">
        <v>716</v>
      </c>
      <c r="L1076">
        <v>1</v>
      </c>
      <c r="N1076" t="s">
        <v>18</v>
      </c>
      <c r="O1076" t="s">
        <v>93</v>
      </c>
      <c r="P1076">
        <v>2013</v>
      </c>
      <c r="Q1076" t="s">
        <v>1057</v>
      </c>
      <c r="R1076">
        <v>1</v>
      </c>
    </row>
    <row r="1077" spans="8:18">
      <c r="H1077" t="s">
        <v>18</v>
      </c>
      <c r="I1077" t="s">
        <v>95</v>
      </c>
      <c r="J1077">
        <v>2017</v>
      </c>
      <c r="K1077" t="s">
        <v>716</v>
      </c>
      <c r="L1077">
        <v>1</v>
      </c>
      <c r="N1077" t="s">
        <v>18</v>
      </c>
      <c r="O1077" t="s">
        <v>93</v>
      </c>
      <c r="P1077">
        <v>2014</v>
      </c>
      <c r="Q1077" t="s">
        <v>1057</v>
      </c>
      <c r="R1077">
        <v>1</v>
      </c>
    </row>
    <row r="1078" spans="8:18">
      <c r="H1078" t="s">
        <v>18</v>
      </c>
      <c r="I1078" t="s">
        <v>95</v>
      </c>
      <c r="J1078">
        <v>2018</v>
      </c>
      <c r="K1078" t="s">
        <v>716</v>
      </c>
      <c r="L1078">
        <v>1</v>
      </c>
      <c r="N1078" t="s">
        <v>18</v>
      </c>
      <c r="O1078" t="s">
        <v>93</v>
      </c>
      <c r="P1078">
        <v>2015</v>
      </c>
      <c r="Q1078" t="s">
        <v>1057</v>
      </c>
      <c r="R1078">
        <v>1</v>
      </c>
    </row>
    <row r="1079" spans="8:18">
      <c r="H1079" t="s">
        <v>18</v>
      </c>
      <c r="I1079" t="s">
        <v>95</v>
      </c>
      <c r="J1079">
        <v>2019</v>
      </c>
      <c r="K1079" t="s">
        <v>716</v>
      </c>
      <c r="L1079">
        <v>1</v>
      </c>
      <c r="N1079" t="s">
        <v>18</v>
      </c>
      <c r="O1079" t="s">
        <v>93</v>
      </c>
      <c r="P1079">
        <v>2016</v>
      </c>
      <c r="Q1079" t="s">
        <v>1057</v>
      </c>
      <c r="R1079">
        <v>1</v>
      </c>
    </row>
    <row r="1080" spans="8:18">
      <c r="H1080" t="s">
        <v>18</v>
      </c>
      <c r="I1080" t="s">
        <v>95</v>
      </c>
      <c r="J1080">
        <v>2020</v>
      </c>
      <c r="K1080" t="s">
        <v>716</v>
      </c>
      <c r="L1080">
        <v>1</v>
      </c>
      <c r="N1080" t="s">
        <v>18</v>
      </c>
      <c r="O1080" t="s">
        <v>93</v>
      </c>
      <c r="P1080">
        <v>2017</v>
      </c>
      <c r="Q1080" t="s">
        <v>1057</v>
      </c>
      <c r="R1080">
        <v>1</v>
      </c>
    </row>
    <row r="1081" spans="8:18">
      <c r="H1081" t="s">
        <v>18</v>
      </c>
      <c r="I1081" t="s">
        <v>95</v>
      </c>
      <c r="J1081">
        <v>2021</v>
      </c>
      <c r="K1081" t="s">
        <v>716</v>
      </c>
      <c r="L1081">
        <v>1</v>
      </c>
      <c r="N1081" t="s">
        <v>18</v>
      </c>
      <c r="O1081" t="s">
        <v>93</v>
      </c>
      <c r="P1081">
        <v>2018</v>
      </c>
      <c r="Q1081" t="s">
        <v>1057</v>
      </c>
      <c r="R1081">
        <v>1</v>
      </c>
    </row>
    <row r="1082" spans="8:18">
      <c r="H1082" t="s">
        <v>18</v>
      </c>
      <c r="I1082" t="s">
        <v>96</v>
      </c>
      <c r="J1082">
        <v>2006</v>
      </c>
      <c r="K1082" t="s">
        <v>716</v>
      </c>
      <c r="L1082">
        <v>1</v>
      </c>
      <c r="N1082" t="s">
        <v>18</v>
      </c>
      <c r="O1082" t="s">
        <v>93</v>
      </c>
      <c r="P1082">
        <v>2019</v>
      </c>
      <c r="Q1082" t="s">
        <v>1057</v>
      </c>
      <c r="R1082">
        <v>1</v>
      </c>
    </row>
    <row r="1083" spans="8:18">
      <c r="H1083" t="s">
        <v>18</v>
      </c>
      <c r="I1083" t="s">
        <v>96</v>
      </c>
      <c r="J1083">
        <v>2007</v>
      </c>
      <c r="K1083" t="s">
        <v>716</v>
      </c>
      <c r="L1083">
        <v>1</v>
      </c>
      <c r="N1083" t="s">
        <v>18</v>
      </c>
      <c r="O1083" t="s">
        <v>93</v>
      </c>
      <c r="P1083">
        <v>2020</v>
      </c>
      <c r="Q1083" t="s">
        <v>1057</v>
      </c>
      <c r="R1083">
        <v>1</v>
      </c>
    </row>
    <row r="1084" spans="8:18">
      <c r="H1084" t="s">
        <v>18</v>
      </c>
      <c r="I1084" t="s">
        <v>96</v>
      </c>
      <c r="J1084">
        <v>2008</v>
      </c>
      <c r="K1084" t="s">
        <v>716</v>
      </c>
      <c r="L1084">
        <v>1</v>
      </c>
      <c r="N1084" t="s">
        <v>18</v>
      </c>
      <c r="O1084" t="s">
        <v>94</v>
      </c>
      <c r="P1084">
        <v>2006</v>
      </c>
      <c r="Q1084" t="s">
        <v>1058</v>
      </c>
      <c r="R1084">
        <v>2</v>
      </c>
    </row>
    <row r="1085" spans="8:18">
      <c r="H1085" t="s">
        <v>18</v>
      </c>
      <c r="I1085" t="s">
        <v>96</v>
      </c>
      <c r="J1085">
        <v>2009</v>
      </c>
      <c r="K1085" t="s">
        <v>716</v>
      </c>
      <c r="L1085">
        <v>1</v>
      </c>
      <c r="N1085" t="s">
        <v>18</v>
      </c>
      <c r="O1085" t="s">
        <v>94</v>
      </c>
      <c r="P1085">
        <v>2007</v>
      </c>
      <c r="Q1085" t="s">
        <v>1058</v>
      </c>
      <c r="R1085">
        <v>2</v>
      </c>
    </row>
    <row r="1086" spans="8:18">
      <c r="H1086" t="s">
        <v>18</v>
      </c>
      <c r="I1086" t="s">
        <v>96</v>
      </c>
      <c r="J1086">
        <v>2010</v>
      </c>
      <c r="K1086" t="s">
        <v>716</v>
      </c>
      <c r="L1086">
        <v>1</v>
      </c>
      <c r="N1086" t="s">
        <v>18</v>
      </c>
      <c r="O1086" t="s">
        <v>94</v>
      </c>
      <c r="P1086">
        <v>2008</v>
      </c>
      <c r="Q1086" t="s">
        <v>1058</v>
      </c>
      <c r="R1086">
        <v>2</v>
      </c>
    </row>
    <row r="1087" spans="8:18">
      <c r="H1087" t="s">
        <v>18</v>
      </c>
      <c r="I1087" t="s">
        <v>96</v>
      </c>
      <c r="J1087">
        <v>2011</v>
      </c>
      <c r="K1087" t="s">
        <v>992</v>
      </c>
      <c r="L1087">
        <v>3</v>
      </c>
      <c r="N1087" t="s">
        <v>18</v>
      </c>
      <c r="O1087" t="s">
        <v>94</v>
      </c>
      <c r="P1087">
        <v>2009</v>
      </c>
      <c r="Q1087" t="s">
        <v>1058</v>
      </c>
      <c r="R1087">
        <v>2</v>
      </c>
    </row>
    <row r="1088" spans="8:18">
      <c r="H1088" t="s">
        <v>18</v>
      </c>
      <c r="I1088" t="s">
        <v>96</v>
      </c>
      <c r="J1088">
        <v>2012</v>
      </c>
      <c r="K1088" t="s">
        <v>992</v>
      </c>
      <c r="L1088">
        <v>3</v>
      </c>
      <c r="N1088" t="s">
        <v>18</v>
      </c>
      <c r="O1088" t="s">
        <v>94</v>
      </c>
      <c r="P1088">
        <v>2010</v>
      </c>
      <c r="Q1088" t="s">
        <v>1058</v>
      </c>
      <c r="R1088">
        <v>2</v>
      </c>
    </row>
    <row r="1089" spans="8:18">
      <c r="H1089" t="s">
        <v>18</v>
      </c>
      <c r="I1089" t="s">
        <v>96</v>
      </c>
      <c r="J1089">
        <v>2013</v>
      </c>
      <c r="K1089" t="s">
        <v>720</v>
      </c>
      <c r="L1089">
        <v>1</v>
      </c>
      <c r="N1089" t="s">
        <v>18</v>
      </c>
      <c r="O1089" t="s">
        <v>94</v>
      </c>
      <c r="P1089">
        <v>2011</v>
      </c>
      <c r="Q1089" t="s">
        <v>1058</v>
      </c>
      <c r="R1089">
        <v>2</v>
      </c>
    </row>
    <row r="1090" spans="8:18">
      <c r="H1090" t="s">
        <v>18</v>
      </c>
      <c r="I1090" t="s">
        <v>96</v>
      </c>
      <c r="J1090">
        <v>2014</v>
      </c>
      <c r="K1090" t="s">
        <v>992</v>
      </c>
      <c r="L1090">
        <v>3</v>
      </c>
      <c r="N1090" t="s">
        <v>18</v>
      </c>
      <c r="O1090" t="s">
        <v>94</v>
      </c>
      <c r="P1090">
        <v>2012</v>
      </c>
      <c r="Q1090" t="s">
        <v>1058</v>
      </c>
      <c r="R1090">
        <v>2</v>
      </c>
    </row>
    <row r="1091" spans="8:18">
      <c r="H1091" t="s">
        <v>18</v>
      </c>
      <c r="I1091" t="s">
        <v>96</v>
      </c>
      <c r="J1091">
        <v>2015</v>
      </c>
      <c r="K1091" t="s">
        <v>992</v>
      </c>
      <c r="L1091">
        <v>3</v>
      </c>
      <c r="N1091" t="s">
        <v>18</v>
      </c>
      <c r="O1091" t="s">
        <v>94</v>
      </c>
      <c r="P1091">
        <v>2013</v>
      </c>
      <c r="Q1091" t="s">
        <v>1059</v>
      </c>
      <c r="R1091">
        <v>3</v>
      </c>
    </row>
    <row r="1092" spans="8:18">
      <c r="H1092" t="s">
        <v>18</v>
      </c>
      <c r="I1092" t="s">
        <v>96</v>
      </c>
      <c r="J1092">
        <v>2016</v>
      </c>
      <c r="K1092" t="s">
        <v>992</v>
      </c>
      <c r="L1092">
        <v>3</v>
      </c>
      <c r="N1092" t="s">
        <v>18</v>
      </c>
      <c r="O1092" t="s">
        <v>94</v>
      </c>
      <c r="P1092">
        <v>2013</v>
      </c>
      <c r="Q1092" t="s">
        <v>1060</v>
      </c>
      <c r="R1092">
        <v>3</v>
      </c>
    </row>
    <row r="1093" spans="8:18">
      <c r="H1093" t="s">
        <v>18</v>
      </c>
      <c r="I1093" t="s">
        <v>96</v>
      </c>
      <c r="J1093">
        <v>2017</v>
      </c>
      <c r="K1093" t="s">
        <v>992</v>
      </c>
      <c r="L1093">
        <v>3</v>
      </c>
      <c r="N1093" t="s">
        <v>18</v>
      </c>
      <c r="O1093" t="s">
        <v>94</v>
      </c>
      <c r="P1093">
        <v>2014</v>
      </c>
      <c r="Q1093" t="s">
        <v>1061</v>
      </c>
      <c r="R1093">
        <v>3</v>
      </c>
    </row>
    <row r="1094" spans="8:18">
      <c r="H1094" t="s">
        <v>18</v>
      </c>
      <c r="I1094" t="s">
        <v>96</v>
      </c>
      <c r="J1094">
        <v>2018</v>
      </c>
      <c r="K1094" t="s">
        <v>716</v>
      </c>
      <c r="L1094">
        <v>1</v>
      </c>
      <c r="N1094" t="s">
        <v>18</v>
      </c>
      <c r="O1094" t="s">
        <v>94</v>
      </c>
      <c r="P1094">
        <v>2014</v>
      </c>
      <c r="Q1094" t="s">
        <v>1060</v>
      </c>
      <c r="R1094">
        <v>3</v>
      </c>
    </row>
    <row r="1095" spans="8:18">
      <c r="H1095" t="s">
        <v>18</v>
      </c>
      <c r="I1095" t="s">
        <v>96</v>
      </c>
      <c r="J1095">
        <v>2019</v>
      </c>
      <c r="K1095" t="s">
        <v>992</v>
      </c>
      <c r="L1095">
        <v>3</v>
      </c>
      <c r="N1095" t="s">
        <v>18</v>
      </c>
      <c r="O1095" t="s">
        <v>94</v>
      </c>
      <c r="P1095">
        <v>2014</v>
      </c>
      <c r="Q1095" t="s">
        <v>1062</v>
      </c>
      <c r="R1095">
        <v>3</v>
      </c>
    </row>
    <row r="1096" spans="8:18">
      <c r="H1096" t="s">
        <v>18</v>
      </c>
      <c r="I1096" t="s">
        <v>96</v>
      </c>
      <c r="J1096">
        <v>2020</v>
      </c>
      <c r="K1096" t="s">
        <v>992</v>
      </c>
      <c r="L1096">
        <v>3</v>
      </c>
      <c r="N1096" t="s">
        <v>18</v>
      </c>
      <c r="O1096" t="s">
        <v>94</v>
      </c>
      <c r="P1096">
        <v>2015</v>
      </c>
      <c r="Q1096" t="s">
        <v>1063</v>
      </c>
      <c r="R1096">
        <v>1</v>
      </c>
    </row>
    <row r="1097" spans="8:18">
      <c r="H1097" t="s">
        <v>18</v>
      </c>
      <c r="I1097" t="s">
        <v>97</v>
      </c>
      <c r="J1097">
        <v>2006</v>
      </c>
      <c r="K1097" t="s">
        <v>716</v>
      </c>
      <c r="L1097">
        <v>1</v>
      </c>
      <c r="N1097" t="s">
        <v>18</v>
      </c>
      <c r="O1097" t="s">
        <v>94</v>
      </c>
      <c r="P1097">
        <v>2016</v>
      </c>
      <c r="Q1097" t="s">
        <v>1063</v>
      </c>
      <c r="R1097">
        <v>1</v>
      </c>
    </row>
    <row r="1098" spans="8:18">
      <c r="H1098" t="s">
        <v>18</v>
      </c>
      <c r="I1098" t="s">
        <v>97</v>
      </c>
      <c r="J1098">
        <v>2007</v>
      </c>
      <c r="K1098" t="s">
        <v>716</v>
      </c>
      <c r="L1098">
        <v>1</v>
      </c>
      <c r="N1098" t="s">
        <v>18</v>
      </c>
      <c r="O1098" t="s">
        <v>94</v>
      </c>
      <c r="P1098">
        <v>2017</v>
      </c>
      <c r="Q1098" t="s">
        <v>1063</v>
      </c>
      <c r="R1098">
        <v>1</v>
      </c>
    </row>
    <row r="1099" spans="8:18">
      <c r="H1099" t="s">
        <v>18</v>
      </c>
      <c r="I1099" t="s">
        <v>97</v>
      </c>
      <c r="J1099">
        <v>2008</v>
      </c>
      <c r="K1099" t="s">
        <v>716</v>
      </c>
      <c r="L1099">
        <v>1</v>
      </c>
      <c r="N1099" t="s">
        <v>18</v>
      </c>
      <c r="O1099" t="s">
        <v>94</v>
      </c>
      <c r="P1099">
        <v>2018</v>
      </c>
      <c r="Q1099" t="s">
        <v>1063</v>
      </c>
      <c r="R1099">
        <v>1</v>
      </c>
    </row>
    <row r="1100" spans="8:18">
      <c r="H1100" t="s">
        <v>18</v>
      </c>
      <c r="I1100" t="s">
        <v>97</v>
      </c>
      <c r="J1100">
        <v>2009</v>
      </c>
      <c r="K1100" t="s">
        <v>716</v>
      </c>
      <c r="L1100">
        <v>1</v>
      </c>
      <c r="N1100" t="s">
        <v>18</v>
      </c>
      <c r="O1100" t="s">
        <v>94</v>
      </c>
      <c r="P1100">
        <v>2019</v>
      </c>
      <c r="Q1100" t="s">
        <v>1063</v>
      </c>
      <c r="R1100">
        <v>1</v>
      </c>
    </row>
    <row r="1101" spans="8:18">
      <c r="H1101" t="s">
        <v>18</v>
      </c>
      <c r="I1101" t="s">
        <v>97</v>
      </c>
      <c r="J1101">
        <v>2010</v>
      </c>
      <c r="K1101" t="s">
        <v>716</v>
      </c>
      <c r="L1101">
        <v>1</v>
      </c>
      <c r="N1101" t="s">
        <v>18</v>
      </c>
      <c r="O1101" t="s">
        <v>94</v>
      </c>
      <c r="P1101">
        <v>2020</v>
      </c>
      <c r="Q1101" t="s">
        <v>1063</v>
      </c>
      <c r="R1101">
        <v>1</v>
      </c>
    </row>
    <row r="1102" spans="8:18">
      <c r="H1102" t="s">
        <v>18</v>
      </c>
      <c r="I1102" t="s">
        <v>97</v>
      </c>
      <c r="J1102">
        <v>2011</v>
      </c>
      <c r="K1102" t="s">
        <v>992</v>
      </c>
      <c r="L1102">
        <v>3</v>
      </c>
      <c r="N1102" t="s">
        <v>18</v>
      </c>
      <c r="O1102" t="s">
        <v>94</v>
      </c>
      <c r="P1102">
        <v>2021</v>
      </c>
      <c r="Q1102" t="s">
        <v>1064</v>
      </c>
      <c r="R1102">
        <v>1</v>
      </c>
    </row>
    <row r="1103" spans="8:18">
      <c r="H1103" t="s">
        <v>18</v>
      </c>
      <c r="I1103" t="s">
        <v>97</v>
      </c>
      <c r="J1103">
        <v>2012</v>
      </c>
      <c r="K1103" t="s">
        <v>992</v>
      </c>
      <c r="L1103">
        <v>3</v>
      </c>
      <c r="N1103" t="s">
        <v>18</v>
      </c>
      <c r="O1103" t="s">
        <v>95</v>
      </c>
      <c r="P1103">
        <v>2006</v>
      </c>
      <c r="Q1103" t="s">
        <v>1065</v>
      </c>
      <c r="R1103">
        <v>2</v>
      </c>
    </row>
    <row r="1104" spans="8:18">
      <c r="H1104" t="s">
        <v>18</v>
      </c>
      <c r="I1104" t="s">
        <v>97</v>
      </c>
      <c r="J1104">
        <v>2013</v>
      </c>
      <c r="K1104" t="s">
        <v>720</v>
      </c>
      <c r="L1104">
        <v>1</v>
      </c>
      <c r="N1104" t="s">
        <v>18</v>
      </c>
      <c r="O1104" t="s">
        <v>95</v>
      </c>
      <c r="P1104">
        <v>2007</v>
      </c>
      <c r="Q1104" t="s">
        <v>1065</v>
      </c>
      <c r="R1104">
        <v>2</v>
      </c>
    </row>
    <row r="1105" spans="8:18">
      <c r="H1105" t="s">
        <v>18</v>
      </c>
      <c r="I1105" t="s">
        <v>97</v>
      </c>
      <c r="J1105">
        <v>2014</v>
      </c>
      <c r="K1105" t="s">
        <v>992</v>
      </c>
      <c r="L1105">
        <v>3</v>
      </c>
      <c r="N1105" t="s">
        <v>18</v>
      </c>
      <c r="O1105" t="s">
        <v>95</v>
      </c>
      <c r="P1105">
        <v>2008</v>
      </c>
      <c r="Q1105" t="s">
        <v>1065</v>
      </c>
      <c r="R1105">
        <v>2</v>
      </c>
    </row>
    <row r="1106" spans="8:18">
      <c r="H1106" t="s">
        <v>18</v>
      </c>
      <c r="I1106" t="s">
        <v>97</v>
      </c>
      <c r="J1106">
        <v>2015</v>
      </c>
      <c r="K1106" t="s">
        <v>992</v>
      </c>
      <c r="L1106">
        <v>3</v>
      </c>
      <c r="N1106" t="s">
        <v>18</v>
      </c>
      <c r="O1106" t="s">
        <v>95</v>
      </c>
      <c r="P1106">
        <v>2009</v>
      </c>
      <c r="Q1106" t="s">
        <v>1065</v>
      </c>
      <c r="R1106">
        <v>2</v>
      </c>
    </row>
    <row r="1107" spans="8:18">
      <c r="H1107" t="s">
        <v>18</v>
      </c>
      <c r="I1107" t="s">
        <v>97</v>
      </c>
      <c r="J1107">
        <v>2016</v>
      </c>
      <c r="K1107" t="s">
        <v>992</v>
      </c>
      <c r="L1107">
        <v>3</v>
      </c>
      <c r="N1107" t="s">
        <v>18</v>
      </c>
      <c r="O1107" t="s">
        <v>95</v>
      </c>
      <c r="P1107">
        <v>2010</v>
      </c>
      <c r="Q1107" t="s">
        <v>1065</v>
      </c>
      <c r="R1107">
        <v>2</v>
      </c>
    </row>
    <row r="1108" spans="8:18">
      <c r="H1108" t="s">
        <v>18</v>
      </c>
      <c r="I1108" t="s">
        <v>97</v>
      </c>
      <c r="J1108">
        <v>2017</v>
      </c>
      <c r="K1108" t="s">
        <v>992</v>
      </c>
      <c r="L1108">
        <v>3</v>
      </c>
      <c r="N1108" t="s">
        <v>18</v>
      </c>
      <c r="O1108" t="s">
        <v>95</v>
      </c>
      <c r="P1108">
        <v>2011</v>
      </c>
      <c r="Q1108" t="s">
        <v>1065</v>
      </c>
      <c r="R1108">
        <v>2</v>
      </c>
    </row>
    <row r="1109" spans="8:18">
      <c r="H1109" t="s">
        <v>18</v>
      </c>
      <c r="I1109" t="s">
        <v>97</v>
      </c>
      <c r="J1109">
        <v>2018</v>
      </c>
      <c r="K1109" t="s">
        <v>716</v>
      </c>
      <c r="L1109">
        <v>1</v>
      </c>
      <c r="N1109" t="s">
        <v>18</v>
      </c>
      <c r="O1109" t="s">
        <v>95</v>
      </c>
      <c r="P1109">
        <v>2012</v>
      </c>
      <c r="Q1109" t="s">
        <v>744</v>
      </c>
      <c r="R1109">
        <v>3</v>
      </c>
    </row>
    <row r="1110" spans="8:18">
      <c r="H1110" t="s">
        <v>18</v>
      </c>
      <c r="I1110" t="s">
        <v>97</v>
      </c>
      <c r="J1110">
        <v>2019</v>
      </c>
      <c r="K1110" t="s">
        <v>992</v>
      </c>
      <c r="L1110">
        <v>3</v>
      </c>
      <c r="N1110" t="s">
        <v>18</v>
      </c>
      <c r="O1110" t="s">
        <v>95</v>
      </c>
      <c r="P1110">
        <v>2013</v>
      </c>
      <c r="Q1110" t="s">
        <v>1066</v>
      </c>
      <c r="R1110">
        <v>1</v>
      </c>
    </row>
    <row r="1111" spans="8:18">
      <c r="H1111" t="s">
        <v>18</v>
      </c>
      <c r="I1111" t="s">
        <v>97</v>
      </c>
      <c r="J1111">
        <v>2020</v>
      </c>
      <c r="K1111" t="s">
        <v>992</v>
      </c>
      <c r="L1111">
        <v>3</v>
      </c>
      <c r="N1111" t="s">
        <v>18</v>
      </c>
      <c r="O1111" t="s">
        <v>95</v>
      </c>
      <c r="P1111">
        <v>2013</v>
      </c>
      <c r="Q1111" t="s">
        <v>745</v>
      </c>
      <c r="R1111">
        <v>3</v>
      </c>
    </row>
    <row r="1112" spans="8:18">
      <c r="H1112" t="s">
        <v>18</v>
      </c>
      <c r="I1112" t="s">
        <v>98</v>
      </c>
      <c r="J1112">
        <v>2006</v>
      </c>
      <c r="K1112" t="s">
        <v>720</v>
      </c>
      <c r="L1112">
        <v>1</v>
      </c>
      <c r="N1112" t="s">
        <v>18</v>
      </c>
      <c r="O1112" t="s">
        <v>95</v>
      </c>
      <c r="P1112">
        <v>2014</v>
      </c>
      <c r="Q1112" t="s">
        <v>1066</v>
      </c>
      <c r="R1112">
        <v>1</v>
      </c>
    </row>
    <row r="1113" spans="8:18">
      <c r="H1113" t="s">
        <v>18</v>
      </c>
      <c r="I1113" t="s">
        <v>98</v>
      </c>
      <c r="J1113">
        <v>2007</v>
      </c>
      <c r="K1113" t="s">
        <v>720</v>
      </c>
      <c r="L1113">
        <v>1</v>
      </c>
      <c r="N1113" t="s">
        <v>18</v>
      </c>
      <c r="O1113" t="s">
        <v>95</v>
      </c>
      <c r="P1113">
        <v>2014</v>
      </c>
      <c r="Q1113" t="s">
        <v>1067</v>
      </c>
      <c r="R1113">
        <v>1</v>
      </c>
    </row>
    <row r="1114" spans="8:18">
      <c r="H1114" t="s">
        <v>18</v>
      </c>
      <c r="I1114" t="s">
        <v>98</v>
      </c>
      <c r="J1114">
        <v>2008</v>
      </c>
      <c r="K1114" t="s">
        <v>720</v>
      </c>
      <c r="L1114">
        <v>1</v>
      </c>
      <c r="N1114" t="s">
        <v>18</v>
      </c>
      <c r="O1114" t="s">
        <v>95</v>
      </c>
      <c r="P1114">
        <v>2015</v>
      </c>
      <c r="Q1114" t="s">
        <v>1068</v>
      </c>
      <c r="R1114">
        <v>1</v>
      </c>
    </row>
    <row r="1115" spans="8:18">
      <c r="H1115" t="s">
        <v>18</v>
      </c>
      <c r="I1115" t="s">
        <v>98</v>
      </c>
      <c r="J1115">
        <v>2009</v>
      </c>
      <c r="K1115" t="s">
        <v>720</v>
      </c>
      <c r="L1115">
        <v>1</v>
      </c>
      <c r="N1115" t="s">
        <v>18</v>
      </c>
      <c r="O1115" t="s">
        <v>95</v>
      </c>
      <c r="P1115">
        <v>2015</v>
      </c>
      <c r="Q1115" t="s">
        <v>1069</v>
      </c>
      <c r="R1115">
        <v>1</v>
      </c>
    </row>
    <row r="1116" spans="8:18">
      <c r="H1116" t="s">
        <v>18</v>
      </c>
      <c r="I1116" t="s">
        <v>98</v>
      </c>
      <c r="J1116">
        <v>2010</v>
      </c>
      <c r="K1116" t="s">
        <v>720</v>
      </c>
      <c r="L1116">
        <v>1</v>
      </c>
      <c r="N1116" t="s">
        <v>18</v>
      </c>
      <c r="O1116" t="s">
        <v>95</v>
      </c>
      <c r="P1116">
        <v>2015</v>
      </c>
      <c r="Q1116" t="s">
        <v>745</v>
      </c>
      <c r="R1116">
        <v>3</v>
      </c>
    </row>
    <row r="1117" spans="8:18">
      <c r="H1117" t="s">
        <v>18</v>
      </c>
      <c r="I1117" t="s">
        <v>98</v>
      </c>
      <c r="J1117">
        <v>2011</v>
      </c>
      <c r="K1117" t="s">
        <v>720</v>
      </c>
      <c r="L1117">
        <v>1</v>
      </c>
      <c r="N1117" t="s">
        <v>18</v>
      </c>
      <c r="O1117" t="s">
        <v>95</v>
      </c>
      <c r="P1117">
        <v>2015</v>
      </c>
      <c r="Q1117" t="s">
        <v>1062</v>
      </c>
      <c r="R1117">
        <v>3</v>
      </c>
    </row>
    <row r="1118" spans="8:18">
      <c r="H1118" t="s">
        <v>18</v>
      </c>
      <c r="I1118" t="s">
        <v>98</v>
      </c>
      <c r="J1118">
        <v>2012</v>
      </c>
      <c r="K1118" t="s">
        <v>720</v>
      </c>
      <c r="L1118">
        <v>1</v>
      </c>
      <c r="N1118" t="s">
        <v>18</v>
      </c>
      <c r="O1118" t="s">
        <v>95</v>
      </c>
      <c r="P1118">
        <v>2016</v>
      </c>
      <c r="Q1118" t="s">
        <v>1068</v>
      </c>
      <c r="R1118">
        <v>1</v>
      </c>
    </row>
    <row r="1119" spans="8:18">
      <c r="H1119" t="s">
        <v>18</v>
      </c>
      <c r="I1119" t="s">
        <v>98</v>
      </c>
      <c r="J1119">
        <v>2013</v>
      </c>
      <c r="K1119" t="s">
        <v>720</v>
      </c>
      <c r="L1119">
        <v>1</v>
      </c>
      <c r="N1119" t="s">
        <v>18</v>
      </c>
      <c r="O1119" t="s">
        <v>95</v>
      </c>
      <c r="P1119">
        <v>2017</v>
      </c>
      <c r="Q1119" t="s">
        <v>1068</v>
      </c>
      <c r="R1119">
        <v>1</v>
      </c>
    </row>
    <row r="1120" spans="8:18">
      <c r="H1120" t="s">
        <v>18</v>
      </c>
      <c r="I1120" t="s">
        <v>98</v>
      </c>
      <c r="J1120">
        <v>2014</v>
      </c>
      <c r="K1120" t="s">
        <v>1070</v>
      </c>
      <c r="L1120">
        <v>3</v>
      </c>
      <c r="N1120" t="s">
        <v>18</v>
      </c>
      <c r="O1120" t="s">
        <v>95</v>
      </c>
      <c r="P1120">
        <v>2018</v>
      </c>
      <c r="Q1120" t="s">
        <v>1068</v>
      </c>
      <c r="R1120">
        <v>1</v>
      </c>
    </row>
    <row r="1121" spans="8:18">
      <c r="H1121" t="s">
        <v>18</v>
      </c>
      <c r="I1121" t="s">
        <v>98</v>
      </c>
      <c r="J1121">
        <v>2015</v>
      </c>
      <c r="K1121" t="s">
        <v>1070</v>
      </c>
      <c r="L1121">
        <v>3</v>
      </c>
      <c r="N1121" t="s">
        <v>18</v>
      </c>
      <c r="O1121" t="s">
        <v>95</v>
      </c>
      <c r="P1121">
        <v>2019</v>
      </c>
      <c r="Q1121" t="s">
        <v>1068</v>
      </c>
      <c r="R1121">
        <v>1</v>
      </c>
    </row>
    <row r="1122" spans="8:18">
      <c r="H1122" t="s">
        <v>18</v>
      </c>
      <c r="I1122" t="s">
        <v>98</v>
      </c>
      <c r="J1122">
        <v>2016</v>
      </c>
      <c r="K1122" t="s">
        <v>1070</v>
      </c>
      <c r="L1122">
        <v>3</v>
      </c>
      <c r="N1122" t="s">
        <v>18</v>
      </c>
      <c r="O1122" t="s">
        <v>95</v>
      </c>
      <c r="P1122">
        <v>2020</v>
      </c>
      <c r="Q1122" t="s">
        <v>1068</v>
      </c>
      <c r="R1122">
        <v>1</v>
      </c>
    </row>
    <row r="1123" spans="8:18">
      <c r="H1123" t="s">
        <v>18</v>
      </c>
      <c r="I1123" t="s">
        <v>98</v>
      </c>
      <c r="J1123">
        <v>2017</v>
      </c>
      <c r="K1123" t="s">
        <v>1070</v>
      </c>
      <c r="L1123">
        <v>3</v>
      </c>
      <c r="N1123" t="s">
        <v>18</v>
      </c>
      <c r="O1123" t="s">
        <v>95</v>
      </c>
      <c r="P1123">
        <v>2021</v>
      </c>
      <c r="Q1123" t="s">
        <v>1068</v>
      </c>
      <c r="R1123">
        <v>1</v>
      </c>
    </row>
    <row r="1124" spans="8:18">
      <c r="H1124" t="s">
        <v>18</v>
      </c>
      <c r="I1124" t="s">
        <v>98</v>
      </c>
      <c r="J1124">
        <v>2018</v>
      </c>
      <c r="K1124" t="s">
        <v>1070</v>
      </c>
      <c r="L1124">
        <v>3</v>
      </c>
      <c r="N1124" t="s">
        <v>18</v>
      </c>
      <c r="O1124" t="s">
        <v>96</v>
      </c>
      <c r="P1124">
        <v>2006</v>
      </c>
      <c r="Q1124" t="s">
        <v>1071</v>
      </c>
      <c r="R1124">
        <v>1</v>
      </c>
    </row>
    <row r="1125" spans="8:18">
      <c r="H1125" t="s">
        <v>18</v>
      </c>
      <c r="I1125" t="s">
        <v>98</v>
      </c>
      <c r="J1125">
        <v>2019</v>
      </c>
      <c r="K1125" t="s">
        <v>716</v>
      </c>
      <c r="L1125">
        <v>1</v>
      </c>
      <c r="N1125" t="s">
        <v>18</v>
      </c>
      <c r="O1125" t="s">
        <v>96</v>
      </c>
      <c r="P1125">
        <v>2007</v>
      </c>
      <c r="Q1125" t="s">
        <v>1071</v>
      </c>
      <c r="R1125">
        <v>1</v>
      </c>
    </row>
    <row r="1126" spans="8:18">
      <c r="H1126" t="s">
        <v>18</v>
      </c>
      <c r="I1126" t="s">
        <v>98</v>
      </c>
      <c r="J1126">
        <v>2020</v>
      </c>
      <c r="K1126" t="s">
        <v>716</v>
      </c>
      <c r="L1126">
        <v>1</v>
      </c>
      <c r="N1126" t="s">
        <v>18</v>
      </c>
      <c r="O1126" t="s">
        <v>96</v>
      </c>
      <c r="P1126">
        <v>2008</v>
      </c>
      <c r="Q1126" t="s">
        <v>1071</v>
      </c>
      <c r="R1126">
        <v>1</v>
      </c>
    </row>
    <row r="1127" spans="8:18">
      <c r="H1127" t="s">
        <v>18</v>
      </c>
      <c r="I1127" t="s">
        <v>99</v>
      </c>
      <c r="J1127">
        <v>2006</v>
      </c>
      <c r="K1127" t="s">
        <v>716</v>
      </c>
      <c r="L1127">
        <v>1</v>
      </c>
      <c r="N1127" t="s">
        <v>18</v>
      </c>
      <c r="O1127" t="s">
        <v>96</v>
      </c>
      <c r="P1127">
        <v>2009</v>
      </c>
      <c r="Q1127" t="s">
        <v>1071</v>
      </c>
      <c r="R1127">
        <v>1</v>
      </c>
    </row>
    <row r="1128" spans="8:18">
      <c r="H1128" t="s">
        <v>18</v>
      </c>
      <c r="I1128" t="s">
        <v>99</v>
      </c>
      <c r="J1128">
        <v>2007</v>
      </c>
      <c r="K1128" t="s">
        <v>716</v>
      </c>
      <c r="L1128">
        <v>1</v>
      </c>
      <c r="N1128" t="s">
        <v>18</v>
      </c>
      <c r="O1128" t="s">
        <v>96</v>
      </c>
      <c r="P1128">
        <v>2010</v>
      </c>
      <c r="Q1128" t="s">
        <v>1071</v>
      </c>
      <c r="R1128">
        <v>1</v>
      </c>
    </row>
    <row r="1129" spans="8:18">
      <c r="H1129" t="s">
        <v>18</v>
      </c>
      <c r="I1129" t="s">
        <v>99</v>
      </c>
      <c r="J1129">
        <v>2008</v>
      </c>
      <c r="K1129" t="s">
        <v>716</v>
      </c>
      <c r="L1129">
        <v>1</v>
      </c>
      <c r="N1129" t="s">
        <v>18</v>
      </c>
      <c r="O1129" t="s">
        <v>96</v>
      </c>
      <c r="P1129">
        <v>2011</v>
      </c>
      <c r="Q1129" t="s">
        <v>1072</v>
      </c>
      <c r="R1129">
        <v>3</v>
      </c>
    </row>
    <row r="1130" spans="8:18">
      <c r="H1130" t="s">
        <v>18</v>
      </c>
      <c r="I1130" t="s">
        <v>99</v>
      </c>
      <c r="J1130">
        <v>2009</v>
      </c>
      <c r="K1130" t="s">
        <v>716</v>
      </c>
      <c r="L1130">
        <v>1</v>
      </c>
      <c r="N1130" t="s">
        <v>18</v>
      </c>
      <c r="O1130" t="s">
        <v>96</v>
      </c>
      <c r="P1130">
        <v>2012</v>
      </c>
      <c r="Q1130" t="s">
        <v>1072</v>
      </c>
      <c r="R1130">
        <v>3</v>
      </c>
    </row>
    <row r="1131" spans="8:18">
      <c r="H1131" t="s">
        <v>18</v>
      </c>
      <c r="I1131" t="s">
        <v>99</v>
      </c>
      <c r="J1131">
        <v>2010</v>
      </c>
      <c r="K1131" t="s">
        <v>716</v>
      </c>
      <c r="L1131">
        <v>1</v>
      </c>
      <c r="N1131" t="s">
        <v>18</v>
      </c>
      <c r="O1131" t="s">
        <v>96</v>
      </c>
      <c r="P1131">
        <v>2013</v>
      </c>
      <c r="Q1131" t="s">
        <v>1073</v>
      </c>
      <c r="R1131">
        <v>1</v>
      </c>
    </row>
    <row r="1132" spans="8:18">
      <c r="H1132" t="s">
        <v>18</v>
      </c>
      <c r="I1132" t="s">
        <v>99</v>
      </c>
      <c r="J1132">
        <v>2011</v>
      </c>
      <c r="K1132" t="s">
        <v>716</v>
      </c>
      <c r="L1132">
        <v>1</v>
      </c>
      <c r="N1132" t="s">
        <v>18</v>
      </c>
      <c r="O1132" t="s">
        <v>96</v>
      </c>
      <c r="P1132">
        <v>2014</v>
      </c>
      <c r="Q1132" t="s">
        <v>1072</v>
      </c>
      <c r="R1132">
        <v>3</v>
      </c>
    </row>
    <row r="1133" spans="8:18">
      <c r="H1133" t="s">
        <v>18</v>
      </c>
      <c r="I1133" t="s">
        <v>99</v>
      </c>
      <c r="J1133">
        <v>2012</v>
      </c>
      <c r="K1133" t="s">
        <v>716</v>
      </c>
      <c r="L1133">
        <v>1</v>
      </c>
      <c r="N1133" t="s">
        <v>18</v>
      </c>
      <c r="O1133" t="s">
        <v>96</v>
      </c>
      <c r="P1133">
        <v>2015</v>
      </c>
      <c r="Q1133" t="s">
        <v>1072</v>
      </c>
      <c r="R1133">
        <v>3</v>
      </c>
    </row>
    <row r="1134" spans="8:18">
      <c r="H1134" t="s">
        <v>18</v>
      </c>
      <c r="I1134" t="s">
        <v>99</v>
      </c>
      <c r="J1134">
        <v>2013</v>
      </c>
      <c r="K1134" t="s">
        <v>716</v>
      </c>
      <c r="L1134">
        <v>1</v>
      </c>
      <c r="N1134" t="s">
        <v>18</v>
      </c>
      <c r="O1134" t="s">
        <v>96</v>
      </c>
      <c r="P1134">
        <v>2016</v>
      </c>
      <c r="Q1134" t="s">
        <v>1072</v>
      </c>
      <c r="R1134">
        <v>3</v>
      </c>
    </row>
    <row r="1135" spans="8:18">
      <c r="H1135" t="s">
        <v>18</v>
      </c>
      <c r="I1135" t="s">
        <v>99</v>
      </c>
      <c r="J1135">
        <v>2014</v>
      </c>
      <c r="K1135" t="s">
        <v>716</v>
      </c>
      <c r="L1135">
        <v>1</v>
      </c>
      <c r="N1135" t="s">
        <v>18</v>
      </c>
      <c r="O1135" t="s">
        <v>96</v>
      </c>
      <c r="P1135">
        <v>2017</v>
      </c>
      <c r="Q1135" t="s">
        <v>1072</v>
      </c>
      <c r="R1135">
        <v>3</v>
      </c>
    </row>
    <row r="1136" spans="8:18">
      <c r="H1136" t="s">
        <v>18</v>
      </c>
      <c r="I1136" t="s">
        <v>99</v>
      </c>
      <c r="J1136">
        <v>2015</v>
      </c>
      <c r="K1136" t="s">
        <v>716</v>
      </c>
      <c r="L1136">
        <v>1</v>
      </c>
      <c r="N1136" t="s">
        <v>18</v>
      </c>
      <c r="O1136" t="s">
        <v>96</v>
      </c>
      <c r="P1136">
        <v>2018</v>
      </c>
      <c r="Q1136" t="s">
        <v>1071</v>
      </c>
      <c r="R1136">
        <v>1</v>
      </c>
    </row>
    <row r="1137" spans="8:18">
      <c r="H1137" t="s">
        <v>18</v>
      </c>
      <c r="I1137" t="s">
        <v>99</v>
      </c>
      <c r="J1137">
        <v>2016</v>
      </c>
      <c r="K1137" t="s">
        <v>716</v>
      </c>
      <c r="L1137">
        <v>1</v>
      </c>
      <c r="N1137" t="s">
        <v>18</v>
      </c>
      <c r="O1137" t="s">
        <v>96</v>
      </c>
      <c r="P1137">
        <v>2019</v>
      </c>
      <c r="Q1137" t="s">
        <v>1072</v>
      </c>
      <c r="R1137">
        <v>3</v>
      </c>
    </row>
    <row r="1138" spans="8:18">
      <c r="H1138" t="s">
        <v>18</v>
      </c>
      <c r="I1138" t="s">
        <v>99</v>
      </c>
      <c r="J1138">
        <v>2017</v>
      </c>
      <c r="K1138" t="s">
        <v>716</v>
      </c>
      <c r="L1138">
        <v>1</v>
      </c>
      <c r="N1138" t="s">
        <v>18</v>
      </c>
      <c r="O1138" t="s">
        <v>96</v>
      </c>
      <c r="P1138">
        <v>2020</v>
      </c>
      <c r="Q1138" t="s">
        <v>1072</v>
      </c>
      <c r="R1138">
        <v>3</v>
      </c>
    </row>
    <row r="1139" spans="8:18">
      <c r="H1139" t="s">
        <v>18</v>
      </c>
      <c r="I1139" t="s">
        <v>99</v>
      </c>
      <c r="J1139">
        <v>2018</v>
      </c>
      <c r="K1139" t="s">
        <v>716</v>
      </c>
      <c r="L1139">
        <v>1</v>
      </c>
      <c r="N1139" t="s">
        <v>18</v>
      </c>
      <c r="O1139" t="s">
        <v>97</v>
      </c>
      <c r="P1139">
        <v>2006</v>
      </c>
      <c r="Q1139" t="s">
        <v>1074</v>
      </c>
      <c r="R1139">
        <v>1</v>
      </c>
    </row>
    <row r="1140" spans="8:18">
      <c r="H1140" t="s">
        <v>18</v>
      </c>
      <c r="I1140" t="s">
        <v>99</v>
      </c>
      <c r="J1140">
        <v>2019</v>
      </c>
      <c r="K1140" t="s">
        <v>716</v>
      </c>
      <c r="L1140">
        <v>1</v>
      </c>
      <c r="N1140" t="s">
        <v>18</v>
      </c>
      <c r="O1140" t="s">
        <v>97</v>
      </c>
      <c r="P1140">
        <v>2007</v>
      </c>
      <c r="Q1140" t="s">
        <v>1074</v>
      </c>
      <c r="R1140">
        <v>1</v>
      </c>
    </row>
    <row r="1141" spans="8:18">
      <c r="H1141" t="s">
        <v>18</v>
      </c>
      <c r="I1141" t="s">
        <v>99</v>
      </c>
      <c r="J1141">
        <v>2020</v>
      </c>
      <c r="K1141" t="s">
        <v>716</v>
      </c>
      <c r="L1141">
        <v>1</v>
      </c>
      <c r="N1141" t="s">
        <v>18</v>
      </c>
      <c r="O1141" t="s">
        <v>97</v>
      </c>
      <c r="P1141">
        <v>2008</v>
      </c>
      <c r="Q1141" t="s">
        <v>1074</v>
      </c>
      <c r="R1141">
        <v>1</v>
      </c>
    </row>
    <row r="1142" spans="8:18">
      <c r="H1142" t="s">
        <v>18</v>
      </c>
      <c r="I1142" t="s">
        <v>100</v>
      </c>
      <c r="J1142">
        <v>2006</v>
      </c>
      <c r="K1142" t="s">
        <v>749</v>
      </c>
      <c r="L1142">
        <v>1</v>
      </c>
      <c r="N1142" t="s">
        <v>18</v>
      </c>
      <c r="O1142" t="s">
        <v>97</v>
      </c>
      <c r="P1142">
        <v>2009</v>
      </c>
      <c r="Q1142" t="s">
        <v>1074</v>
      </c>
      <c r="R1142">
        <v>1</v>
      </c>
    </row>
    <row r="1143" spans="8:18">
      <c r="H1143" t="s">
        <v>18</v>
      </c>
      <c r="I1143" t="s">
        <v>100</v>
      </c>
      <c r="J1143">
        <v>2007</v>
      </c>
      <c r="K1143" t="s">
        <v>749</v>
      </c>
      <c r="L1143">
        <v>1</v>
      </c>
      <c r="N1143" t="s">
        <v>18</v>
      </c>
      <c r="O1143" t="s">
        <v>97</v>
      </c>
      <c r="P1143">
        <v>2010</v>
      </c>
      <c r="Q1143" t="s">
        <v>1074</v>
      </c>
      <c r="R1143">
        <v>1</v>
      </c>
    </row>
    <row r="1144" spans="8:18">
      <c r="H1144" t="s">
        <v>18</v>
      </c>
      <c r="I1144" t="s">
        <v>100</v>
      </c>
      <c r="J1144">
        <v>2008</v>
      </c>
      <c r="K1144" t="s">
        <v>749</v>
      </c>
      <c r="L1144">
        <v>1</v>
      </c>
      <c r="N1144" t="s">
        <v>18</v>
      </c>
      <c r="O1144" t="s">
        <v>97</v>
      </c>
      <c r="P1144">
        <v>2011</v>
      </c>
      <c r="Q1144" t="s">
        <v>1075</v>
      </c>
      <c r="R1144">
        <v>3</v>
      </c>
    </row>
    <row r="1145" spans="8:18">
      <c r="H1145" t="s">
        <v>18</v>
      </c>
      <c r="I1145" t="s">
        <v>100</v>
      </c>
      <c r="J1145">
        <v>2009</v>
      </c>
      <c r="K1145" t="s">
        <v>749</v>
      </c>
      <c r="L1145">
        <v>1</v>
      </c>
      <c r="N1145" t="s">
        <v>18</v>
      </c>
      <c r="O1145" t="s">
        <v>97</v>
      </c>
      <c r="P1145">
        <v>2012</v>
      </c>
      <c r="Q1145" t="s">
        <v>1076</v>
      </c>
      <c r="R1145">
        <v>3</v>
      </c>
    </row>
    <row r="1146" spans="8:18">
      <c r="H1146" t="s">
        <v>18</v>
      </c>
      <c r="I1146" t="s">
        <v>100</v>
      </c>
      <c r="J1146">
        <v>2010</v>
      </c>
      <c r="K1146" t="s">
        <v>749</v>
      </c>
      <c r="L1146">
        <v>1</v>
      </c>
      <c r="N1146" t="s">
        <v>18</v>
      </c>
      <c r="O1146" t="s">
        <v>97</v>
      </c>
      <c r="P1146">
        <v>2013</v>
      </c>
      <c r="Q1146" t="s">
        <v>1077</v>
      </c>
      <c r="R1146">
        <v>1</v>
      </c>
    </row>
    <row r="1147" spans="8:18">
      <c r="H1147" t="s">
        <v>18</v>
      </c>
      <c r="I1147" t="s">
        <v>100</v>
      </c>
      <c r="J1147">
        <v>2011</v>
      </c>
      <c r="K1147" t="s">
        <v>749</v>
      </c>
      <c r="L1147">
        <v>1</v>
      </c>
      <c r="N1147" t="s">
        <v>18</v>
      </c>
      <c r="O1147" t="s">
        <v>97</v>
      </c>
      <c r="P1147">
        <v>2014</v>
      </c>
      <c r="Q1147" t="s">
        <v>1075</v>
      </c>
      <c r="R1147">
        <v>3</v>
      </c>
    </row>
    <row r="1148" spans="8:18">
      <c r="H1148" t="s">
        <v>18</v>
      </c>
      <c r="I1148" t="s">
        <v>100</v>
      </c>
      <c r="J1148">
        <v>2012</v>
      </c>
      <c r="K1148" t="s">
        <v>749</v>
      </c>
      <c r="L1148">
        <v>1</v>
      </c>
      <c r="N1148" t="s">
        <v>18</v>
      </c>
      <c r="O1148" t="s">
        <v>97</v>
      </c>
      <c r="P1148">
        <v>2015</v>
      </c>
      <c r="Q1148" t="s">
        <v>1075</v>
      </c>
      <c r="R1148">
        <v>3</v>
      </c>
    </row>
    <row r="1149" spans="8:18">
      <c r="H1149" t="s">
        <v>18</v>
      </c>
      <c r="I1149" t="s">
        <v>100</v>
      </c>
      <c r="J1149">
        <v>2013</v>
      </c>
      <c r="K1149" t="s">
        <v>749</v>
      </c>
      <c r="L1149">
        <v>1</v>
      </c>
      <c r="N1149" t="s">
        <v>18</v>
      </c>
      <c r="O1149" t="s">
        <v>97</v>
      </c>
      <c r="P1149">
        <v>2016</v>
      </c>
      <c r="Q1149" t="s">
        <v>1075</v>
      </c>
      <c r="R1149">
        <v>3</v>
      </c>
    </row>
    <row r="1150" spans="8:18">
      <c r="H1150" t="s">
        <v>18</v>
      </c>
      <c r="I1150" t="s">
        <v>100</v>
      </c>
      <c r="J1150">
        <v>2014</v>
      </c>
      <c r="K1150" t="s">
        <v>749</v>
      </c>
      <c r="L1150">
        <v>1</v>
      </c>
      <c r="N1150" t="s">
        <v>18</v>
      </c>
      <c r="O1150" t="s">
        <v>97</v>
      </c>
      <c r="P1150">
        <v>2017</v>
      </c>
      <c r="Q1150" t="s">
        <v>1075</v>
      </c>
      <c r="R1150">
        <v>3</v>
      </c>
    </row>
    <row r="1151" spans="8:18">
      <c r="H1151" t="s">
        <v>18</v>
      </c>
      <c r="I1151" t="s">
        <v>100</v>
      </c>
      <c r="J1151">
        <v>2015</v>
      </c>
      <c r="K1151" t="s">
        <v>749</v>
      </c>
      <c r="L1151">
        <v>1</v>
      </c>
      <c r="N1151" t="s">
        <v>18</v>
      </c>
      <c r="O1151" t="s">
        <v>97</v>
      </c>
      <c r="P1151">
        <v>2018</v>
      </c>
      <c r="Q1151" t="s">
        <v>1074</v>
      </c>
      <c r="R1151">
        <v>1</v>
      </c>
    </row>
    <row r="1152" spans="8:18">
      <c r="H1152" t="s">
        <v>18</v>
      </c>
      <c r="I1152" t="s">
        <v>100</v>
      </c>
      <c r="J1152">
        <v>2016</v>
      </c>
      <c r="K1152" t="s">
        <v>749</v>
      </c>
      <c r="L1152">
        <v>1</v>
      </c>
      <c r="N1152" t="s">
        <v>18</v>
      </c>
      <c r="O1152" t="s">
        <v>97</v>
      </c>
      <c r="P1152">
        <v>2019</v>
      </c>
      <c r="Q1152" t="s">
        <v>1075</v>
      </c>
      <c r="R1152">
        <v>3</v>
      </c>
    </row>
    <row r="1153" spans="8:18">
      <c r="H1153" t="s">
        <v>18</v>
      </c>
      <c r="I1153" t="s">
        <v>100</v>
      </c>
      <c r="J1153">
        <v>2017</v>
      </c>
      <c r="K1153" t="s">
        <v>749</v>
      </c>
      <c r="L1153">
        <v>1</v>
      </c>
      <c r="N1153" t="s">
        <v>18</v>
      </c>
      <c r="O1153" t="s">
        <v>97</v>
      </c>
      <c r="P1153">
        <v>2020</v>
      </c>
      <c r="Q1153" t="s">
        <v>1075</v>
      </c>
      <c r="R1153">
        <v>3</v>
      </c>
    </row>
    <row r="1154" spans="8:18">
      <c r="H1154" t="s">
        <v>18</v>
      </c>
      <c r="I1154" t="s">
        <v>100</v>
      </c>
      <c r="J1154">
        <v>2018</v>
      </c>
      <c r="K1154" t="s">
        <v>749</v>
      </c>
      <c r="L1154">
        <v>1</v>
      </c>
      <c r="N1154" t="s">
        <v>18</v>
      </c>
      <c r="O1154" t="s">
        <v>98</v>
      </c>
      <c r="P1154">
        <v>2006</v>
      </c>
      <c r="Q1154" t="s">
        <v>1078</v>
      </c>
      <c r="R1154">
        <v>1</v>
      </c>
    </row>
    <row r="1155" spans="8:18">
      <c r="H1155" t="s">
        <v>18</v>
      </c>
      <c r="I1155" t="s">
        <v>100</v>
      </c>
      <c r="J1155">
        <v>2019</v>
      </c>
      <c r="K1155" t="s">
        <v>753</v>
      </c>
      <c r="L1155">
        <v>2</v>
      </c>
      <c r="N1155" t="s">
        <v>18</v>
      </c>
      <c r="O1155" t="s">
        <v>98</v>
      </c>
      <c r="P1155">
        <v>2007</v>
      </c>
      <c r="Q1155" t="s">
        <v>1079</v>
      </c>
      <c r="R1155">
        <v>3</v>
      </c>
    </row>
    <row r="1156" spans="8:18">
      <c r="H1156" t="s">
        <v>18</v>
      </c>
      <c r="I1156" t="s">
        <v>100</v>
      </c>
      <c r="J1156">
        <v>2020</v>
      </c>
      <c r="K1156" t="s">
        <v>753</v>
      </c>
      <c r="L1156">
        <v>2</v>
      </c>
      <c r="N1156" t="s">
        <v>18</v>
      </c>
      <c r="O1156" t="s">
        <v>98</v>
      </c>
      <c r="P1156">
        <v>2008</v>
      </c>
      <c r="Q1156" t="s">
        <v>1079</v>
      </c>
      <c r="R1156">
        <v>3</v>
      </c>
    </row>
    <row r="1157" spans="8:18">
      <c r="H1157" t="s">
        <v>18</v>
      </c>
      <c r="I1157" t="s">
        <v>100</v>
      </c>
      <c r="J1157">
        <v>2021</v>
      </c>
      <c r="K1157" t="s">
        <v>753</v>
      </c>
      <c r="L1157">
        <v>2</v>
      </c>
      <c r="N1157" t="s">
        <v>18</v>
      </c>
      <c r="O1157" t="s">
        <v>98</v>
      </c>
      <c r="P1157">
        <v>2009</v>
      </c>
      <c r="Q1157" t="s">
        <v>1079</v>
      </c>
      <c r="R1157">
        <v>3</v>
      </c>
    </row>
    <row r="1158" spans="8:18">
      <c r="H1158" t="s">
        <v>18</v>
      </c>
      <c r="I1158" t="s">
        <v>101</v>
      </c>
      <c r="J1158">
        <v>2006</v>
      </c>
      <c r="K1158" t="s">
        <v>1080</v>
      </c>
      <c r="L1158">
        <v>0</v>
      </c>
      <c r="N1158" t="s">
        <v>18</v>
      </c>
      <c r="O1158" t="s">
        <v>98</v>
      </c>
      <c r="P1158">
        <v>2010</v>
      </c>
      <c r="Q1158" t="s">
        <v>1079</v>
      </c>
      <c r="R1158">
        <v>3</v>
      </c>
    </row>
    <row r="1159" spans="8:18">
      <c r="H1159" t="s">
        <v>18</v>
      </c>
      <c r="I1159" t="s">
        <v>101</v>
      </c>
      <c r="J1159">
        <v>2007</v>
      </c>
      <c r="K1159" t="s">
        <v>1080</v>
      </c>
      <c r="L1159">
        <v>0</v>
      </c>
      <c r="N1159" t="s">
        <v>18</v>
      </c>
      <c r="O1159" t="s">
        <v>98</v>
      </c>
      <c r="P1159">
        <v>2011</v>
      </c>
      <c r="Q1159" t="s">
        <v>1079</v>
      </c>
      <c r="R1159">
        <v>3</v>
      </c>
    </row>
    <row r="1160" spans="8:18">
      <c r="H1160" t="s">
        <v>18</v>
      </c>
      <c r="I1160" t="s">
        <v>101</v>
      </c>
      <c r="J1160">
        <v>2008</v>
      </c>
      <c r="K1160" t="s">
        <v>1080</v>
      </c>
      <c r="L1160">
        <v>0</v>
      </c>
      <c r="N1160" t="s">
        <v>18</v>
      </c>
      <c r="O1160" t="s">
        <v>98</v>
      </c>
      <c r="P1160">
        <v>2012</v>
      </c>
      <c r="Q1160" t="s">
        <v>1079</v>
      </c>
      <c r="R1160">
        <v>3</v>
      </c>
    </row>
    <row r="1161" spans="8:18">
      <c r="H1161" t="s">
        <v>18</v>
      </c>
      <c r="I1161" t="s">
        <v>101</v>
      </c>
      <c r="J1161">
        <v>2009</v>
      </c>
      <c r="K1161" t="s">
        <v>1080</v>
      </c>
      <c r="L1161">
        <v>0</v>
      </c>
      <c r="N1161" t="s">
        <v>18</v>
      </c>
      <c r="O1161" t="s">
        <v>98</v>
      </c>
      <c r="P1161">
        <v>2013</v>
      </c>
      <c r="Q1161" t="s">
        <v>1079</v>
      </c>
      <c r="R1161">
        <v>3</v>
      </c>
    </row>
    <row r="1162" spans="8:18">
      <c r="H1162" t="s">
        <v>18</v>
      </c>
      <c r="I1162" t="s">
        <v>101</v>
      </c>
      <c r="J1162">
        <v>2010</v>
      </c>
      <c r="K1162" t="s">
        <v>1080</v>
      </c>
      <c r="L1162">
        <v>0</v>
      </c>
      <c r="N1162" t="s">
        <v>18</v>
      </c>
      <c r="O1162" t="s">
        <v>98</v>
      </c>
      <c r="P1162">
        <v>2014</v>
      </c>
      <c r="Q1162" t="s">
        <v>1079</v>
      </c>
      <c r="R1162">
        <v>3</v>
      </c>
    </row>
    <row r="1163" spans="8:18">
      <c r="H1163" t="s">
        <v>18</v>
      </c>
      <c r="I1163" t="s">
        <v>101</v>
      </c>
      <c r="J1163">
        <v>2011</v>
      </c>
      <c r="K1163" t="s">
        <v>1080</v>
      </c>
      <c r="L1163">
        <v>0</v>
      </c>
      <c r="N1163" t="s">
        <v>18</v>
      </c>
      <c r="O1163" t="s">
        <v>98</v>
      </c>
      <c r="P1163">
        <v>2015</v>
      </c>
      <c r="Q1163" t="s">
        <v>1079</v>
      </c>
      <c r="R1163">
        <v>3</v>
      </c>
    </row>
    <row r="1164" spans="8:18">
      <c r="H1164" t="s">
        <v>18</v>
      </c>
      <c r="I1164" t="s">
        <v>101</v>
      </c>
      <c r="J1164">
        <v>2012</v>
      </c>
      <c r="K1164" t="s">
        <v>1080</v>
      </c>
      <c r="L1164">
        <v>0</v>
      </c>
      <c r="N1164" t="s">
        <v>18</v>
      </c>
      <c r="O1164" t="s">
        <v>98</v>
      </c>
      <c r="P1164">
        <v>2016</v>
      </c>
      <c r="Q1164" t="s">
        <v>1079</v>
      </c>
      <c r="R1164">
        <v>3</v>
      </c>
    </row>
    <row r="1165" spans="8:18">
      <c r="H1165" t="s">
        <v>18</v>
      </c>
      <c r="I1165" t="s">
        <v>101</v>
      </c>
      <c r="J1165">
        <v>2013</v>
      </c>
      <c r="K1165" t="s">
        <v>1080</v>
      </c>
      <c r="L1165">
        <v>0</v>
      </c>
      <c r="N1165" t="s">
        <v>18</v>
      </c>
      <c r="O1165" t="s">
        <v>98</v>
      </c>
      <c r="P1165">
        <v>2017</v>
      </c>
      <c r="Q1165" t="s">
        <v>1079</v>
      </c>
      <c r="R1165">
        <v>3</v>
      </c>
    </row>
    <row r="1166" spans="8:18">
      <c r="H1166" t="s">
        <v>18</v>
      </c>
      <c r="I1166" t="s">
        <v>101</v>
      </c>
      <c r="J1166">
        <v>2014</v>
      </c>
      <c r="K1166" t="s">
        <v>1080</v>
      </c>
      <c r="L1166">
        <v>0</v>
      </c>
      <c r="N1166" t="s">
        <v>18</v>
      </c>
      <c r="O1166" t="s">
        <v>98</v>
      </c>
      <c r="P1166">
        <v>2018</v>
      </c>
      <c r="Q1166" t="s">
        <v>1079</v>
      </c>
      <c r="R1166">
        <v>3</v>
      </c>
    </row>
    <row r="1167" spans="8:18">
      <c r="H1167" t="s">
        <v>18</v>
      </c>
      <c r="I1167" t="s">
        <v>101</v>
      </c>
      <c r="J1167">
        <v>2015</v>
      </c>
      <c r="K1167" t="s">
        <v>1080</v>
      </c>
      <c r="L1167">
        <v>0</v>
      </c>
      <c r="N1167" t="s">
        <v>18</v>
      </c>
      <c r="O1167" t="s">
        <v>98</v>
      </c>
      <c r="P1167">
        <v>2019</v>
      </c>
      <c r="Q1167" t="s">
        <v>1081</v>
      </c>
      <c r="R1167">
        <v>1</v>
      </c>
    </row>
    <row r="1168" spans="8:18">
      <c r="H1168" t="s">
        <v>18</v>
      </c>
      <c r="I1168" t="s">
        <v>101</v>
      </c>
      <c r="J1168">
        <v>2016</v>
      </c>
      <c r="K1168" t="s">
        <v>1080</v>
      </c>
      <c r="L1168">
        <v>0</v>
      </c>
      <c r="N1168" t="s">
        <v>18</v>
      </c>
      <c r="O1168" t="s">
        <v>98</v>
      </c>
      <c r="P1168">
        <v>2020</v>
      </c>
      <c r="Q1168" t="s">
        <v>1081</v>
      </c>
      <c r="R1168">
        <v>1</v>
      </c>
    </row>
    <row r="1169" spans="8:18">
      <c r="H1169" t="s">
        <v>18</v>
      </c>
      <c r="I1169" t="s">
        <v>101</v>
      </c>
      <c r="J1169">
        <v>2017</v>
      </c>
      <c r="K1169" t="s">
        <v>1080</v>
      </c>
      <c r="L1169">
        <v>0</v>
      </c>
      <c r="N1169" t="s">
        <v>18</v>
      </c>
      <c r="O1169" t="s">
        <v>99</v>
      </c>
      <c r="P1169">
        <v>2006</v>
      </c>
      <c r="Q1169" t="s">
        <v>1082</v>
      </c>
      <c r="R1169">
        <v>1</v>
      </c>
    </row>
    <row r="1170" spans="8:18">
      <c r="H1170" t="s">
        <v>18</v>
      </c>
      <c r="I1170" t="s">
        <v>101</v>
      </c>
      <c r="J1170">
        <v>2018</v>
      </c>
      <c r="K1170" t="s">
        <v>1080</v>
      </c>
      <c r="L1170">
        <v>0</v>
      </c>
      <c r="N1170" t="s">
        <v>18</v>
      </c>
      <c r="O1170" t="s">
        <v>99</v>
      </c>
      <c r="P1170">
        <v>2007</v>
      </c>
      <c r="Q1170" t="s">
        <v>1082</v>
      </c>
      <c r="R1170">
        <v>1</v>
      </c>
    </row>
    <row r="1171" spans="8:18">
      <c r="H1171" t="s">
        <v>18</v>
      </c>
      <c r="I1171" t="s">
        <v>101</v>
      </c>
      <c r="J1171">
        <v>2019</v>
      </c>
      <c r="K1171" t="s">
        <v>1080</v>
      </c>
      <c r="L1171">
        <v>0</v>
      </c>
      <c r="N1171" t="s">
        <v>18</v>
      </c>
      <c r="O1171" t="s">
        <v>99</v>
      </c>
      <c r="P1171">
        <v>2008</v>
      </c>
      <c r="Q1171" t="s">
        <v>1082</v>
      </c>
      <c r="R1171">
        <v>1</v>
      </c>
    </row>
    <row r="1172" spans="8:18">
      <c r="H1172" t="s">
        <v>18</v>
      </c>
      <c r="I1172" t="s">
        <v>101</v>
      </c>
      <c r="J1172">
        <v>2020</v>
      </c>
      <c r="K1172" t="s">
        <v>1080</v>
      </c>
      <c r="L1172">
        <v>0</v>
      </c>
      <c r="N1172" t="s">
        <v>18</v>
      </c>
      <c r="O1172" t="s">
        <v>99</v>
      </c>
      <c r="P1172">
        <v>2009</v>
      </c>
      <c r="Q1172" t="s">
        <v>1082</v>
      </c>
      <c r="R1172">
        <v>1</v>
      </c>
    </row>
    <row r="1173" spans="8:18">
      <c r="H1173" t="s">
        <v>18</v>
      </c>
      <c r="I1173" t="s">
        <v>102</v>
      </c>
      <c r="J1173">
        <v>2006</v>
      </c>
      <c r="K1173" t="s">
        <v>747</v>
      </c>
      <c r="L1173">
        <v>3</v>
      </c>
      <c r="N1173" t="s">
        <v>18</v>
      </c>
      <c r="O1173" t="s">
        <v>99</v>
      </c>
      <c r="P1173">
        <v>2010</v>
      </c>
      <c r="Q1173" t="s">
        <v>1082</v>
      </c>
      <c r="R1173">
        <v>1</v>
      </c>
    </row>
    <row r="1174" spans="8:18">
      <c r="H1174" t="s">
        <v>18</v>
      </c>
      <c r="I1174" t="s">
        <v>102</v>
      </c>
      <c r="J1174">
        <v>2007</v>
      </c>
      <c r="K1174" t="s">
        <v>747</v>
      </c>
      <c r="L1174">
        <v>3</v>
      </c>
      <c r="N1174" t="s">
        <v>18</v>
      </c>
      <c r="O1174" t="s">
        <v>99</v>
      </c>
      <c r="P1174">
        <v>2011</v>
      </c>
      <c r="Q1174" t="s">
        <v>1082</v>
      </c>
      <c r="R1174">
        <v>1</v>
      </c>
    </row>
    <row r="1175" spans="8:18">
      <c r="H1175" t="s">
        <v>18</v>
      </c>
      <c r="I1175" t="s">
        <v>102</v>
      </c>
      <c r="J1175">
        <v>2008</v>
      </c>
      <c r="K1175" t="s">
        <v>742</v>
      </c>
      <c r="L1175">
        <v>3</v>
      </c>
      <c r="N1175" t="s">
        <v>18</v>
      </c>
      <c r="O1175" t="s">
        <v>99</v>
      </c>
      <c r="P1175">
        <v>2012</v>
      </c>
      <c r="Q1175" t="s">
        <v>1082</v>
      </c>
      <c r="R1175">
        <v>1</v>
      </c>
    </row>
    <row r="1176" spans="8:18">
      <c r="H1176" t="s">
        <v>18</v>
      </c>
      <c r="I1176" t="s">
        <v>102</v>
      </c>
      <c r="J1176">
        <v>2009</v>
      </c>
      <c r="K1176" t="s">
        <v>742</v>
      </c>
      <c r="L1176">
        <v>3</v>
      </c>
      <c r="N1176" t="s">
        <v>18</v>
      </c>
      <c r="O1176" t="s">
        <v>99</v>
      </c>
      <c r="P1176">
        <v>2013</v>
      </c>
      <c r="Q1176" t="s">
        <v>1082</v>
      </c>
      <c r="R1176">
        <v>1</v>
      </c>
    </row>
    <row r="1177" spans="8:18">
      <c r="H1177" t="s">
        <v>18</v>
      </c>
      <c r="I1177" t="s">
        <v>102</v>
      </c>
      <c r="J1177">
        <v>2010</v>
      </c>
      <c r="K1177" t="s">
        <v>742</v>
      </c>
      <c r="L1177">
        <v>3</v>
      </c>
      <c r="N1177" t="s">
        <v>18</v>
      </c>
      <c r="O1177" t="s">
        <v>99</v>
      </c>
      <c r="P1177">
        <v>2014</v>
      </c>
      <c r="Q1177" t="s">
        <v>1082</v>
      </c>
      <c r="R1177">
        <v>1</v>
      </c>
    </row>
    <row r="1178" spans="8:18">
      <c r="H1178" t="s">
        <v>18</v>
      </c>
      <c r="I1178" t="s">
        <v>102</v>
      </c>
      <c r="J1178">
        <v>2011</v>
      </c>
      <c r="K1178" t="s">
        <v>742</v>
      </c>
      <c r="L1178">
        <v>3</v>
      </c>
      <c r="N1178" t="s">
        <v>18</v>
      </c>
      <c r="O1178" t="s">
        <v>99</v>
      </c>
      <c r="P1178">
        <v>2015</v>
      </c>
      <c r="Q1178" t="s">
        <v>1082</v>
      </c>
      <c r="R1178">
        <v>1</v>
      </c>
    </row>
    <row r="1179" spans="8:18">
      <c r="H1179" t="s">
        <v>18</v>
      </c>
      <c r="I1179" t="s">
        <v>102</v>
      </c>
      <c r="J1179">
        <v>2012</v>
      </c>
      <c r="K1179" t="s">
        <v>742</v>
      </c>
      <c r="L1179">
        <v>3</v>
      </c>
      <c r="N1179" t="s">
        <v>18</v>
      </c>
      <c r="O1179" t="s">
        <v>99</v>
      </c>
      <c r="P1179">
        <v>2016</v>
      </c>
      <c r="Q1179" t="s">
        <v>1082</v>
      </c>
      <c r="R1179">
        <v>1</v>
      </c>
    </row>
    <row r="1180" spans="8:18">
      <c r="H1180" t="s">
        <v>18</v>
      </c>
      <c r="I1180" t="s">
        <v>102</v>
      </c>
      <c r="J1180">
        <v>2013</v>
      </c>
      <c r="K1180" t="s">
        <v>742</v>
      </c>
      <c r="L1180">
        <v>3</v>
      </c>
      <c r="N1180" t="s">
        <v>18</v>
      </c>
      <c r="O1180" t="s">
        <v>99</v>
      </c>
      <c r="P1180">
        <v>2017</v>
      </c>
      <c r="Q1180" t="s">
        <v>1082</v>
      </c>
      <c r="R1180">
        <v>1</v>
      </c>
    </row>
    <row r="1181" spans="8:18">
      <c r="H1181" t="s">
        <v>18</v>
      </c>
      <c r="I1181" t="s">
        <v>102</v>
      </c>
      <c r="J1181">
        <v>2014</v>
      </c>
      <c r="K1181" t="s">
        <v>742</v>
      </c>
      <c r="L1181">
        <v>3</v>
      </c>
      <c r="N1181" t="s">
        <v>18</v>
      </c>
      <c r="O1181" t="s">
        <v>99</v>
      </c>
      <c r="P1181">
        <v>2018</v>
      </c>
      <c r="Q1181" t="s">
        <v>1082</v>
      </c>
      <c r="R1181">
        <v>1</v>
      </c>
    </row>
    <row r="1182" spans="8:18">
      <c r="H1182" t="s">
        <v>18</v>
      </c>
      <c r="I1182" t="s">
        <v>102</v>
      </c>
      <c r="J1182">
        <v>2015</v>
      </c>
      <c r="K1182" t="s">
        <v>720</v>
      </c>
      <c r="L1182">
        <v>1</v>
      </c>
      <c r="N1182" t="s">
        <v>18</v>
      </c>
      <c r="O1182" t="s">
        <v>99</v>
      </c>
      <c r="P1182">
        <v>2019</v>
      </c>
      <c r="Q1182" t="s">
        <v>1082</v>
      </c>
      <c r="R1182">
        <v>1</v>
      </c>
    </row>
    <row r="1183" spans="8:18">
      <c r="H1183" t="s">
        <v>18</v>
      </c>
      <c r="I1183" t="s">
        <v>102</v>
      </c>
      <c r="J1183">
        <v>2016</v>
      </c>
      <c r="K1183" t="s">
        <v>1083</v>
      </c>
      <c r="L1183">
        <v>1</v>
      </c>
      <c r="N1183" t="s">
        <v>18</v>
      </c>
      <c r="O1183" t="s">
        <v>99</v>
      </c>
      <c r="P1183">
        <v>2020</v>
      </c>
      <c r="Q1183" t="s">
        <v>1082</v>
      </c>
      <c r="R1183">
        <v>1</v>
      </c>
    </row>
    <row r="1184" spans="8:18">
      <c r="H1184" t="s">
        <v>18</v>
      </c>
      <c r="I1184" t="s">
        <v>102</v>
      </c>
      <c r="J1184">
        <v>2017</v>
      </c>
      <c r="K1184" t="s">
        <v>772</v>
      </c>
      <c r="L1184">
        <v>2</v>
      </c>
      <c r="N1184" t="s">
        <v>18</v>
      </c>
      <c r="O1184" t="s">
        <v>100</v>
      </c>
      <c r="P1184">
        <v>2006</v>
      </c>
      <c r="Q1184" t="s">
        <v>841</v>
      </c>
      <c r="R1184">
        <v>1</v>
      </c>
    </row>
    <row r="1185" spans="8:18">
      <c r="H1185" t="s">
        <v>18</v>
      </c>
      <c r="I1185" t="s">
        <v>102</v>
      </c>
      <c r="J1185">
        <v>2018</v>
      </c>
      <c r="K1185" t="s">
        <v>720</v>
      </c>
      <c r="L1185">
        <v>1</v>
      </c>
      <c r="N1185" t="s">
        <v>18</v>
      </c>
      <c r="O1185" t="s">
        <v>100</v>
      </c>
      <c r="P1185">
        <v>2007</v>
      </c>
      <c r="Q1185" t="s">
        <v>841</v>
      </c>
      <c r="R1185">
        <v>1</v>
      </c>
    </row>
    <row r="1186" spans="8:18">
      <c r="H1186" t="s">
        <v>18</v>
      </c>
      <c r="I1186" t="s">
        <v>102</v>
      </c>
      <c r="J1186">
        <v>2019</v>
      </c>
      <c r="K1186" t="s">
        <v>720</v>
      </c>
      <c r="L1186">
        <v>1</v>
      </c>
      <c r="N1186" t="s">
        <v>18</v>
      </c>
      <c r="O1186" t="s">
        <v>100</v>
      </c>
      <c r="P1186">
        <v>2008</v>
      </c>
      <c r="Q1186" t="s">
        <v>841</v>
      </c>
      <c r="R1186">
        <v>1</v>
      </c>
    </row>
    <row r="1187" spans="8:18">
      <c r="H1187" t="s">
        <v>18</v>
      </c>
      <c r="I1187" t="s">
        <v>102</v>
      </c>
      <c r="J1187">
        <v>2020</v>
      </c>
      <c r="K1187" t="s">
        <v>720</v>
      </c>
      <c r="L1187">
        <v>1</v>
      </c>
      <c r="N1187" t="s">
        <v>18</v>
      </c>
      <c r="O1187" t="s">
        <v>100</v>
      </c>
      <c r="P1187">
        <v>2009</v>
      </c>
      <c r="Q1187" t="s">
        <v>841</v>
      </c>
      <c r="R1187">
        <v>1</v>
      </c>
    </row>
    <row r="1188" spans="8:18">
      <c r="H1188" t="s">
        <v>18</v>
      </c>
      <c r="I1188" t="s">
        <v>103</v>
      </c>
      <c r="J1188">
        <v>2006</v>
      </c>
      <c r="K1188" t="s">
        <v>1084</v>
      </c>
      <c r="L1188">
        <v>2</v>
      </c>
      <c r="N1188" t="s">
        <v>18</v>
      </c>
      <c r="O1188" t="s">
        <v>100</v>
      </c>
      <c r="P1188">
        <v>2010</v>
      </c>
      <c r="Q1188" t="s">
        <v>829</v>
      </c>
      <c r="R1188">
        <v>1</v>
      </c>
    </row>
    <row r="1189" spans="8:18">
      <c r="H1189" t="s">
        <v>18</v>
      </c>
      <c r="I1189" t="s">
        <v>103</v>
      </c>
      <c r="J1189">
        <v>2007</v>
      </c>
      <c r="K1189" t="s">
        <v>1084</v>
      </c>
      <c r="L1189">
        <v>2</v>
      </c>
      <c r="N1189" t="s">
        <v>18</v>
      </c>
      <c r="O1189" t="s">
        <v>100</v>
      </c>
      <c r="P1189">
        <v>2011</v>
      </c>
      <c r="Q1189" t="s">
        <v>829</v>
      </c>
      <c r="R1189">
        <v>1</v>
      </c>
    </row>
    <row r="1190" spans="8:18">
      <c r="H1190" t="s">
        <v>18</v>
      </c>
      <c r="I1190" t="s">
        <v>103</v>
      </c>
      <c r="J1190">
        <v>2008</v>
      </c>
      <c r="K1190" t="s">
        <v>1084</v>
      </c>
      <c r="L1190">
        <v>2</v>
      </c>
      <c r="N1190" t="s">
        <v>18</v>
      </c>
      <c r="O1190" t="s">
        <v>100</v>
      </c>
      <c r="P1190">
        <v>2012</v>
      </c>
      <c r="Q1190" t="s">
        <v>829</v>
      </c>
      <c r="R1190">
        <v>1</v>
      </c>
    </row>
    <row r="1191" spans="8:18">
      <c r="H1191" t="s">
        <v>18</v>
      </c>
      <c r="I1191" t="s">
        <v>103</v>
      </c>
      <c r="J1191">
        <v>2009</v>
      </c>
      <c r="K1191" t="s">
        <v>1084</v>
      </c>
      <c r="L1191">
        <v>2</v>
      </c>
      <c r="N1191" t="s">
        <v>18</v>
      </c>
      <c r="O1191" t="s">
        <v>100</v>
      </c>
      <c r="P1191">
        <v>2013</v>
      </c>
      <c r="Q1191" t="s">
        <v>829</v>
      </c>
      <c r="R1191">
        <v>1</v>
      </c>
    </row>
    <row r="1192" spans="8:18">
      <c r="H1192" t="s">
        <v>18</v>
      </c>
      <c r="I1192" t="s">
        <v>103</v>
      </c>
      <c r="J1192">
        <v>2010</v>
      </c>
      <c r="K1192" t="s">
        <v>800</v>
      </c>
      <c r="L1192">
        <v>2</v>
      </c>
      <c r="N1192" t="s">
        <v>18</v>
      </c>
      <c r="O1192" t="s">
        <v>100</v>
      </c>
      <c r="P1192">
        <v>2014</v>
      </c>
      <c r="Q1192" t="s">
        <v>829</v>
      </c>
      <c r="R1192">
        <v>1</v>
      </c>
    </row>
    <row r="1193" spans="8:18">
      <c r="H1193" t="s">
        <v>18</v>
      </c>
      <c r="I1193" t="s">
        <v>103</v>
      </c>
      <c r="J1193">
        <v>2011</v>
      </c>
      <c r="K1193" t="s">
        <v>800</v>
      </c>
      <c r="L1193">
        <v>2</v>
      </c>
      <c r="N1193" t="s">
        <v>18</v>
      </c>
      <c r="O1193" t="s">
        <v>100</v>
      </c>
      <c r="P1193">
        <v>2015</v>
      </c>
      <c r="Q1193" t="s">
        <v>841</v>
      </c>
      <c r="R1193">
        <v>1</v>
      </c>
    </row>
    <row r="1194" spans="8:18">
      <c r="H1194" t="s">
        <v>18</v>
      </c>
      <c r="I1194" t="s">
        <v>103</v>
      </c>
      <c r="J1194">
        <v>2012</v>
      </c>
      <c r="K1194" t="s">
        <v>808</v>
      </c>
      <c r="L1194">
        <v>1</v>
      </c>
      <c r="N1194" t="s">
        <v>18</v>
      </c>
      <c r="O1194" t="s">
        <v>100</v>
      </c>
      <c r="P1194">
        <v>2016</v>
      </c>
      <c r="Q1194" t="s">
        <v>829</v>
      </c>
      <c r="R1194">
        <v>1</v>
      </c>
    </row>
    <row r="1195" spans="8:18">
      <c r="H1195" t="s">
        <v>18</v>
      </c>
      <c r="I1195" t="s">
        <v>103</v>
      </c>
      <c r="J1195">
        <v>2013</v>
      </c>
      <c r="K1195" t="s">
        <v>808</v>
      </c>
      <c r="L1195">
        <v>1</v>
      </c>
      <c r="N1195" t="s">
        <v>18</v>
      </c>
      <c r="O1195" t="s">
        <v>100</v>
      </c>
      <c r="P1195">
        <v>2017</v>
      </c>
      <c r="Q1195" t="s">
        <v>829</v>
      </c>
      <c r="R1195">
        <v>1</v>
      </c>
    </row>
    <row r="1196" spans="8:18">
      <c r="H1196" t="s">
        <v>18</v>
      </c>
      <c r="I1196" t="s">
        <v>103</v>
      </c>
      <c r="J1196">
        <v>2014</v>
      </c>
      <c r="K1196" t="s">
        <v>808</v>
      </c>
      <c r="L1196">
        <v>1</v>
      </c>
      <c r="N1196" t="s">
        <v>18</v>
      </c>
      <c r="O1196" t="s">
        <v>100</v>
      </c>
      <c r="P1196">
        <v>2018</v>
      </c>
      <c r="Q1196" t="s">
        <v>829</v>
      </c>
      <c r="R1196">
        <v>1</v>
      </c>
    </row>
    <row r="1197" spans="8:18">
      <c r="H1197" t="s">
        <v>18</v>
      </c>
      <c r="I1197" t="s">
        <v>103</v>
      </c>
      <c r="J1197">
        <v>2015</v>
      </c>
      <c r="K1197" t="s">
        <v>808</v>
      </c>
      <c r="L1197">
        <v>1</v>
      </c>
      <c r="N1197" t="s">
        <v>18</v>
      </c>
      <c r="O1197" t="s">
        <v>100</v>
      </c>
      <c r="P1197">
        <v>2019</v>
      </c>
      <c r="Q1197" t="s">
        <v>829</v>
      </c>
      <c r="R1197">
        <v>1</v>
      </c>
    </row>
    <row r="1198" spans="8:18">
      <c r="H1198" t="s">
        <v>18</v>
      </c>
      <c r="I1198" t="s">
        <v>103</v>
      </c>
      <c r="J1198">
        <v>2016</v>
      </c>
      <c r="K1198" t="s">
        <v>808</v>
      </c>
      <c r="L1198">
        <v>1</v>
      </c>
      <c r="N1198" t="s">
        <v>18</v>
      </c>
      <c r="O1198" t="s">
        <v>100</v>
      </c>
      <c r="P1198">
        <v>2020</v>
      </c>
      <c r="Q1198" t="s">
        <v>1085</v>
      </c>
      <c r="R1198">
        <v>2</v>
      </c>
    </row>
    <row r="1199" spans="8:18">
      <c r="H1199" t="s">
        <v>18</v>
      </c>
      <c r="I1199" t="s">
        <v>103</v>
      </c>
      <c r="J1199">
        <v>2017</v>
      </c>
      <c r="K1199" t="s">
        <v>846</v>
      </c>
      <c r="L1199">
        <v>1</v>
      </c>
      <c r="N1199" t="s">
        <v>18</v>
      </c>
      <c r="O1199" t="s">
        <v>100</v>
      </c>
      <c r="P1199">
        <v>2021</v>
      </c>
      <c r="Q1199" t="s">
        <v>1085</v>
      </c>
      <c r="R1199">
        <v>2</v>
      </c>
    </row>
    <row r="1200" spans="8:18">
      <c r="H1200" t="s">
        <v>18</v>
      </c>
      <c r="I1200" t="s">
        <v>103</v>
      </c>
      <c r="J1200">
        <v>2018</v>
      </c>
      <c r="K1200" t="s">
        <v>846</v>
      </c>
      <c r="L1200">
        <v>1</v>
      </c>
      <c r="N1200" t="s">
        <v>18</v>
      </c>
      <c r="O1200" t="s">
        <v>101</v>
      </c>
      <c r="P1200">
        <v>2006</v>
      </c>
      <c r="Q1200" t="s">
        <v>1080</v>
      </c>
      <c r="R1200">
        <v>0</v>
      </c>
    </row>
    <row r="1201" spans="8:18">
      <c r="H1201" t="s">
        <v>18</v>
      </c>
      <c r="I1201" t="s">
        <v>103</v>
      </c>
      <c r="J1201">
        <v>2019</v>
      </c>
      <c r="K1201" t="s">
        <v>846</v>
      </c>
      <c r="L1201">
        <v>1</v>
      </c>
      <c r="N1201" t="s">
        <v>18</v>
      </c>
      <c r="O1201" t="s">
        <v>101</v>
      </c>
      <c r="P1201">
        <v>2007</v>
      </c>
      <c r="Q1201" t="s">
        <v>1080</v>
      </c>
      <c r="R1201">
        <v>0</v>
      </c>
    </row>
    <row r="1202" spans="8:18">
      <c r="H1202" t="s">
        <v>18</v>
      </c>
      <c r="I1202" t="s">
        <v>103</v>
      </c>
      <c r="J1202">
        <v>2020</v>
      </c>
      <c r="K1202" t="s">
        <v>808</v>
      </c>
      <c r="L1202">
        <v>1</v>
      </c>
      <c r="N1202" t="s">
        <v>18</v>
      </c>
      <c r="O1202" t="s">
        <v>101</v>
      </c>
      <c r="P1202">
        <v>2008</v>
      </c>
      <c r="Q1202" t="s">
        <v>1080</v>
      </c>
      <c r="R1202">
        <v>0</v>
      </c>
    </row>
    <row r="1203" spans="8:18">
      <c r="H1203" t="s">
        <v>18</v>
      </c>
      <c r="I1203" t="s">
        <v>104</v>
      </c>
      <c r="J1203">
        <v>2006</v>
      </c>
      <c r="K1203" t="s">
        <v>747</v>
      </c>
      <c r="L1203">
        <v>3</v>
      </c>
      <c r="N1203" t="s">
        <v>18</v>
      </c>
      <c r="O1203" t="s">
        <v>101</v>
      </c>
      <c r="P1203">
        <v>2009</v>
      </c>
      <c r="Q1203" t="s">
        <v>1080</v>
      </c>
      <c r="R1203">
        <v>0</v>
      </c>
    </row>
    <row r="1204" spans="8:18">
      <c r="H1204" t="s">
        <v>18</v>
      </c>
      <c r="I1204" t="s">
        <v>104</v>
      </c>
      <c r="J1204">
        <v>2006</v>
      </c>
      <c r="K1204" t="s">
        <v>742</v>
      </c>
      <c r="L1204">
        <v>3</v>
      </c>
      <c r="N1204" t="s">
        <v>18</v>
      </c>
      <c r="O1204" t="s">
        <v>101</v>
      </c>
      <c r="P1204">
        <v>2010</v>
      </c>
      <c r="Q1204" t="s">
        <v>1080</v>
      </c>
      <c r="R1204">
        <v>0</v>
      </c>
    </row>
    <row r="1205" spans="8:18">
      <c r="H1205" t="s">
        <v>18</v>
      </c>
      <c r="I1205" t="s">
        <v>104</v>
      </c>
      <c r="J1205">
        <v>2007</v>
      </c>
      <c r="K1205" t="s">
        <v>742</v>
      </c>
      <c r="L1205">
        <v>3</v>
      </c>
      <c r="N1205" t="s">
        <v>18</v>
      </c>
      <c r="O1205" t="s">
        <v>101</v>
      </c>
      <c r="P1205">
        <v>2011</v>
      </c>
      <c r="Q1205" t="s">
        <v>1080</v>
      </c>
      <c r="R1205">
        <v>0</v>
      </c>
    </row>
    <row r="1206" spans="8:18">
      <c r="H1206" t="s">
        <v>18</v>
      </c>
      <c r="I1206" t="s">
        <v>104</v>
      </c>
      <c r="J1206">
        <v>2008</v>
      </c>
      <c r="K1206" t="s">
        <v>742</v>
      </c>
      <c r="L1206">
        <v>3</v>
      </c>
      <c r="N1206" t="s">
        <v>18</v>
      </c>
      <c r="O1206" t="s">
        <v>101</v>
      </c>
      <c r="P1206">
        <v>2012</v>
      </c>
      <c r="Q1206" t="s">
        <v>1080</v>
      </c>
      <c r="R1206">
        <v>0</v>
      </c>
    </row>
    <row r="1207" spans="8:18">
      <c r="H1207" t="s">
        <v>18</v>
      </c>
      <c r="I1207" t="s">
        <v>104</v>
      </c>
      <c r="J1207">
        <v>2009</v>
      </c>
      <c r="K1207" t="s">
        <v>747</v>
      </c>
      <c r="L1207">
        <v>3</v>
      </c>
      <c r="N1207" t="s">
        <v>18</v>
      </c>
      <c r="O1207" t="s">
        <v>101</v>
      </c>
      <c r="P1207">
        <v>2013</v>
      </c>
      <c r="Q1207" t="s">
        <v>1080</v>
      </c>
      <c r="R1207">
        <v>0</v>
      </c>
    </row>
    <row r="1208" spans="8:18">
      <c r="H1208" t="s">
        <v>18</v>
      </c>
      <c r="I1208" t="s">
        <v>104</v>
      </c>
      <c r="J1208">
        <v>2010</v>
      </c>
      <c r="K1208" t="s">
        <v>742</v>
      </c>
      <c r="L1208">
        <v>3</v>
      </c>
      <c r="N1208" t="s">
        <v>18</v>
      </c>
      <c r="O1208" t="s">
        <v>101</v>
      </c>
      <c r="P1208">
        <v>2014</v>
      </c>
      <c r="Q1208" t="s">
        <v>1080</v>
      </c>
      <c r="R1208">
        <v>0</v>
      </c>
    </row>
    <row r="1209" spans="8:18">
      <c r="H1209" t="s">
        <v>18</v>
      </c>
      <c r="I1209" t="s">
        <v>104</v>
      </c>
      <c r="J1209">
        <v>2011</v>
      </c>
      <c r="K1209" t="s">
        <v>747</v>
      </c>
      <c r="L1209">
        <v>3</v>
      </c>
      <c r="N1209" t="s">
        <v>18</v>
      </c>
      <c r="O1209" t="s">
        <v>101</v>
      </c>
      <c r="P1209">
        <v>2015</v>
      </c>
      <c r="Q1209" t="s">
        <v>1080</v>
      </c>
      <c r="R1209">
        <v>0</v>
      </c>
    </row>
    <row r="1210" spans="8:18">
      <c r="H1210" t="s">
        <v>18</v>
      </c>
      <c r="I1210" t="s">
        <v>104</v>
      </c>
      <c r="J1210">
        <v>2012</v>
      </c>
      <c r="K1210" t="s">
        <v>742</v>
      </c>
      <c r="L1210">
        <v>3</v>
      </c>
      <c r="N1210" t="s">
        <v>18</v>
      </c>
      <c r="O1210" t="s">
        <v>101</v>
      </c>
      <c r="P1210">
        <v>2016</v>
      </c>
      <c r="Q1210" t="s">
        <v>1080</v>
      </c>
      <c r="R1210">
        <v>0</v>
      </c>
    </row>
    <row r="1211" spans="8:18">
      <c r="H1211" t="s">
        <v>18</v>
      </c>
      <c r="I1211" t="s">
        <v>104</v>
      </c>
      <c r="J1211">
        <v>2013</v>
      </c>
      <c r="K1211" t="s">
        <v>800</v>
      </c>
      <c r="L1211">
        <v>2</v>
      </c>
      <c r="N1211" t="s">
        <v>18</v>
      </c>
      <c r="O1211" t="s">
        <v>101</v>
      </c>
      <c r="P1211">
        <v>2017</v>
      </c>
      <c r="Q1211" t="s">
        <v>1080</v>
      </c>
      <c r="R1211">
        <v>0</v>
      </c>
    </row>
    <row r="1212" spans="8:18">
      <c r="H1212" t="s">
        <v>18</v>
      </c>
      <c r="I1212" t="s">
        <v>104</v>
      </c>
      <c r="J1212">
        <v>2014</v>
      </c>
      <c r="K1212" t="s">
        <v>716</v>
      </c>
      <c r="L1212">
        <v>1</v>
      </c>
      <c r="N1212" t="s">
        <v>18</v>
      </c>
      <c r="O1212" t="s">
        <v>101</v>
      </c>
      <c r="P1212">
        <v>2018</v>
      </c>
      <c r="Q1212" t="s">
        <v>1080</v>
      </c>
      <c r="R1212">
        <v>0</v>
      </c>
    </row>
    <row r="1213" spans="8:18">
      <c r="H1213" t="s">
        <v>18</v>
      </c>
      <c r="I1213" t="s">
        <v>104</v>
      </c>
      <c r="J1213">
        <v>2015</v>
      </c>
      <c r="K1213">
        <v>0</v>
      </c>
      <c r="L1213">
        <v>0</v>
      </c>
      <c r="N1213" t="s">
        <v>18</v>
      </c>
      <c r="O1213" t="s">
        <v>101</v>
      </c>
      <c r="P1213">
        <v>2019</v>
      </c>
      <c r="Q1213" t="s">
        <v>1080</v>
      </c>
      <c r="R1213">
        <v>0</v>
      </c>
    </row>
    <row r="1214" spans="8:18">
      <c r="H1214" t="s">
        <v>18</v>
      </c>
      <c r="I1214" t="s">
        <v>104</v>
      </c>
      <c r="J1214">
        <v>2016</v>
      </c>
      <c r="K1214" t="s">
        <v>716</v>
      </c>
      <c r="L1214">
        <v>1</v>
      </c>
      <c r="N1214" t="s">
        <v>18</v>
      </c>
      <c r="O1214" t="s">
        <v>101</v>
      </c>
      <c r="P1214">
        <v>2020</v>
      </c>
      <c r="Q1214" t="s">
        <v>1080</v>
      </c>
      <c r="R1214">
        <v>0</v>
      </c>
    </row>
    <row r="1215" spans="8:18">
      <c r="H1215" t="s">
        <v>18</v>
      </c>
      <c r="I1215" t="s">
        <v>104</v>
      </c>
      <c r="J1215">
        <v>2017</v>
      </c>
      <c r="K1215" t="s">
        <v>716</v>
      </c>
      <c r="L1215">
        <v>1</v>
      </c>
      <c r="N1215" t="s">
        <v>18</v>
      </c>
      <c r="O1215" t="s">
        <v>102</v>
      </c>
      <c r="P1215">
        <v>2006</v>
      </c>
      <c r="Q1215" t="s">
        <v>1086</v>
      </c>
      <c r="R1215">
        <v>2</v>
      </c>
    </row>
    <row r="1216" spans="8:18">
      <c r="H1216" t="s">
        <v>18</v>
      </c>
      <c r="I1216" t="s">
        <v>104</v>
      </c>
      <c r="J1216">
        <v>2018</v>
      </c>
      <c r="K1216" t="s">
        <v>716</v>
      </c>
      <c r="L1216">
        <v>1</v>
      </c>
      <c r="N1216" t="s">
        <v>18</v>
      </c>
      <c r="O1216" t="s">
        <v>102</v>
      </c>
      <c r="P1216">
        <v>2007</v>
      </c>
      <c r="Q1216" t="s">
        <v>1086</v>
      </c>
      <c r="R1216">
        <v>2</v>
      </c>
    </row>
    <row r="1217" spans="8:18">
      <c r="H1217" t="s">
        <v>18</v>
      </c>
      <c r="I1217" t="s">
        <v>104</v>
      </c>
      <c r="J1217">
        <v>2019</v>
      </c>
      <c r="K1217" t="s">
        <v>716</v>
      </c>
      <c r="L1217">
        <v>1</v>
      </c>
      <c r="N1217" t="s">
        <v>18</v>
      </c>
      <c r="O1217" t="s">
        <v>102</v>
      </c>
      <c r="P1217">
        <v>2008</v>
      </c>
      <c r="Q1217" t="s">
        <v>1087</v>
      </c>
      <c r="R1217">
        <v>3</v>
      </c>
    </row>
    <row r="1218" spans="8:18">
      <c r="H1218" t="s">
        <v>18</v>
      </c>
      <c r="I1218" t="s">
        <v>104</v>
      </c>
      <c r="J1218">
        <v>2020</v>
      </c>
      <c r="K1218" t="s">
        <v>716</v>
      </c>
      <c r="L1218">
        <v>1</v>
      </c>
      <c r="N1218" t="s">
        <v>18</v>
      </c>
      <c r="O1218" t="s">
        <v>102</v>
      </c>
      <c r="P1218">
        <v>2009</v>
      </c>
      <c r="Q1218" t="s">
        <v>1087</v>
      </c>
      <c r="R1218">
        <v>3</v>
      </c>
    </row>
    <row r="1219" spans="8:18">
      <c r="H1219" t="s">
        <v>18</v>
      </c>
      <c r="I1219" t="s">
        <v>105</v>
      </c>
      <c r="J1219">
        <v>2006</v>
      </c>
      <c r="K1219" t="s">
        <v>866</v>
      </c>
      <c r="L1219">
        <v>1</v>
      </c>
      <c r="N1219" t="s">
        <v>18</v>
      </c>
      <c r="O1219" t="s">
        <v>102</v>
      </c>
      <c r="P1219">
        <v>2010</v>
      </c>
      <c r="Q1219" t="s">
        <v>1087</v>
      </c>
      <c r="R1219">
        <v>3</v>
      </c>
    </row>
    <row r="1220" spans="8:18">
      <c r="H1220" t="s">
        <v>18</v>
      </c>
      <c r="I1220" t="s">
        <v>105</v>
      </c>
      <c r="J1220">
        <v>2007</v>
      </c>
      <c r="K1220" t="s">
        <v>866</v>
      </c>
      <c r="L1220">
        <v>1</v>
      </c>
      <c r="N1220" t="s">
        <v>18</v>
      </c>
      <c r="O1220" t="s">
        <v>102</v>
      </c>
      <c r="P1220">
        <v>2011</v>
      </c>
      <c r="Q1220" t="s">
        <v>1087</v>
      </c>
      <c r="R1220">
        <v>3</v>
      </c>
    </row>
    <row r="1221" spans="8:18">
      <c r="H1221" t="s">
        <v>18</v>
      </c>
      <c r="I1221" t="s">
        <v>105</v>
      </c>
      <c r="J1221">
        <v>2008</v>
      </c>
      <c r="K1221" t="s">
        <v>866</v>
      </c>
      <c r="L1221">
        <v>1</v>
      </c>
      <c r="N1221" t="s">
        <v>18</v>
      </c>
      <c r="O1221" t="s">
        <v>102</v>
      </c>
      <c r="P1221">
        <v>2012</v>
      </c>
      <c r="Q1221" t="s">
        <v>1087</v>
      </c>
      <c r="R1221">
        <v>3</v>
      </c>
    </row>
    <row r="1222" spans="8:18">
      <c r="H1222" t="s">
        <v>18</v>
      </c>
      <c r="I1222" t="s">
        <v>105</v>
      </c>
      <c r="J1222">
        <v>2009</v>
      </c>
      <c r="K1222" t="s">
        <v>866</v>
      </c>
      <c r="L1222">
        <v>1</v>
      </c>
      <c r="N1222" t="s">
        <v>18</v>
      </c>
      <c r="O1222" t="s">
        <v>102</v>
      </c>
      <c r="P1222">
        <v>2013</v>
      </c>
      <c r="Q1222" t="s">
        <v>1087</v>
      </c>
      <c r="R1222">
        <v>3</v>
      </c>
    </row>
    <row r="1223" spans="8:18">
      <c r="H1223" t="s">
        <v>18</v>
      </c>
      <c r="I1223" t="s">
        <v>105</v>
      </c>
      <c r="J1223">
        <v>2010</v>
      </c>
      <c r="K1223" t="s">
        <v>866</v>
      </c>
      <c r="L1223">
        <v>1</v>
      </c>
      <c r="N1223" t="s">
        <v>18</v>
      </c>
      <c r="O1223" t="s">
        <v>102</v>
      </c>
      <c r="P1223">
        <v>2014</v>
      </c>
      <c r="Q1223" t="s">
        <v>1087</v>
      </c>
      <c r="R1223">
        <v>3</v>
      </c>
    </row>
    <row r="1224" spans="8:18">
      <c r="H1224" t="s">
        <v>18</v>
      </c>
      <c r="I1224" t="s">
        <v>105</v>
      </c>
      <c r="J1224">
        <v>2011</v>
      </c>
      <c r="K1224" t="s">
        <v>716</v>
      </c>
      <c r="L1224">
        <v>1</v>
      </c>
      <c r="N1224" t="s">
        <v>18</v>
      </c>
      <c r="O1224" t="s">
        <v>102</v>
      </c>
      <c r="P1224">
        <v>2015</v>
      </c>
      <c r="Q1224" t="s">
        <v>1088</v>
      </c>
      <c r="R1224">
        <v>3</v>
      </c>
    </row>
    <row r="1225" spans="8:18">
      <c r="H1225" t="s">
        <v>18</v>
      </c>
      <c r="I1225" t="s">
        <v>105</v>
      </c>
      <c r="J1225">
        <v>2012</v>
      </c>
      <c r="K1225" t="s">
        <v>716</v>
      </c>
      <c r="L1225">
        <v>1</v>
      </c>
      <c r="N1225" t="s">
        <v>18</v>
      </c>
      <c r="O1225" t="s">
        <v>102</v>
      </c>
      <c r="P1225">
        <v>2016</v>
      </c>
      <c r="Q1225" t="s">
        <v>1089</v>
      </c>
      <c r="R1225">
        <v>1</v>
      </c>
    </row>
    <row r="1226" spans="8:18">
      <c r="H1226" t="s">
        <v>18</v>
      </c>
      <c r="I1226" t="s">
        <v>105</v>
      </c>
      <c r="J1226">
        <v>2013</v>
      </c>
      <c r="K1226" t="s">
        <v>716</v>
      </c>
      <c r="L1226">
        <v>1</v>
      </c>
      <c r="N1226" t="s">
        <v>18</v>
      </c>
      <c r="O1226" t="s">
        <v>102</v>
      </c>
      <c r="P1226">
        <v>2017</v>
      </c>
      <c r="Q1226" t="s">
        <v>1090</v>
      </c>
      <c r="R1226">
        <v>3</v>
      </c>
    </row>
    <row r="1227" spans="8:18">
      <c r="H1227" t="s">
        <v>18</v>
      </c>
      <c r="I1227" t="s">
        <v>105</v>
      </c>
      <c r="J1227">
        <v>2014</v>
      </c>
      <c r="K1227" t="s">
        <v>716</v>
      </c>
      <c r="L1227">
        <v>1</v>
      </c>
      <c r="N1227" t="s">
        <v>18</v>
      </c>
      <c r="O1227" t="s">
        <v>102</v>
      </c>
      <c r="P1227">
        <v>2018</v>
      </c>
      <c r="Q1227" t="s">
        <v>1090</v>
      </c>
      <c r="R1227">
        <v>3</v>
      </c>
    </row>
    <row r="1228" spans="8:18">
      <c r="H1228" t="s">
        <v>18</v>
      </c>
      <c r="I1228" t="s">
        <v>105</v>
      </c>
      <c r="J1228">
        <v>2015</v>
      </c>
      <c r="K1228" t="s">
        <v>716</v>
      </c>
      <c r="L1228">
        <v>1</v>
      </c>
      <c r="N1228" t="s">
        <v>18</v>
      </c>
      <c r="O1228" t="s">
        <v>102</v>
      </c>
      <c r="P1228">
        <v>2019</v>
      </c>
      <c r="Q1228" t="s">
        <v>1090</v>
      </c>
      <c r="R1228">
        <v>3</v>
      </c>
    </row>
    <row r="1229" spans="8:18">
      <c r="H1229" t="s">
        <v>18</v>
      </c>
      <c r="I1229" t="s">
        <v>105</v>
      </c>
      <c r="J1229">
        <v>2016</v>
      </c>
      <c r="K1229" t="s">
        <v>716</v>
      </c>
      <c r="L1229">
        <v>1</v>
      </c>
      <c r="N1229" t="s">
        <v>18</v>
      </c>
      <c r="O1229" t="s">
        <v>102</v>
      </c>
      <c r="P1229">
        <v>2020</v>
      </c>
      <c r="Q1229" t="s">
        <v>1090</v>
      </c>
      <c r="R1229">
        <v>3</v>
      </c>
    </row>
    <row r="1230" spans="8:18">
      <c r="H1230" t="s">
        <v>18</v>
      </c>
      <c r="I1230" t="s">
        <v>105</v>
      </c>
      <c r="J1230">
        <v>2017</v>
      </c>
      <c r="K1230" t="s">
        <v>716</v>
      </c>
      <c r="L1230">
        <v>1</v>
      </c>
      <c r="N1230" t="s">
        <v>18</v>
      </c>
      <c r="O1230" t="s">
        <v>103</v>
      </c>
      <c r="P1230">
        <v>2006</v>
      </c>
      <c r="Q1230" t="s">
        <v>1091</v>
      </c>
      <c r="R1230">
        <v>2</v>
      </c>
    </row>
    <row r="1231" spans="8:18">
      <c r="H1231" t="s">
        <v>18</v>
      </c>
      <c r="I1231" t="s">
        <v>105</v>
      </c>
      <c r="J1231">
        <v>2018</v>
      </c>
      <c r="K1231" t="s">
        <v>716</v>
      </c>
      <c r="L1231">
        <v>1</v>
      </c>
      <c r="N1231" t="s">
        <v>18</v>
      </c>
      <c r="O1231" t="s">
        <v>103</v>
      </c>
      <c r="P1231">
        <v>2007</v>
      </c>
      <c r="Q1231" t="s">
        <v>1091</v>
      </c>
      <c r="R1231">
        <v>2</v>
      </c>
    </row>
    <row r="1232" spans="8:18">
      <c r="H1232" t="s">
        <v>18</v>
      </c>
      <c r="I1232" t="s">
        <v>105</v>
      </c>
      <c r="J1232">
        <v>2019</v>
      </c>
      <c r="K1232" t="s">
        <v>716</v>
      </c>
      <c r="L1232">
        <v>1</v>
      </c>
      <c r="N1232" t="s">
        <v>18</v>
      </c>
      <c r="O1232" t="s">
        <v>103</v>
      </c>
      <c r="P1232">
        <v>2008</v>
      </c>
      <c r="Q1232" t="s">
        <v>1091</v>
      </c>
      <c r="R1232">
        <v>2</v>
      </c>
    </row>
    <row r="1233" spans="8:18">
      <c r="H1233" t="s">
        <v>18</v>
      </c>
      <c r="I1233" t="s">
        <v>105</v>
      </c>
      <c r="J1233">
        <v>2020</v>
      </c>
      <c r="K1233" t="s">
        <v>716</v>
      </c>
      <c r="L1233">
        <v>1</v>
      </c>
      <c r="N1233" t="s">
        <v>18</v>
      </c>
      <c r="O1233" t="s">
        <v>103</v>
      </c>
      <c r="P1233">
        <v>2009</v>
      </c>
      <c r="Q1233" t="s">
        <v>1092</v>
      </c>
      <c r="R1233">
        <v>1</v>
      </c>
    </row>
    <row r="1234" spans="8:18">
      <c r="H1234" t="s">
        <v>18</v>
      </c>
      <c r="I1234" t="s">
        <v>106</v>
      </c>
      <c r="J1234">
        <v>2006</v>
      </c>
      <c r="K1234" t="s">
        <v>747</v>
      </c>
      <c r="L1234">
        <v>3</v>
      </c>
      <c r="N1234" t="s">
        <v>18</v>
      </c>
      <c r="O1234" t="s">
        <v>103</v>
      </c>
      <c r="P1234">
        <v>2010</v>
      </c>
      <c r="Q1234" t="s">
        <v>1093</v>
      </c>
      <c r="R1234">
        <v>2</v>
      </c>
    </row>
    <row r="1235" spans="8:18">
      <c r="H1235" t="s">
        <v>18</v>
      </c>
      <c r="I1235" t="s">
        <v>106</v>
      </c>
      <c r="J1235">
        <v>2007</v>
      </c>
      <c r="K1235" t="s">
        <v>747</v>
      </c>
      <c r="L1235">
        <v>3</v>
      </c>
      <c r="N1235" t="s">
        <v>18</v>
      </c>
      <c r="O1235" t="s">
        <v>103</v>
      </c>
      <c r="P1235">
        <v>2011</v>
      </c>
      <c r="Q1235" t="s">
        <v>1092</v>
      </c>
      <c r="R1235">
        <v>1</v>
      </c>
    </row>
    <row r="1236" spans="8:18">
      <c r="H1236" t="s">
        <v>18</v>
      </c>
      <c r="I1236" t="s">
        <v>106</v>
      </c>
      <c r="J1236">
        <v>2008</v>
      </c>
      <c r="K1236" t="s">
        <v>747</v>
      </c>
      <c r="L1236">
        <v>3</v>
      </c>
      <c r="N1236" t="s">
        <v>18</v>
      </c>
      <c r="O1236" t="s">
        <v>103</v>
      </c>
      <c r="P1236">
        <v>2012</v>
      </c>
      <c r="Q1236" t="s">
        <v>1094</v>
      </c>
      <c r="R1236">
        <v>1</v>
      </c>
    </row>
    <row r="1237" spans="8:18">
      <c r="H1237" t="s">
        <v>18</v>
      </c>
      <c r="I1237" t="s">
        <v>106</v>
      </c>
      <c r="J1237">
        <v>2009</v>
      </c>
      <c r="K1237" t="s">
        <v>747</v>
      </c>
      <c r="L1237">
        <v>3</v>
      </c>
      <c r="N1237" t="s">
        <v>18</v>
      </c>
      <c r="O1237" t="s">
        <v>103</v>
      </c>
      <c r="P1237">
        <v>2013</v>
      </c>
      <c r="Q1237" t="s">
        <v>1095</v>
      </c>
      <c r="R1237">
        <v>1</v>
      </c>
    </row>
    <row r="1238" spans="8:18">
      <c r="H1238" t="s">
        <v>18</v>
      </c>
      <c r="I1238" t="s">
        <v>106</v>
      </c>
      <c r="J1238">
        <v>2010</v>
      </c>
      <c r="K1238" t="s">
        <v>747</v>
      </c>
      <c r="L1238">
        <v>3</v>
      </c>
      <c r="N1238" t="s">
        <v>18</v>
      </c>
      <c r="O1238" t="s">
        <v>103</v>
      </c>
      <c r="P1238">
        <v>2014</v>
      </c>
      <c r="Q1238" t="s">
        <v>928</v>
      </c>
      <c r="R1238">
        <v>1</v>
      </c>
    </row>
    <row r="1239" spans="8:18">
      <c r="H1239" t="s">
        <v>18</v>
      </c>
      <c r="I1239" t="s">
        <v>106</v>
      </c>
      <c r="J1239">
        <v>2011</v>
      </c>
      <c r="K1239" t="s">
        <v>716</v>
      </c>
      <c r="L1239">
        <v>1</v>
      </c>
      <c r="N1239" t="s">
        <v>18</v>
      </c>
      <c r="O1239" t="s">
        <v>103</v>
      </c>
      <c r="P1239">
        <v>2015</v>
      </c>
      <c r="Q1239" t="s">
        <v>928</v>
      </c>
      <c r="R1239">
        <v>1</v>
      </c>
    </row>
    <row r="1240" spans="8:18">
      <c r="H1240" t="s">
        <v>18</v>
      </c>
      <c r="I1240" t="s">
        <v>106</v>
      </c>
      <c r="J1240">
        <v>2012</v>
      </c>
      <c r="K1240" t="s">
        <v>716</v>
      </c>
      <c r="L1240">
        <v>1</v>
      </c>
      <c r="N1240" t="s">
        <v>18</v>
      </c>
      <c r="O1240" t="s">
        <v>103</v>
      </c>
      <c r="P1240">
        <v>2016</v>
      </c>
      <c r="Q1240" t="s">
        <v>1095</v>
      </c>
      <c r="R1240">
        <v>1</v>
      </c>
    </row>
    <row r="1241" spans="8:18">
      <c r="H1241" t="s">
        <v>18</v>
      </c>
      <c r="I1241" t="s">
        <v>106</v>
      </c>
      <c r="J1241">
        <v>2013</v>
      </c>
      <c r="K1241" t="s">
        <v>716</v>
      </c>
      <c r="L1241">
        <v>1</v>
      </c>
      <c r="N1241" t="s">
        <v>18</v>
      </c>
      <c r="O1241" t="s">
        <v>103</v>
      </c>
      <c r="P1241">
        <v>2017</v>
      </c>
      <c r="Q1241" t="s">
        <v>928</v>
      </c>
      <c r="R1241">
        <v>1</v>
      </c>
    </row>
    <row r="1242" spans="8:18">
      <c r="H1242" t="s">
        <v>18</v>
      </c>
      <c r="I1242" t="s">
        <v>106</v>
      </c>
      <c r="J1242">
        <v>2014</v>
      </c>
      <c r="K1242" t="s">
        <v>716</v>
      </c>
      <c r="L1242">
        <v>1</v>
      </c>
      <c r="N1242" t="s">
        <v>18</v>
      </c>
      <c r="O1242" t="s">
        <v>103</v>
      </c>
      <c r="P1242">
        <v>2018</v>
      </c>
      <c r="Q1242" t="s">
        <v>1095</v>
      </c>
      <c r="R1242">
        <v>1</v>
      </c>
    </row>
    <row r="1243" spans="8:18">
      <c r="H1243" t="s">
        <v>18</v>
      </c>
      <c r="I1243" t="s">
        <v>106</v>
      </c>
      <c r="J1243">
        <v>2015</v>
      </c>
      <c r="K1243" t="s">
        <v>716</v>
      </c>
      <c r="L1243">
        <v>1</v>
      </c>
      <c r="N1243" t="s">
        <v>18</v>
      </c>
      <c r="O1243" t="s">
        <v>103</v>
      </c>
      <c r="P1243">
        <v>2019</v>
      </c>
      <c r="Q1243" t="s">
        <v>1095</v>
      </c>
      <c r="R1243">
        <v>1</v>
      </c>
    </row>
    <row r="1244" spans="8:18">
      <c r="H1244" t="s">
        <v>18</v>
      </c>
      <c r="I1244" t="s">
        <v>106</v>
      </c>
      <c r="J1244">
        <v>2016</v>
      </c>
      <c r="K1244" t="s">
        <v>716</v>
      </c>
      <c r="L1244">
        <v>1</v>
      </c>
      <c r="N1244" t="s">
        <v>18</v>
      </c>
      <c r="O1244" t="s">
        <v>103</v>
      </c>
      <c r="P1244">
        <v>2020</v>
      </c>
      <c r="Q1244" t="s">
        <v>928</v>
      </c>
      <c r="R1244">
        <v>1</v>
      </c>
    </row>
    <row r="1245" spans="8:18">
      <c r="H1245" t="s">
        <v>18</v>
      </c>
      <c r="I1245" t="s">
        <v>106</v>
      </c>
      <c r="J1245">
        <v>2017</v>
      </c>
      <c r="K1245" t="s">
        <v>716</v>
      </c>
      <c r="L1245">
        <v>1</v>
      </c>
      <c r="N1245" t="s">
        <v>18</v>
      </c>
      <c r="O1245" t="s">
        <v>104</v>
      </c>
      <c r="P1245">
        <v>2006</v>
      </c>
      <c r="Q1245" t="s">
        <v>1096</v>
      </c>
      <c r="R1245">
        <v>3</v>
      </c>
    </row>
    <row r="1246" spans="8:18">
      <c r="H1246" t="s">
        <v>18</v>
      </c>
      <c r="I1246" t="s">
        <v>106</v>
      </c>
      <c r="J1246">
        <v>2018</v>
      </c>
      <c r="K1246" t="s">
        <v>716</v>
      </c>
      <c r="L1246">
        <v>1</v>
      </c>
      <c r="N1246" t="s">
        <v>18</v>
      </c>
      <c r="O1246" t="s">
        <v>104</v>
      </c>
      <c r="P1246">
        <v>2006</v>
      </c>
      <c r="Q1246" t="s">
        <v>1097</v>
      </c>
      <c r="R1246">
        <v>1</v>
      </c>
    </row>
    <row r="1247" spans="8:18">
      <c r="H1247" t="s">
        <v>18</v>
      </c>
      <c r="I1247" t="s">
        <v>106</v>
      </c>
      <c r="J1247">
        <v>2019</v>
      </c>
      <c r="K1247" t="s">
        <v>716</v>
      </c>
      <c r="L1247">
        <v>1</v>
      </c>
      <c r="N1247" t="s">
        <v>18</v>
      </c>
      <c r="O1247" t="s">
        <v>104</v>
      </c>
      <c r="P1247">
        <v>2007</v>
      </c>
      <c r="Q1247" t="s">
        <v>1096</v>
      </c>
      <c r="R1247">
        <v>3</v>
      </c>
    </row>
    <row r="1248" spans="8:18">
      <c r="H1248" t="s">
        <v>18</v>
      </c>
      <c r="I1248" t="s">
        <v>106</v>
      </c>
      <c r="J1248">
        <v>2020</v>
      </c>
      <c r="K1248" t="s">
        <v>716</v>
      </c>
      <c r="L1248">
        <v>1</v>
      </c>
      <c r="N1248" t="s">
        <v>18</v>
      </c>
      <c r="O1248" t="s">
        <v>104</v>
      </c>
      <c r="P1248">
        <v>2008</v>
      </c>
      <c r="Q1248" t="s">
        <v>1096</v>
      </c>
      <c r="R1248">
        <v>3</v>
      </c>
    </row>
    <row r="1249" spans="8:18">
      <c r="H1249" t="s">
        <v>18</v>
      </c>
      <c r="I1249" t="s">
        <v>107</v>
      </c>
      <c r="J1249">
        <v>2006</v>
      </c>
      <c r="K1249" t="s">
        <v>747</v>
      </c>
      <c r="L1249">
        <v>3</v>
      </c>
      <c r="N1249" t="s">
        <v>18</v>
      </c>
      <c r="O1249" t="s">
        <v>104</v>
      </c>
      <c r="P1249">
        <v>2009</v>
      </c>
      <c r="Q1249" t="s">
        <v>1097</v>
      </c>
      <c r="R1249">
        <v>1</v>
      </c>
    </row>
    <row r="1250" spans="8:18">
      <c r="H1250" t="s">
        <v>18</v>
      </c>
      <c r="I1250" t="s">
        <v>107</v>
      </c>
      <c r="J1250">
        <v>2006</v>
      </c>
      <c r="K1250" t="s">
        <v>742</v>
      </c>
      <c r="L1250">
        <v>3</v>
      </c>
      <c r="N1250" t="s">
        <v>18</v>
      </c>
      <c r="O1250" t="s">
        <v>104</v>
      </c>
      <c r="P1250">
        <v>2010</v>
      </c>
      <c r="Q1250" t="s">
        <v>1098</v>
      </c>
      <c r="R1250">
        <v>3</v>
      </c>
    </row>
    <row r="1251" spans="8:18">
      <c r="H1251" t="s">
        <v>18</v>
      </c>
      <c r="I1251" t="s">
        <v>107</v>
      </c>
      <c r="J1251">
        <v>2007</v>
      </c>
      <c r="K1251" t="s">
        <v>747</v>
      </c>
      <c r="L1251">
        <v>3</v>
      </c>
      <c r="N1251" t="s">
        <v>18</v>
      </c>
      <c r="O1251" t="s">
        <v>104</v>
      </c>
      <c r="P1251">
        <v>2011</v>
      </c>
      <c r="Q1251" t="s">
        <v>1097</v>
      </c>
      <c r="R1251">
        <v>1</v>
      </c>
    </row>
    <row r="1252" spans="8:18">
      <c r="H1252" t="s">
        <v>18</v>
      </c>
      <c r="I1252" t="s">
        <v>107</v>
      </c>
      <c r="J1252">
        <v>2008</v>
      </c>
      <c r="K1252" t="s">
        <v>742</v>
      </c>
      <c r="L1252">
        <v>3</v>
      </c>
      <c r="N1252" t="s">
        <v>18</v>
      </c>
      <c r="O1252" t="s">
        <v>104</v>
      </c>
      <c r="P1252">
        <v>2012</v>
      </c>
      <c r="Q1252" t="s">
        <v>1096</v>
      </c>
      <c r="R1252">
        <v>3</v>
      </c>
    </row>
    <row r="1253" spans="8:18">
      <c r="H1253" t="s">
        <v>18</v>
      </c>
      <c r="I1253" t="s">
        <v>107</v>
      </c>
      <c r="J1253">
        <v>2009</v>
      </c>
      <c r="K1253" t="s">
        <v>742</v>
      </c>
      <c r="L1253">
        <v>3</v>
      </c>
      <c r="N1253" t="s">
        <v>18</v>
      </c>
      <c r="O1253" t="s">
        <v>104</v>
      </c>
      <c r="P1253">
        <v>2013</v>
      </c>
      <c r="Q1253" t="s">
        <v>1099</v>
      </c>
      <c r="R1253">
        <v>1</v>
      </c>
    </row>
    <row r="1254" spans="8:18">
      <c r="H1254" t="s">
        <v>18</v>
      </c>
      <c r="I1254" t="s">
        <v>107</v>
      </c>
      <c r="J1254">
        <v>2010</v>
      </c>
      <c r="K1254" t="s">
        <v>747</v>
      </c>
      <c r="L1254">
        <v>3</v>
      </c>
      <c r="N1254" t="s">
        <v>18</v>
      </c>
      <c r="O1254" t="s">
        <v>104</v>
      </c>
      <c r="P1254">
        <v>2014</v>
      </c>
      <c r="Q1254" t="s">
        <v>1100</v>
      </c>
      <c r="R1254">
        <v>1</v>
      </c>
    </row>
    <row r="1255" spans="8:18">
      <c r="H1255" t="s">
        <v>18</v>
      </c>
      <c r="I1255" t="s">
        <v>107</v>
      </c>
      <c r="J1255">
        <v>2011</v>
      </c>
      <c r="K1255" t="s">
        <v>747</v>
      </c>
      <c r="L1255">
        <v>3</v>
      </c>
      <c r="N1255" t="s">
        <v>18</v>
      </c>
      <c r="O1255" t="s">
        <v>104</v>
      </c>
      <c r="P1255">
        <v>2015</v>
      </c>
      <c r="Q1255">
        <v>0</v>
      </c>
      <c r="R1255">
        <v>0</v>
      </c>
    </row>
    <row r="1256" spans="8:18">
      <c r="H1256" t="s">
        <v>18</v>
      </c>
      <c r="I1256" t="s">
        <v>107</v>
      </c>
      <c r="J1256">
        <v>2012</v>
      </c>
      <c r="K1256" t="s">
        <v>716</v>
      </c>
      <c r="L1256">
        <v>1</v>
      </c>
      <c r="N1256" t="s">
        <v>18</v>
      </c>
      <c r="O1256" t="s">
        <v>104</v>
      </c>
      <c r="P1256">
        <v>2016</v>
      </c>
      <c r="Q1256" t="s">
        <v>1100</v>
      </c>
      <c r="R1256">
        <v>1</v>
      </c>
    </row>
    <row r="1257" spans="8:18">
      <c r="H1257" t="s">
        <v>18</v>
      </c>
      <c r="I1257" t="s">
        <v>107</v>
      </c>
      <c r="J1257">
        <v>2013</v>
      </c>
      <c r="K1257" t="s">
        <v>742</v>
      </c>
      <c r="L1257">
        <v>3</v>
      </c>
      <c r="N1257" t="s">
        <v>18</v>
      </c>
      <c r="O1257" t="s">
        <v>104</v>
      </c>
      <c r="P1257">
        <v>2017</v>
      </c>
      <c r="Q1257" t="s">
        <v>1100</v>
      </c>
      <c r="R1257">
        <v>1</v>
      </c>
    </row>
    <row r="1258" spans="8:18">
      <c r="H1258" t="s">
        <v>18</v>
      </c>
      <c r="I1258" t="s">
        <v>107</v>
      </c>
      <c r="J1258">
        <v>2014</v>
      </c>
      <c r="K1258" t="s">
        <v>716</v>
      </c>
      <c r="L1258">
        <v>1</v>
      </c>
      <c r="N1258" t="s">
        <v>18</v>
      </c>
      <c r="O1258" t="s">
        <v>104</v>
      </c>
      <c r="P1258">
        <v>2018</v>
      </c>
      <c r="Q1258" t="s">
        <v>1100</v>
      </c>
      <c r="R1258">
        <v>1</v>
      </c>
    </row>
    <row r="1259" spans="8:18">
      <c r="H1259" t="s">
        <v>18</v>
      </c>
      <c r="I1259" t="s">
        <v>107</v>
      </c>
      <c r="J1259">
        <v>2015</v>
      </c>
      <c r="K1259" t="s">
        <v>716</v>
      </c>
      <c r="L1259">
        <v>1</v>
      </c>
      <c r="N1259" t="s">
        <v>18</v>
      </c>
      <c r="O1259" t="s">
        <v>104</v>
      </c>
      <c r="P1259">
        <v>2019</v>
      </c>
      <c r="Q1259" t="s">
        <v>1100</v>
      </c>
      <c r="R1259">
        <v>1</v>
      </c>
    </row>
    <row r="1260" spans="8:18">
      <c r="H1260" t="s">
        <v>18</v>
      </c>
      <c r="I1260" t="s">
        <v>107</v>
      </c>
      <c r="J1260">
        <v>2016</v>
      </c>
      <c r="K1260" t="s">
        <v>716</v>
      </c>
      <c r="L1260">
        <v>1</v>
      </c>
      <c r="N1260" t="s">
        <v>18</v>
      </c>
      <c r="O1260" t="s">
        <v>104</v>
      </c>
      <c r="P1260">
        <v>2020</v>
      </c>
      <c r="Q1260" t="s">
        <v>1100</v>
      </c>
      <c r="R1260">
        <v>1</v>
      </c>
    </row>
    <row r="1261" spans="8:18">
      <c r="H1261" t="s">
        <v>18</v>
      </c>
      <c r="I1261" t="s">
        <v>107</v>
      </c>
      <c r="J1261">
        <v>2017</v>
      </c>
      <c r="K1261" t="s">
        <v>716</v>
      </c>
      <c r="L1261">
        <v>1</v>
      </c>
      <c r="N1261" t="s">
        <v>18</v>
      </c>
      <c r="O1261" t="s">
        <v>105</v>
      </c>
      <c r="P1261">
        <v>2006</v>
      </c>
      <c r="Q1261" t="s">
        <v>1101</v>
      </c>
      <c r="R1261">
        <v>1</v>
      </c>
    </row>
    <row r="1262" spans="8:18">
      <c r="H1262" t="s">
        <v>18</v>
      </c>
      <c r="I1262" t="s">
        <v>107</v>
      </c>
      <c r="J1262">
        <v>2018</v>
      </c>
      <c r="K1262" t="s">
        <v>716</v>
      </c>
      <c r="L1262">
        <v>1</v>
      </c>
      <c r="N1262" t="s">
        <v>18</v>
      </c>
      <c r="O1262" t="s">
        <v>105</v>
      </c>
      <c r="P1262">
        <v>2007</v>
      </c>
      <c r="Q1262" t="s">
        <v>516</v>
      </c>
      <c r="R1262">
        <v>0</v>
      </c>
    </row>
    <row r="1263" spans="8:18">
      <c r="H1263" t="s">
        <v>18</v>
      </c>
      <c r="I1263" t="s">
        <v>107</v>
      </c>
      <c r="J1263">
        <v>2019</v>
      </c>
      <c r="K1263" t="s">
        <v>716</v>
      </c>
      <c r="L1263">
        <v>1</v>
      </c>
      <c r="N1263" t="s">
        <v>18</v>
      </c>
      <c r="O1263" t="s">
        <v>105</v>
      </c>
      <c r="P1263">
        <v>2008</v>
      </c>
      <c r="Q1263" t="s">
        <v>1102</v>
      </c>
      <c r="R1263">
        <v>1</v>
      </c>
    </row>
    <row r="1264" spans="8:18">
      <c r="H1264" t="s">
        <v>18</v>
      </c>
      <c r="I1264" t="s">
        <v>107</v>
      </c>
      <c r="J1264">
        <v>2020</v>
      </c>
      <c r="K1264" t="s">
        <v>716</v>
      </c>
      <c r="L1264">
        <v>1</v>
      </c>
      <c r="N1264" t="s">
        <v>18</v>
      </c>
      <c r="O1264" t="s">
        <v>105</v>
      </c>
      <c r="P1264">
        <v>2009</v>
      </c>
      <c r="Q1264" t="s">
        <v>1103</v>
      </c>
      <c r="R1264">
        <v>1</v>
      </c>
    </row>
    <row r="1265" spans="8:18">
      <c r="H1265" t="s">
        <v>18</v>
      </c>
      <c r="I1265" t="s">
        <v>108</v>
      </c>
      <c r="J1265">
        <v>2006</v>
      </c>
      <c r="K1265" t="s">
        <v>742</v>
      </c>
      <c r="L1265">
        <v>3</v>
      </c>
      <c r="N1265" t="s">
        <v>18</v>
      </c>
      <c r="O1265" t="s">
        <v>105</v>
      </c>
      <c r="P1265">
        <v>2010</v>
      </c>
      <c r="Q1265" t="s">
        <v>1103</v>
      </c>
      <c r="R1265">
        <v>1</v>
      </c>
    </row>
    <row r="1266" spans="8:18">
      <c r="H1266" t="s">
        <v>18</v>
      </c>
      <c r="I1266" t="s">
        <v>108</v>
      </c>
      <c r="J1266">
        <v>2007</v>
      </c>
      <c r="K1266" t="s">
        <v>742</v>
      </c>
      <c r="L1266">
        <v>3</v>
      </c>
      <c r="N1266" t="s">
        <v>18</v>
      </c>
      <c r="O1266" t="s">
        <v>105</v>
      </c>
      <c r="P1266">
        <v>2011</v>
      </c>
      <c r="Q1266" t="s">
        <v>1104</v>
      </c>
      <c r="R1266">
        <v>1</v>
      </c>
    </row>
    <row r="1267" spans="8:18">
      <c r="H1267" t="s">
        <v>18</v>
      </c>
      <c r="I1267" t="s">
        <v>108</v>
      </c>
      <c r="J1267">
        <v>2008</v>
      </c>
      <c r="K1267" t="s">
        <v>742</v>
      </c>
      <c r="L1267">
        <v>3</v>
      </c>
      <c r="N1267" t="s">
        <v>18</v>
      </c>
      <c r="O1267" t="s">
        <v>105</v>
      </c>
      <c r="P1267">
        <v>2012</v>
      </c>
      <c r="Q1267" t="s">
        <v>1104</v>
      </c>
      <c r="R1267">
        <v>1</v>
      </c>
    </row>
    <row r="1268" spans="8:18">
      <c r="H1268" t="s">
        <v>18</v>
      </c>
      <c r="I1268" t="s">
        <v>108</v>
      </c>
      <c r="J1268">
        <v>2009</v>
      </c>
      <c r="K1268" t="s">
        <v>747</v>
      </c>
      <c r="L1268">
        <v>3</v>
      </c>
      <c r="N1268" t="s">
        <v>18</v>
      </c>
      <c r="O1268" t="s">
        <v>105</v>
      </c>
      <c r="P1268">
        <v>2013</v>
      </c>
      <c r="Q1268" t="s">
        <v>1104</v>
      </c>
      <c r="R1268">
        <v>1</v>
      </c>
    </row>
    <row r="1269" spans="8:18">
      <c r="H1269" t="s">
        <v>18</v>
      </c>
      <c r="I1269" t="s">
        <v>108</v>
      </c>
      <c r="J1269">
        <v>2010</v>
      </c>
      <c r="K1269" t="s">
        <v>742</v>
      </c>
      <c r="L1269">
        <v>3</v>
      </c>
      <c r="N1269" t="s">
        <v>18</v>
      </c>
      <c r="O1269" t="s">
        <v>105</v>
      </c>
      <c r="P1269">
        <v>2014</v>
      </c>
      <c r="Q1269" t="s">
        <v>1104</v>
      </c>
      <c r="R1269">
        <v>1</v>
      </c>
    </row>
    <row r="1270" spans="8:18">
      <c r="H1270" t="s">
        <v>18</v>
      </c>
      <c r="I1270" t="s">
        <v>108</v>
      </c>
      <c r="J1270">
        <v>2011</v>
      </c>
      <c r="K1270" t="s">
        <v>747</v>
      </c>
      <c r="L1270">
        <v>3</v>
      </c>
      <c r="N1270" t="s">
        <v>18</v>
      </c>
      <c r="O1270" t="s">
        <v>105</v>
      </c>
      <c r="P1270">
        <v>2015</v>
      </c>
      <c r="Q1270" t="s">
        <v>1104</v>
      </c>
      <c r="R1270">
        <v>1</v>
      </c>
    </row>
    <row r="1271" spans="8:18">
      <c r="H1271" t="s">
        <v>18</v>
      </c>
      <c r="I1271" t="s">
        <v>108</v>
      </c>
      <c r="J1271">
        <v>2012</v>
      </c>
      <c r="K1271" t="s">
        <v>716</v>
      </c>
      <c r="L1271">
        <v>1</v>
      </c>
      <c r="N1271" t="s">
        <v>18</v>
      </c>
      <c r="O1271" t="s">
        <v>105</v>
      </c>
      <c r="P1271">
        <v>2016</v>
      </c>
      <c r="Q1271" t="s">
        <v>1104</v>
      </c>
      <c r="R1271">
        <v>1</v>
      </c>
    </row>
    <row r="1272" spans="8:18">
      <c r="H1272" t="s">
        <v>18</v>
      </c>
      <c r="I1272" t="s">
        <v>108</v>
      </c>
      <c r="J1272">
        <v>2013</v>
      </c>
      <c r="K1272" t="s">
        <v>742</v>
      </c>
      <c r="L1272">
        <v>3</v>
      </c>
      <c r="N1272" t="s">
        <v>18</v>
      </c>
      <c r="O1272" t="s">
        <v>105</v>
      </c>
      <c r="P1272">
        <v>2017</v>
      </c>
      <c r="Q1272" t="s">
        <v>1104</v>
      </c>
      <c r="R1272">
        <v>1</v>
      </c>
    </row>
    <row r="1273" spans="8:18">
      <c r="H1273" t="s">
        <v>18</v>
      </c>
      <c r="I1273" t="s">
        <v>108</v>
      </c>
      <c r="J1273">
        <v>2014</v>
      </c>
      <c r="K1273" t="s">
        <v>716</v>
      </c>
      <c r="L1273">
        <v>1</v>
      </c>
      <c r="N1273" t="s">
        <v>18</v>
      </c>
      <c r="O1273" t="s">
        <v>105</v>
      </c>
      <c r="P1273">
        <v>2018</v>
      </c>
      <c r="Q1273" t="s">
        <v>1105</v>
      </c>
      <c r="R1273">
        <v>1</v>
      </c>
    </row>
    <row r="1274" spans="8:18">
      <c r="H1274" t="s">
        <v>18</v>
      </c>
      <c r="I1274" t="s">
        <v>108</v>
      </c>
      <c r="J1274">
        <v>2015</v>
      </c>
      <c r="K1274" t="s">
        <v>716</v>
      </c>
      <c r="L1274">
        <v>1</v>
      </c>
      <c r="N1274" t="s">
        <v>18</v>
      </c>
      <c r="O1274" t="s">
        <v>105</v>
      </c>
      <c r="P1274">
        <v>2019</v>
      </c>
      <c r="Q1274" t="s">
        <v>1105</v>
      </c>
      <c r="R1274">
        <v>1</v>
      </c>
    </row>
    <row r="1275" spans="8:18">
      <c r="H1275" t="s">
        <v>18</v>
      </c>
      <c r="I1275" t="s">
        <v>108</v>
      </c>
      <c r="J1275">
        <v>2016</v>
      </c>
      <c r="K1275" t="s">
        <v>716</v>
      </c>
      <c r="L1275">
        <v>1</v>
      </c>
      <c r="N1275" t="s">
        <v>18</v>
      </c>
      <c r="O1275" t="s">
        <v>105</v>
      </c>
      <c r="P1275">
        <v>2020</v>
      </c>
      <c r="Q1275" t="s">
        <v>1105</v>
      </c>
      <c r="R1275">
        <v>1</v>
      </c>
    </row>
    <row r="1276" spans="8:18">
      <c r="H1276" t="s">
        <v>18</v>
      </c>
      <c r="I1276" t="s">
        <v>108</v>
      </c>
      <c r="J1276">
        <v>2017</v>
      </c>
      <c r="K1276" t="s">
        <v>716</v>
      </c>
      <c r="L1276">
        <v>1</v>
      </c>
      <c r="N1276" t="s">
        <v>18</v>
      </c>
      <c r="O1276" t="s">
        <v>106</v>
      </c>
      <c r="P1276">
        <v>2006</v>
      </c>
      <c r="Q1276" t="s">
        <v>1106</v>
      </c>
      <c r="R1276">
        <v>2</v>
      </c>
    </row>
    <row r="1277" spans="8:18">
      <c r="H1277" t="s">
        <v>18</v>
      </c>
      <c r="I1277" t="s">
        <v>108</v>
      </c>
      <c r="J1277">
        <v>2018</v>
      </c>
      <c r="K1277" t="s">
        <v>716</v>
      </c>
      <c r="L1277">
        <v>1</v>
      </c>
      <c r="N1277" t="s">
        <v>18</v>
      </c>
      <c r="O1277" t="s">
        <v>106</v>
      </c>
      <c r="P1277">
        <v>2007</v>
      </c>
      <c r="Q1277" t="s">
        <v>1107</v>
      </c>
      <c r="R1277">
        <v>3</v>
      </c>
    </row>
    <row r="1278" spans="8:18">
      <c r="H1278" t="s">
        <v>18</v>
      </c>
      <c r="I1278" t="s">
        <v>108</v>
      </c>
      <c r="J1278">
        <v>2019</v>
      </c>
      <c r="K1278" t="s">
        <v>716</v>
      </c>
      <c r="L1278">
        <v>1</v>
      </c>
      <c r="N1278" t="s">
        <v>18</v>
      </c>
      <c r="O1278" t="s">
        <v>106</v>
      </c>
      <c r="P1278">
        <v>2008</v>
      </c>
      <c r="Q1278" t="s">
        <v>1108</v>
      </c>
      <c r="R1278">
        <v>3</v>
      </c>
    </row>
    <row r="1279" spans="8:18">
      <c r="H1279" t="s">
        <v>18</v>
      </c>
      <c r="I1279" t="s">
        <v>108</v>
      </c>
      <c r="J1279">
        <v>2020</v>
      </c>
      <c r="K1279" t="s">
        <v>716</v>
      </c>
      <c r="L1279">
        <v>1</v>
      </c>
      <c r="N1279" t="s">
        <v>18</v>
      </c>
      <c r="O1279" t="s">
        <v>106</v>
      </c>
      <c r="P1279">
        <v>2009</v>
      </c>
      <c r="Q1279" t="s">
        <v>1109</v>
      </c>
      <c r="R1279">
        <v>3</v>
      </c>
    </row>
    <row r="1280" spans="8:18">
      <c r="H1280" t="s">
        <v>18</v>
      </c>
      <c r="I1280" t="s">
        <v>108</v>
      </c>
      <c r="J1280">
        <v>2021</v>
      </c>
      <c r="K1280" t="s">
        <v>716</v>
      </c>
      <c r="L1280">
        <v>1</v>
      </c>
      <c r="N1280" t="s">
        <v>18</v>
      </c>
      <c r="O1280" t="s">
        <v>106</v>
      </c>
      <c r="P1280">
        <v>2010</v>
      </c>
      <c r="Q1280" t="s">
        <v>1110</v>
      </c>
      <c r="R1280">
        <v>3</v>
      </c>
    </row>
    <row r="1281" spans="8:18">
      <c r="H1281" t="s">
        <v>18</v>
      </c>
      <c r="I1281" t="s">
        <v>108</v>
      </c>
      <c r="J1281">
        <v>2021</v>
      </c>
      <c r="K1281" t="s">
        <v>808</v>
      </c>
      <c r="L1281">
        <v>1</v>
      </c>
      <c r="N1281" t="s">
        <v>18</v>
      </c>
      <c r="O1281" t="s">
        <v>106</v>
      </c>
      <c r="P1281">
        <v>2011</v>
      </c>
      <c r="Q1281" t="s">
        <v>1111</v>
      </c>
      <c r="R1281">
        <v>2</v>
      </c>
    </row>
    <row r="1282" spans="8:18">
      <c r="H1282" t="s">
        <v>18</v>
      </c>
      <c r="I1282" t="s">
        <v>109</v>
      </c>
      <c r="J1282">
        <v>2006</v>
      </c>
      <c r="K1282" t="s">
        <v>808</v>
      </c>
      <c r="L1282">
        <v>1</v>
      </c>
      <c r="N1282" t="s">
        <v>18</v>
      </c>
      <c r="O1282" t="s">
        <v>106</v>
      </c>
      <c r="P1282">
        <v>2012</v>
      </c>
      <c r="Q1282" t="s">
        <v>1112</v>
      </c>
      <c r="R1282">
        <v>2</v>
      </c>
    </row>
    <row r="1283" spans="8:18">
      <c r="H1283" t="s">
        <v>18</v>
      </c>
      <c r="I1283" t="s">
        <v>109</v>
      </c>
      <c r="J1283">
        <v>2007</v>
      </c>
      <c r="K1283" t="s">
        <v>1113</v>
      </c>
      <c r="L1283">
        <v>2</v>
      </c>
      <c r="N1283" t="s">
        <v>18</v>
      </c>
      <c r="O1283" t="s">
        <v>106</v>
      </c>
      <c r="P1283">
        <v>2013</v>
      </c>
      <c r="Q1283" t="s">
        <v>1114</v>
      </c>
      <c r="R1283">
        <v>1</v>
      </c>
    </row>
    <row r="1284" spans="8:18">
      <c r="H1284" t="s">
        <v>18</v>
      </c>
      <c r="I1284" t="s">
        <v>109</v>
      </c>
      <c r="J1284">
        <v>2008</v>
      </c>
      <c r="K1284" t="s">
        <v>808</v>
      </c>
      <c r="L1284">
        <v>1</v>
      </c>
      <c r="N1284" t="s">
        <v>18</v>
      </c>
      <c r="O1284" t="s">
        <v>106</v>
      </c>
      <c r="P1284">
        <v>2014</v>
      </c>
      <c r="Q1284" t="s">
        <v>1115</v>
      </c>
      <c r="R1284">
        <v>1</v>
      </c>
    </row>
    <row r="1285" spans="8:18">
      <c r="H1285" t="s">
        <v>18</v>
      </c>
      <c r="I1285" t="s">
        <v>109</v>
      </c>
      <c r="J1285">
        <v>2009</v>
      </c>
      <c r="K1285" t="s">
        <v>808</v>
      </c>
      <c r="L1285">
        <v>1</v>
      </c>
      <c r="N1285" t="s">
        <v>18</v>
      </c>
      <c r="O1285" t="s">
        <v>106</v>
      </c>
      <c r="P1285">
        <v>2015</v>
      </c>
      <c r="Q1285" t="s">
        <v>1116</v>
      </c>
      <c r="R1285">
        <v>1</v>
      </c>
    </row>
    <row r="1286" spans="8:18">
      <c r="H1286" t="s">
        <v>18</v>
      </c>
      <c r="I1286" t="s">
        <v>109</v>
      </c>
      <c r="J1286">
        <v>2010</v>
      </c>
      <c r="K1286" t="s">
        <v>808</v>
      </c>
      <c r="L1286">
        <v>1</v>
      </c>
      <c r="N1286" t="s">
        <v>18</v>
      </c>
      <c r="O1286" t="s">
        <v>106</v>
      </c>
      <c r="P1286">
        <v>2016</v>
      </c>
      <c r="Q1286" t="s">
        <v>1117</v>
      </c>
      <c r="R1286">
        <v>1</v>
      </c>
    </row>
    <row r="1287" spans="8:18">
      <c r="H1287" t="s">
        <v>18</v>
      </c>
      <c r="I1287" t="s">
        <v>109</v>
      </c>
      <c r="J1287">
        <v>2011</v>
      </c>
      <c r="K1287" t="s">
        <v>808</v>
      </c>
      <c r="L1287">
        <v>1</v>
      </c>
      <c r="N1287" t="s">
        <v>18</v>
      </c>
      <c r="O1287" t="s">
        <v>106</v>
      </c>
      <c r="P1287">
        <v>2017</v>
      </c>
      <c r="Q1287" t="s">
        <v>1118</v>
      </c>
      <c r="R1287">
        <v>1</v>
      </c>
    </row>
    <row r="1288" spans="8:18">
      <c r="H1288" t="s">
        <v>18</v>
      </c>
      <c r="I1288" t="s">
        <v>109</v>
      </c>
      <c r="J1288">
        <v>2012</v>
      </c>
      <c r="K1288" t="s">
        <v>808</v>
      </c>
      <c r="L1288">
        <v>1</v>
      </c>
      <c r="N1288" t="s">
        <v>18</v>
      </c>
      <c r="O1288" t="s">
        <v>106</v>
      </c>
      <c r="P1288">
        <v>2018</v>
      </c>
      <c r="Q1288" t="s">
        <v>1118</v>
      </c>
      <c r="R1288">
        <v>1</v>
      </c>
    </row>
    <row r="1289" spans="8:18">
      <c r="H1289" t="s">
        <v>18</v>
      </c>
      <c r="I1289" t="s">
        <v>109</v>
      </c>
      <c r="J1289">
        <v>2013</v>
      </c>
      <c r="K1289" t="s">
        <v>808</v>
      </c>
      <c r="L1289">
        <v>1</v>
      </c>
      <c r="N1289" t="s">
        <v>18</v>
      </c>
      <c r="O1289" t="s">
        <v>106</v>
      </c>
      <c r="P1289">
        <v>2019</v>
      </c>
      <c r="Q1289" t="s">
        <v>1118</v>
      </c>
      <c r="R1289">
        <v>1</v>
      </c>
    </row>
    <row r="1290" spans="8:18">
      <c r="H1290" t="s">
        <v>18</v>
      </c>
      <c r="I1290" t="s">
        <v>109</v>
      </c>
      <c r="J1290">
        <v>2014</v>
      </c>
      <c r="K1290" t="s">
        <v>808</v>
      </c>
      <c r="L1290">
        <v>1</v>
      </c>
      <c r="N1290" t="s">
        <v>18</v>
      </c>
      <c r="O1290" t="s">
        <v>106</v>
      </c>
      <c r="P1290">
        <v>2020</v>
      </c>
      <c r="Q1290" t="s">
        <v>1118</v>
      </c>
      <c r="R1290">
        <v>1</v>
      </c>
    </row>
    <row r="1291" spans="8:18">
      <c r="H1291" t="s">
        <v>18</v>
      </c>
      <c r="I1291" t="s">
        <v>109</v>
      </c>
      <c r="J1291">
        <v>2015</v>
      </c>
      <c r="K1291" t="s">
        <v>808</v>
      </c>
      <c r="L1291">
        <v>1</v>
      </c>
      <c r="N1291" t="s">
        <v>18</v>
      </c>
      <c r="O1291" t="s">
        <v>107</v>
      </c>
      <c r="P1291">
        <v>2006</v>
      </c>
      <c r="Q1291" t="s">
        <v>1096</v>
      </c>
      <c r="R1291">
        <v>3</v>
      </c>
    </row>
    <row r="1292" spans="8:18">
      <c r="H1292" t="s">
        <v>18</v>
      </c>
      <c r="I1292" t="s">
        <v>109</v>
      </c>
      <c r="J1292">
        <v>2016</v>
      </c>
      <c r="K1292" t="s">
        <v>808</v>
      </c>
      <c r="L1292">
        <v>1</v>
      </c>
      <c r="N1292" t="s">
        <v>18</v>
      </c>
      <c r="O1292" t="s">
        <v>107</v>
      </c>
      <c r="P1292">
        <v>2006</v>
      </c>
      <c r="Q1292" t="s">
        <v>1097</v>
      </c>
      <c r="R1292">
        <v>1</v>
      </c>
    </row>
    <row r="1293" spans="8:18">
      <c r="H1293" t="s">
        <v>18</v>
      </c>
      <c r="I1293" t="s">
        <v>109</v>
      </c>
      <c r="J1293">
        <v>2017</v>
      </c>
      <c r="K1293" t="s">
        <v>808</v>
      </c>
      <c r="L1293">
        <v>1</v>
      </c>
      <c r="N1293" t="s">
        <v>18</v>
      </c>
      <c r="O1293" t="s">
        <v>107</v>
      </c>
      <c r="P1293">
        <v>2007</v>
      </c>
      <c r="Q1293" t="s">
        <v>1097</v>
      </c>
      <c r="R1293">
        <v>1</v>
      </c>
    </row>
    <row r="1294" spans="8:18">
      <c r="H1294" t="s">
        <v>18</v>
      </c>
      <c r="I1294" t="s">
        <v>109</v>
      </c>
      <c r="J1294">
        <v>2018</v>
      </c>
      <c r="K1294" t="s">
        <v>808</v>
      </c>
      <c r="L1294">
        <v>1</v>
      </c>
      <c r="N1294" t="s">
        <v>18</v>
      </c>
      <c r="O1294" t="s">
        <v>107</v>
      </c>
      <c r="P1294">
        <v>2008</v>
      </c>
      <c r="Q1294" t="s">
        <v>1096</v>
      </c>
      <c r="R1294">
        <v>3</v>
      </c>
    </row>
    <row r="1295" spans="8:18">
      <c r="H1295" t="s">
        <v>18</v>
      </c>
      <c r="I1295" t="s">
        <v>109</v>
      </c>
      <c r="J1295">
        <v>2019</v>
      </c>
      <c r="K1295" t="s">
        <v>808</v>
      </c>
      <c r="L1295">
        <v>1</v>
      </c>
      <c r="N1295" t="s">
        <v>18</v>
      </c>
      <c r="O1295" t="s">
        <v>107</v>
      </c>
      <c r="P1295">
        <v>2009</v>
      </c>
      <c r="Q1295" t="s">
        <v>1096</v>
      </c>
      <c r="R1295">
        <v>3</v>
      </c>
    </row>
    <row r="1296" spans="8:18">
      <c r="H1296" t="s">
        <v>18</v>
      </c>
      <c r="I1296" t="s">
        <v>109</v>
      </c>
      <c r="J1296">
        <v>2020</v>
      </c>
      <c r="K1296" t="s">
        <v>808</v>
      </c>
      <c r="L1296">
        <v>1</v>
      </c>
      <c r="N1296" t="s">
        <v>18</v>
      </c>
      <c r="O1296" t="s">
        <v>107</v>
      </c>
      <c r="P1296">
        <v>2010</v>
      </c>
      <c r="Q1296" t="s">
        <v>1097</v>
      </c>
      <c r="R1296">
        <v>1</v>
      </c>
    </row>
    <row r="1297" spans="8:18">
      <c r="H1297" t="s">
        <v>18</v>
      </c>
      <c r="I1297" t="s">
        <v>110</v>
      </c>
      <c r="J1297">
        <v>2015</v>
      </c>
      <c r="K1297" t="s">
        <v>765</v>
      </c>
      <c r="L1297">
        <v>1</v>
      </c>
      <c r="N1297" t="s">
        <v>18</v>
      </c>
      <c r="O1297" t="s">
        <v>107</v>
      </c>
      <c r="P1297">
        <v>2011</v>
      </c>
      <c r="Q1297" t="s">
        <v>1097</v>
      </c>
      <c r="R1297">
        <v>1</v>
      </c>
    </row>
    <row r="1298" spans="8:18">
      <c r="H1298" t="s">
        <v>18</v>
      </c>
      <c r="I1298" t="s">
        <v>110</v>
      </c>
      <c r="J1298">
        <v>2015</v>
      </c>
      <c r="K1298" t="s">
        <v>749</v>
      </c>
      <c r="L1298">
        <v>1</v>
      </c>
      <c r="N1298" t="s">
        <v>18</v>
      </c>
      <c r="O1298" t="s">
        <v>107</v>
      </c>
      <c r="P1298">
        <v>2012</v>
      </c>
      <c r="Q1298" t="s">
        <v>1100</v>
      </c>
      <c r="R1298">
        <v>1</v>
      </c>
    </row>
    <row r="1299" spans="8:18">
      <c r="H1299" t="s">
        <v>18</v>
      </c>
      <c r="I1299" t="s">
        <v>110</v>
      </c>
      <c r="J1299">
        <v>2016</v>
      </c>
      <c r="K1299" t="s">
        <v>765</v>
      </c>
      <c r="L1299">
        <v>1</v>
      </c>
      <c r="N1299" t="s">
        <v>18</v>
      </c>
      <c r="O1299" t="s">
        <v>107</v>
      </c>
      <c r="P1299">
        <v>2013</v>
      </c>
      <c r="Q1299" t="s">
        <v>1096</v>
      </c>
      <c r="R1299">
        <v>3</v>
      </c>
    </row>
    <row r="1300" spans="8:18">
      <c r="H1300" t="s">
        <v>18</v>
      </c>
      <c r="I1300" t="s">
        <v>110</v>
      </c>
      <c r="J1300">
        <v>2016</v>
      </c>
      <c r="K1300" t="s">
        <v>749</v>
      </c>
      <c r="L1300">
        <v>1</v>
      </c>
      <c r="N1300" t="s">
        <v>18</v>
      </c>
      <c r="O1300" t="s">
        <v>107</v>
      </c>
      <c r="P1300">
        <v>2014</v>
      </c>
      <c r="Q1300" t="s">
        <v>1100</v>
      </c>
      <c r="R1300">
        <v>1</v>
      </c>
    </row>
    <row r="1301" spans="8:18">
      <c r="H1301" t="s">
        <v>18</v>
      </c>
      <c r="I1301" t="s">
        <v>110</v>
      </c>
      <c r="J1301">
        <v>2017</v>
      </c>
      <c r="K1301" t="s">
        <v>765</v>
      </c>
      <c r="L1301">
        <v>1</v>
      </c>
      <c r="N1301" t="s">
        <v>18</v>
      </c>
      <c r="O1301" t="s">
        <v>107</v>
      </c>
      <c r="P1301">
        <v>2015</v>
      </c>
      <c r="Q1301" t="s">
        <v>1100</v>
      </c>
      <c r="R1301">
        <v>1</v>
      </c>
    </row>
    <row r="1302" spans="8:18">
      <c r="H1302" t="s">
        <v>18</v>
      </c>
      <c r="I1302" t="s">
        <v>110</v>
      </c>
      <c r="J1302">
        <v>2017</v>
      </c>
      <c r="K1302" t="s">
        <v>749</v>
      </c>
      <c r="L1302">
        <v>1</v>
      </c>
      <c r="N1302" t="s">
        <v>18</v>
      </c>
      <c r="O1302" t="s">
        <v>107</v>
      </c>
      <c r="P1302">
        <v>2016</v>
      </c>
      <c r="Q1302" t="s">
        <v>1100</v>
      </c>
      <c r="R1302">
        <v>1</v>
      </c>
    </row>
    <row r="1303" spans="8:18">
      <c r="H1303" t="s">
        <v>18</v>
      </c>
      <c r="I1303" t="s">
        <v>110</v>
      </c>
      <c r="J1303">
        <v>2018</v>
      </c>
      <c r="K1303" t="s">
        <v>765</v>
      </c>
      <c r="L1303">
        <v>1</v>
      </c>
      <c r="N1303" t="s">
        <v>18</v>
      </c>
      <c r="O1303" t="s">
        <v>107</v>
      </c>
      <c r="P1303">
        <v>2017</v>
      </c>
      <c r="Q1303" t="s">
        <v>1100</v>
      </c>
      <c r="R1303">
        <v>1</v>
      </c>
    </row>
    <row r="1304" spans="8:18">
      <c r="H1304" t="s">
        <v>18</v>
      </c>
      <c r="I1304" t="s">
        <v>110</v>
      </c>
      <c r="J1304">
        <v>2018</v>
      </c>
      <c r="K1304" t="s">
        <v>749</v>
      </c>
      <c r="L1304">
        <v>1</v>
      </c>
      <c r="N1304" t="s">
        <v>18</v>
      </c>
      <c r="O1304" t="s">
        <v>107</v>
      </c>
      <c r="P1304">
        <v>2018</v>
      </c>
      <c r="Q1304" t="s">
        <v>1100</v>
      </c>
      <c r="R1304">
        <v>1</v>
      </c>
    </row>
    <row r="1305" spans="8:18">
      <c r="H1305" t="s">
        <v>18</v>
      </c>
      <c r="I1305" t="s">
        <v>110</v>
      </c>
      <c r="J1305">
        <v>2019</v>
      </c>
      <c r="K1305" t="s">
        <v>765</v>
      </c>
      <c r="L1305">
        <v>1</v>
      </c>
      <c r="N1305" t="s">
        <v>18</v>
      </c>
      <c r="O1305" t="s">
        <v>107</v>
      </c>
      <c r="P1305">
        <v>2019</v>
      </c>
      <c r="Q1305" t="s">
        <v>1100</v>
      </c>
      <c r="R1305">
        <v>1</v>
      </c>
    </row>
    <row r="1306" spans="8:18">
      <c r="H1306" t="s">
        <v>18</v>
      </c>
      <c r="I1306" t="s">
        <v>110</v>
      </c>
      <c r="J1306">
        <v>2019</v>
      </c>
      <c r="K1306" t="s">
        <v>749</v>
      </c>
      <c r="L1306">
        <v>1</v>
      </c>
      <c r="N1306" t="s">
        <v>18</v>
      </c>
      <c r="O1306" t="s">
        <v>107</v>
      </c>
      <c r="P1306">
        <v>2020</v>
      </c>
      <c r="Q1306" t="s">
        <v>1100</v>
      </c>
      <c r="R1306">
        <v>1</v>
      </c>
    </row>
    <row r="1307" spans="8:18">
      <c r="H1307" t="s">
        <v>18</v>
      </c>
      <c r="I1307" t="s">
        <v>110</v>
      </c>
      <c r="J1307">
        <v>2020</v>
      </c>
      <c r="K1307" t="s">
        <v>765</v>
      </c>
      <c r="L1307">
        <v>1</v>
      </c>
      <c r="N1307" t="s">
        <v>18</v>
      </c>
      <c r="O1307" t="s">
        <v>108</v>
      </c>
      <c r="P1307">
        <v>2006</v>
      </c>
      <c r="Q1307" t="s">
        <v>1096</v>
      </c>
      <c r="R1307">
        <v>3</v>
      </c>
    </row>
    <row r="1308" spans="8:18">
      <c r="H1308" t="s">
        <v>18</v>
      </c>
      <c r="I1308" t="s">
        <v>110</v>
      </c>
      <c r="J1308">
        <v>2020</v>
      </c>
      <c r="K1308" t="s">
        <v>749</v>
      </c>
      <c r="L1308">
        <v>1</v>
      </c>
      <c r="N1308" t="s">
        <v>18</v>
      </c>
      <c r="O1308" t="s">
        <v>108</v>
      </c>
      <c r="P1308">
        <v>2007</v>
      </c>
      <c r="Q1308" t="s">
        <v>1096</v>
      </c>
      <c r="R1308">
        <v>3</v>
      </c>
    </row>
    <row r="1309" spans="8:18">
      <c r="H1309" t="s">
        <v>18</v>
      </c>
      <c r="I1309" t="s">
        <v>110</v>
      </c>
      <c r="J1309">
        <v>2021</v>
      </c>
      <c r="K1309" t="s">
        <v>765</v>
      </c>
      <c r="L1309">
        <v>1</v>
      </c>
      <c r="N1309" t="s">
        <v>18</v>
      </c>
      <c r="O1309" t="s">
        <v>108</v>
      </c>
      <c r="P1309">
        <v>2008</v>
      </c>
      <c r="Q1309" t="s">
        <v>1096</v>
      </c>
      <c r="R1309">
        <v>3</v>
      </c>
    </row>
    <row r="1310" spans="8:18">
      <c r="H1310" t="s">
        <v>18</v>
      </c>
      <c r="I1310" t="s">
        <v>110</v>
      </c>
      <c r="J1310">
        <v>2021</v>
      </c>
      <c r="K1310" t="s">
        <v>749</v>
      </c>
      <c r="L1310">
        <v>1</v>
      </c>
      <c r="N1310" t="s">
        <v>18</v>
      </c>
      <c r="O1310" t="s">
        <v>108</v>
      </c>
      <c r="P1310">
        <v>2009</v>
      </c>
      <c r="Q1310" t="s">
        <v>1097</v>
      </c>
      <c r="R1310">
        <v>1</v>
      </c>
    </row>
    <row r="1311" spans="8:18">
      <c r="H1311" t="s">
        <v>18</v>
      </c>
      <c r="I1311" t="s">
        <v>111</v>
      </c>
      <c r="J1311">
        <v>2006</v>
      </c>
      <c r="K1311" t="s">
        <v>742</v>
      </c>
      <c r="L1311">
        <v>3</v>
      </c>
      <c r="N1311" t="s">
        <v>18</v>
      </c>
      <c r="O1311" t="s">
        <v>108</v>
      </c>
      <c r="P1311">
        <v>2010</v>
      </c>
      <c r="Q1311" t="s">
        <v>1098</v>
      </c>
      <c r="R1311">
        <v>3</v>
      </c>
    </row>
    <row r="1312" spans="8:18">
      <c r="H1312" t="s">
        <v>18</v>
      </c>
      <c r="I1312" t="s">
        <v>111</v>
      </c>
      <c r="J1312">
        <v>2007</v>
      </c>
      <c r="K1312" t="s">
        <v>742</v>
      </c>
      <c r="L1312">
        <v>3</v>
      </c>
      <c r="N1312" t="s">
        <v>18</v>
      </c>
      <c r="O1312" t="s">
        <v>108</v>
      </c>
      <c r="P1312">
        <v>2011</v>
      </c>
      <c r="Q1312" t="s">
        <v>1097</v>
      </c>
      <c r="R1312">
        <v>1</v>
      </c>
    </row>
    <row r="1313" spans="8:18">
      <c r="H1313" t="s">
        <v>18</v>
      </c>
      <c r="I1313" t="s">
        <v>111</v>
      </c>
      <c r="J1313">
        <v>2008</v>
      </c>
      <c r="K1313" t="s">
        <v>742</v>
      </c>
      <c r="L1313">
        <v>3</v>
      </c>
      <c r="N1313" t="s">
        <v>18</v>
      </c>
      <c r="O1313" t="s">
        <v>108</v>
      </c>
      <c r="P1313">
        <v>2012</v>
      </c>
      <c r="Q1313" t="s">
        <v>1100</v>
      </c>
      <c r="R1313">
        <v>1</v>
      </c>
    </row>
    <row r="1314" spans="8:18">
      <c r="H1314" t="s">
        <v>18</v>
      </c>
      <c r="I1314" t="s">
        <v>111</v>
      </c>
      <c r="J1314">
        <v>2009</v>
      </c>
      <c r="K1314" t="s">
        <v>1119</v>
      </c>
      <c r="L1314">
        <v>3</v>
      </c>
      <c r="N1314" t="s">
        <v>18</v>
      </c>
      <c r="O1314" t="s">
        <v>108</v>
      </c>
      <c r="P1314">
        <v>2013</v>
      </c>
      <c r="Q1314" t="s">
        <v>1096</v>
      </c>
      <c r="R1314">
        <v>3</v>
      </c>
    </row>
    <row r="1315" spans="8:18">
      <c r="H1315" t="s">
        <v>18</v>
      </c>
      <c r="I1315" t="s">
        <v>111</v>
      </c>
      <c r="J1315">
        <v>2010</v>
      </c>
      <c r="K1315" t="s">
        <v>742</v>
      </c>
      <c r="L1315">
        <v>3</v>
      </c>
      <c r="N1315" t="s">
        <v>18</v>
      </c>
      <c r="O1315" t="s">
        <v>108</v>
      </c>
      <c r="P1315">
        <v>2014</v>
      </c>
      <c r="Q1315" t="s">
        <v>1100</v>
      </c>
      <c r="R1315">
        <v>1</v>
      </c>
    </row>
    <row r="1316" spans="8:18">
      <c r="H1316" t="s">
        <v>18</v>
      </c>
      <c r="I1316" t="s">
        <v>111</v>
      </c>
      <c r="J1316">
        <v>2011</v>
      </c>
      <c r="K1316" t="s">
        <v>742</v>
      </c>
      <c r="L1316">
        <v>3</v>
      </c>
      <c r="N1316" t="s">
        <v>18</v>
      </c>
      <c r="O1316" t="s">
        <v>108</v>
      </c>
      <c r="P1316">
        <v>2015</v>
      </c>
      <c r="Q1316" t="s">
        <v>1100</v>
      </c>
      <c r="R1316">
        <v>1</v>
      </c>
    </row>
    <row r="1317" spans="8:18">
      <c r="H1317" t="s">
        <v>18</v>
      </c>
      <c r="I1317" t="s">
        <v>111</v>
      </c>
      <c r="J1317">
        <v>2012</v>
      </c>
      <c r="K1317" t="s">
        <v>742</v>
      </c>
      <c r="L1317">
        <v>3</v>
      </c>
      <c r="N1317" t="s">
        <v>18</v>
      </c>
      <c r="O1317" t="s">
        <v>108</v>
      </c>
      <c r="P1317">
        <v>2016</v>
      </c>
      <c r="Q1317" t="s">
        <v>1100</v>
      </c>
      <c r="R1317">
        <v>1</v>
      </c>
    </row>
    <row r="1318" spans="8:18">
      <c r="H1318" t="s">
        <v>18</v>
      </c>
      <c r="I1318" t="s">
        <v>111</v>
      </c>
      <c r="J1318">
        <v>2013</v>
      </c>
      <c r="K1318" t="s">
        <v>742</v>
      </c>
      <c r="L1318">
        <v>3</v>
      </c>
      <c r="N1318" t="s">
        <v>18</v>
      </c>
      <c r="O1318" t="s">
        <v>108</v>
      </c>
      <c r="P1318">
        <v>2017</v>
      </c>
      <c r="Q1318" t="s">
        <v>1100</v>
      </c>
      <c r="R1318">
        <v>1</v>
      </c>
    </row>
    <row r="1319" spans="8:18">
      <c r="H1319" t="s">
        <v>18</v>
      </c>
      <c r="I1319" t="s">
        <v>111</v>
      </c>
      <c r="J1319">
        <v>2014</v>
      </c>
      <c r="K1319" t="s">
        <v>742</v>
      </c>
      <c r="L1319">
        <v>3</v>
      </c>
      <c r="N1319" t="s">
        <v>18</v>
      </c>
      <c r="O1319" t="s">
        <v>108</v>
      </c>
      <c r="P1319">
        <v>2018</v>
      </c>
      <c r="Q1319" t="s">
        <v>1100</v>
      </c>
      <c r="R1319">
        <v>1</v>
      </c>
    </row>
    <row r="1320" spans="8:18">
      <c r="H1320" t="s">
        <v>18</v>
      </c>
      <c r="I1320" t="s">
        <v>111</v>
      </c>
      <c r="J1320">
        <v>2015</v>
      </c>
      <c r="K1320" t="s">
        <v>1120</v>
      </c>
      <c r="L1320">
        <v>2</v>
      </c>
      <c r="N1320" t="s">
        <v>18</v>
      </c>
      <c r="O1320" t="s">
        <v>108</v>
      </c>
      <c r="P1320">
        <v>2019</v>
      </c>
      <c r="Q1320" t="s">
        <v>1100</v>
      </c>
      <c r="R1320">
        <v>1</v>
      </c>
    </row>
    <row r="1321" spans="8:18">
      <c r="H1321" t="s">
        <v>18</v>
      </c>
      <c r="I1321" t="s">
        <v>111</v>
      </c>
      <c r="J1321">
        <v>2016</v>
      </c>
      <c r="K1321" t="s">
        <v>1120</v>
      </c>
      <c r="L1321">
        <v>2</v>
      </c>
      <c r="N1321" t="s">
        <v>18</v>
      </c>
      <c r="O1321" t="s">
        <v>108</v>
      </c>
      <c r="P1321">
        <v>2020</v>
      </c>
      <c r="Q1321" t="s">
        <v>1100</v>
      </c>
      <c r="R1321">
        <v>1</v>
      </c>
    </row>
    <row r="1322" spans="8:18">
      <c r="H1322" t="s">
        <v>18</v>
      </c>
      <c r="I1322" t="s">
        <v>111</v>
      </c>
      <c r="J1322">
        <v>2017</v>
      </c>
      <c r="K1322" t="s">
        <v>1120</v>
      </c>
      <c r="L1322">
        <v>2</v>
      </c>
      <c r="N1322" t="s">
        <v>18</v>
      </c>
      <c r="O1322" t="s">
        <v>108</v>
      </c>
      <c r="P1322">
        <v>2021</v>
      </c>
      <c r="Q1322" t="s">
        <v>1100</v>
      </c>
      <c r="R1322">
        <v>1</v>
      </c>
    </row>
    <row r="1323" spans="8:18">
      <c r="H1323" t="s">
        <v>18</v>
      </c>
      <c r="I1323" t="s">
        <v>111</v>
      </c>
      <c r="J1323">
        <v>2018</v>
      </c>
      <c r="K1323" t="s">
        <v>1120</v>
      </c>
      <c r="L1323">
        <v>2</v>
      </c>
      <c r="N1323" t="s">
        <v>18</v>
      </c>
      <c r="O1323" t="s">
        <v>108</v>
      </c>
      <c r="P1323">
        <v>2021</v>
      </c>
      <c r="Q1323" t="s">
        <v>1121</v>
      </c>
      <c r="R1323">
        <v>1</v>
      </c>
    </row>
    <row r="1324" spans="8:18">
      <c r="H1324" t="s">
        <v>18</v>
      </c>
      <c r="I1324" t="s">
        <v>111</v>
      </c>
      <c r="J1324">
        <v>2019</v>
      </c>
      <c r="K1324" t="s">
        <v>1120</v>
      </c>
      <c r="L1324">
        <v>2</v>
      </c>
      <c r="N1324" t="s">
        <v>18</v>
      </c>
      <c r="O1324" t="s">
        <v>109</v>
      </c>
      <c r="P1324">
        <v>2006</v>
      </c>
      <c r="Q1324" t="s">
        <v>1121</v>
      </c>
      <c r="R1324">
        <v>1</v>
      </c>
    </row>
    <row r="1325" spans="8:18">
      <c r="H1325" t="s">
        <v>18</v>
      </c>
      <c r="I1325" t="s">
        <v>111</v>
      </c>
      <c r="J1325">
        <v>2020</v>
      </c>
      <c r="K1325" t="s">
        <v>808</v>
      </c>
      <c r="L1325">
        <v>1</v>
      </c>
      <c r="N1325" t="s">
        <v>18</v>
      </c>
      <c r="O1325" t="s">
        <v>109</v>
      </c>
      <c r="P1325">
        <v>2007</v>
      </c>
      <c r="Q1325" t="s">
        <v>1121</v>
      </c>
      <c r="R1325">
        <v>1</v>
      </c>
    </row>
    <row r="1326" spans="8:18">
      <c r="H1326" t="s">
        <v>18</v>
      </c>
      <c r="I1326" t="s">
        <v>112</v>
      </c>
      <c r="J1326">
        <v>2006</v>
      </c>
      <c r="K1326" t="s">
        <v>1122</v>
      </c>
      <c r="L1326">
        <v>0</v>
      </c>
      <c r="N1326" t="s">
        <v>18</v>
      </c>
      <c r="O1326" t="s">
        <v>109</v>
      </c>
      <c r="P1326">
        <v>2008</v>
      </c>
      <c r="Q1326" t="s">
        <v>1121</v>
      </c>
      <c r="R1326">
        <v>1</v>
      </c>
    </row>
    <row r="1327" spans="8:18">
      <c r="H1327" t="s">
        <v>18</v>
      </c>
      <c r="I1327" t="s">
        <v>112</v>
      </c>
      <c r="J1327">
        <v>2007</v>
      </c>
      <c r="K1327" t="s">
        <v>1122</v>
      </c>
      <c r="L1327">
        <v>0</v>
      </c>
      <c r="N1327" t="s">
        <v>18</v>
      </c>
      <c r="O1327" t="s">
        <v>109</v>
      </c>
      <c r="P1327">
        <v>2009</v>
      </c>
      <c r="Q1327" t="s">
        <v>1121</v>
      </c>
      <c r="R1327">
        <v>1</v>
      </c>
    </row>
    <row r="1328" spans="8:18">
      <c r="H1328" t="s">
        <v>18</v>
      </c>
      <c r="I1328" t="s">
        <v>112</v>
      </c>
      <c r="J1328">
        <v>2008</v>
      </c>
      <c r="K1328" t="s">
        <v>1122</v>
      </c>
      <c r="L1328">
        <v>0</v>
      </c>
      <c r="N1328" t="s">
        <v>18</v>
      </c>
      <c r="O1328" t="s">
        <v>109</v>
      </c>
      <c r="P1328">
        <v>2010</v>
      </c>
      <c r="Q1328" t="s">
        <v>1121</v>
      </c>
      <c r="R1328">
        <v>1</v>
      </c>
    </row>
    <row r="1329" spans="8:18">
      <c r="H1329" t="s">
        <v>18</v>
      </c>
      <c r="I1329" t="s">
        <v>112</v>
      </c>
      <c r="J1329">
        <v>2009</v>
      </c>
      <c r="K1329" t="s">
        <v>1122</v>
      </c>
      <c r="L1329">
        <v>0</v>
      </c>
      <c r="N1329" t="s">
        <v>18</v>
      </c>
      <c r="O1329" t="s">
        <v>109</v>
      </c>
      <c r="P1329">
        <v>2011</v>
      </c>
      <c r="Q1329" t="s">
        <v>1121</v>
      </c>
      <c r="R1329">
        <v>1</v>
      </c>
    </row>
    <row r="1330" spans="8:18">
      <c r="H1330" t="s">
        <v>18</v>
      </c>
      <c r="I1330" t="s">
        <v>112</v>
      </c>
      <c r="J1330">
        <v>2010</v>
      </c>
      <c r="K1330" t="s">
        <v>753</v>
      </c>
      <c r="L1330">
        <v>2</v>
      </c>
      <c r="N1330" t="s">
        <v>18</v>
      </c>
      <c r="O1330" t="s">
        <v>109</v>
      </c>
      <c r="P1330">
        <v>2012</v>
      </c>
      <c r="Q1330" t="s">
        <v>1121</v>
      </c>
      <c r="R1330">
        <v>1</v>
      </c>
    </row>
    <row r="1331" spans="8:18">
      <c r="H1331" t="s">
        <v>18</v>
      </c>
      <c r="I1331" t="s">
        <v>112</v>
      </c>
      <c r="J1331">
        <v>2011</v>
      </c>
      <c r="K1331" t="s">
        <v>753</v>
      </c>
      <c r="L1331">
        <v>2</v>
      </c>
      <c r="N1331" t="s">
        <v>18</v>
      </c>
      <c r="O1331" t="s">
        <v>109</v>
      </c>
      <c r="P1331">
        <v>2013</v>
      </c>
      <c r="Q1331" t="s">
        <v>1121</v>
      </c>
      <c r="R1331">
        <v>1</v>
      </c>
    </row>
    <row r="1332" spans="8:18">
      <c r="H1332" t="s">
        <v>18</v>
      </c>
      <c r="I1332" t="s">
        <v>112</v>
      </c>
      <c r="J1332">
        <v>2012</v>
      </c>
      <c r="K1332" t="s">
        <v>753</v>
      </c>
      <c r="L1332">
        <v>2</v>
      </c>
      <c r="N1332" t="s">
        <v>18</v>
      </c>
      <c r="O1332" t="s">
        <v>109</v>
      </c>
      <c r="P1332">
        <v>2014</v>
      </c>
      <c r="Q1332" t="s">
        <v>1121</v>
      </c>
      <c r="R1332">
        <v>1</v>
      </c>
    </row>
    <row r="1333" spans="8:18">
      <c r="H1333" t="s">
        <v>18</v>
      </c>
      <c r="I1333" t="s">
        <v>112</v>
      </c>
      <c r="J1333">
        <v>2013</v>
      </c>
      <c r="K1333" t="s">
        <v>753</v>
      </c>
      <c r="L1333">
        <v>2</v>
      </c>
      <c r="N1333" t="s">
        <v>18</v>
      </c>
      <c r="O1333" t="s">
        <v>109</v>
      </c>
      <c r="P1333">
        <v>2015</v>
      </c>
      <c r="Q1333" t="s">
        <v>1121</v>
      </c>
      <c r="R1333">
        <v>1</v>
      </c>
    </row>
    <row r="1334" spans="8:18">
      <c r="H1334" t="s">
        <v>18</v>
      </c>
      <c r="I1334" t="s">
        <v>112</v>
      </c>
      <c r="J1334">
        <v>2014</v>
      </c>
      <c r="K1334" t="s">
        <v>753</v>
      </c>
      <c r="L1334">
        <v>2</v>
      </c>
      <c r="N1334" t="s">
        <v>18</v>
      </c>
      <c r="O1334" t="s">
        <v>109</v>
      </c>
      <c r="P1334">
        <v>2016</v>
      </c>
      <c r="Q1334" t="s">
        <v>1121</v>
      </c>
      <c r="R1334">
        <v>1</v>
      </c>
    </row>
    <row r="1335" spans="8:18">
      <c r="H1335" t="s">
        <v>18</v>
      </c>
      <c r="I1335" t="s">
        <v>112</v>
      </c>
      <c r="J1335">
        <v>2015</v>
      </c>
      <c r="K1335" t="s">
        <v>753</v>
      </c>
      <c r="L1335">
        <v>2</v>
      </c>
      <c r="N1335" t="s">
        <v>18</v>
      </c>
      <c r="O1335" t="s">
        <v>109</v>
      </c>
      <c r="P1335">
        <v>2017</v>
      </c>
      <c r="Q1335" t="s">
        <v>1121</v>
      </c>
      <c r="R1335">
        <v>1</v>
      </c>
    </row>
    <row r="1336" spans="8:18">
      <c r="H1336" t="s">
        <v>18</v>
      </c>
      <c r="I1336" t="s">
        <v>112</v>
      </c>
      <c r="J1336">
        <v>2016</v>
      </c>
      <c r="K1336" t="s">
        <v>753</v>
      </c>
      <c r="L1336">
        <v>2</v>
      </c>
      <c r="N1336" t="s">
        <v>18</v>
      </c>
      <c r="O1336" t="s">
        <v>109</v>
      </c>
      <c r="P1336">
        <v>2018</v>
      </c>
      <c r="Q1336" t="s">
        <v>1121</v>
      </c>
      <c r="R1336">
        <v>1</v>
      </c>
    </row>
    <row r="1337" spans="8:18">
      <c r="H1337" t="s">
        <v>18</v>
      </c>
      <c r="I1337" t="s">
        <v>112</v>
      </c>
      <c r="J1337">
        <v>2017</v>
      </c>
      <c r="K1337" t="s">
        <v>753</v>
      </c>
      <c r="L1337">
        <v>2</v>
      </c>
      <c r="N1337" t="s">
        <v>18</v>
      </c>
      <c r="O1337" t="s">
        <v>109</v>
      </c>
      <c r="P1337">
        <v>2019</v>
      </c>
      <c r="Q1337" t="s">
        <v>1121</v>
      </c>
      <c r="R1337">
        <v>1</v>
      </c>
    </row>
    <row r="1338" spans="8:18">
      <c r="H1338" t="s">
        <v>18</v>
      </c>
      <c r="I1338" t="s">
        <v>112</v>
      </c>
      <c r="J1338">
        <v>2018</v>
      </c>
      <c r="K1338" t="s">
        <v>753</v>
      </c>
      <c r="L1338">
        <v>2</v>
      </c>
      <c r="N1338" t="s">
        <v>18</v>
      </c>
      <c r="O1338" t="s">
        <v>109</v>
      </c>
      <c r="P1338">
        <v>2020</v>
      </c>
      <c r="Q1338" t="s">
        <v>1121</v>
      </c>
      <c r="R1338">
        <v>1</v>
      </c>
    </row>
    <row r="1339" spans="8:18">
      <c r="H1339" t="s">
        <v>18</v>
      </c>
      <c r="I1339" t="s">
        <v>112</v>
      </c>
      <c r="J1339">
        <v>2019</v>
      </c>
      <c r="K1339" t="s">
        <v>753</v>
      </c>
      <c r="L1339">
        <v>2</v>
      </c>
      <c r="N1339" t="s">
        <v>18</v>
      </c>
      <c r="O1339" t="s">
        <v>110</v>
      </c>
      <c r="Q1339" t="s">
        <v>1123</v>
      </c>
      <c r="R1339">
        <v>0</v>
      </c>
    </row>
    <row r="1340" spans="8:18">
      <c r="H1340" t="s">
        <v>18</v>
      </c>
      <c r="I1340" t="s">
        <v>112</v>
      </c>
      <c r="J1340">
        <v>2020</v>
      </c>
      <c r="K1340" t="s">
        <v>753</v>
      </c>
      <c r="L1340">
        <v>2</v>
      </c>
      <c r="N1340" t="s">
        <v>18</v>
      </c>
      <c r="O1340" t="s">
        <v>110</v>
      </c>
      <c r="P1340">
        <v>2015</v>
      </c>
      <c r="Q1340" t="s">
        <v>1124</v>
      </c>
      <c r="R1340">
        <v>3</v>
      </c>
    </row>
    <row r="1341" spans="8:18">
      <c r="H1341" t="s">
        <v>18</v>
      </c>
      <c r="I1341" t="s">
        <v>113</v>
      </c>
      <c r="J1341">
        <v>2006</v>
      </c>
      <c r="K1341" t="s">
        <v>720</v>
      </c>
      <c r="L1341">
        <v>1</v>
      </c>
      <c r="N1341" t="s">
        <v>18</v>
      </c>
      <c r="O1341" t="s">
        <v>110</v>
      </c>
      <c r="P1341">
        <v>2015</v>
      </c>
      <c r="Q1341" t="s">
        <v>1125</v>
      </c>
      <c r="R1341">
        <v>1</v>
      </c>
    </row>
    <row r="1342" spans="8:18">
      <c r="H1342" t="s">
        <v>18</v>
      </c>
      <c r="I1342" t="s">
        <v>113</v>
      </c>
      <c r="J1342">
        <v>2007</v>
      </c>
      <c r="K1342" t="s">
        <v>720</v>
      </c>
      <c r="L1342">
        <v>1</v>
      </c>
      <c r="N1342" t="s">
        <v>18</v>
      </c>
      <c r="O1342" t="s">
        <v>110</v>
      </c>
      <c r="P1342">
        <v>2016</v>
      </c>
      <c r="Q1342" t="s">
        <v>1124</v>
      </c>
      <c r="R1342">
        <v>3</v>
      </c>
    </row>
    <row r="1343" spans="8:18">
      <c r="H1343" t="s">
        <v>18</v>
      </c>
      <c r="I1343" t="s">
        <v>113</v>
      </c>
      <c r="J1343">
        <v>2008</v>
      </c>
      <c r="K1343" t="s">
        <v>720</v>
      </c>
      <c r="L1343">
        <v>1</v>
      </c>
      <c r="N1343" t="s">
        <v>18</v>
      </c>
      <c r="O1343" t="s">
        <v>110</v>
      </c>
      <c r="P1343">
        <v>2016</v>
      </c>
      <c r="Q1343" t="s">
        <v>1126</v>
      </c>
      <c r="R1343">
        <v>1</v>
      </c>
    </row>
    <row r="1344" spans="8:18">
      <c r="H1344" t="s">
        <v>18</v>
      </c>
      <c r="I1344" t="s">
        <v>113</v>
      </c>
      <c r="J1344">
        <v>2009</v>
      </c>
      <c r="K1344" t="s">
        <v>720</v>
      </c>
      <c r="L1344">
        <v>1</v>
      </c>
      <c r="N1344" t="s">
        <v>18</v>
      </c>
      <c r="O1344" t="s">
        <v>110</v>
      </c>
      <c r="P1344">
        <v>2017</v>
      </c>
      <c r="Q1344" t="s">
        <v>1124</v>
      </c>
      <c r="R1344">
        <v>3</v>
      </c>
    </row>
    <row r="1345" spans="8:18">
      <c r="H1345" t="s">
        <v>18</v>
      </c>
      <c r="I1345" t="s">
        <v>113</v>
      </c>
      <c r="J1345">
        <v>2010</v>
      </c>
      <c r="K1345" t="s">
        <v>720</v>
      </c>
      <c r="L1345">
        <v>1</v>
      </c>
      <c r="N1345" t="s">
        <v>18</v>
      </c>
      <c r="O1345" t="s">
        <v>110</v>
      </c>
      <c r="P1345">
        <v>2017</v>
      </c>
      <c r="Q1345" t="s">
        <v>1127</v>
      </c>
      <c r="R1345">
        <v>1</v>
      </c>
    </row>
    <row r="1346" spans="8:18">
      <c r="H1346" t="s">
        <v>18</v>
      </c>
      <c r="I1346" t="s">
        <v>113</v>
      </c>
      <c r="J1346">
        <v>2010</v>
      </c>
      <c r="K1346" t="s">
        <v>767</v>
      </c>
      <c r="L1346">
        <v>2</v>
      </c>
      <c r="N1346" t="s">
        <v>18</v>
      </c>
      <c r="O1346" t="s">
        <v>110</v>
      </c>
      <c r="P1346">
        <v>2018</v>
      </c>
      <c r="Q1346" t="s">
        <v>1124</v>
      </c>
      <c r="R1346">
        <v>3</v>
      </c>
    </row>
    <row r="1347" spans="8:18">
      <c r="H1347" t="s">
        <v>18</v>
      </c>
      <c r="I1347" t="s">
        <v>113</v>
      </c>
      <c r="J1347">
        <v>2011</v>
      </c>
      <c r="K1347" t="s">
        <v>720</v>
      </c>
      <c r="L1347">
        <v>1</v>
      </c>
      <c r="N1347" t="s">
        <v>18</v>
      </c>
      <c r="O1347" t="s">
        <v>110</v>
      </c>
      <c r="P1347">
        <v>2018</v>
      </c>
      <c r="Q1347" t="s">
        <v>1127</v>
      </c>
      <c r="R1347">
        <v>1</v>
      </c>
    </row>
    <row r="1348" spans="8:18">
      <c r="H1348" t="s">
        <v>18</v>
      </c>
      <c r="I1348" t="s">
        <v>113</v>
      </c>
      <c r="J1348">
        <v>2012</v>
      </c>
      <c r="K1348" t="s">
        <v>720</v>
      </c>
      <c r="L1348">
        <v>1</v>
      </c>
      <c r="N1348" t="s">
        <v>18</v>
      </c>
      <c r="O1348" t="s">
        <v>110</v>
      </c>
      <c r="P1348">
        <v>2019</v>
      </c>
      <c r="Q1348" t="s">
        <v>1124</v>
      </c>
      <c r="R1348">
        <v>3</v>
      </c>
    </row>
    <row r="1349" spans="8:18">
      <c r="H1349" t="s">
        <v>18</v>
      </c>
      <c r="I1349" t="s">
        <v>113</v>
      </c>
      <c r="J1349">
        <v>2013</v>
      </c>
      <c r="K1349" t="s">
        <v>720</v>
      </c>
      <c r="L1349">
        <v>1</v>
      </c>
      <c r="N1349" t="s">
        <v>18</v>
      </c>
      <c r="O1349" t="s">
        <v>110</v>
      </c>
      <c r="P1349">
        <v>2019</v>
      </c>
      <c r="Q1349" t="s">
        <v>1128</v>
      </c>
      <c r="R1349">
        <v>1</v>
      </c>
    </row>
    <row r="1350" spans="8:18">
      <c r="H1350" t="s">
        <v>18</v>
      </c>
      <c r="I1350" t="s">
        <v>113</v>
      </c>
      <c r="J1350">
        <v>2014</v>
      </c>
      <c r="K1350" t="s">
        <v>720</v>
      </c>
      <c r="L1350">
        <v>1</v>
      </c>
      <c r="N1350" t="s">
        <v>18</v>
      </c>
      <c r="O1350" t="s">
        <v>110</v>
      </c>
      <c r="P1350">
        <v>2020</v>
      </c>
      <c r="Q1350" t="s">
        <v>1124</v>
      </c>
      <c r="R1350">
        <v>3</v>
      </c>
    </row>
    <row r="1351" spans="8:18">
      <c r="H1351" t="s">
        <v>18</v>
      </c>
      <c r="I1351" t="s">
        <v>113</v>
      </c>
      <c r="J1351">
        <v>2015</v>
      </c>
      <c r="K1351" t="s">
        <v>720</v>
      </c>
      <c r="L1351">
        <v>1</v>
      </c>
      <c r="N1351" t="s">
        <v>18</v>
      </c>
      <c r="O1351" t="s">
        <v>110</v>
      </c>
      <c r="P1351">
        <v>2020</v>
      </c>
      <c r="Q1351" t="s">
        <v>1127</v>
      </c>
      <c r="R1351">
        <v>1</v>
      </c>
    </row>
    <row r="1352" spans="8:18">
      <c r="H1352" t="s">
        <v>18</v>
      </c>
      <c r="I1352" t="s">
        <v>113</v>
      </c>
      <c r="J1352">
        <v>2015</v>
      </c>
      <c r="K1352" t="s">
        <v>1129</v>
      </c>
      <c r="L1352">
        <v>2</v>
      </c>
      <c r="N1352" t="s">
        <v>18</v>
      </c>
      <c r="O1352" t="s">
        <v>110</v>
      </c>
      <c r="P1352">
        <v>2021</v>
      </c>
      <c r="Q1352" t="s">
        <v>1124</v>
      </c>
      <c r="R1352">
        <v>3</v>
      </c>
    </row>
    <row r="1353" spans="8:18">
      <c r="H1353" t="s">
        <v>18</v>
      </c>
      <c r="I1353" t="s">
        <v>113</v>
      </c>
      <c r="J1353">
        <v>2016</v>
      </c>
      <c r="K1353" t="s">
        <v>720</v>
      </c>
      <c r="L1353">
        <v>1</v>
      </c>
      <c r="N1353" t="s">
        <v>18</v>
      </c>
      <c r="O1353" t="s">
        <v>110</v>
      </c>
      <c r="P1353">
        <v>2021</v>
      </c>
      <c r="Q1353" t="s">
        <v>1127</v>
      </c>
      <c r="R1353">
        <v>1</v>
      </c>
    </row>
    <row r="1354" spans="8:18">
      <c r="H1354" t="s">
        <v>18</v>
      </c>
      <c r="I1354" t="s">
        <v>113</v>
      </c>
      <c r="J1354">
        <v>2016</v>
      </c>
      <c r="K1354" t="s">
        <v>767</v>
      </c>
      <c r="L1354">
        <v>2</v>
      </c>
      <c r="N1354" t="s">
        <v>18</v>
      </c>
      <c r="O1354" t="s">
        <v>111</v>
      </c>
      <c r="P1354">
        <v>2006</v>
      </c>
      <c r="Q1354" t="s">
        <v>1130</v>
      </c>
      <c r="R1354">
        <v>3</v>
      </c>
    </row>
    <row r="1355" spans="8:18">
      <c r="H1355" t="s">
        <v>18</v>
      </c>
      <c r="I1355" t="s">
        <v>113</v>
      </c>
      <c r="J1355">
        <v>2017</v>
      </c>
      <c r="K1355" t="s">
        <v>720</v>
      </c>
      <c r="L1355">
        <v>1</v>
      </c>
      <c r="N1355" t="s">
        <v>18</v>
      </c>
      <c r="O1355" t="s">
        <v>111</v>
      </c>
      <c r="P1355">
        <v>2007</v>
      </c>
      <c r="Q1355" t="s">
        <v>1130</v>
      </c>
      <c r="R1355">
        <v>3</v>
      </c>
    </row>
    <row r="1356" spans="8:18">
      <c r="H1356" t="s">
        <v>18</v>
      </c>
      <c r="I1356" t="s">
        <v>113</v>
      </c>
      <c r="J1356">
        <v>2018</v>
      </c>
      <c r="K1356" t="s">
        <v>720</v>
      </c>
      <c r="L1356">
        <v>1</v>
      </c>
      <c r="N1356" t="s">
        <v>18</v>
      </c>
      <c r="O1356" t="s">
        <v>111</v>
      </c>
      <c r="P1356">
        <v>2008</v>
      </c>
      <c r="Q1356" t="s">
        <v>1130</v>
      </c>
      <c r="R1356">
        <v>3</v>
      </c>
    </row>
    <row r="1357" spans="8:18">
      <c r="H1357" t="s">
        <v>18</v>
      </c>
      <c r="I1357" t="s">
        <v>113</v>
      </c>
      <c r="J1357">
        <v>2019</v>
      </c>
      <c r="K1357" t="s">
        <v>720</v>
      </c>
      <c r="L1357">
        <v>1</v>
      </c>
      <c r="N1357" t="s">
        <v>18</v>
      </c>
      <c r="O1357" t="s">
        <v>111</v>
      </c>
      <c r="P1357">
        <v>2009</v>
      </c>
      <c r="Q1357" t="s">
        <v>1130</v>
      </c>
      <c r="R1357">
        <v>3</v>
      </c>
    </row>
    <row r="1358" spans="8:18">
      <c r="H1358" t="s">
        <v>18</v>
      </c>
      <c r="I1358" t="s">
        <v>113</v>
      </c>
      <c r="J1358">
        <v>2020</v>
      </c>
      <c r="K1358" t="s">
        <v>516</v>
      </c>
      <c r="L1358">
        <v>0</v>
      </c>
      <c r="N1358" t="s">
        <v>18</v>
      </c>
      <c r="O1358" t="s">
        <v>111</v>
      </c>
      <c r="P1358">
        <v>2010</v>
      </c>
      <c r="Q1358" t="s">
        <v>1130</v>
      </c>
      <c r="R1358">
        <v>3</v>
      </c>
    </row>
    <row r="1359" spans="8:18">
      <c r="H1359" t="s">
        <v>18</v>
      </c>
      <c r="I1359" t="s">
        <v>113</v>
      </c>
      <c r="J1359">
        <v>2021</v>
      </c>
      <c r="K1359" t="s">
        <v>720</v>
      </c>
      <c r="L1359">
        <v>1</v>
      </c>
      <c r="N1359" t="s">
        <v>18</v>
      </c>
      <c r="O1359" t="s">
        <v>111</v>
      </c>
      <c r="P1359">
        <v>2011</v>
      </c>
      <c r="Q1359" t="s">
        <v>1130</v>
      </c>
      <c r="R1359">
        <v>3</v>
      </c>
    </row>
    <row r="1360" spans="8:18">
      <c r="H1360" t="s">
        <v>18</v>
      </c>
      <c r="I1360" t="s">
        <v>114</v>
      </c>
      <c r="J1360">
        <v>2006</v>
      </c>
      <c r="K1360" t="s">
        <v>1131</v>
      </c>
      <c r="L1360">
        <v>3</v>
      </c>
      <c r="N1360" t="s">
        <v>18</v>
      </c>
      <c r="O1360" t="s">
        <v>111</v>
      </c>
      <c r="P1360">
        <v>2012</v>
      </c>
      <c r="Q1360" t="s">
        <v>1130</v>
      </c>
      <c r="R1360">
        <v>3</v>
      </c>
    </row>
    <row r="1361" spans="8:18">
      <c r="H1361" t="s">
        <v>18</v>
      </c>
      <c r="I1361" t="s">
        <v>114</v>
      </c>
      <c r="J1361">
        <v>2007</v>
      </c>
      <c r="K1361" t="s">
        <v>1132</v>
      </c>
      <c r="L1361">
        <v>2</v>
      </c>
      <c r="N1361" t="s">
        <v>18</v>
      </c>
      <c r="O1361" t="s">
        <v>111</v>
      </c>
      <c r="P1361">
        <v>2013</v>
      </c>
      <c r="Q1361" t="s">
        <v>1130</v>
      </c>
      <c r="R1361">
        <v>3</v>
      </c>
    </row>
    <row r="1362" spans="8:18">
      <c r="H1362" t="s">
        <v>18</v>
      </c>
      <c r="I1362" t="s">
        <v>114</v>
      </c>
      <c r="J1362">
        <v>2008</v>
      </c>
      <c r="K1362" t="s">
        <v>886</v>
      </c>
      <c r="L1362">
        <v>2</v>
      </c>
      <c r="N1362" t="s">
        <v>18</v>
      </c>
      <c r="O1362" t="s">
        <v>111</v>
      </c>
      <c r="P1362">
        <v>2014</v>
      </c>
      <c r="Q1362" t="s">
        <v>1133</v>
      </c>
      <c r="R1362">
        <v>3</v>
      </c>
    </row>
    <row r="1363" spans="8:18">
      <c r="H1363" t="s">
        <v>18</v>
      </c>
      <c r="I1363" t="s">
        <v>114</v>
      </c>
      <c r="J1363">
        <v>2009</v>
      </c>
      <c r="K1363" t="s">
        <v>886</v>
      </c>
      <c r="L1363">
        <v>2</v>
      </c>
      <c r="N1363" t="s">
        <v>18</v>
      </c>
      <c r="O1363" t="s">
        <v>111</v>
      </c>
      <c r="P1363">
        <v>2015</v>
      </c>
      <c r="Q1363" t="s">
        <v>1134</v>
      </c>
      <c r="R1363">
        <v>1</v>
      </c>
    </row>
    <row r="1364" spans="8:18">
      <c r="H1364" t="s">
        <v>18</v>
      </c>
      <c r="I1364" t="s">
        <v>114</v>
      </c>
      <c r="J1364">
        <v>2010</v>
      </c>
      <c r="K1364" t="s">
        <v>1132</v>
      </c>
      <c r="L1364">
        <v>2</v>
      </c>
      <c r="N1364" t="s">
        <v>18</v>
      </c>
      <c r="O1364" t="s">
        <v>111</v>
      </c>
      <c r="P1364">
        <v>2016</v>
      </c>
      <c r="Q1364" t="s">
        <v>1134</v>
      </c>
      <c r="R1364">
        <v>1</v>
      </c>
    </row>
    <row r="1365" spans="8:18">
      <c r="H1365" t="s">
        <v>18</v>
      </c>
      <c r="I1365" t="s">
        <v>114</v>
      </c>
      <c r="J1365">
        <v>2011</v>
      </c>
      <c r="K1365" t="s">
        <v>1135</v>
      </c>
      <c r="L1365">
        <v>2</v>
      </c>
      <c r="N1365" t="s">
        <v>18</v>
      </c>
      <c r="O1365" t="s">
        <v>111</v>
      </c>
      <c r="P1365">
        <v>2017</v>
      </c>
      <c r="Q1365" t="s">
        <v>1134</v>
      </c>
      <c r="R1365">
        <v>1</v>
      </c>
    </row>
    <row r="1366" spans="8:18">
      <c r="H1366" t="s">
        <v>18</v>
      </c>
      <c r="I1366" t="s">
        <v>114</v>
      </c>
      <c r="J1366">
        <v>2012</v>
      </c>
      <c r="K1366" t="s">
        <v>1135</v>
      </c>
      <c r="L1366">
        <v>2</v>
      </c>
      <c r="N1366" t="s">
        <v>18</v>
      </c>
      <c r="O1366" t="s">
        <v>111</v>
      </c>
      <c r="P1366">
        <v>2018</v>
      </c>
      <c r="Q1366" t="s">
        <v>1134</v>
      </c>
      <c r="R1366">
        <v>1</v>
      </c>
    </row>
    <row r="1367" spans="8:18">
      <c r="H1367" t="s">
        <v>18</v>
      </c>
      <c r="I1367" t="s">
        <v>114</v>
      </c>
      <c r="J1367">
        <v>2013</v>
      </c>
      <c r="K1367" t="s">
        <v>886</v>
      </c>
      <c r="L1367">
        <v>2</v>
      </c>
      <c r="N1367" t="s">
        <v>18</v>
      </c>
      <c r="O1367" t="s">
        <v>111</v>
      </c>
      <c r="P1367">
        <v>2019</v>
      </c>
      <c r="Q1367" t="s">
        <v>1134</v>
      </c>
      <c r="R1367">
        <v>1</v>
      </c>
    </row>
    <row r="1368" spans="8:18">
      <c r="H1368" t="s">
        <v>18</v>
      </c>
      <c r="I1368" t="s">
        <v>114</v>
      </c>
      <c r="J1368">
        <v>2014</v>
      </c>
      <c r="K1368" t="s">
        <v>886</v>
      </c>
      <c r="L1368">
        <v>2</v>
      </c>
      <c r="N1368" t="s">
        <v>18</v>
      </c>
      <c r="O1368" t="s">
        <v>111</v>
      </c>
      <c r="P1368">
        <v>2020</v>
      </c>
      <c r="Q1368" t="s">
        <v>1136</v>
      </c>
      <c r="R1368">
        <v>1</v>
      </c>
    </row>
    <row r="1369" spans="8:18">
      <c r="H1369" t="s">
        <v>18</v>
      </c>
      <c r="I1369" t="s">
        <v>114</v>
      </c>
      <c r="J1369">
        <v>2015</v>
      </c>
      <c r="K1369" t="s">
        <v>886</v>
      </c>
      <c r="L1369">
        <v>2</v>
      </c>
      <c r="N1369" t="s">
        <v>18</v>
      </c>
      <c r="O1369" t="s">
        <v>112</v>
      </c>
      <c r="P1369">
        <v>2006</v>
      </c>
      <c r="Q1369">
        <v>0</v>
      </c>
      <c r="R1369">
        <v>0</v>
      </c>
    </row>
    <row r="1370" spans="8:18">
      <c r="H1370" t="s">
        <v>18</v>
      </c>
      <c r="I1370" t="s">
        <v>114</v>
      </c>
      <c r="J1370">
        <v>2016</v>
      </c>
      <c r="K1370" t="s">
        <v>1137</v>
      </c>
      <c r="L1370">
        <v>2</v>
      </c>
      <c r="N1370" t="s">
        <v>18</v>
      </c>
      <c r="O1370" t="s">
        <v>112</v>
      </c>
      <c r="P1370">
        <v>2007</v>
      </c>
      <c r="Q1370">
        <v>0</v>
      </c>
      <c r="R1370">
        <v>0</v>
      </c>
    </row>
    <row r="1371" spans="8:18">
      <c r="H1371" t="s">
        <v>18</v>
      </c>
      <c r="I1371" t="s">
        <v>114</v>
      </c>
      <c r="J1371">
        <v>2017</v>
      </c>
      <c r="K1371" t="s">
        <v>886</v>
      </c>
      <c r="L1371">
        <v>2</v>
      </c>
      <c r="N1371" t="s">
        <v>18</v>
      </c>
      <c r="O1371" t="s">
        <v>112</v>
      </c>
      <c r="P1371">
        <v>2008</v>
      </c>
      <c r="Q1371">
        <v>0</v>
      </c>
      <c r="R1371">
        <v>0</v>
      </c>
    </row>
    <row r="1372" spans="8:18">
      <c r="H1372" t="s">
        <v>18</v>
      </c>
      <c r="I1372" t="s">
        <v>114</v>
      </c>
      <c r="J1372">
        <v>2018</v>
      </c>
      <c r="K1372" t="s">
        <v>1137</v>
      </c>
      <c r="L1372">
        <v>2</v>
      </c>
      <c r="N1372" t="s">
        <v>18</v>
      </c>
      <c r="O1372" t="s">
        <v>112</v>
      </c>
      <c r="P1372">
        <v>2009</v>
      </c>
      <c r="Q1372">
        <v>0</v>
      </c>
      <c r="R1372">
        <v>0</v>
      </c>
    </row>
    <row r="1373" spans="8:18">
      <c r="H1373" t="s">
        <v>18</v>
      </c>
      <c r="I1373" t="s">
        <v>114</v>
      </c>
      <c r="J1373">
        <v>2019</v>
      </c>
      <c r="K1373" t="s">
        <v>886</v>
      </c>
      <c r="L1373">
        <v>2</v>
      </c>
      <c r="N1373" t="s">
        <v>18</v>
      </c>
      <c r="O1373" t="s">
        <v>112</v>
      </c>
      <c r="P1373">
        <v>2010</v>
      </c>
      <c r="Q1373" t="s">
        <v>1138</v>
      </c>
      <c r="R1373">
        <v>2</v>
      </c>
    </row>
    <row r="1374" spans="8:18">
      <c r="H1374" t="s">
        <v>18</v>
      </c>
      <c r="I1374" t="s">
        <v>114</v>
      </c>
      <c r="J1374">
        <v>2020</v>
      </c>
      <c r="K1374" t="s">
        <v>1137</v>
      </c>
      <c r="L1374">
        <v>2</v>
      </c>
      <c r="N1374" t="s">
        <v>18</v>
      </c>
      <c r="O1374" t="s">
        <v>112</v>
      </c>
      <c r="P1374">
        <v>2011</v>
      </c>
      <c r="Q1374" t="s">
        <v>1138</v>
      </c>
      <c r="R1374">
        <v>2</v>
      </c>
    </row>
    <row r="1375" spans="8:18">
      <c r="H1375" t="s">
        <v>18</v>
      </c>
      <c r="I1375" t="s">
        <v>115</v>
      </c>
      <c r="J1375">
        <v>2006</v>
      </c>
      <c r="K1375" t="s">
        <v>516</v>
      </c>
      <c r="L1375">
        <v>0</v>
      </c>
      <c r="N1375" t="s">
        <v>18</v>
      </c>
      <c r="O1375" t="s">
        <v>112</v>
      </c>
      <c r="P1375">
        <v>2012</v>
      </c>
      <c r="Q1375" t="s">
        <v>1138</v>
      </c>
      <c r="R1375">
        <v>2</v>
      </c>
    </row>
    <row r="1376" spans="8:18">
      <c r="H1376" t="s">
        <v>18</v>
      </c>
      <c r="I1376" t="s">
        <v>115</v>
      </c>
      <c r="J1376">
        <v>2007</v>
      </c>
      <c r="K1376" t="s">
        <v>516</v>
      </c>
      <c r="L1376">
        <v>0</v>
      </c>
      <c r="N1376" t="s">
        <v>18</v>
      </c>
      <c r="O1376" t="s">
        <v>112</v>
      </c>
      <c r="P1376">
        <v>2013</v>
      </c>
      <c r="Q1376" t="s">
        <v>1138</v>
      </c>
      <c r="R1376">
        <v>2</v>
      </c>
    </row>
    <row r="1377" spans="8:18">
      <c r="H1377" t="s">
        <v>18</v>
      </c>
      <c r="I1377" t="s">
        <v>115</v>
      </c>
      <c r="J1377">
        <v>2008</v>
      </c>
      <c r="K1377" t="s">
        <v>516</v>
      </c>
      <c r="L1377">
        <v>0</v>
      </c>
      <c r="N1377" t="s">
        <v>18</v>
      </c>
      <c r="O1377" t="s">
        <v>112</v>
      </c>
      <c r="P1377">
        <v>2014</v>
      </c>
      <c r="Q1377" t="s">
        <v>1138</v>
      </c>
      <c r="R1377">
        <v>2</v>
      </c>
    </row>
    <row r="1378" spans="8:18">
      <c r="H1378" t="s">
        <v>18</v>
      </c>
      <c r="I1378" t="s">
        <v>115</v>
      </c>
      <c r="J1378">
        <v>2009</v>
      </c>
      <c r="K1378" t="s">
        <v>516</v>
      </c>
      <c r="L1378">
        <v>0</v>
      </c>
      <c r="N1378" t="s">
        <v>18</v>
      </c>
      <c r="O1378" t="s">
        <v>112</v>
      </c>
      <c r="P1378">
        <v>2015</v>
      </c>
      <c r="Q1378" t="s">
        <v>1138</v>
      </c>
      <c r="R1378">
        <v>2</v>
      </c>
    </row>
    <row r="1379" spans="8:18">
      <c r="H1379" t="s">
        <v>18</v>
      </c>
      <c r="I1379" t="s">
        <v>115</v>
      </c>
      <c r="J1379">
        <v>2010</v>
      </c>
      <c r="K1379" t="s">
        <v>516</v>
      </c>
      <c r="L1379">
        <v>0</v>
      </c>
      <c r="N1379" t="s">
        <v>18</v>
      </c>
      <c r="O1379" t="s">
        <v>112</v>
      </c>
      <c r="P1379">
        <v>2016</v>
      </c>
      <c r="Q1379" t="s">
        <v>1138</v>
      </c>
      <c r="R1379">
        <v>2</v>
      </c>
    </row>
    <row r="1380" spans="8:18">
      <c r="H1380" t="s">
        <v>18</v>
      </c>
      <c r="I1380" t="s">
        <v>115</v>
      </c>
      <c r="J1380">
        <v>2011</v>
      </c>
      <c r="K1380" t="s">
        <v>516</v>
      </c>
      <c r="L1380">
        <v>0</v>
      </c>
      <c r="N1380" t="s">
        <v>18</v>
      </c>
      <c r="O1380" t="s">
        <v>112</v>
      </c>
      <c r="P1380">
        <v>2017</v>
      </c>
      <c r="Q1380" t="s">
        <v>1138</v>
      </c>
      <c r="R1380">
        <v>2</v>
      </c>
    </row>
    <row r="1381" spans="8:18">
      <c r="H1381" t="s">
        <v>18</v>
      </c>
      <c r="I1381" t="s">
        <v>115</v>
      </c>
      <c r="J1381">
        <v>2012</v>
      </c>
      <c r="K1381" t="s">
        <v>808</v>
      </c>
      <c r="L1381">
        <v>1</v>
      </c>
      <c r="N1381" t="s">
        <v>18</v>
      </c>
      <c r="O1381" t="s">
        <v>112</v>
      </c>
      <c r="P1381">
        <v>2018</v>
      </c>
      <c r="Q1381" t="s">
        <v>1138</v>
      </c>
      <c r="R1381">
        <v>2</v>
      </c>
    </row>
    <row r="1382" spans="8:18">
      <c r="H1382" t="s">
        <v>18</v>
      </c>
      <c r="I1382" t="s">
        <v>115</v>
      </c>
      <c r="J1382">
        <v>2013</v>
      </c>
      <c r="K1382" t="s">
        <v>808</v>
      </c>
      <c r="L1382">
        <v>1</v>
      </c>
      <c r="N1382" t="s">
        <v>18</v>
      </c>
      <c r="O1382" t="s">
        <v>112</v>
      </c>
      <c r="P1382">
        <v>2019</v>
      </c>
      <c r="Q1382" t="s">
        <v>1138</v>
      </c>
      <c r="R1382">
        <v>2</v>
      </c>
    </row>
    <row r="1383" spans="8:18">
      <c r="H1383" t="s">
        <v>18</v>
      </c>
      <c r="I1383" t="s">
        <v>115</v>
      </c>
      <c r="J1383">
        <v>2014</v>
      </c>
      <c r="K1383" t="s">
        <v>808</v>
      </c>
      <c r="L1383">
        <v>1</v>
      </c>
      <c r="N1383" t="s">
        <v>18</v>
      </c>
      <c r="O1383" t="s">
        <v>112</v>
      </c>
      <c r="P1383">
        <v>2020</v>
      </c>
      <c r="Q1383" t="s">
        <v>1138</v>
      </c>
      <c r="R1383">
        <v>2</v>
      </c>
    </row>
    <row r="1384" spans="8:18">
      <c r="H1384" t="s">
        <v>18</v>
      </c>
      <c r="I1384" t="s">
        <v>115</v>
      </c>
      <c r="J1384">
        <v>2015</v>
      </c>
      <c r="K1384" t="s">
        <v>808</v>
      </c>
      <c r="L1384">
        <v>1</v>
      </c>
      <c r="N1384" t="s">
        <v>18</v>
      </c>
      <c r="O1384" t="s">
        <v>113</v>
      </c>
      <c r="P1384">
        <v>2006</v>
      </c>
      <c r="Q1384" t="s">
        <v>1139</v>
      </c>
      <c r="R1384">
        <v>1</v>
      </c>
    </row>
    <row r="1385" spans="8:18">
      <c r="H1385" t="s">
        <v>18</v>
      </c>
      <c r="I1385" t="s">
        <v>115</v>
      </c>
      <c r="J1385">
        <v>2016</v>
      </c>
      <c r="K1385" t="s">
        <v>808</v>
      </c>
      <c r="L1385">
        <v>1</v>
      </c>
      <c r="N1385" t="s">
        <v>18</v>
      </c>
      <c r="O1385" t="s">
        <v>113</v>
      </c>
      <c r="P1385">
        <v>2007</v>
      </c>
      <c r="Q1385" t="s">
        <v>1140</v>
      </c>
      <c r="R1385">
        <v>1</v>
      </c>
    </row>
    <row r="1386" spans="8:18">
      <c r="H1386" t="s">
        <v>18</v>
      </c>
      <c r="I1386" t="s">
        <v>115</v>
      </c>
      <c r="J1386">
        <v>2017</v>
      </c>
      <c r="K1386" t="s">
        <v>808</v>
      </c>
      <c r="L1386">
        <v>1</v>
      </c>
      <c r="N1386" t="s">
        <v>18</v>
      </c>
      <c r="O1386" t="s">
        <v>113</v>
      </c>
      <c r="P1386">
        <v>2008</v>
      </c>
      <c r="Q1386" t="s">
        <v>1140</v>
      </c>
      <c r="R1386">
        <v>1</v>
      </c>
    </row>
    <row r="1387" spans="8:18">
      <c r="H1387" t="s">
        <v>18</v>
      </c>
      <c r="I1387" t="s">
        <v>115</v>
      </c>
      <c r="J1387">
        <v>2018</v>
      </c>
      <c r="K1387" t="s">
        <v>808</v>
      </c>
      <c r="L1387">
        <v>1</v>
      </c>
      <c r="N1387" t="s">
        <v>18</v>
      </c>
      <c r="O1387" t="s">
        <v>113</v>
      </c>
      <c r="P1387">
        <v>2009</v>
      </c>
      <c r="Q1387" t="s">
        <v>1140</v>
      </c>
      <c r="R1387">
        <v>1</v>
      </c>
    </row>
    <row r="1388" spans="8:18">
      <c r="H1388" t="s">
        <v>18</v>
      </c>
      <c r="I1388" t="s">
        <v>115</v>
      </c>
      <c r="J1388">
        <v>2019</v>
      </c>
      <c r="K1388" t="s">
        <v>808</v>
      </c>
      <c r="L1388">
        <v>1</v>
      </c>
      <c r="N1388" t="s">
        <v>18</v>
      </c>
      <c r="O1388" t="s">
        <v>113</v>
      </c>
      <c r="P1388">
        <v>2010</v>
      </c>
      <c r="Q1388" t="s">
        <v>1140</v>
      </c>
      <c r="R1388">
        <v>1</v>
      </c>
    </row>
    <row r="1389" spans="8:18">
      <c r="H1389" t="s">
        <v>18</v>
      </c>
      <c r="I1389" t="s">
        <v>115</v>
      </c>
      <c r="J1389">
        <v>2020</v>
      </c>
      <c r="K1389" t="s">
        <v>808</v>
      </c>
      <c r="L1389">
        <v>1</v>
      </c>
      <c r="N1389" t="s">
        <v>18</v>
      </c>
      <c r="O1389" t="s">
        <v>113</v>
      </c>
      <c r="P1389">
        <v>2010</v>
      </c>
      <c r="Q1389" t="s">
        <v>1141</v>
      </c>
      <c r="R1389">
        <v>2</v>
      </c>
    </row>
    <row r="1390" spans="8:18">
      <c r="H1390" t="s">
        <v>18</v>
      </c>
      <c r="I1390" t="s">
        <v>115</v>
      </c>
      <c r="J1390">
        <v>2021</v>
      </c>
      <c r="K1390" t="s">
        <v>808</v>
      </c>
      <c r="L1390">
        <v>1</v>
      </c>
      <c r="N1390" t="s">
        <v>18</v>
      </c>
      <c r="O1390" t="s">
        <v>113</v>
      </c>
      <c r="P1390">
        <v>2011</v>
      </c>
      <c r="Q1390" t="s">
        <v>1139</v>
      </c>
      <c r="R1390">
        <v>1</v>
      </c>
    </row>
    <row r="1391" spans="8:18">
      <c r="H1391" t="s">
        <v>18</v>
      </c>
      <c r="I1391" t="s">
        <v>116</v>
      </c>
      <c r="J1391">
        <v>2006</v>
      </c>
      <c r="K1391" t="s">
        <v>742</v>
      </c>
      <c r="L1391">
        <v>3</v>
      </c>
      <c r="N1391" t="s">
        <v>18</v>
      </c>
      <c r="O1391" t="s">
        <v>113</v>
      </c>
      <c r="P1391">
        <v>2012</v>
      </c>
      <c r="Q1391" t="s">
        <v>1140</v>
      </c>
      <c r="R1391">
        <v>1</v>
      </c>
    </row>
    <row r="1392" spans="8:18">
      <c r="H1392" t="s">
        <v>18</v>
      </c>
      <c r="I1392" t="s">
        <v>116</v>
      </c>
      <c r="J1392">
        <v>2007</v>
      </c>
      <c r="K1392" t="s">
        <v>747</v>
      </c>
      <c r="L1392">
        <v>3</v>
      </c>
      <c r="N1392" t="s">
        <v>18</v>
      </c>
      <c r="O1392" t="s">
        <v>113</v>
      </c>
      <c r="P1392">
        <v>2013</v>
      </c>
      <c r="Q1392" t="s">
        <v>771</v>
      </c>
      <c r="R1392">
        <v>1</v>
      </c>
    </row>
    <row r="1393" spans="8:18">
      <c r="H1393" t="s">
        <v>18</v>
      </c>
      <c r="I1393" t="s">
        <v>116</v>
      </c>
      <c r="J1393">
        <v>2007</v>
      </c>
      <c r="K1393" t="s">
        <v>742</v>
      </c>
      <c r="L1393">
        <v>3</v>
      </c>
      <c r="N1393" t="s">
        <v>18</v>
      </c>
      <c r="O1393" t="s">
        <v>113</v>
      </c>
      <c r="P1393">
        <v>2014</v>
      </c>
      <c r="Q1393" t="s">
        <v>770</v>
      </c>
      <c r="R1393">
        <v>1</v>
      </c>
    </row>
    <row r="1394" spans="8:18">
      <c r="H1394" t="s">
        <v>18</v>
      </c>
      <c r="I1394" t="s">
        <v>116</v>
      </c>
      <c r="J1394">
        <v>2008</v>
      </c>
      <c r="K1394" t="s">
        <v>747</v>
      </c>
      <c r="L1394">
        <v>3</v>
      </c>
      <c r="N1394" t="s">
        <v>18</v>
      </c>
      <c r="O1394" t="s">
        <v>113</v>
      </c>
      <c r="P1394">
        <v>2015</v>
      </c>
      <c r="Q1394" t="s">
        <v>770</v>
      </c>
      <c r="R1394">
        <v>1</v>
      </c>
    </row>
    <row r="1395" spans="8:18">
      <c r="H1395" t="s">
        <v>18</v>
      </c>
      <c r="I1395" t="s">
        <v>116</v>
      </c>
      <c r="J1395">
        <v>2009</v>
      </c>
      <c r="K1395" t="s">
        <v>742</v>
      </c>
      <c r="L1395">
        <v>3</v>
      </c>
      <c r="N1395" t="s">
        <v>18</v>
      </c>
      <c r="O1395" t="s">
        <v>113</v>
      </c>
      <c r="P1395">
        <v>2015</v>
      </c>
      <c r="Q1395" t="s">
        <v>1142</v>
      </c>
      <c r="R1395">
        <v>1</v>
      </c>
    </row>
    <row r="1396" spans="8:18">
      <c r="H1396" t="s">
        <v>18</v>
      </c>
      <c r="I1396" t="s">
        <v>116</v>
      </c>
      <c r="J1396">
        <v>2010</v>
      </c>
      <c r="K1396" t="s">
        <v>742</v>
      </c>
      <c r="L1396">
        <v>3</v>
      </c>
      <c r="N1396" t="s">
        <v>18</v>
      </c>
      <c r="O1396" t="s">
        <v>113</v>
      </c>
      <c r="P1396">
        <v>2016</v>
      </c>
      <c r="Q1396" t="s">
        <v>1143</v>
      </c>
      <c r="R1396">
        <v>1</v>
      </c>
    </row>
    <row r="1397" spans="8:18">
      <c r="H1397" t="s">
        <v>18</v>
      </c>
      <c r="I1397" t="s">
        <v>116</v>
      </c>
      <c r="J1397">
        <v>2011</v>
      </c>
      <c r="K1397" t="s">
        <v>800</v>
      </c>
      <c r="L1397">
        <v>2</v>
      </c>
      <c r="N1397" t="s">
        <v>18</v>
      </c>
      <c r="O1397" t="s">
        <v>113</v>
      </c>
      <c r="P1397">
        <v>2016</v>
      </c>
      <c r="Q1397" t="s">
        <v>1139</v>
      </c>
      <c r="R1397">
        <v>1</v>
      </c>
    </row>
    <row r="1398" spans="8:18">
      <c r="H1398" t="s">
        <v>18</v>
      </c>
      <c r="I1398" t="s">
        <v>116</v>
      </c>
      <c r="J1398">
        <v>2012</v>
      </c>
      <c r="K1398" t="s">
        <v>800</v>
      </c>
      <c r="L1398">
        <v>2</v>
      </c>
      <c r="N1398" t="s">
        <v>18</v>
      </c>
      <c r="O1398" t="s">
        <v>113</v>
      </c>
      <c r="P1398">
        <v>2016</v>
      </c>
      <c r="Q1398" t="s">
        <v>1141</v>
      </c>
      <c r="R1398">
        <v>2</v>
      </c>
    </row>
    <row r="1399" spans="8:18">
      <c r="H1399" t="s">
        <v>18</v>
      </c>
      <c r="I1399" t="s">
        <v>116</v>
      </c>
      <c r="J1399">
        <v>2013</v>
      </c>
      <c r="K1399" t="s">
        <v>800</v>
      </c>
      <c r="L1399">
        <v>2</v>
      </c>
      <c r="N1399" t="s">
        <v>18</v>
      </c>
      <c r="O1399" t="s">
        <v>113</v>
      </c>
      <c r="P1399">
        <v>2017</v>
      </c>
      <c r="Q1399" t="s">
        <v>774</v>
      </c>
      <c r="R1399">
        <v>1</v>
      </c>
    </row>
    <row r="1400" spans="8:18">
      <c r="H1400" t="s">
        <v>18</v>
      </c>
      <c r="I1400" t="s">
        <v>116</v>
      </c>
      <c r="J1400">
        <v>2014</v>
      </c>
      <c r="K1400" t="s">
        <v>800</v>
      </c>
      <c r="L1400">
        <v>2</v>
      </c>
      <c r="N1400" t="s">
        <v>18</v>
      </c>
      <c r="O1400" t="s">
        <v>113</v>
      </c>
      <c r="P1400">
        <v>2017</v>
      </c>
      <c r="Q1400" t="s">
        <v>1139</v>
      </c>
      <c r="R1400">
        <v>1</v>
      </c>
    </row>
    <row r="1401" spans="8:18">
      <c r="H1401" t="s">
        <v>18</v>
      </c>
      <c r="I1401" t="s">
        <v>116</v>
      </c>
      <c r="J1401">
        <v>2015</v>
      </c>
      <c r="K1401" t="s">
        <v>800</v>
      </c>
      <c r="L1401">
        <v>2</v>
      </c>
      <c r="N1401" t="s">
        <v>18</v>
      </c>
      <c r="O1401" t="s">
        <v>113</v>
      </c>
      <c r="P1401">
        <v>2018</v>
      </c>
      <c r="Q1401" t="s">
        <v>770</v>
      </c>
      <c r="R1401">
        <v>1</v>
      </c>
    </row>
    <row r="1402" spans="8:18">
      <c r="H1402" t="s">
        <v>18</v>
      </c>
      <c r="I1402" t="s">
        <v>116</v>
      </c>
      <c r="J1402">
        <v>2016</v>
      </c>
      <c r="K1402" t="s">
        <v>800</v>
      </c>
      <c r="L1402">
        <v>2</v>
      </c>
      <c r="N1402" t="s">
        <v>18</v>
      </c>
      <c r="O1402" t="s">
        <v>113</v>
      </c>
      <c r="P1402">
        <v>2019</v>
      </c>
      <c r="Q1402" t="s">
        <v>770</v>
      </c>
      <c r="R1402">
        <v>1</v>
      </c>
    </row>
    <row r="1403" spans="8:18">
      <c r="H1403" t="s">
        <v>18</v>
      </c>
      <c r="I1403" t="s">
        <v>116</v>
      </c>
      <c r="J1403">
        <v>2017</v>
      </c>
      <c r="K1403" t="s">
        <v>800</v>
      </c>
      <c r="L1403">
        <v>2</v>
      </c>
      <c r="N1403" t="s">
        <v>18</v>
      </c>
      <c r="O1403" t="s">
        <v>113</v>
      </c>
      <c r="P1403">
        <v>2020</v>
      </c>
      <c r="Q1403">
        <v>0</v>
      </c>
      <c r="R1403">
        <v>0</v>
      </c>
    </row>
    <row r="1404" spans="8:18">
      <c r="H1404" t="s">
        <v>18</v>
      </c>
      <c r="I1404" t="s">
        <v>116</v>
      </c>
      <c r="J1404">
        <v>2018</v>
      </c>
      <c r="K1404" t="s">
        <v>800</v>
      </c>
      <c r="L1404">
        <v>2</v>
      </c>
      <c r="N1404" t="s">
        <v>18</v>
      </c>
      <c r="O1404" t="s">
        <v>113</v>
      </c>
      <c r="P1404">
        <v>2021</v>
      </c>
      <c r="Q1404" t="s">
        <v>774</v>
      </c>
      <c r="R1404">
        <v>1</v>
      </c>
    </row>
    <row r="1405" spans="8:18">
      <c r="H1405" t="s">
        <v>18</v>
      </c>
      <c r="I1405" t="s">
        <v>116</v>
      </c>
      <c r="J1405">
        <v>2019</v>
      </c>
      <c r="K1405" t="s">
        <v>800</v>
      </c>
      <c r="L1405">
        <v>2</v>
      </c>
      <c r="N1405" t="s">
        <v>18</v>
      </c>
      <c r="O1405" t="s">
        <v>114</v>
      </c>
      <c r="P1405">
        <v>2006</v>
      </c>
      <c r="Q1405" t="s">
        <v>1144</v>
      </c>
      <c r="R1405">
        <v>2</v>
      </c>
    </row>
    <row r="1406" spans="8:18">
      <c r="H1406" t="s">
        <v>18</v>
      </c>
      <c r="I1406" t="s">
        <v>116</v>
      </c>
      <c r="J1406">
        <v>2020</v>
      </c>
      <c r="K1406" t="s">
        <v>800</v>
      </c>
      <c r="L1406">
        <v>2</v>
      </c>
      <c r="N1406" t="s">
        <v>18</v>
      </c>
      <c r="O1406" t="s">
        <v>114</v>
      </c>
      <c r="P1406">
        <v>2007</v>
      </c>
      <c r="Q1406" t="s">
        <v>1145</v>
      </c>
      <c r="R1406">
        <v>2</v>
      </c>
    </row>
    <row r="1407" spans="8:18">
      <c r="H1407" t="s">
        <v>18</v>
      </c>
      <c r="I1407" t="s">
        <v>117</v>
      </c>
      <c r="J1407">
        <v>2006</v>
      </c>
      <c r="K1407" t="s">
        <v>720</v>
      </c>
      <c r="L1407">
        <v>1</v>
      </c>
      <c r="N1407" t="s">
        <v>18</v>
      </c>
      <c r="O1407" t="s">
        <v>114</v>
      </c>
      <c r="P1407">
        <v>2008</v>
      </c>
      <c r="Q1407" t="s">
        <v>1146</v>
      </c>
      <c r="R1407">
        <v>2</v>
      </c>
    </row>
    <row r="1408" spans="8:18">
      <c r="H1408" t="s">
        <v>18</v>
      </c>
      <c r="I1408" t="s">
        <v>117</v>
      </c>
      <c r="J1408">
        <v>2006</v>
      </c>
      <c r="K1408" t="s">
        <v>808</v>
      </c>
      <c r="L1408">
        <v>1</v>
      </c>
      <c r="N1408" t="s">
        <v>18</v>
      </c>
      <c r="O1408" t="s">
        <v>114</v>
      </c>
      <c r="P1408">
        <v>2009</v>
      </c>
      <c r="Q1408" t="s">
        <v>1146</v>
      </c>
      <c r="R1408">
        <v>2</v>
      </c>
    </row>
    <row r="1409" spans="8:18">
      <c r="H1409" t="s">
        <v>18</v>
      </c>
      <c r="I1409" t="s">
        <v>117</v>
      </c>
      <c r="J1409">
        <v>2007</v>
      </c>
      <c r="K1409" t="s">
        <v>720</v>
      </c>
      <c r="L1409">
        <v>1</v>
      </c>
      <c r="N1409" t="s">
        <v>18</v>
      </c>
      <c r="O1409" t="s">
        <v>114</v>
      </c>
      <c r="P1409">
        <v>2010</v>
      </c>
      <c r="Q1409" t="s">
        <v>1147</v>
      </c>
      <c r="R1409">
        <v>2</v>
      </c>
    </row>
    <row r="1410" spans="8:18">
      <c r="H1410" t="s">
        <v>18</v>
      </c>
      <c r="I1410" t="s">
        <v>117</v>
      </c>
      <c r="J1410">
        <v>2008</v>
      </c>
      <c r="K1410" t="s">
        <v>808</v>
      </c>
      <c r="L1410">
        <v>1</v>
      </c>
      <c r="N1410" t="s">
        <v>18</v>
      </c>
      <c r="O1410" t="s">
        <v>114</v>
      </c>
      <c r="P1410">
        <v>2011</v>
      </c>
      <c r="Q1410" t="s">
        <v>1148</v>
      </c>
      <c r="R1410">
        <v>1</v>
      </c>
    </row>
    <row r="1411" spans="8:18">
      <c r="H1411" t="s">
        <v>18</v>
      </c>
      <c r="I1411" t="s">
        <v>117</v>
      </c>
      <c r="J1411">
        <v>2009</v>
      </c>
      <c r="K1411" t="s">
        <v>800</v>
      </c>
      <c r="L1411">
        <v>2</v>
      </c>
      <c r="N1411" t="s">
        <v>18</v>
      </c>
      <c r="O1411" t="s">
        <v>114</v>
      </c>
      <c r="P1411">
        <v>2012</v>
      </c>
      <c r="Q1411" t="s">
        <v>1149</v>
      </c>
      <c r="R1411">
        <v>1</v>
      </c>
    </row>
    <row r="1412" spans="8:18">
      <c r="H1412" t="s">
        <v>18</v>
      </c>
      <c r="I1412" t="s">
        <v>117</v>
      </c>
      <c r="J1412">
        <v>2010</v>
      </c>
      <c r="K1412" t="s">
        <v>808</v>
      </c>
      <c r="L1412">
        <v>1</v>
      </c>
      <c r="N1412" t="s">
        <v>18</v>
      </c>
      <c r="O1412" t="s">
        <v>114</v>
      </c>
      <c r="P1412">
        <v>2013</v>
      </c>
      <c r="Q1412" t="s">
        <v>1150</v>
      </c>
      <c r="R1412">
        <v>1</v>
      </c>
    </row>
    <row r="1413" spans="8:18">
      <c r="H1413" t="s">
        <v>18</v>
      </c>
      <c r="I1413" t="s">
        <v>117</v>
      </c>
      <c r="J1413">
        <v>2011</v>
      </c>
      <c r="K1413" t="s">
        <v>808</v>
      </c>
      <c r="L1413">
        <v>1</v>
      </c>
      <c r="N1413" t="s">
        <v>18</v>
      </c>
      <c r="O1413" t="s">
        <v>114</v>
      </c>
      <c r="P1413">
        <v>2014</v>
      </c>
      <c r="Q1413" t="s">
        <v>1150</v>
      </c>
      <c r="R1413">
        <v>1</v>
      </c>
    </row>
    <row r="1414" spans="8:18">
      <c r="H1414" t="s">
        <v>18</v>
      </c>
      <c r="I1414" t="s">
        <v>117</v>
      </c>
      <c r="J1414">
        <v>2012</v>
      </c>
      <c r="K1414" t="s">
        <v>808</v>
      </c>
      <c r="L1414">
        <v>1</v>
      </c>
      <c r="N1414" t="s">
        <v>18</v>
      </c>
      <c r="O1414" t="s">
        <v>114</v>
      </c>
      <c r="P1414">
        <v>2015</v>
      </c>
      <c r="Q1414" t="s">
        <v>1150</v>
      </c>
      <c r="R1414">
        <v>1</v>
      </c>
    </row>
    <row r="1415" spans="8:18">
      <c r="H1415" t="s">
        <v>18</v>
      </c>
      <c r="I1415" t="s">
        <v>117</v>
      </c>
      <c r="J1415">
        <v>2012</v>
      </c>
      <c r="K1415" t="s">
        <v>800</v>
      </c>
      <c r="L1415">
        <v>2</v>
      </c>
      <c r="N1415" t="s">
        <v>18</v>
      </c>
      <c r="O1415" t="s">
        <v>114</v>
      </c>
      <c r="P1415">
        <v>2016</v>
      </c>
      <c r="Q1415" t="s">
        <v>1150</v>
      </c>
      <c r="R1415">
        <v>1</v>
      </c>
    </row>
    <row r="1416" spans="8:18">
      <c r="H1416" t="s">
        <v>18</v>
      </c>
      <c r="I1416" t="s">
        <v>117</v>
      </c>
      <c r="J1416">
        <v>2013</v>
      </c>
      <c r="K1416" t="s">
        <v>800</v>
      </c>
      <c r="L1416">
        <v>2</v>
      </c>
      <c r="N1416" t="s">
        <v>18</v>
      </c>
      <c r="O1416" t="s">
        <v>114</v>
      </c>
      <c r="P1416">
        <v>2017</v>
      </c>
      <c r="Q1416" t="s">
        <v>1150</v>
      </c>
      <c r="R1416">
        <v>1</v>
      </c>
    </row>
    <row r="1417" spans="8:18">
      <c r="H1417" t="s">
        <v>18</v>
      </c>
      <c r="I1417" t="s">
        <v>117</v>
      </c>
      <c r="J1417">
        <v>2014</v>
      </c>
      <c r="K1417" t="s">
        <v>800</v>
      </c>
      <c r="L1417">
        <v>2</v>
      </c>
      <c r="N1417" t="s">
        <v>18</v>
      </c>
      <c r="O1417" t="s">
        <v>114</v>
      </c>
      <c r="P1417">
        <v>2018</v>
      </c>
      <c r="Q1417" t="s">
        <v>1150</v>
      </c>
      <c r="R1417">
        <v>1</v>
      </c>
    </row>
    <row r="1418" spans="8:18">
      <c r="H1418" t="s">
        <v>18</v>
      </c>
      <c r="I1418" t="s">
        <v>117</v>
      </c>
      <c r="J1418">
        <v>2015</v>
      </c>
      <c r="K1418" t="s">
        <v>800</v>
      </c>
      <c r="L1418">
        <v>2</v>
      </c>
      <c r="N1418" t="s">
        <v>18</v>
      </c>
      <c r="O1418" t="s">
        <v>114</v>
      </c>
      <c r="P1418">
        <v>2019</v>
      </c>
      <c r="Q1418" t="s">
        <v>1150</v>
      </c>
      <c r="R1418">
        <v>1</v>
      </c>
    </row>
    <row r="1419" spans="8:18">
      <c r="H1419" t="s">
        <v>18</v>
      </c>
      <c r="I1419" t="s">
        <v>117</v>
      </c>
      <c r="J1419">
        <v>2016</v>
      </c>
      <c r="K1419" t="s">
        <v>800</v>
      </c>
      <c r="L1419">
        <v>2</v>
      </c>
      <c r="N1419" t="s">
        <v>18</v>
      </c>
      <c r="O1419" t="s">
        <v>114</v>
      </c>
      <c r="P1419">
        <v>2020</v>
      </c>
      <c r="Q1419" t="s">
        <v>1150</v>
      </c>
      <c r="R1419">
        <v>1</v>
      </c>
    </row>
    <row r="1420" spans="8:18">
      <c r="H1420" t="s">
        <v>18</v>
      </c>
      <c r="I1420" t="s">
        <v>117</v>
      </c>
      <c r="J1420">
        <v>2017</v>
      </c>
      <c r="K1420" t="s">
        <v>873</v>
      </c>
      <c r="L1420">
        <v>2</v>
      </c>
      <c r="N1420" t="s">
        <v>18</v>
      </c>
      <c r="O1420" t="s">
        <v>115</v>
      </c>
      <c r="P1420">
        <v>2006</v>
      </c>
      <c r="Q1420" t="s">
        <v>516</v>
      </c>
      <c r="R1420">
        <v>0</v>
      </c>
    </row>
    <row r="1421" spans="8:18">
      <c r="H1421" t="s">
        <v>18</v>
      </c>
      <c r="I1421" t="s">
        <v>117</v>
      </c>
      <c r="J1421">
        <v>2017</v>
      </c>
      <c r="K1421" t="s">
        <v>800</v>
      </c>
      <c r="L1421">
        <v>2</v>
      </c>
      <c r="N1421" t="s">
        <v>18</v>
      </c>
      <c r="O1421" t="s">
        <v>115</v>
      </c>
      <c r="P1421">
        <v>2007</v>
      </c>
      <c r="Q1421" t="s">
        <v>516</v>
      </c>
      <c r="R1421">
        <v>0</v>
      </c>
    </row>
    <row r="1422" spans="8:18">
      <c r="H1422" t="s">
        <v>18</v>
      </c>
      <c r="I1422" t="s">
        <v>117</v>
      </c>
      <c r="J1422">
        <v>2018</v>
      </c>
      <c r="K1422" t="s">
        <v>800</v>
      </c>
      <c r="L1422">
        <v>2</v>
      </c>
      <c r="N1422" t="s">
        <v>18</v>
      </c>
      <c r="O1422" t="s">
        <v>115</v>
      </c>
      <c r="P1422">
        <v>2008</v>
      </c>
      <c r="Q1422" t="s">
        <v>516</v>
      </c>
      <c r="R1422">
        <v>0</v>
      </c>
    </row>
    <row r="1423" spans="8:18">
      <c r="H1423" t="s">
        <v>18</v>
      </c>
      <c r="I1423" t="s">
        <v>117</v>
      </c>
      <c r="J1423">
        <v>2019</v>
      </c>
      <c r="K1423" t="s">
        <v>800</v>
      </c>
      <c r="L1423">
        <v>2</v>
      </c>
      <c r="N1423" t="s">
        <v>18</v>
      </c>
      <c r="O1423" t="s">
        <v>115</v>
      </c>
      <c r="P1423">
        <v>2009</v>
      </c>
      <c r="Q1423" t="s">
        <v>516</v>
      </c>
      <c r="R1423">
        <v>0</v>
      </c>
    </row>
    <row r="1424" spans="8:18">
      <c r="H1424" t="s">
        <v>18</v>
      </c>
      <c r="I1424" t="s">
        <v>117</v>
      </c>
      <c r="J1424">
        <v>2020</v>
      </c>
      <c r="K1424" t="s">
        <v>800</v>
      </c>
      <c r="L1424">
        <v>2</v>
      </c>
      <c r="N1424" t="s">
        <v>18</v>
      </c>
      <c r="O1424" t="s">
        <v>115</v>
      </c>
      <c r="P1424">
        <v>2010</v>
      </c>
      <c r="Q1424" t="s">
        <v>516</v>
      </c>
      <c r="R1424">
        <v>0</v>
      </c>
    </row>
    <row r="1425" spans="8:18">
      <c r="H1425" t="s">
        <v>18</v>
      </c>
      <c r="I1425" t="s">
        <v>117</v>
      </c>
      <c r="J1425">
        <v>2021</v>
      </c>
      <c r="K1425" t="s">
        <v>800</v>
      </c>
      <c r="L1425">
        <v>2</v>
      </c>
      <c r="N1425" t="s">
        <v>18</v>
      </c>
      <c r="O1425" t="s">
        <v>115</v>
      </c>
      <c r="P1425">
        <v>2011</v>
      </c>
      <c r="Q1425" t="s">
        <v>516</v>
      </c>
      <c r="R1425">
        <v>0</v>
      </c>
    </row>
    <row r="1426" spans="8:18">
      <c r="H1426" t="s">
        <v>18</v>
      </c>
      <c r="I1426" t="s">
        <v>118</v>
      </c>
      <c r="J1426">
        <v>2006</v>
      </c>
      <c r="K1426" t="s">
        <v>516</v>
      </c>
      <c r="L1426">
        <v>0</v>
      </c>
      <c r="N1426" t="s">
        <v>18</v>
      </c>
      <c r="O1426" t="s">
        <v>115</v>
      </c>
      <c r="P1426">
        <v>2012</v>
      </c>
      <c r="Q1426" t="s">
        <v>1151</v>
      </c>
      <c r="R1426">
        <v>1</v>
      </c>
    </row>
    <row r="1427" spans="8:18">
      <c r="H1427" t="s">
        <v>18</v>
      </c>
      <c r="I1427" t="s">
        <v>118</v>
      </c>
      <c r="J1427">
        <v>2007</v>
      </c>
      <c r="K1427" t="s">
        <v>516</v>
      </c>
      <c r="L1427">
        <v>0</v>
      </c>
      <c r="N1427" t="s">
        <v>18</v>
      </c>
      <c r="O1427" t="s">
        <v>115</v>
      </c>
      <c r="P1427">
        <v>2013</v>
      </c>
      <c r="Q1427" t="s">
        <v>1151</v>
      </c>
      <c r="R1427">
        <v>1</v>
      </c>
    </row>
    <row r="1428" spans="8:18">
      <c r="H1428" t="s">
        <v>18</v>
      </c>
      <c r="I1428" t="s">
        <v>118</v>
      </c>
      <c r="J1428">
        <v>2008</v>
      </c>
      <c r="K1428" t="s">
        <v>516</v>
      </c>
      <c r="L1428">
        <v>0</v>
      </c>
      <c r="N1428" t="s">
        <v>18</v>
      </c>
      <c r="O1428" t="s">
        <v>115</v>
      </c>
      <c r="P1428">
        <v>2014</v>
      </c>
      <c r="Q1428" t="s">
        <v>1151</v>
      </c>
      <c r="R1428">
        <v>1</v>
      </c>
    </row>
    <row r="1429" spans="8:18">
      <c r="H1429" t="s">
        <v>18</v>
      </c>
      <c r="I1429" t="s">
        <v>118</v>
      </c>
      <c r="J1429">
        <v>2009</v>
      </c>
      <c r="K1429" t="s">
        <v>516</v>
      </c>
      <c r="L1429">
        <v>0</v>
      </c>
      <c r="N1429" t="s">
        <v>18</v>
      </c>
      <c r="O1429" t="s">
        <v>115</v>
      </c>
      <c r="P1429">
        <v>2015</v>
      </c>
      <c r="Q1429" t="s">
        <v>1151</v>
      </c>
      <c r="R1429">
        <v>1</v>
      </c>
    </row>
    <row r="1430" spans="8:18">
      <c r="H1430" t="s">
        <v>18</v>
      </c>
      <c r="I1430" t="s">
        <v>118</v>
      </c>
      <c r="J1430">
        <v>2010</v>
      </c>
      <c r="K1430" t="s">
        <v>516</v>
      </c>
      <c r="L1430">
        <v>0</v>
      </c>
      <c r="N1430" t="s">
        <v>18</v>
      </c>
      <c r="O1430" t="s">
        <v>115</v>
      </c>
      <c r="P1430">
        <v>2016</v>
      </c>
      <c r="Q1430" t="s">
        <v>1151</v>
      </c>
      <c r="R1430">
        <v>1</v>
      </c>
    </row>
    <row r="1431" spans="8:18">
      <c r="H1431" t="s">
        <v>18</v>
      </c>
      <c r="I1431" t="s">
        <v>118</v>
      </c>
      <c r="J1431">
        <v>2011</v>
      </c>
      <c r="K1431" t="s">
        <v>516</v>
      </c>
      <c r="L1431">
        <v>0</v>
      </c>
      <c r="N1431" t="s">
        <v>18</v>
      </c>
      <c r="O1431" t="s">
        <v>115</v>
      </c>
      <c r="P1431">
        <v>2017</v>
      </c>
      <c r="Q1431" t="s">
        <v>1151</v>
      </c>
      <c r="R1431">
        <v>1</v>
      </c>
    </row>
    <row r="1432" spans="8:18">
      <c r="H1432" t="s">
        <v>18</v>
      </c>
      <c r="I1432" t="s">
        <v>118</v>
      </c>
      <c r="J1432">
        <v>2012</v>
      </c>
      <c r="K1432" t="s">
        <v>516</v>
      </c>
      <c r="L1432">
        <v>0</v>
      </c>
      <c r="N1432" t="s">
        <v>18</v>
      </c>
      <c r="O1432" t="s">
        <v>115</v>
      </c>
      <c r="P1432">
        <v>2018</v>
      </c>
      <c r="Q1432" t="s">
        <v>1151</v>
      </c>
      <c r="R1432">
        <v>1</v>
      </c>
    </row>
    <row r="1433" spans="8:18">
      <c r="H1433" t="s">
        <v>18</v>
      </c>
      <c r="I1433" t="s">
        <v>118</v>
      </c>
      <c r="J1433">
        <v>2013</v>
      </c>
      <c r="K1433" t="s">
        <v>516</v>
      </c>
      <c r="L1433">
        <v>0</v>
      </c>
      <c r="N1433" t="s">
        <v>18</v>
      </c>
      <c r="O1433" t="s">
        <v>115</v>
      </c>
      <c r="P1433">
        <v>2019</v>
      </c>
      <c r="Q1433" t="s">
        <v>1151</v>
      </c>
      <c r="R1433">
        <v>1</v>
      </c>
    </row>
    <row r="1434" spans="8:18">
      <c r="H1434" t="s">
        <v>18</v>
      </c>
      <c r="I1434" t="s">
        <v>118</v>
      </c>
      <c r="J1434">
        <v>2014</v>
      </c>
      <c r="K1434" t="s">
        <v>516</v>
      </c>
      <c r="L1434">
        <v>0</v>
      </c>
      <c r="N1434" t="s">
        <v>18</v>
      </c>
      <c r="O1434" t="s">
        <v>115</v>
      </c>
      <c r="P1434">
        <v>2020</v>
      </c>
      <c r="Q1434" t="s">
        <v>1151</v>
      </c>
      <c r="R1434">
        <v>1</v>
      </c>
    </row>
    <row r="1435" spans="8:18">
      <c r="H1435" t="s">
        <v>18</v>
      </c>
      <c r="I1435" t="s">
        <v>118</v>
      </c>
      <c r="J1435">
        <v>2015</v>
      </c>
      <c r="K1435" t="s">
        <v>516</v>
      </c>
      <c r="L1435">
        <v>0</v>
      </c>
      <c r="N1435" t="s">
        <v>18</v>
      </c>
      <c r="O1435" t="s">
        <v>115</v>
      </c>
      <c r="P1435">
        <v>2021</v>
      </c>
      <c r="Q1435" t="s">
        <v>1151</v>
      </c>
      <c r="R1435">
        <v>1</v>
      </c>
    </row>
    <row r="1436" spans="8:18">
      <c r="H1436" t="s">
        <v>18</v>
      </c>
      <c r="I1436" t="s">
        <v>118</v>
      </c>
      <c r="J1436">
        <v>2016</v>
      </c>
      <c r="K1436" t="s">
        <v>807</v>
      </c>
      <c r="L1436">
        <v>2</v>
      </c>
      <c r="N1436" t="s">
        <v>18</v>
      </c>
      <c r="O1436" t="s">
        <v>116</v>
      </c>
      <c r="P1436">
        <v>2006</v>
      </c>
      <c r="Q1436" t="s">
        <v>799</v>
      </c>
      <c r="R1436">
        <v>2</v>
      </c>
    </row>
    <row r="1437" spans="8:18">
      <c r="H1437" t="s">
        <v>18</v>
      </c>
      <c r="I1437" t="s">
        <v>118</v>
      </c>
      <c r="J1437">
        <v>2017</v>
      </c>
      <c r="K1437" t="s">
        <v>807</v>
      </c>
      <c r="L1437">
        <v>2</v>
      </c>
      <c r="N1437" t="s">
        <v>18</v>
      </c>
      <c r="O1437" t="s">
        <v>116</v>
      </c>
      <c r="P1437">
        <v>2007</v>
      </c>
      <c r="Q1437" t="s">
        <v>802</v>
      </c>
      <c r="R1437">
        <v>3</v>
      </c>
    </row>
    <row r="1438" spans="8:18">
      <c r="H1438" t="s">
        <v>18</v>
      </c>
      <c r="I1438" t="s">
        <v>118</v>
      </c>
      <c r="J1438">
        <v>2018</v>
      </c>
      <c r="K1438" t="s">
        <v>807</v>
      </c>
      <c r="L1438">
        <v>2</v>
      </c>
      <c r="N1438" t="s">
        <v>18</v>
      </c>
      <c r="O1438" t="s">
        <v>116</v>
      </c>
      <c r="P1438">
        <v>2007</v>
      </c>
      <c r="Q1438" t="s">
        <v>799</v>
      </c>
      <c r="R1438">
        <v>2</v>
      </c>
    </row>
    <row r="1439" spans="8:18">
      <c r="H1439" t="s">
        <v>18</v>
      </c>
      <c r="I1439" t="s">
        <v>118</v>
      </c>
      <c r="J1439">
        <v>2019</v>
      </c>
      <c r="K1439" t="s">
        <v>807</v>
      </c>
      <c r="L1439">
        <v>2</v>
      </c>
      <c r="N1439" t="s">
        <v>18</v>
      </c>
      <c r="O1439" t="s">
        <v>116</v>
      </c>
      <c r="P1439">
        <v>2007</v>
      </c>
      <c r="Q1439" t="s">
        <v>1152</v>
      </c>
      <c r="R1439">
        <v>3</v>
      </c>
    </row>
    <row r="1440" spans="8:18">
      <c r="H1440" t="s">
        <v>18</v>
      </c>
      <c r="I1440" t="s">
        <v>118</v>
      </c>
      <c r="J1440">
        <v>2020</v>
      </c>
      <c r="K1440" t="s">
        <v>807</v>
      </c>
      <c r="L1440">
        <v>2</v>
      </c>
      <c r="N1440" t="s">
        <v>18</v>
      </c>
      <c r="O1440" t="s">
        <v>116</v>
      </c>
      <c r="P1440">
        <v>2008</v>
      </c>
      <c r="Q1440" t="s">
        <v>1152</v>
      </c>
      <c r="R1440">
        <v>3</v>
      </c>
    </row>
    <row r="1441" spans="8:18">
      <c r="H1441" t="s">
        <v>18</v>
      </c>
      <c r="I1441" t="s">
        <v>119</v>
      </c>
      <c r="J1441">
        <v>2015</v>
      </c>
      <c r="K1441" t="s">
        <v>807</v>
      </c>
      <c r="L1441">
        <v>2</v>
      </c>
      <c r="N1441" t="s">
        <v>18</v>
      </c>
      <c r="O1441" t="s">
        <v>116</v>
      </c>
      <c r="P1441">
        <v>2009</v>
      </c>
      <c r="Q1441" t="s">
        <v>1153</v>
      </c>
      <c r="R1441">
        <v>3</v>
      </c>
    </row>
    <row r="1442" spans="8:18">
      <c r="H1442" t="s">
        <v>18</v>
      </c>
      <c r="I1442" t="s">
        <v>119</v>
      </c>
      <c r="J1442">
        <v>2016</v>
      </c>
      <c r="K1442" t="s">
        <v>807</v>
      </c>
      <c r="L1442">
        <v>2</v>
      </c>
      <c r="N1442" t="s">
        <v>18</v>
      </c>
      <c r="O1442" t="s">
        <v>116</v>
      </c>
      <c r="P1442">
        <v>2010</v>
      </c>
      <c r="Q1442" t="s">
        <v>822</v>
      </c>
      <c r="R1442">
        <v>3</v>
      </c>
    </row>
    <row r="1443" spans="8:18">
      <c r="H1443" t="s">
        <v>18</v>
      </c>
      <c r="I1443" t="s">
        <v>119</v>
      </c>
      <c r="J1443">
        <v>2017</v>
      </c>
      <c r="K1443" t="s">
        <v>807</v>
      </c>
      <c r="L1443">
        <v>2</v>
      </c>
      <c r="N1443" t="s">
        <v>18</v>
      </c>
      <c r="O1443" t="s">
        <v>116</v>
      </c>
      <c r="P1443">
        <v>2011</v>
      </c>
      <c r="Q1443" t="s">
        <v>822</v>
      </c>
      <c r="R1443">
        <v>3</v>
      </c>
    </row>
    <row r="1444" spans="8:18">
      <c r="H1444" t="s">
        <v>18</v>
      </c>
      <c r="I1444" t="s">
        <v>119</v>
      </c>
      <c r="J1444">
        <v>2018</v>
      </c>
      <c r="K1444" t="s">
        <v>807</v>
      </c>
      <c r="L1444">
        <v>2</v>
      </c>
      <c r="N1444" t="s">
        <v>18</v>
      </c>
      <c r="O1444" t="s">
        <v>116</v>
      </c>
      <c r="P1444">
        <v>2012</v>
      </c>
      <c r="Q1444" t="s">
        <v>822</v>
      </c>
      <c r="R1444">
        <v>3</v>
      </c>
    </row>
    <row r="1445" spans="8:18">
      <c r="H1445" t="s">
        <v>18</v>
      </c>
      <c r="I1445" t="s">
        <v>119</v>
      </c>
      <c r="J1445">
        <v>2019</v>
      </c>
      <c r="K1445" t="s">
        <v>807</v>
      </c>
      <c r="L1445">
        <v>2</v>
      </c>
      <c r="N1445" t="s">
        <v>18</v>
      </c>
      <c r="O1445" t="s">
        <v>116</v>
      </c>
      <c r="P1445">
        <v>2013</v>
      </c>
      <c r="Q1445" t="s">
        <v>1154</v>
      </c>
      <c r="R1445">
        <v>1</v>
      </c>
    </row>
    <row r="1446" spans="8:18">
      <c r="H1446" t="s">
        <v>18</v>
      </c>
      <c r="I1446" t="s">
        <v>119</v>
      </c>
      <c r="J1446">
        <v>2020</v>
      </c>
      <c r="K1446" t="s">
        <v>807</v>
      </c>
      <c r="L1446">
        <v>2</v>
      </c>
      <c r="N1446" t="s">
        <v>18</v>
      </c>
      <c r="O1446" t="s">
        <v>116</v>
      </c>
      <c r="P1446">
        <v>2014</v>
      </c>
      <c r="Q1446" t="s">
        <v>1154</v>
      </c>
      <c r="R1446">
        <v>1</v>
      </c>
    </row>
    <row r="1447" spans="8:18">
      <c r="H1447" t="s">
        <v>18</v>
      </c>
      <c r="I1447" t="s">
        <v>119</v>
      </c>
      <c r="J1447">
        <v>2021</v>
      </c>
      <c r="K1447" t="s">
        <v>800</v>
      </c>
      <c r="L1447">
        <v>2</v>
      </c>
      <c r="N1447" t="s">
        <v>18</v>
      </c>
      <c r="O1447" t="s">
        <v>116</v>
      </c>
      <c r="P1447">
        <v>2015</v>
      </c>
      <c r="Q1447" t="s">
        <v>1154</v>
      </c>
      <c r="R1447">
        <v>1</v>
      </c>
    </row>
    <row r="1448" spans="8:18">
      <c r="H1448" t="s">
        <v>18</v>
      </c>
      <c r="I1448" t="s">
        <v>120</v>
      </c>
      <c r="J1448">
        <v>2006</v>
      </c>
      <c r="K1448" t="s">
        <v>1155</v>
      </c>
      <c r="L1448">
        <v>3</v>
      </c>
      <c r="N1448" t="s">
        <v>18</v>
      </c>
      <c r="O1448" t="s">
        <v>116</v>
      </c>
      <c r="P1448">
        <v>2016</v>
      </c>
      <c r="Q1448" t="s">
        <v>1154</v>
      </c>
      <c r="R1448">
        <v>1</v>
      </c>
    </row>
    <row r="1449" spans="8:18">
      <c r="H1449" t="s">
        <v>18</v>
      </c>
      <c r="I1449" t="s">
        <v>120</v>
      </c>
      <c r="J1449">
        <v>2007</v>
      </c>
      <c r="K1449" t="s">
        <v>1155</v>
      </c>
      <c r="L1449">
        <v>3</v>
      </c>
      <c r="N1449" t="s">
        <v>18</v>
      </c>
      <c r="O1449" t="s">
        <v>116</v>
      </c>
      <c r="P1449">
        <v>2017</v>
      </c>
      <c r="Q1449" t="s">
        <v>1154</v>
      </c>
      <c r="R1449">
        <v>1</v>
      </c>
    </row>
    <row r="1450" spans="8:18">
      <c r="H1450" t="s">
        <v>18</v>
      </c>
      <c r="I1450" t="s">
        <v>120</v>
      </c>
      <c r="J1450">
        <v>2008</v>
      </c>
      <c r="K1450" t="s">
        <v>1155</v>
      </c>
      <c r="L1450">
        <v>3</v>
      </c>
      <c r="N1450" t="s">
        <v>18</v>
      </c>
      <c r="O1450" t="s">
        <v>116</v>
      </c>
      <c r="P1450">
        <v>2018</v>
      </c>
      <c r="Q1450" t="s">
        <v>1154</v>
      </c>
      <c r="R1450">
        <v>1</v>
      </c>
    </row>
    <row r="1451" spans="8:18">
      <c r="H1451" t="s">
        <v>18</v>
      </c>
      <c r="I1451" t="s">
        <v>120</v>
      </c>
      <c r="J1451">
        <v>2009</v>
      </c>
      <c r="K1451" t="s">
        <v>828</v>
      </c>
      <c r="L1451">
        <v>3</v>
      </c>
      <c r="N1451" t="s">
        <v>18</v>
      </c>
      <c r="O1451" t="s">
        <v>116</v>
      </c>
      <c r="P1451">
        <v>2019</v>
      </c>
      <c r="Q1451" t="s">
        <v>1154</v>
      </c>
      <c r="R1451">
        <v>1</v>
      </c>
    </row>
    <row r="1452" spans="8:18">
      <c r="H1452" t="s">
        <v>18</v>
      </c>
      <c r="I1452" t="s">
        <v>120</v>
      </c>
      <c r="J1452">
        <v>2010</v>
      </c>
      <c r="K1452" t="s">
        <v>828</v>
      </c>
      <c r="L1452">
        <v>3</v>
      </c>
      <c r="N1452" t="s">
        <v>18</v>
      </c>
      <c r="O1452" t="s">
        <v>116</v>
      </c>
      <c r="P1452">
        <v>2020</v>
      </c>
      <c r="Q1452" t="s">
        <v>805</v>
      </c>
      <c r="R1452">
        <v>1</v>
      </c>
    </row>
    <row r="1453" spans="8:18">
      <c r="H1453" t="s">
        <v>18</v>
      </c>
      <c r="I1453" t="s">
        <v>120</v>
      </c>
      <c r="J1453">
        <v>2011</v>
      </c>
      <c r="K1453" t="s">
        <v>828</v>
      </c>
      <c r="L1453">
        <v>3</v>
      </c>
      <c r="N1453" t="s">
        <v>18</v>
      </c>
      <c r="O1453" t="s">
        <v>116</v>
      </c>
      <c r="P1453">
        <v>2020</v>
      </c>
      <c r="Q1453" t="s">
        <v>1156</v>
      </c>
      <c r="R1453">
        <v>1</v>
      </c>
    </row>
    <row r="1454" spans="8:18">
      <c r="H1454" t="s">
        <v>18</v>
      </c>
      <c r="I1454" t="s">
        <v>120</v>
      </c>
      <c r="J1454">
        <v>2012</v>
      </c>
      <c r="K1454" t="s">
        <v>828</v>
      </c>
      <c r="L1454">
        <v>3</v>
      </c>
      <c r="N1454" t="s">
        <v>18</v>
      </c>
      <c r="O1454" t="s">
        <v>117</v>
      </c>
      <c r="P1454">
        <v>2006</v>
      </c>
      <c r="Q1454" t="s">
        <v>877</v>
      </c>
      <c r="R1454">
        <v>1</v>
      </c>
    </row>
    <row r="1455" spans="8:18">
      <c r="H1455" t="s">
        <v>18</v>
      </c>
      <c r="I1455" t="s">
        <v>120</v>
      </c>
      <c r="J1455">
        <v>2013</v>
      </c>
      <c r="K1455" t="s">
        <v>753</v>
      </c>
      <c r="L1455">
        <v>2</v>
      </c>
      <c r="N1455" t="s">
        <v>18</v>
      </c>
      <c r="O1455" t="s">
        <v>117</v>
      </c>
      <c r="P1455">
        <v>2006</v>
      </c>
      <c r="Q1455" t="s">
        <v>878</v>
      </c>
      <c r="R1455">
        <v>1</v>
      </c>
    </row>
    <row r="1456" spans="8:18">
      <c r="H1456" t="s">
        <v>18</v>
      </c>
      <c r="I1456" t="s">
        <v>120</v>
      </c>
      <c r="J1456">
        <v>2014</v>
      </c>
      <c r="K1456" t="s">
        <v>749</v>
      </c>
      <c r="L1456">
        <v>1</v>
      </c>
      <c r="N1456" t="s">
        <v>18</v>
      </c>
      <c r="O1456" t="s">
        <v>117</v>
      </c>
      <c r="P1456">
        <v>2007</v>
      </c>
      <c r="Q1456" t="s">
        <v>877</v>
      </c>
      <c r="R1456">
        <v>1</v>
      </c>
    </row>
    <row r="1457" spans="8:18">
      <c r="H1457" t="s">
        <v>18</v>
      </c>
      <c r="I1457" t="s">
        <v>120</v>
      </c>
      <c r="J1457">
        <v>2015</v>
      </c>
      <c r="K1457" t="s">
        <v>765</v>
      </c>
      <c r="L1457">
        <v>1</v>
      </c>
      <c r="N1457" t="s">
        <v>18</v>
      </c>
      <c r="O1457" t="s">
        <v>117</v>
      </c>
      <c r="P1457">
        <v>2008</v>
      </c>
      <c r="Q1457" t="s">
        <v>885</v>
      </c>
      <c r="R1457">
        <v>2</v>
      </c>
    </row>
    <row r="1458" spans="8:18">
      <c r="H1458" t="s">
        <v>18</v>
      </c>
      <c r="I1458" t="s">
        <v>120</v>
      </c>
      <c r="J1458">
        <v>2016</v>
      </c>
      <c r="K1458" t="s">
        <v>765</v>
      </c>
      <c r="L1458">
        <v>1</v>
      </c>
      <c r="N1458" t="s">
        <v>18</v>
      </c>
      <c r="O1458" t="s">
        <v>117</v>
      </c>
      <c r="P1458">
        <v>2009</v>
      </c>
      <c r="Q1458" t="s">
        <v>876</v>
      </c>
      <c r="R1458">
        <v>2</v>
      </c>
    </row>
    <row r="1459" spans="8:18">
      <c r="H1459" t="s">
        <v>18</v>
      </c>
      <c r="I1459" t="s">
        <v>120</v>
      </c>
      <c r="J1459">
        <v>2017</v>
      </c>
      <c r="K1459" t="s">
        <v>1155</v>
      </c>
      <c r="L1459">
        <v>3</v>
      </c>
      <c r="N1459" t="s">
        <v>18</v>
      </c>
      <c r="O1459" t="s">
        <v>117</v>
      </c>
      <c r="P1459">
        <v>2010</v>
      </c>
      <c r="Q1459" t="s">
        <v>878</v>
      </c>
      <c r="R1459">
        <v>1</v>
      </c>
    </row>
    <row r="1460" spans="8:18">
      <c r="H1460" t="s">
        <v>18</v>
      </c>
      <c r="I1460" t="s">
        <v>120</v>
      </c>
      <c r="J1460">
        <v>2018</v>
      </c>
      <c r="K1460" t="s">
        <v>1155</v>
      </c>
      <c r="L1460">
        <v>3</v>
      </c>
      <c r="N1460" t="s">
        <v>18</v>
      </c>
      <c r="O1460" t="s">
        <v>117</v>
      </c>
      <c r="P1460">
        <v>2010</v>
      </c>
      <c r="Q1460" t="s">
        <v>885</v>
      </c>
      <c r="R1460">
        <v>2</v>
      </c>
    </row>
    <row r="1461" spans="8:18">
      <c r="H1461" t="s">
        <v>18</v>
      </c>
      <c r="I1461" t="s">
        <v>120</v>
      </c>
      <c r="J1461">
        <v>2019</v>
      </c>
      <c r="K1461" t="s">
        <v>749</v>
      </c>
      <c r="L1461">
        <v>1</v>
      </c>
      <c r="N1461" t="s">
        <v>18</v>
      </c>
      <c r="O1461" t="s">
        <v>117</v>
      </c>
      <c r="P1461">
        <v>2011</v>
      </c>
      <c r="Q1461" t="s">
        <v>885</v>
      </c>
      <c r="R1461">
        <v>2</v>
      </c>
    </row>
    <row r="1462" spans="8:18">
      <c r="H1462" t="s">
        <v>18</v>
      </c>
      <c r="I1462" t="s">
        <v>120</v>
      </c>
      <c r="J1462">
        <v>2020</v>
      </c>
      <c r="K1462" t="s">
        <v>749</v>
      </c>
      <c r="L1462">
        <v>1</v>
      </c>
      <c r="N1462" t="s">
        <v>18</v>
      </c>
      <c r="O1462" t="s">
        <v>117</v>
      </c>
      <c r="P1462">
        <v>2011</v>
      </c>
      <c r="Q1462" t="s">
        <v>880</v>
      </c>
      <c r="R1462">
        <v>1</v>
      </c>
    </row>
    <row r="1463" spans="8:18">
      <c r="H1463" t="s">
        <v>18</v>
      </c>
      <c r="I1463" t="s">
        <v>121</v>
      </c>
      <c r="J1463">
        <v>2006</v>
      </c>
      <c r="K1463" t="s">
        <v>747</v>
      </c>
      <c r="L1463">
        <v>3</v>
      </c>
      <c r="N1463" t="s">
        <v>18</v>
      </c>
      <c r="O1463" t="s">
        <v>117</v>
      </c>
      <c r="P1463">
        <v>2012</v>
      </c>
      <c r="Q1463" t="s">
        <v>884</v>
      </c>
      <c r="R1463">
        <v>1</v>
      </c>
    </row>
    <row r="1464" spans="8:18">
      <c r="H1464" t="s">
        <v>18</v>
      </c>
      <c r="I1464" t="s">
        <v>121</v>
      </c>
      <c r="J1464">
        <v>2007</v>
      </c>
      <c r="K1464" t="s">
        <v>747</v>
      </c>
      <c r="L1464">
        <v>3</v>
      </c>
      <c r="N1464" t="s">
        <v>18</v>
      </c>
      <c r="O1464" t="s">
        <v>117</v>
      </c>
      <c r="P1464">
        <v>2013</v>
      </c>
      <c r="Q1464" t="s">
        <v>884</v>
      </c>
      <c r="R1464">
        <v>1</v>
      </c>
    </row>
    <row r="1465" spans="8:18">
      <c r="H1465" t="s">
        <v>18</v>
      </c>
      <c r="I1465" t="s">
        <v>121</v>
      </c>
      <c r="J1465">
        <v>2008</v>
      </c>
      <c r="K1465" t="s">
        <v>742</v>
      </c>
      <c r="L1465">
        <v>3</v>
      </c>
      <c r="N1465" t="s">
        <v>18</v>
      </c>
      <c r="O1465" t="s">
        <v>117</v>
      </c>
      <c r="P1465">
        <v>2014</v>
      </c>
      <c r="Q1465" t="s">
        <v>884</v>
      </c>
      <c r="R1465">
        <v>1</v>
      </c>
    </row>
    <row r="1466" spans="8:18">
      <c r="H1466" t="s">
        <v>18</v>
      </c>
      <c r="I1466" t="s">
        <v>121</v>
      </c>
      <c r="J1466">
        <v>2009</v>
      </c>
      <c r="K1466" t="s">
        <v>742</v>
      </c>
      <c r="L1466">
        <v>3</v>
      </c>
      <c r="N1466" t="s">
        <v>18</v>
      </c>
      <c r="O1466" t="s">
        <v>117</v>
      </c>
      <c r="P1466">
        <v>2015</v>
      </c>
      <c r="Q1466" t="s">
        <v>884</v>
      </c>
      <c r="R1466">
        <v>1</v>
      </c>
    </row>
    <row r="1467" spans="8:18">
      <c r="H1467" t="s">
        <v>18</v>
      </c>
      <c r="I1467" t="s">
        <v>121</v>
      </c>
      <c r="J1467">
        <v>2010</v>
      </c>
      <c r="K1467" t="s">
        <v>742</v>
      </c>
      <c r="L1467">
        <v>3</v>
      </c>
      <c r="N1467" t="s">
        <v>18</v>
      </c>
      <c r="O1467" t="s">
        <v>117</v>
      </c>
      <c r="P1467">
        <v>2016</v>
      </c>
      <c r="Q1467" t="s">
        <v>884</v>
      </c>
      <c r="R1467">
        <v>1</v>
      </c>
    </row>
    <row r="1468" spans="8:18">
      <c r="H1468" t="s">
        <v>18</v>
      </c>
      <c r="I1468" t="s">
        <v>121</v>
      </c>
      <c r="J1468">
        <v>2011</v>
      </c>
      <c r="K1468" t="s">
        <v>742</v>
      </c>
      <c r="L1468">
        <v>3</v>
      </c>
      <c r="N1468" t="s">
        <v>18</v>
      </c>
      <c r="O1468" t="s">
        <v>117</v>
      </c>
      <c r="P1468">
        <v>2016</v>
      </c>
      <c r="Q1468" t="s">
        <v>888</v>
      </c>
      <c r="R1468">
        <v>1</v>
      </c>
    </row>
    <row r="1469" spans="8:18">
      <c r="H1469" t="s">
        <v>18</v>
      </c>
      <c r="I1469" t="s">
        <v>121</v>
      </c>
      <c r="J1469">
        <v>2012</v>
      </c>
      <c r="K1469" t="s">
        <v>742</v>
      </c>
      <c r="L1469">
        <v>3</v>
      </c>
      <c r="N1469" t="s">
        <v>18</v>
      </c>
      <c r="O1469" t="s">
        <v>117</v>
      </c>
      <c r="P1469">
        <v>2017</v>
      </c>
      <c r="Q1469" t="s">
        <v>884</v>
      </c>
      <c r="R1469">
        <v>1</v>
      </c>
    </row>
    <row r="1470" spans="8:18">
      <c r="H1470" t="s">
        <v>18</v>
      </c>
      <c r="I1470" t="s">
        <v>121</v>
      </c>
      <c r="J1470">
        <v>2013</v>
      </c>
      <c r="K1470" t="s">
        <v>742</v>
      </c>
      <c r="L1470">
        <v>3</v>
      </c>
      <c r="N1470" t="s">
        <v>18</v>
      </c>
      <c r="O1470" t="s">
        <v>117</v>
      </c>
      <c r="P1470">
        <v>2017</v>
      </c>
      <c r="Q1470" t="s">
        <v>881</v>
      </c>
      <c r="R1470">
        <v>2</v>
      </c>
    </row>
    <row r="1471" spans="8:18">
      <c r="H1471" t="s">
        <v>18</v>
      </c>
      <c r="I1471" t="s">
        <v>121</v>
      </c>
      <c r="J1471">
        <v>2014</v>
      </c>
      <c r="K1471" t="s">
        <v>742</v>
      </c>
      <c r="L1471">
        <v>3</v>
      </c>
      <c r="N1471" t="s">
        <v>18</v>
      </c>
      <c r="O1471" t="s">
        <v>117</v>
      </c>
      <c r="P1471">
        <v>2018</v>
      </c>
      <c r="Q1471" t="s">
        <v>884</v>
      </c>
      <c r="R1471">
        <v>1</v>
      </c>
    </row>
    <row r="1472" spans="8:18">
      <c r="H1472" t="s">
        <v>18</v>
      </c>
      <c r="I1472" t="s">
        <v>121</v>
      </c>
      <c r="J1472">
        <v>2015</v>
      </c>
      <c r="K1472" t="s">
        <v>1157</v>
      </c>
      <c r="L1472">
        <v>0</v>
      </c>
      <c r="N1472" t="s">
        <v>18</v>
      </c>
      <c r="O1472" t="s">
        <v>117</v>
      </c>
      <c r="P1472">
        <v>2019</v>
      </c>
      <c r="Q1472" t="s">
        <v>884</v>
      </c>
      <c r="R1472">
        <v>1</v>
      </c>
    </row>
    <row r="1473" spans="8:18">
      <c r="H1473" t="s">
        <v>18</v>
      </c>
      <c r="I1473" t="s">
        <v>121</v>
      </c>
      <c r="J1473">
        <v>2016</v>
      </c>
      <c r="K1473" t="s">
        <v>886</v>
      </c>
      <c r="L1473">
        <v>2</v>
      </c>
      <c r="N1473" t="s">
        <v>18</v>
      </c>
      <c r="O1473" t="s">
        <v>117</v>
      </c>
      <c r="P1473">
        <v>2020</v>
      </c>
      <c r="Q1473" t="s">
        <v>887</v>
      </c>
      <c r="R1473">
        <v>1</v>
      </c>
    </row>
    <row r="1474" spans="8:18">
      <c r="H1474" t="s">
        <v>18</v>
      </c>
      <c r="I1474" t="s">
        <v>121</v>
      </c>
      <c r="J1474">
        <v>2017</v>
      </c>
      <c r="K1474" t="s">
        <v>886</v>
      </c>
      <c r="L1474">
        <v>2</v>
      </c>
      <c r="N1474" t="s">
        <v>18</v>
      </c>
      <c r="O1474" t="s">
        <v>117</v>
      </c>
      <c r="P1474">
        <v>2020</v>
      </c>
      <c r="Q1474" t="s">
        <v>884</v>
      </c>
      <c r="R1474">
        <v>1</v>
      </c>
    </row>
    <row r="1475" spans="8:18">
      <c r="H1475" t="s">
        <v>18</v>
      </c>
      <c r="I1475" t="s">
        <v>121</v>
      </c>
      <c r="J1475">
        <v>2018</v>
      </c>
      <c r="K1475" t="s">
        <v>886</v>
      </c>
      <c r="L1475">
        <v>2</v>
      </c>
      <c r="N1475" t="s">
        <v>18</v>
      </c>
      <c r="O1475" t="s">
        <v>117</v>
      </c>
      <c r="P1475">
        <v>2020</v>
      </c>
      <c r="Q1475" t="s">
        <v>883</v>
      </c>
      <c r="R1475">
        <v>1</v>
      </c>
    </row>
    <row r="1476" spans="8:18">
      <c r="H1476" t="s">
        <v>18</v>
      </c>
      <c r="I1476" t="s">
        <v>121</v>
      </c>
      <c r="J1476">
        <v>2019</v>
      </c>
      <c r="K1476" t="s">
        <v>886</v>
      </c>
      <c r="L1476">
        <v>2</v>
      </c>
      <c r="N1476" t="s">
        <v>18</v>
      </c>
      <c r="O1476" t="s">
        <v>117</v>
      </c>
      <c r="P1476">
        <v>2021</v>
      </c>
      <c r="Q1476" t="s">
        <v>887</v>
      </c>
      <c r="R1476">
        <v>1</v>
      </c>
    </row>
    <row r="1477" spans="8:18">
      <c r="H1477" t="s">
        <v>18</v>
      </c>
      <c r="I1477" t="s">
        <v>121</v>
      </c>
      <c r="J1477">
        <v>2020</v>
      </c>
      <c r="K1477" t="s">
        <v>886</v>
      </c>
      <c r="L1477">
        <v>2</v>
      </c>
      <c r="N1477" t="s">
        <v>18</v>
      </c>
      <c r="O1477" t="s">
        <v>117</v>
      </c>
      <c r="P1477">
        <v>2021</v>
      </c>
      <c r="Q1477" t="s">
        <v>884</v>
      </c>
      <c r="R1477">
        <v>1</v>
      </c>
    </row>
    <row r="1478" spans="8:18">
      <c r="H1478" t="s">
        <v>18</v>
      </c>
      <c r="I1478" t="s">
        <v>122</v>
      </c>
      <c r="J1478">
        <v>2007</v>
      </c>
      <c r="K1478" t="s">
        <v>747</v>
      </c>
      <c r="L1478">
        <v>3</v>
      </c>
      <c r="N1478" t="s">
        <v>18</v>
      </c>
      <c r="O1478" t="s">
        <v>117</v>
      </c>
      <c r="P1478">
        <v>2021</v>
      </c>
      <c r="Q1478" t="s">
        <v>883</v>
      </c>
      <c r="R1478">
        <v>1</v>
      </c>
    </row>
    <row r="1479" spans="8:18">
      <c r="H1479" t="s">
        <v>18</v>
      </c>
      <c r="I1479" t="s">
        <v>122</v>
      </c>
      <c r="J1479">
        <v>2008</v>
      </c>
      <c r="K1479" t="s">
        <v>747</v>
      </c>
      <c r="L1479">
        <v>3</v>
      </c>
      <c r="N1479" t="s">
        <v>18</v>
      </c>
      <c r="O1479" t="s">
        <v>118</v>
      </c>
      <c r="P1479">
        <v>2006</v>
      </c>
      <c r="Q1479" t="s">
        <v>516</v>
      </c>
      <c r="R1479">
        <v>0</v>
      </c>
    </row>
    <row r="1480" spans="8:18">
      <c r="H1480" t="s">
        <v>18</v>
      </c>
      <c r="I1480" t="s">
        <v>122</v>
      </c>
      <c r="J1480">
        <v>2009</v>
      </c>
      <c r="K1480" t="s">
        <v>747</v>
      </c>
      <c r="L1480">
        <v>3</v>
      </c>
      <c r="N1480" t="s">
        <v>18</v>
      </c>
      <c r="O1480" t="s">
        <v>118</v>
      </c>
      <c r="P1480">
        <v>2007</v>
      </c>
      <c r="Q1480" t="s">
        <v>516</v>
      </c>
      <c r="R1480">
        <v>0</v>
      </c>
    </row>
    <row r="1481" spans="8:18">
      <c r="H1481" t="s">
        <v>18</v>
      </c>
      <c r="I1481" t="s">
        <v>122</v>
      </c>
      <c r="J1481">
        <v>2010</v>
      </c>
      <c r="K1481" t="s">
        <v>716</v>
      </c>
      <c r="L1481">
        <v>1</v>
      </c>
      <c r="N1481" t="s">
        <v>18</v>
      </c>
      <c r="O1481" t="s">
        <v>118</v>
      </c>
      <c r="P1481">
        <v>2008</v>
      </c>
      <c r="Q1481" t="s">
        <v>516</v>
      </c>
      <c r="R1481">
        <v>0</v>
      </c>
    </row>
    <row r="1482" spans="8:18">
      <c r="H1482" t="s">
        <v>18</v>
      </c>
      <c r="I1482" t="s">
        <v>122</v>
      </c>
      <c r="J1482">
        <v>2011</v>
      </c>
      <c r="K1482" t="s">
        <v>716</v>
      </c>
      <c r="L1482">
        <v>1</v>
      </c>
      <c r="N1482" t="s">
        <v>18</v>
      </c>
      <c r="O1482" t="s">
        <v>118</v>
      </c>
      <c r="P1482">
        <v>2009</v>
      </c>
      <c r="Q1482" t="s">
        <v>516</v>
      </c>
      <c r="R1482">
        <v>0</v>
      </c>
    </row>
    <row r="1483" spans="8:18">
      <c r="H1483" t="s">
        <v>18</v>
      </c>
      <c r="I1483" t="s">
        <v>122</v>
      </c>
      <c r="J1483">
        <v>2012</v>
      </c>
      <c r="K1483" t="s">
        <v>716</v>
      </c>
      <c r="L1483">
        <v>1</v>
      </c>
      <c r="N1483" t="s">
        <v>18</v>
      </c>
      <c r="O1483" t="s">
        <v>118</v>
      </c>
      <c r="P1483">
        <v>2010</v>
      </c>
      <c r="Q1483" t="s">
        <v>516</v>
      </c>
      <c r="R1483">
        <v>0</v>
      </c>
    </row>
    <row r="1484" spans="8:18">
      <c r="H1484" t="s">
        <v>18</v>
      </c>
      <c r="I1484" t="s">
        <v>122</v>
      </c>
      <c r="J1484">
        <v>2013</v>
      </c>
      <c r="K1484" t="s">
        <v>716</v>
      </c>
      <c r="L1484">
        <v>1</v>
      </c>
      <c r="N1484" t="s">
        <v>18</v>
      </c>
      <c r="O1484" t="s">
        <v>118</v>
      </c>
      <c r="P1484">
        <v>2011</v>
      </c>
      <c r="Q1484" t="s">
        <v>516</v>
      </c>
      <c r="R1484">
        <v>0</v>
      </c>
    </row>
    <row r="1485" spans="8:18">
      <c r="H1485" t="s">
        <v>18</v>
      </c>
      <c r="I1485" t="s">
        <v>122</v>
      </c>
      <c r="J1485">
        <v>2014</v>
      </c>
      <c r="K1485" t="s">
        <v>716</v>
      </c>
      <c r="L1485">
        <v>1</v>
      </c>
      <c r="N1485" t="s">
        <v>18</v>
      </c>
      <c r="O1485" t="s">
        <v>118</v>
      </c>
      <c r="P1485">
        <v>2012</v>
      </c>
      <c r="Q1485" t="s">
        <v>516</v>
      </c>
      <c r="R1485">
        <v>0</v>
      </c>
    </row>
    <row r="1486" spans="8:18">
      <c r="H1486" t="s">
        <v>18</v>
      </c>
      <c r="I1486" t="s">
        <v>122</v>
      </c>
      <c r="J1486">
        <v>2015</v>
      </c>
      <c r="K1486" t="s">
        <v>716</v>
      </c>
      <c r="L1486">
        <v>1</v>
      </c>
      <c r="N1486" t="s">
        <v>18</v>
      </c>
      <c r="O1486" t="s">
        <v>118</v>
      </c>
      <c r="P1486">
        <v>2013</v>
      </c>
      <c r="Q1486" t="s">
        <v>516</v>
      </c>
      <c r="R1486">
        <v>0</v>
      </c>
    </row>
    <row r="1487" spans="8:18">
      <c r="H1487" t="s">
        <v>18</v>
      </c>
      <c r="I1487" t="s">
        <v>122</v>
      </c>
      <c r="J1487">
        <v>2016</v>
      </c>
      <c r="K1487" t="s">
        <v>716</v>
      </c>
      <c r="L1487">
        <v>1</v>
      </c>
      <c r="N1487" t="s">
        <v>18</v>
      </c>
      <c r="O1487" t="s">
        <v>118</v>
      </c>
      <c r="P1487">
        <v>2014</v>
      </c>
      <c r="Q1487" t="s">
        <v>516</v>
      </c>
      <c r="R1487">
        <v>0</v>
      </c>
    </row>
    <row r="1488" spans="8:18">
      <c r="H1488" t="s">
        <v>18</v>
      </c>
      <c r="I1488" t="s">
        <v>122</v>
      </c>
      <c r="J1488">
        <v>2017</v>
      </c>
      <c r="K1488" t="s">
        <v>716</v>
      </c>
      <c r="L1488">
        <v>1</v>
      </c>
      <c r="N1488" t="s">
        <v>18</v>
      </c>
      <c r="O1488" t="s">
        <v>118</v>
      </c>
      <c r="P1488">
        <v>2015</v>
      </c>
      <c r="Q1488" t="s">
        <v>516</v>
      </c>
      <c r="R1488">
        <v>0</v>
      </c>
    </row>
    <row r="1489" spans="8:18">
      <c r="H1489" t="s">
        <v>18</v>
      </c>
      <c r="I1489" t="s">
        <v>122</v>
      </c>
      <c r="J1489">
        <v>2018</v>
      </c>
      <c r="K1489" t="s">
        <v>716</v>
      </c>
      <c r="L1489">
        <v>1</v>
      </c>
      <c r="N1489" t="s">
        <v>18</v>
      </c>
      <c r="O1489" t="s">
        <v>118</v>
      </c>
      <c r="P1489">
        <v>2016</v>
      </c>
      <c r="Q1489" t="s">
        <v>1158</v>
      </c>
      <c r="R1489">
        <v>2</v>
      </c>
    </row>
    <row r="1490" spans="8:18">
      <c r="H1490" t="s">
        <v>18</v>
      </c>
      <c r="I1490" t="s">
        <v>122</v>
      </c>
      <c r="J1490">
        <v>2019</v>
      </c>
      <c r="K1490" t="s">
        <v>716</v>
      </c>
      <c r="L1490">
        <v>1</v>
      </c>
      <c r="N1490" t="s">
        <v>18</v>
      </c>
      <c r="O1490" t="s">
        <v>118</v>
      </c>
      <c r="P1490">
        <v>2017</v>
      </c>
      <c r="Q1490" t="s">
        <v>1158</v>
      </c>
      <c r="R1490">
        <v>2</v>
      </c>
    </row>
    <row r="1491" spans="8:18">
      <c r="H1491" t="s">
        <v>18</v>
      </c>
      <c r="I1491" t="s">
        <v>122</v>
      </c>
      <c r="J1491">
        <v>2020</v>
      </c>
      <c r="K1491" t="s">
        <v>716</v>
      </c>
      <c r="L1491">
        <v>1</v>
      </c>
      <c r="N1491" t="s">
        <v>18</v>
      </c>
      <c r="O1491" t="s">
        <v>118</v>
      </c>
      <c r="P1491">
        <v>2018</v>
      </c>
      <c r="Q1491" t="s">
        <v>1158</v>
      </c>
      <c r="R1491">
        <v>2</v>
      </c>
    </row>
    <row r="1492" spans="8:18">
      <c r="H1492" t="s">
        <v>18</v>
      </c>
      <c r="I1492" t="s">
        <v>122</v>
      </c>
      <c r="J1492">
        <v>2021</v>
      </c>
      <c r="K1492" t="s">
        <v>716</v>
      </c>
      <c r="L1492">
        <v>1</v>
      </c>
      <c r="N1492" t="s">
        <v>18</v>
      </c>
      <c r="O1492" t="s">
        <v>118</v>
      </c>
      <c r="P1492">
        <v>2019</v>
      </c>
      <c r="Q1492" t="s">
        <v>1158</v>
      </c>
      <c r="R1492">
        <v>2</v>
      </c>
    </row>
    <row r="1493" spans="8:18">
      <c r="H1493" t="s">
        <v>18</v>
      </c>
      <c r="I1493" t="s">
        <v>123</v>
      </c>
      <c r="J1493">
        <v>2006</v>
      </c>
      <c r="K1493" t="s">
        <v>720</v>
      </c>
      <c r="L1493">
        <v>1</v>
      </c>
      <c r="N1493" t="s">
        <v>18</v>
      </c>
      <c r="O1493" t="s">
        <v>118</v>
      </c>
      <c r="P1493">
        <v>2020</v>
      </c>
      <c r="Q1493" t="s">
        <v>1158</v>
      </c>
      <c r="R1493">
        <v>2</v>
      </c>
    </row>
    <row r="1494" spans="8:18">
      <c r="H1494" t="s">
        <v>18</v>
      </c>
      <c r="I1494" t="s">
        <v>123</v>
      </c>
      <c r="J1494">
        <v>2007</v>
      </c>
      <c r="K1494" t="s">
        <v>720</v>
      </c>
      <c r="L1494">
        <v>1</v>
      </c>
      <c r="N1494" t="s">
        <v>18</v>
      </c>
      <c r="O1494" t="s">
        <v>119</v>
      </c>
    </row>
    <row r="1495" spans="8:18">
      <c r="H1495" t="s">
        <v>18</v>
      </c>
      <c r="I1495" t="s">
        <v>123</v>
      </c>
      <c r="J1495">
        <v>2008</v>
      </c>
      <c r="K1495" t="s">
        <v>720</v>
      </c>
      <c r="L1495">
        <v>1</v>
      </c>
      <c r="N1495" t="s">
        <v>18</v>
      </c>
      <c r="O1495" t="s">
        <v>119</v>
      </c>
      <c r="P1495">
        <v>2015</v>
      </c>
      <c r="Q1495" t="s">
        <v>1159</v>
      </c>
      <c r="R1495">
        <v>2</v>
      </c>
    </row>
    <row r="1496" spans="8:18">
      <c r="H1496" t="s">
        <v>18</v>
      </c>
      <c r="I1496" t="s">
        <v>123</v>
      </c>
      <c r="J1496">
        <v>2009</v>
      </c>
      <c r="K1496" t="s">
        <v>720</v>
      </c>
      <c r="L1496">
        <v>1</v>
      </c>
      <c r="N1496" t="s">
        <v>18</v>
      </c>
      <c r="O1496" t="s">
        <v>119</v>
      </c>
      <c r="P1496">
        <v>2016</v>
      </c>
      <c r="Q1496" t="s">
        <v>1159</v>
      </c>
      <c r="R1496">
        <v>2</v>
      </c>
    </row>
    <row r="1497" spans="8:18">
      <c r="H1497" t="s">
        <v>18</v>
      </c>
      <c r="I1497" t="s">
        <v>123</v>
      </c>
      <c r="J1497">
        <v>2010</v>
      </c>
      <c r="K1497" t="s">
        <v>720</v>
      </c>
      <c r="L1497">
        <v>1</v>
      </c>
      <c r="N1497" t="s">
        <v>18</v>
      </c>
      <c r="O1497" t="s">
        <v>119</v>
      </c>
      <c r="P1497">
        <v>2017</v>
      </c>
      <c r="Q1497" t="s">
        <v>1159</v>
      </c>
      <c r="R1497">
        <v>2</v>
      </c>
    </row>
    <row r="1498" spans="8:18">
      <c r="H1498" t="s">
        <v>18</v>
      </c>
      <c r="I1498" t="s">
        <v>123</v>
      </c>
      <c r="J1498">
        <v>2011</v>
      </c>
      <c r="K1498" t="s">
        <v>720</v>
      </c>
      <c r="L1498">
        <v>1</v>
      </c>
      <c r="N1498" t="s">
        <v>18</v>
      </c>
      <c r="O1498" t="s">
        <v>119</v>
      </c>
      <c r="P1498">
        <v>2018</v>
      </c>
      <c r="Q1498" t="s">
        <v>1159</v>
      </c>
      <c r="R1498">
        <v>2</v>
      </c>
    </row>
    <row r="1499" spans="8:18">
      <c r="H1499" t="s">
        <v>18</v>
      </c>
      <c r="I1499" t="s">
        <v>123</v>
      </c>
      <c r="J1499">
        <v>2012</v>
      </c>
      <c r="K1499" t="s">
        <v>720</v>
      </c>
      <c r="L1499">
        <v>1</v>
      </c>
      <c r="N1499" t="s">
        <v>18</v>
      </c>
      <c r="O1499" t="s">
        <v>119</v>
      </c>
      <c r="P1499">
        <v>2019</v>
      </c>
      <c r="Q1499" t="s">
        <v>1159</v>
      </c>
      <c r="R1499">
        <v>2</v>
      </c>
    </row>
    <row r="1500" spans="8:18">
      <c r="H1500" t="s">
        <v>18</v>
      </c>
      <c r="I1500" t="s">
        <v>123</v>
      </c>
      <c r="J1500">
        <v>2013</v>
      </c>
      <c r="K1500" t="s">
        <v>720</v>
      </c>
      <c r="L1500">
        <v>1</v>
      </c>
      <c r="N1500" t="s">
        <v>18</v>
      </c>
      <c r="O1500" t="s">
        <v>119</v>
      </c>
      <c r="P1500">
        <v>2020</v>
      </c>
      <c r="Q1500" t="s">
        <v>1159</v>
      </c>
      <c r="R1500">
        <v>2</v>
      </c>
    </row>
    <row r="1501" spans="8:18">
      <c r="H1501" t="s">
        <v>18</v>
      </c>
      <c r="I1501" t="s">
        <v>123</v>
      </c>
      <c r="J1501">
        <v>2014</v>
      </c>
      <c r="K1501" t="s">
        <v>720</v>
      </c>
      <c r="L1501">
        <v>1</v>
      </c>
      <c r="N1501" t="s">
        <v>18</v>
      </c>
      <c r="O1501" t="s">
        <v>119</v>
      </c>
      <c r="P1501">
        <v>2021</v>
      </c>
      <c r="Q1501" t="s">
        <v>1160</v>
      </c>
      <c r="R1501">
        <v>2</v>
      </c>
    </row>
    <row r="1502" spans="8:18">
      <c r="H1502" t="s">
        <v>18</v>
      </c>
      <c r="I1502" t="s">
        <v>123</v>
      </c>
      <c r="J1502">
        <v>2015</v>
      </c>
      <c r="K1502" t="s">
        <v>720</v>
      </c>
      <c r="L1502">
        <v>1</v>
      </c>
      <c r="N1502" t="s">
        <v>18</v>
      </c>
      <c r="O1502" t="s">
        <v>120</v>
      </c>
      <c r="P1502">
        <v>2006</v>
      </c>
      <c r="Q1502" t="s">
        <v>1161</v>
      </c>
      <c r="R1502">
        <v>3</v>
      </c>
    </row>
    <row r="1503" spans="8:18">
      <c r="H1503" t="s">
        <v>18</v>
      </c>
      <c r="I1503" t="s">
        <v>123</v>
      </c>
      <c r="J1503">
        <v>2016</v>
      </c>
      <c r="K1503" t="s">
        <v>720</v>
      </c>
      <c r="L1503">
        <v>1</v>
      </c>
      <c r="N1503" t="s">
        <v>18</v>
      </c>
      <c r="O1503" t="s">
        <v>120</v>
      </c>
      <c r="P1503">
        <v>2007</v>
      </c>
      <c r="Q1503" t="s">
        <v>1162</v>
      </c>
      <c r="R1503">
        <v>3</v>
      </c>
    </row>
    <row r="1504" spans="8:18">
      <c r="H1504" t="s">
        <v>18</v>
      </c>
      <c r="I1504" t="s">
        <v>123</v>
      </c>
      <c r="J1504">
        <v>2017</v>
      </c>
      <c r="K1504" t="s">
        <v>720</v>
      </c>
      <c r="L1504">
        <v>1</v>
      </c>
      <c r="N1504" t="s">
        <v>18</v>
      </c>
      <c r="O1504" t="s">
        <v>120</v>
      </c>
      <c r="P1504">
        <v>2008</v>
      </c>
      <c r="Q1504" t="s">
        <v>1163</v>
      </c>
      <c r="R1504">
        <v>3</v>
      </c>
    </row>
    <row r="1505" spans="8:18">
      <c r="H1505" t="s">
        <v>18</v>
      </c>
      <c r="I1505" t="s">
        <v>123</v>
      </c>
      <c r="J1505">
        <v>2018</v>
      </c>
      <c r="K1505" t="s">
        <v>720</v>
      </c>
      <c r="L1505">
        <v>1</v>
      </c>
      <c r="N1505" t="s">
        <v>18</v>
      </c>
      <c r="O1505" t="s">
        <v>120</v>
      </c>
      <c r="P1505">
        <v>2009</v>
      </c>
      <c r="Q1505" t="s">
        <v>1164</v>
      </c>
      <c r="R1505">
        <v>3</v>
      </c>
    </row>
    <row r="1506" spans="8:18">
      <c r="H1506" t="s">
        <v>18</v>
      </c>
      <c r="I1506" t="s">
        <v>123</v>
      </c>
      <c r="J1506">
        <v>2019</v>
      </c>
      <c r="K1506" t="s">
        <v>720</v>
      </c>
      <c r="L1506">
        <v>1</v>
      </c>
      <c r="N1506" t="s">
        <v>18</v>
      </c>
      <c r="O1506" t="s">
        <v>120</v>
      </c>
      <c r="P1506">
        <v>2010</v>
      </c>
      <c r="Q1506" t="s">
        <v>1164</v>
      </c>
      <c r="R1506">
        <v>3</v>
      </c>
    </row>
    <row r="1507" spans="8:18">
      <c r="H1507" t="s">
        <v>18</v>
      </c>
      <c r="I1507" t="s">
        <v>123</v>
      </c>
      <c r="J1507">
        <v>2020</v>
      </c>
      <c r="K1507" t="s">
        <v>720</v>
      </c>
      <c r="L1507">
        <v>1</v>
      </c>
      <c r="N1507" t="s">
        <v>18</v>
      </c>
      <c r="O1507" t="s">
        <v>120</v>
      </c>
      <c r="P1507">
        <v>2011</v>
      </c>
      <c r="Q1507" t="s">
        <v>1164</v>
      </c>
      <c r="R1507">
        <v>3</v>
      </c>
    </row>
    <row r="1508" spans="8:18">
      <c r="H1508" t="s">
        <v>18</v>
      </c>
      <c r="I1508" t="s">
        <v>123</v>
      </c>
      <c r="J1508">
        <v>2021</v>
      </c>
      <c r="K1508" t="s">
        <v>720</v>
      </c>
      <c r="L1508">
        <v>1</v>
      </c>
      <c r="N1508" t="s">
        <v>18</v>
      </c>
      <c r="O1508" t="s">
        <v>120</v>
      </c>
      <c r="P1508">
        <v>2012</v>
      </c>
      <c r="Q1508" t="s">
        <v>1165</v>
      </c>
      <c r="R1508">
        <v>3</v>
      </c>
    </row>
    <row r="1509" spans="8:18">
      <c r="H1509" t="s">
        <v>18</v>
      </c>
      <c r="I1509" t="s">
        <v>124</v>
      </c>
      <c r="J1509">
        <v>2006</v>
      </c>
      <c r="N1509" t="s">
        <v>18</v>
      </c>
      <c r="O1509" t="s">
        <v>120</v>
      </c>
      <c r="P1509">
        <v>2013</v>
      </c>
      <c r="Q1509" t="s">
        <v>1158</v>
      </c>
      <c r="R1509">
        <v>2</v>
      </c>
    </row>
    <row r="1510" spans="8:18">
      <c r="H1510" t="s">
        <v>18</v>
      </c>
      <c r="I1510" t="s">
        <v>124</v>
      </c>
      <c r="J1510">
        <v>2007</v>
      </c>
      <c r="N1510" t="s">
        <v>18</v>
      </c>
      <c r="O1510" t="s">
        <v>120</v>
      </c>
      <c r="P1510">
        <v>2014</v>
      </c>
      <c r="Q1510" t="s">
        <v>1166</v>
      </c>
      <c r="R1510">
        <v>1</v>
      </c>
    </row>
    <row r="1511" spans="8:18">
      <c r="H1511" t="s">
        <v>18</v>
      </c>
      <c r="I1511" t="s">
        <v>124</v>
      </c>
      <c r="J1511">
        <v>2008</v>
      </c>
      <c r="N1511" t="s">
        <v>18</v>
      </c>
      <c r="O1511" t="s">
        <v>120</v>
      </c>
      <c r="P1511">
        <v>2015</v>
      </c>
      <c r="Q1511" t="s">
        <v>1167</v>
      </c>
      <c r="R1511">
        <v>1</v>
      </c>
    </row>
    <row r="1512" spans="8:18">
      <c r="H1512" t="s">
        <v>18</v>
      </c>
      <c r="I1512" t="s">
        <v>124</v>
      </c>
      <c r="J1512">
        <v>2009</v>
      </c>
      <c r="N1512" t="s">
        <v>18</v>
      </c>
      <c r="O1512" t="s">
        <v>120</v>
      </c>
      <c r="P1512">
        <v>2016</v>
      </c>
      <c r="Q1512" t="s">
        <v>1167</v>
      </c>
      <c r="R1512">
        <v>1</v>
      </c>
    </row>
    <row r="1513" spans="8:18">
      <c r="H1513" t="s">
        <v>18</v>
      </c>
      <c r="I1513" t="s">
        <v>124</v>
      </c>
      <c r="J1513">
        <v>2010</v>
      </c>
      <c r="N1513" t="s">
        <v>18</v>
      </c>
      <c r="O1513" t="s">
        <v>120</v>
      </c>
      <c r="P1513">
        <v>2017</v>
      </c>
      <c r="Q1513" t="s">
        <v>1168</v>
      </c>
      <c r="R1513">
        <v>3</v>
      </c>
    </row>
    <row r="1514" spans="8:18">
      <c r="H1514" t="s">
        <v>18</v>
      </c>
      <c r="I1514" t="s">
        <v>124</v>
      </c>
      <c r="J1514">
        <v>2011</v>
      </c>
      <c r="K1514" t="s">
        <v>808</v>
      </c>
      <c r="L1514">
        <v>1</v>
      </c>
      <c r="N1514" t="s">
        <v>18</v>
      </c>
      <c r="O1514" t="s">
        <v>120</v>
      </c>
      <c r="P1514">
        <v>2018</v>
      </c>
      <c r="Q1514" t="s">
        <v>1168</v>
      </c>
      <c r="R1514">
        <v>3</v>
      </c>
    </row>
    <row r="1515" spans="8:18">
      <c r="H1515" t="s">
        <v>18</v>
      </c>
      <c r="I1515" t="s">
        <v>124</v>
      </c>
      <c r="J1515">
        <v>2012</v>
      </c>
      <c r="K1515" t="s">
        <v>800</v>
      </c>
      <c r="L1515">
        <v>2</v>
      </c>
      <c r="N1515" t="s">
        <v>18</v>
      </c>
      <c r="O1515" t="s">
        <v>120</v>
      </c>
      <c r="P1515">
        <v>2019</v>
      </c>
      <c r="Q1515" t="s">
        <v>1169</v>
      </c>
      <c r="R1515">
        <v>1</v>
      </c>
    </row>
    <row r="1516" spans="8:18">
      <c r="H1516" t="s">
        <v>18</v>
      </c>
      <c r="I1516" t="s">
        <v>124</v>
      </c>
      <c r="J1516">
        <v>2013</v>
      </c>
      <c r="K1516" t="s">
        <v>800</v>
      </c>
      <c r="L1516">
        <v>2</v>
      </c>
      <c r="N1516" t="s">
        <v>18</v>
      </c>
      <c r="O1516" t="s">
        <v>120</v>
      </c>
      <c r="P1516">
        <v>2020</v>
      </c>
      <c r="Q1516" t="s">
        <v>1169</v>
      </c>
      <c r="R1516">
        <v>1</v>
      </c>
    </row>
    <row r="1517" spans="8:18">
      <c r="H1517" t="s">
        <v>18</v>
      </c>
      <c r="I1517" t="s">
        <v>124</v>
      </c>
      <c r="J1517">
        <v>2014</v>
      </c>
      <c r="K1517" t="s">
        <v>800</v>
      </c>
      <c r="L1517">
        <v>2</v>
      </c>
      <c r="N1517" t="s">
        <v>18</v>
      </c>
      <c r="O1517" t="s">
        <v>121</v>
      </c>
      <c r="P1517">
        <v>2006</v>
      </c>
      <c r="Q1517" t="s">
        <v>1170</v>
      </c>
      <c r="R1517">
        <v>3</v>
      </c>
    </row>
    <row r="1518" spans="8:18">
      <c r="H1518" t="s">
        <v>18</v>
      </c>
      <c r="I1518" t="s">
        <v>124</v>
      </c>
      <c r="J1518">
        <v>2015</v>
      </c>
      <c r="K1518" t="s">
        <v>800</v>
      </c>
      <c r="L1518">
        <v>2</v>
      </c>
      <c r="N1518" t="s">
        <v>18</v>
      </c>
      <c r="O1518" t="s">
        <v>121</v>
      </c>
      <c r="P1518">
        <v>2007</v>
      </c>
      <c r="Q1518" t="s">
        <v>1170</v>
      </c>
      <c r="R1518">
        <v>3</v>
      </c>
    </row>
    <row r="1519" spans="8:18">
      <c r="H1519" t="s">
        <v>18</v>
      </c>
      <c r="I1519" t="s">
        <v>124</v>
      </c>
      <c r="J1519">
        <v>2016</v>
      </c>
      <c r="K1519" t="s">
        <v>800</v>
      </c>
      <c r="L1519">
        <v>2</v>
      </c>
      <c r="N1519" t="s">
        <v>18</v>
      </c>
      <c r="O1519" t="s">
        <v>121</v>
      </c>
      <c r="P1519">
        <v>2008</v>
      </c>
      <c r="Q1519" t="s">
        <v>1171</v>
      </c>
      <c r="R1519">
        <v>2</v>
      </c>
    </row>
    <row r="1520" spans="8:18">
      <c r="H1520" t="s">
        <v>18</v>
      </c>
      <c r="I1520" t="s">
        <v>124</v>
      </c>
      <c r="J1520">
        <v>2017</v>
      </c>
      <c r="K1520" t="s">
        <v>800</v>
      </c>
      <c r="L1520">
        <v>2</v>
      </c>
      <c r="N1520" t="s">
        <v>18</v>
      </c>
      <c r="O1520" t="s">
        <v>121</v>
      </c>
      <c r="P1520">
        <v>2009</v>
      </c>
      <c r="Q1520" t="s">
        <v>1171</v>
      </c>
      <c r="R1520">
        <v>2</v>
      </c>
    </row>
    <row r="1521" spans="8:18">
      <c r="H1521" t="s">
        <v>18</v>
      </c>
      <c r="I1521" t="s">
        <v>124</v>
      </c>
      <c r="J1521">
        <v>2018</v>
      </c>
      <c r="K1521" t="s">
        <v>800</v>
      </c>
      <c r="L1521">
        <v>2</v>
      </c>
      <c r="N1521" t="s">
        <v>18</v>
      </c>
      <c r="O1521" t="s">
        <v>121</v>
      </c>
      <c r="P1521">
        <v>2010</v>
      </c>
      <c r="Q1521" t="s">
        <v>1171</v>
      </c>
      <c r="R1521">
        <v>2</v>
      </c>
    </row>
    <row r="1522" spans="8:18">
      <c r="H1522" t="s">
        <v>18</v>
      </c>
      <c r="I1522" t="s">
        <v>124</v>
      </c>
      <c r="J1522">
        <v>2019</v>
      </c>
      <c r="K1522" t="s">
        <v>800</v>
      </c>
      <c r="L1522">
        <v>2</v>
      </c>
      <c r="N1522" t="s">
        <v>18</v>
      </c>
      <c r="O1522" t="s">
        <v>121</v>
      </c>
      <c r="P1522">
        <v>2011</v>
      </c>
      <c r="Q1522" t="s">
        <v>1171</v>
      </c>
      <c r="R1522">
        <v>2</v>
      </c>
    </row>
    <row r="1523" spans="8:18">
      <c r="H1523" t="s">
        <v>18</v>
      </c>
      <c r="I1523" t="s">
        <v>124</v>
      </c>
      <c r="J1523">
        <v>2020</v>
      </c>
      <c r="K1523" t="s">
        <v>800</v>
      </c>
      <c r="L1523">
        <v>2</v>
      </c>
      <c r="N1523" t="s">
        <v>18</v>
      </c>
      <c r="O1523" t="s">
        <v>121</v>
      </c>
      <c r="P1523">
        <v>2012</v>
      </c>
      <c r="Q1523" t="s">
        <v>1171</v>
      </c>
      <c r="R1523">
        <v>2</v>
      </c>
    </row>
    <row r="1524" spans="8:18">
      <c r="H1524" t="s">
        <v>18</v>
      </c>
      <c r="I1524" t="s">
        <v>124</v>
      </c>
      <c r="J1524">
        <v>2021</v>
      </c>
      <c r="K1524" t="s">
        <v>800</v>
      </c>
      <c r="L1524">
        <v>2</v>
      </c>
      <c r="N1524" t="s">
        <v>18</v>
      </c>
      <c r="O1524" t="s">
        <v>121</v>
      </c>
      <c r="P1524">
        <v>2013</v>
      </c>
      <c r="Q1524" t="s">
        <v>1171</v>
      </c>
      <c r="R1524">
        <v>2</v>
      </c>
    </row>
    <row r="1525" spans="8:18">
      <c r="H1525" t="s">
        <v>18</v>
      </c>
      <c r="I1525" t="s">
        <v>125</v>
      </c>
      <c r="J1525">
        <v>2006</v>
      </c>
      <c r="N1525" t="s">
        <v>18</v>
      </c>
      <c r="O1525" t="s">
        <v>121</v>
      </c>
      <c r="P1525">
        <v>2014</v>
      </c>
      <c r="Q1525" t="s">
        <v>1171</v>
      </c>
      <c r="R1525">
        <v>2</v>
      </c>
    </row>
    <row r="1526" spans="8:18">
      <c r="H1526" t="s">
        <v>18</v>
      </c>
      <c r="I1526" t="s">
        <v>125</v>
      </c>
      <c r="J1526">
        <v>2007</v>
      </c>
      <c r="N1526" t="s">
        <v>18</v>
      </c>
      <c r="O1526" t="s">
        <v>121</v>
      </c>
      <c r="P1526">
        <v>2015</v>
      </c>
      <c r="Q1526" t="s">
        <v>1157</v>
      </c>
      <c r="R1526">
        <v>0</v>
      </c>
    </row>
    <row r="1527" spans="8:18">
      <c r="H1527" t="s">
        <v>18</v>
      </c>
      <c r="I1527" t="s">
        <v>125</v>
      </c>
      <c r="J1527">
        <v>2008</v>
      </c>
      <c r="K1527" t="s">
        <v>720</v>
      </c>
      <c r="L1527">
        <v>1</v>
      </c>
      <c r="N1527" t="s">
        <v>18</v>
      </c>
      <c r="O1527" t="s">
        <v>121</v>
      </c>
      <c r="P1527">
        <v>2016</v>
      </c>
      <c r="Q1527" t="s">
        <v>1172</v>
      </c>
      <c r="R1527">
        <v>1</v>
      </c>
    </row>
    <row r="1528" spans="8:18">
      <c r="H1528" t="s">
        <v>18</v>
      </c>
      <c r="I1528" t="s">
        <v>125</v>
      </c>
      <c r="J1528">
        <v>2008</v>
      </c>
      <c r="K1528" t="s">
        <v>1173</v>
      </c>
      <c r="L1528">
        <v>2</v>
      </c>
      <c r="N1528" t="s">
        <v>18</v>
      </c>
      <c r="O1528" t="s">
        <v>121</v>
      </c>
      <c r="P1528">
        <v>2017</v>
      </c>
      <c r="Q1528" t="s">
        <v>1172</v>
      </c>
      <c r="R1528">
        <v>1</v>
      </c>
    </row>
    <row r="1529" spans="8:18">
      <c r="H1529" t="s">
        <v>18</v>
      </c>
      <c r="I1529" t="s">
        <v>125</v>
      </c>
      <c r="J1529">
        <v>2009</v>
      </c>
      <c r="K1529" t="s">
        <v>800</v>
      </c>
      <c r="L1529">
        <v>2</v>
      </c>
      <c r="N1529" t="s">
        <v>18</v>
      </c>
      <c r="O1529" t="s">
        <v>121</v>
      </c>
      <c r="P1529">
        <v>2018</v>
      </c>
      <c r="Q1529" t="s">
        <v>1172</v>
      </c>
      <c r="R1529">
        <v>1</v>
      </c>
    </row>
    <row r="1530" spans="8:18">
      <c r="H1530" t="s">
        <v>18</v>
      </c>
      <c r="I1530" t="s">
        <v>125</v>
      </c>
      <c r="J1530">
        <v>2010</v>
      </c>
      <c r="K1530" t="s">
        <v>873</v>
      </c>
      <c r="L1530">
        <v>2</v>
      </c>
      <c r="N1530" t="s">
        <v>18</v>
      </c>
      <c r="O1530" t="s">
        <v>121</v>
      </c>
      <c r="P1530">
        <v>2019</v>
      </c>
      <c r="Q1530" t="s">
        <v>1172</v>
      </c>
      <c r="R1530">
        <v>1</v>
      </c>
    </row>
    <row r="1531" spans="8:18">
      <c r="H1531" t="s">
        <v>18</v>
      </c>
      <c r="I1531" t="s">
        <v>125</v>
      </c>
      <c r="J1531">
        <v>2010</v>
      </c>
      <c r="K1531" t="s">
        <v>800</v>
      </c>
      <c r="L1531">
        <v>2</v>
      </c>
      <c r="N1531" t="s">
        <v>18</v>
      </c>
      <c r="O1531" t="s">
        <v>121</v>
      </c>
      <c r="P1531">
        <v>2020</v>
      </c>
      <c r="Q1531" t="s">
        <v>1172</v>
      </c>
      <c r="R1531">
        <v>1</v>
      </c>
    </row>
    <row r="1532" spans="8:18">
      <c r="H1532" t="s">
        <v>18</v>
      </c>
      <c r="I1532" t="s">
        <v>125</v>
      </c>
      <c r="J1532">
        <v>2011</v>
      </c>
      <c r="K1532" t="s">
        <v>808</v>
      </c>
      <c r="L1532">
        <v>1</v>
      </c>
      <c r="N1532" t="s">
        <v>18</v>
      </c>
      <c r="O1532" t="s">
        <v>122</v>
      </c>
      <c r="P1532">
        <v>2007</v>
      </c>
      <c r="Q1532" t="s">
        <v>1174</v>
      </c>
      <c r="R1532">
        <v>3</v>
      </c>
    </row>
    <row r="1533" spans="8:18">
      <c r="H1533" t="s">
        <v>18</v>
      </c>
      <c r="I1533" t="s">
        <v>125</v>
      </c>
      <c r="J1533">
        <v>2012</v>
      </c>
      <c r="K1533" t="s">
        <v>800</v>
      </c>
      <c r="L1533">
        <v>2</v>
      </c>
      <c r="N1533" t="s">
        <v>18</v>
      </c>
      <c r="O1533" t="s">
        <v>122</v>
      </c>
      <c r="P1533">
        <v>2008</v>
      </c>
      <c r="Q1533" t="s">
        <v>1175</v>
      </c>
      <c r="R1533">
        <v>1</v>
      </c>
    </row>
    <row r="1534" spans="8:18">
      <c r="H1534" t="s">
        <v>18</v>
      </c>
      <c r="I1534" t="s">
        <v>125</v>
      </c>
      <c r="J1534">
        <v>2013</v>
      </c>
      <c r="K1534" t="s">
        <v>800</v>
      </c>
      <c r="L1534">
        <v>2</v>
      </c>
      <c r="N1534" t="s">
        <v>18</v>
      </c>
      <c r="O1534" t="s">
        <v>122</v>
      </c>
      <c r="P1534">
        <v>2009</v>
      </c>
      <c r="Q1534" t="s">
        <v>1175</v>
      </c>
      <c r="R1534">
        <v>1</v>
      </c>
    </row>
    <row r="1535" spans="8:18">
      <c r="H1535" t="s">
        <v>18</v>
      </c>
      <c r="I1535" t="s">
        <v>125</v>
      </c>
      <c r="J1535">
        <v>2014</v>
      </c>
      <c r="K1535" t="s">
        <v>800</v>
      </c>
      <c r="L1535">
        <v>2</v>
      </c>
      <c r="N1535" t="s">
        <v>18</v>
      </c>
      <c r="O1535" t="s">
        <v>122</v>
      </c>
      <c r="P1535">
        <v>2010</v>
      </c>
      <c r="Q1535" t="s">
        <v>774</v>
      </c>
      <c r="R1535">
        <v>1</v>
      </c>
    </row>
    <row r="1536" spans="8:18">
      <c r="H1536" t="s">
        <v>18</v>
      </c>
      <c r="I1536" t="s">
        <v>125</v>
      </c>
      <c r="J1536">
        <v>2015</v>
      </c>
      <c r="N1536" t="s">
        <v>18</v>
      </c>
      <c r="O1536" t="s">
        <v>122</v>
      </c>
      <c r="P1536">
        <v>2011</v>
      </c>
      <c r="Q1536" t="s">
        <v>774</v>
      </c>
      <c r="R1536">
        <v>1</v>
      </c>
    </row>
    <row r="1537" spans="8:18">
      <c r="H1537" t="s">
        <v>18</v>
      </c>
      <c r="I1537" t="s">
        <v>125</v>
      </c>
      <c r="J1537">
        <v>2016</v>
      </c>
      <c r="N1537" t="s">
        <v>18</v>
      </c>
      <c r="O1537" t="s">
        <v>122</v>
      </c>
      <c r="P1537">
        <v>2012</v>
      </c>
      <c r="Q1537" t="s">
        <v>774</v>
      </c>
      <c r="R1537">
        <v>1</v>
      </c>
    </row>
    <row r="1538" spans="8:18">
      <c r="H1538" t="s">
        <v>18</v>
      </c>
      <c r="I1538" t="s">
        <v>125</v>
      </c>
      <c r="J1538">
        <v>2017</v>
      </c>
      <c r="K1538" t="s">
        <v>1176</v>
      </c>
      <c r="L1538">
        <v>1</v>
      </c>
      <c r="N1538" t="s">
        <v>18</v>
      </c>
      <c r="O1538" t="s">
        <v>122</v>
      </c>
      <c r="P1538">
        <v>2013</v>
      </c>
      <c r="Q1538" t="s">
        <v>774</v>
      </c>
      <c r="R1538">
        <v>1</v>
      </c>
    </row>
    <row r="1539" spans="8:18">
      <c r="H1539" t="s">
        <v>18</v>
      </c>
      <c r="I1539" t="s">
        <v>125</v>
      </c>
      <c r="J1539">
        <v>2018</v>
      </c>
      <c r="K1539" t="s">
        <v>800</v>
      </c>
      <c r="L1539">
        <v>2</v>
      </c>
      <c r="N1539" t="s">
        <v>18</v>
      </c>
      <c r="O1539" t="s">
        <v>122</v>
      </c>
      <c r="P1539">
        <v>2014</v>
      </c>
      <c r="Q1539" t="s">
        <v>770</v>
      </c>
      <c r="R1539">
        <v>1</v>
      </c>
    </row>
    <row r="1540" spans="8:18">
      <c r="H1540" t="s">
        <v>18</v>
      </c>
      <c r="I1540" t="s">
        <v>125</v>
      </c>
      <c r="J1540">
        <v>2019</v>
      </c>
      <c r="K1540" t="s">
        <v>873</v>
      </c>
      <c r="L1540">
        <v>2</v>
      </c>
      <c r="N1540" t="s">
        <v>18</v>
      </c>
      <c r="O1540" t="s">
        <v>122</v>
      </c>
      <c r="P1540">
        <v>2015</v>
      </c>
      <c r="Q1540" t="s">
        <v>770</v>
      </c>
      <c r="R1540">
        <v>1</v>
      </c>
    </row>
    <row r="1541" spans="8:18">
      <c r="H1541" t="s">
        <v>18</v>
      </c>
      <c r="I1541" t="s">
        <v>125</v>
      </c>
      <c r="J1541">
        <v>2020</v>
      </c>
      <c r="K1541" t="s">
        <v>800</v>
      </c>
      <c r="L1541">
        <v>2</v>
      </c>
      <c r="N1541" t="s">
        <v>18</v>
      </c>
      <c r="O1541" t="s">
        <v>122</v>
      </c>
      <c r="P1541">
        <v>2016</v>
      </c>
      <c r="Q1541" t="s">
        <v>770</v>
      </c>
      <c r="R1541">
        <v>1</v>
      </c>
    </row>
    <row r="1542" spans="8:18">
      <c r="H1542" t="s">
        <v>18</v>
      </c>
      <c r="I1542" t="s">
        <v>125</v>
      </c>
      <c r="J1542">
        <v>2021</v>
      </c>
      <c r="K1542" t="s">
        <v>800</v>
      </c>
      <c r="L1542">
        <v>2</v>
      </c>
      <c r="N1542" t="s">
        <v>18</v>
      </c>
      <c r="O1542" t="s">
        <v>122</v>
      </c>
      <c r="P1542">
        <v>2017</v>
      </c>
      <c r="Q1542" t="s">
        <v>770</v>
      </c>
      <c r="R1542">
        <v>1</v>
      </c>
    </row>
    <row r="1543" spans="8:18">
      <c r="H1543" t="s">
        <v>18</v>
      </c>
      <c r="I1543" t="s">
        <v>126</v>
      </c>
      <c r="J1543">
        <v>2018</v>
      </c>
      <c r="K1543" t="s">
        <v>753</v>
      </c>
      <c r="L1543">
        <v>2</v>
      </c>
      <c r="N1543" t="s">
        <v>18</v>
      </c>
      <c r="O1543" t="s">
        <v>122</v>
      </c>
      <c r="P1543">
        <v>2018</v>
      </c>
      <c r="Q1543" t="s">
        <v>770</v>
      </c>
      <c r="R1543">
        <v>1</v>
      </c>
    </row>
    <row r="1544" spans="8:18">
      <c r="H1544" t="s">
        <v>18</v>
      </c>
      <c r="I1544" t="s">
        <v>126</v>
      </c>
      <c r="J1544">
        <v>2019</v>
      </c>
      <c r="K1544" t="s">
        <v>753</v>
      </c>
      <c r="L1544">
        <v>2</v>
      </c>
      <c r="N1544" t="s">
        <v>18</v>
      </c>
      <c r="O1544" t="s">
        <v>122</v>
      </c>
      <c r="P1544">
        <v>2019</v>
      </c>
      <c r="Q1544" t="s">
        <v>770</v>
      </c>
      <c r="R1544">
        <v>1</v>
      </c>
    </row>
    <row r="1545" spans="8:18">
      <c r="H1545" t="s">
        <v>18</v>
      </c>
      <c r="I1545" t="s">
        <v>126</v>
      </c>
      <c r="J1545">
        <v>2020</v>
      </c>
      <c r="K1545" t="s">
        <v>753</v>
      </c>
      <c r="L1545">
        <v>2</v>
      </c>
      <c r="N1545" t="s">
        <v>18</v>
      </c>
      <c r="O1545" t="s">
        <v>122</v>
      </c>
      <c r="P1545">
        <v>2020</v>
      </c>
      <c r="Q1545" t="s">
        <v>770</v>
      </c>
      <c r="R1545">
        <v>1</v>
      </c>
    </row>
    <row r="1546" spans="8:18">
      <c r="H1546" t="s">
        <v>18</v>
      </c>
      <c r="I1546" t="s">
        <v>127</v>
      </c>
      <c r="J1546">
        <v>2006</v>
      </c>
      <c r="K1546" t="s">
        <v>720</v>
      </c>
      <c r="L1546">
        <v>1</v>
      </c>
      <c r="N1546" t="s">
        <v>18</v>
      </c>
      <c r="O1546" t="s">
        <v>122</v>
      </c>
      <c r="P1546">
        <v>2021</v>
      </c>
      <c r="Q1546" t="s">
        <v>770</v>
      </c>
      <c r="R1546">
        <v>1</v>
      </c>
    </row>
    <row r="1547" spans="8:18">
      <c r="H1547" t="s">
        <v>18</v>
      </c>
      <c r="I1547" t="s">
        <v>127</v>
      </c>
      <c r="J1547">
        <v>2007</v>
      </c>
      <c r="K1547" t="s">
        <v>720</v>
      </c>
      <c r="L1547">
        <v>1</v>
      </c>
      <c r="N1547" t="s">
        <v>18</v>
      </c>
      <c r="O1547" t="s">
        <v>123</v>
      </c>
      <c r="P1547">
        <v>2006</v>
      </c>
      <c r="Q1547" t="s">
        <v>1177</v>
      </c>
      <c r="R1547">
        <v>1</v>
      </c>
    </row>
    <row r="1548" spans="8:18">
      <c r="H1548" t="s">
        <v>18</v>
      </c>
      <c r="I1548" t="s">
        <v>127</v>
      </c>
      <c r="J1548">
        <v>2008</v>
      </c>
      <c r="K1548" t="s">
        <v>720</v>
      </c>
      <c r="L1548">
        <v>1</v>
      </c>
      <c r="N1548" t="s">
        <v>18</v>
      </c>
      <c r="O1548" t="s">
        <v>123</v>
      </c>
      <c r="P1548">
        <v>2007</v>
      </c>
      <c r="Q1548" t="s">
        <v>1177</v>
      </c>
      <c r="R1548">
        <v>1</v>
      </c>
    </row>
    <row r="1549" spans="8:18">
      <c r="H1549" t="s">
        <v>18</v>
      </c>
      <c r="I1549" t="s">
        <v>127</v>
      </c>
      <c r="J1549">
        <v>2009</v>
      </c>
      <c r="K1549" t="s">
        <v>720</v>
      </c>
      <c r="L1549">
        <v>1</v>
      </c>
      <c r="N1549" t="s">
        <v>18</v>
      </c>
      <c r="O1549" t="s">
        <v>123</v>
      </c>
      <c r="P1549">
        <v>2008</v>
      </c>
      <c r="Q1549" t="s">
        <v>1178</v>
      </c>
      <c r="R1549">
        <v>1</v>
      </c>
    </row>
    <row r="1550" spans="8:18">
      <c r="H1550" t="s">
        <v>18</v>
      </c>
      <c r="I1550" t="s">
        <v>127</v>
      </c>
      <c r="J1550">
        <v>2010</v>
      </c>
      <c r="K1550" t="s">
        <v>720</v>
      </c>
      <c r="L1550">
        <v>1</v>
      </c>
      <c r="N1550" t="s">
        <v>18</v>
      </c>
      <c r="O1550" t="s">
        <v>123</v>
      </c>
      <c r="P1550">
        <v>2009</v>
      </c>
      <c r="Q1550" t="s">
        <v>1178</v>
      </c>
      <c r="R1550">
        <v>1</v>
      </c>
    </row>
    <row r="1551" spans="8:18">
      <c r="H1551" t="s">
        <v>18</v>
      </c>
      <c r="I1551" t="s">
        <v>127</v>
      </c>
      <c r="J1551">
        <v>2011</v>
      </c>
      <c r="K1551" t="s">
        <v>720</v>
      </c>
      <c r="L1551">
        <v>1</v>
      </c>
      <c r="N1551" t="s">
        <v>18</v>
      </c>
      <c r="O1551" t="s">
        <v>123</v>
      </c>
      <c r="P1551">
        <v>2010</v>
      </c>
      <c r="Q1551" t="s">
        <v>1177</v>
      </c>
      <c r="R1551">
        <v>1</v>
      </c>
    </row>
    <row r="1552" spans="8:18">
      <c r="H1552" t="s">
        <v>18</v>
      </c>
      <c r="I1552" t="s">
        <v>127</v>
      </c>
      <c r="J1552">
        <v>2012</v>
      </c>
      <c r="N1552" t="s">
        <v>18</v>
      </c>
      <c r="O1552" t="s">
        <v>123</v>
      </c>
      <c r="P1552">
        <v>2011</v>
      </c>
      <c r="Q1552" t="s">
        <v>1177</v>
      </c>
      <c r="R1552">
        <v>1</v>
      </c>
    </row>
    <row r="1553" spans="8:18">
      <c r="H1553" t="s">
        <v>18</v>
      </c>
      <c r="I1553" t="s">
        <v>127</v>
      </c>
      <c r="J1553">
        <v>2013</v>
      </c>
      <c r="N1553" t="s">
        <v>18</v>
      </c>
      <c r="O1553" t="s">
        <v>123</v>
      </c>
      <c r="P1553">
        <v>2012</v>
      </c>
      <c r="Q1553" t="s">
        <v>1177</v>
      </c>
      <c r="R1553">
        <v>1</v>
      </c>
    </row>
    <row r="1554" spans="8:18">
      <c r="H1554" t="s">
        <v>18</v>
      </c>
      <c r="I1554" t="s">
        <v>127</v>
      </c>
      <c r="J1554">
        <v>2014</v>
      </c>
      <c r="K1554" t="s">
        <v>720</v>
      </c>
      <c r="L1554">
        <v>1</v>
      </c>
      <c r="N1554" t="s">
        <v>18</v>
      </c>
      <c r="O1554" t="s">
        <v>123</v>
      </c>
      <c r="P1554">
        <v>2013</v>
      </c>
      <c r="Q1554" t="s">
        <v>1179</v>
      </c>
      <c r="R1554">
        <v>1</v>
      </c>
    </row>
    <row r="1555" spans="8:18">
      <c r="H1555" t="s">
        <v>18</v>
      </c>
      <c r="I1555" t="s">
        <v>127</v>
      </c>
      <c r="J1555">
        <v>2015</v>
      </c>
      <c r="K1555" t="s">
        <v>720</v>
      </c>
      <c r="L1555">
        <v>1</v>
      </c>
      <c r="N1555" t="s">
        <v>18</v>
      </c>
      <c r="O1555" t="s">
        <v>123</v>
      </c>
      <c r="P1555">
        <v>2013</v>
      </c>
      <c r="Q1555" t="s">
        <v>1180</v>
      </c>
      <c r="R1555">
        <v>1</v>
      </c>
    </row>
    <row r="1556" spans="8:18">
      <c r="H1556" t="s">
        <v>18</v>
      </c>
      <c r="I1556" t="s">
        <v>127</v>
      </c>
      <c r="J1556">
        <v>2016</v>
      </c>
      <c r="K1556" t="s">
        <v>720</v>
      </c>
      <c r="L1556">
        <v>1</v>
      </c>
      <c r="N1556" t="s">
        <v>18</v>
      </c>
      <c r="O1556" t="s">
        <v>123</v>
      </c>
      <c r="P1556">
        <v>2014</v>
      </c>
      <c r="Q1556" t="s">
        <v>1177</v>
      </c>
      <c r="R1556">
        <v>1</v>
      </c>
    </row>
    <row r="1557" spans="8:18">
      <c r="H1557" t="s">
        <v>18</v>
      </c>
      <c r="I1557" t="s">
        <v>127</v>
      </c>
      <c r="J1557">
        <v>2017</v>
      </c>
      <c r="K1557" t="s">
        <v>720</v>
      </c>
      <c r="L1557">
        <v>1</v>
      </c>
      <c r="N1557" t="s">
        <v>18</v>
      </c>
      <c r="O1557" t="s">
        <v>123</v>
      </c>
      <c r="P1557">
        <v>2015</v>
      </c>
      <c r="Q1557" t="s">
        <v>1177</v>
      </c>
      <c r="R1557">
        <v>1</v>
      </c>
    </row>
    <row r="1558" spans="8:18">
      <c r="H1558" t="s">
        <v>18</v>
      </c>
      <c r="I1558" t="s">
        <v>127</v>
      </c>
      <c r="J1558">
        <v>2018</v>
      </c>
      <c r="K1558" t="s">
        <v>720</v>
      </c>
      <c r="L1558">
        <v>1</v>
      </c>
      <c r="N1558" t="s">
        <v>18</v>
      </c>
      <c r="O1558" t="s">
        <v>123</v>
      </c>
      <c r="P1558">
        <v>2016</v>
      </c>
      <c r="Q1558" t="s">
        <v>1181</v>
      </c>
      <c r="R1558">
        <v>1</v>
      </c>
    </row>
    <row r="1559" spans="8:18">
      <c r="H1559" t="s">
        <v>18</v>
      </c>
      <c r="I1559" t="s">
        <v>127</v>
      </c>
      <c r="J1559">
        <v>2019</v>
      </c>
      <c r="K1559" t="s">
        <v>720</v>
      </c>
      <c r="L1559">
        <v>1</v>
      </c>
      <c r="N1559" t="s">
        <v>18</v>
      </c>
      <c r="O1559" t="s">
        <v>123</v>
      </c>
      <c r="P1559">
        <v>2016</v>
      </c>
      <c r="Q1559" t="s">
        <v>1177</v>
      </c>
      <c r="R1559">
        <v>1</v>
      </c>
    </row>
    <row r="1560" spans="8:18">
      <c r="H1560" t="s">
        <v>18</v>
      </c>
      <c r="I1560" t="s">
        <v>127</v>
      </c>
      <c r="J1560">
        <v>2020</v>
      </c>
      <c r="K1560" t="s">
        <v>720</v>
      </c>
      <c r="L1560">
        <v>1</v>
      </c>
      <c r="N1560" t="s">
        <v>18</v>
      </c>
      <c r="O1560" t="s">
        <v>123</v>
      </c>
      <c r="P1560">
        <v>2017</v>
      </c>
      <c r="Q1560" t="s">
        <v>1181</v>
      </c>
      <c r="R1560">
        <v>1</v>
      </c>
    </row>
    <row r="1561" spans="8:18">
      <c r="H1561" t="s">
        <v>18</v>
      </c>
      <c r="I1561" t="s">
        <v>128</v>
      </c>
      <c r="J1561">
        <v>2016</v>
      </c>
      <c r="K1561" t="s">
        <v>716</v>
      </c>
      <c r="L1561">
        <v>1</v>
      </c>
      <c r="N1561" t="s">
        <v>18</v>
      </c>
      <c r="O1561" t="s">
        <v>123</v>
      </c>
      <c r="P1561">
        <v>2018</v>
      </c>
      <c r="Q1561" t="s">
        <v>1182</v>
      </c>
      <c r="R1561">
        <v>2</v>
      </c>
    </row>
    <row r="1562" spans="8:18">
      <c r="H1562" t="s">
        <v>18</v>
      </c>
      <c r="I1562" t="s">
        <v>128</v>
      </c>
      <c r="J1562">
        <v>2017</v>
      </c>
      <c r="K1562" t="s">
        <v>716</v>
      </c>
      <c r="L1562">
        <v>1</v>
      </c>
      <c r="N1562" t="s">
        <v>18</v>
      </c>
      <c r="O1562" t="s">
        <v>123</v>
      </c>
      <c r="P1562">
        <v>2018</v>
      </c>
      <c r="Q1562" t="s">
        <v>1183</v>
      </c>
      <c r="R1562">
        <v>1</v>
      </c>
    </row>
    <row r="1563" spans="8:18">
      <c r="H1563" t="s">
        <v>18</v>
      </c>
      <c r="I1563" t="s">
        <v>128</v>
      </c>
      <c r="J1563">
        <v>2018</v>
      </c>
      <c r="K1563" t="s">
        <v>716</v>
      </c>
      <c r="L1563">
        <v>1</v>
      </c>
      <c r="N1563" t="s">
        <v>18</v>
      </c>
      <c r="O1563" t="s">
        <v>123</v>
      </c>
      <c r="P1563">
        <v>2019</v>
      </c>
      <c r="Q1563" t="s">
        <v>1184</v>
      </c>
      <c r="R1563">
        <v>1</v>
      </c>
    </row>
    <row r="1564" spans="8:18">
      <c r="H1564" t="s">
        <v>18</v>
      </c>
      <c r="I1564" t="s">
        <v>128</v>
      </c>
      <c r="J1564">
        <v>2019</v>
      </c>
      <c r="K1564" t="s">
        <v>716</v>
      </c>
      <c r="L1564">
        <v>1</v>
      </c>
      <c r="N1564" t="s">
        <v>18</v>
      </c>
      <c r="O1564" t="s">
        <v>123</v>
      </c>
      <c r="P1564">
        <v>2019</v>
      </c>
      <c r="Q1564" t="s">
        <v>1181</v>
      </c>
      <c r="R1564">
        <v>1</v>
      </c>
    </row>
    <row r="1565" spans="8:18">
      <c r="H1565" t="s">
        <v>18</v>
      </c>
      <c r="I1565" t="s">
        <v>128</v>
      </c>
      <c r="J1565">
        <v>2020</v>
      </c>
      <c r="K1565" t="s">
        <v>716</v>
      </c>
      <c r="L1565">
        <v>1</v>
      </c>
      <c r="N1565" t="s">
        <v>18</v>
      </c>
      <c r="O1565" t="s">
        <v>123</v>
      </c>
      <c r="P1565">
        <v>2020</v>
      </c>
      <c r="Q1565" t="s">
        <v>1184</v>
      </c>
      <c r="R1565">
        <v>1</v>
      </c>
    </row>
    <row r="1566" spans="8:18">
      <c r="H1566" t="s">
        <v>18</v>
      </c>
      <c r="I1566" t="s">
        <v>128</v>
      </c>
      <c r="J1566">
        <v>2021</v>
      </c>
      <c r="K1566" t="s">
        <v>716</v>
      </c>
      <c r="L1566">
        <v>1</v>
      </c>
      <c r="N1566" t="s">
        <v>18</v>
      </c>
      <c r="O1566" t="s">
        <v>123</v>
      </c>
      <c r="P1566">
        <v>2020</v>
      </c>
      <c r="Q1566" t="s">
        <v>1181</v>
      </c>
      <c r="R1566">
        <v>1</v>
      </c>
    </row>
    <row r="1567" spans="8:18">
      <c r="H1567" t="s">
        <v>164</v>
      </c>
      <c r="I1567" t="s">
        <v>165</v>
      </c>
      <c r="J1567">
        <v>2006</v>
      </c>
      <c r="K1567" t="s">
        <v>1185</v>
      </c>
      <c r="L1567">
        <v>3</v>
      </c>
      <c r="N1567" t="s">
        <v>18</v>
      </c>
      <c r="O1567" t="s">
        <v>123</v>
      </c>
      <c r="P1567">
        <v>2020</v>
      </c>
      <c r="Q1567" t="s">
        <v>1186</v>
      </c>
      <c r="R1567">
        <v>1</v>
      </c>
    </row>
    <row r="1568" spans="8:18">
      <c r="H1568" t="s">
        <v>164</v>
      </c>
      <c r="I1568" t="s">
        <v>165</v>
      </c>
      <c r="J1568">
        <v>2007</v>
      </c>
      <c r="K1568" t="s">
        <v>1185</v>
      </c>
      <c r="L1568">
        <v>3</v>
      </c>
      <c r="N1568" t="s">
        <v>18</v>
      </c>
      <c r="O1568" t="s">
        <v>123</v>
      </c>
      <c r="P1568">
        <v>2020</v>
      </c>
      <c r="Q1568" t="s">
        <v>1182</v>
      </c>
      <c r="R1568">
        <v>2</v>
      </c>
    </row>
    <row r="1569" spans="8:18">
      <c r="H1569" t="s">
        <v>164</v>
      </c>
      <c r="I1569" t="s">
        <v>165</v>
      </c>
      <c r="J1569">
        <v>2008</v>
      </c>
      <c r="K1569" t="s">
        <v>1185</v>
      </c>
      <c r="L1569">
        <v>3</v>
      </c>
      <c r="N1569" t="s">
        <v>18</v>
      </c>
      <c r="O1569" t="s">
        <v>123</v>
      </c>
      <c r="P1569">
        <v>2021</v>
      </c>
      <c r="Q1569" t="s">
        <v>1187</v>
      </c>
      <c r="R1569">
        <v>1</v>
      </c>
    </row>
    <row r="1570" spans="8:18">
      <c r="H1570" t="s">
        <v>164</v>
      </c>
      <c r="I1570" t="s">
        <v>165</v>
      </c>
      <c r="J1570">
        <v>2009</v>
      </c>
      <c r="K1570" t="s">
        <v>1185</v>
      </c>
      <c r="L1570">
        <v>3</v>
      </c>
      <c r="N1570" t="s">
        <v>18</v>
      </c>
      <c r="O1570" t="s">
        <v>124</v>
      </c>
      <c r="P1570">
        <v>2006</v>
      </c>
    </row>
    <row r="1571" spans="8:18">
      <c r="H1571" t="s">
        <v>164</v>
      </c>
      <c r="I1571" t="s">
        <v>165</v>
      </c>
      <c r="J1571">
        <v>2010</v>
      </c>
      <c r="K1571" t="s">
        <v>1185</v>
      </c>
      <c r="L1571">
        <v>3</v>
      </c>
      <c r="N1571" t="s">
        <v>18</v>
      </c>
      <c r="O1571" t="s">
        <v>124</v>
      </c>
      <c r="P1571">
        <v>2007</v>
      </c>
    </row>
    <row r="1572" spans="8:18">
      <c r="H1572" t="s">
        <v>164</v>
      </c>
      <c r="I1572" t="s">
        <v>165</v>
      </c>
      <c r="J1572">
        <v>2011</v>
      </c>
      <c r="K1572" t="s">
        <v>1185</v>
      </c>
      <c r="L1572">
        <v>3</v>
      </c>
      <c r="N1572" t="s">
        <v>18</v>
      </c>
      <c r="O1572" t="s">
        <v>124</v>
      </c>
      <c r="P1572">
        <v>2008</v>
      </c>
    </row>
    <row r="1573" spans="8:18">
      <c r="H1573" t="s">
        <v>164</v>
      </c>
      <c r="I1573" t="s">
        <v>165</v>
      </c>
      <c r="J1573">
        <v>2012</v>
      </c>
      <c r="K1573" t="s">
        <v>1185</v>
      </c>
      <c r="L1573">
        <v>3</v>
      </c>
      <c r="N1573" t="s">
        <v>18</v>
      </c>
      <c r="O1573" t="s">
        <v>124</v>
      </c>
      <c r="P1573">
        <v>2009</v>
      </c>
    </row>
    <row r="1574" spans="8:18">
      <c r="H1574" t="s">
        <v>164</v>
      </c>
      <c r="I1574" t="s">
        <v>165</v>
      </c>
      <c r="J1574">
        <v>2013</v>
      </c>
      <c r="K1574" t="s">
        <v>1185</v>
      </c>
      <c r="L1574">
        <v>3</v>
      </c>
      <c r="N1574" t="s">
        <v>18</v>
      </c>
      <c r="O1574" t="s">
        <v>124</v>
      </c>
      <c r="P1574">
        <v>2010</v>
      </c>
    </row>
    <row r="1575" spans="8:18">
      <c r="H1575" t="s">
        <v>164</v>
      </c>
      <c r="I1575" t="s">
        <v>165</v>
      </c>
      <c r="J1575">
        <v>2014</v>
      </c>
      <c r="K1575" t="s">
        <v>1185</v>
      </c>
      <c r="L1575">
        <v>3</v>
      </c>
      <c r="N1575" t="s">
        <v>18</v>
      </c>
      <c r="O1575" t="s">
        <v>124</v>
      </c>
      <c r="P1575">
        <v>2011</v>
      </c>
      <c r="Q1575" t="s">
        <v>885</v>
      </c>
      <c r="R1575">
        <v>2</v>
      </c>
    </row>
    <row r="1576" spans="8:18">
      <c r="H1576" t="s">
        <v>164</v>
      </c>
      <c r="I1576" t="s">
        <v>165</v>
      </c>
      <c r="J1576">
        <v>2015</v>
      </c>
      <c r="K1576" t="s">
        <v>1185</v>
      </c>
      <c r="L1576">
        <v>3</v>
      </c>
      <c r="N1576" t="s">
        <v>18</v>
      </c>
      <c r="O1576" t="s">
        <v>124</v>
      </c>
      <c r="P1576">
        <v>2011</v>
      </c>
      <c r="Q1576" t="s">
        <v>883</v>
      </c>
      <c r="R1576">
        <v>1</v>
      </c>
    </row>
    <row r="1577" spans="8:18">
      <c r="H1577" t="s">
        <v>164</v>
      </c>
      <c r="I1577" t="s">
        <v>165</v>
      </c>
      <c r="J1577">
        <v>2016</v>
      </c>
      <c r="K1577" t="s">
        <v>1185</v>
      </c>
      <c r="L1577">
        <v>3</v>
      </c>
      <c r="N1577" t="s">
        <v>18</v>
      </c>
      <c r="O1577" t="s">
        <v>124</v>
      </c>
      <c r="P1577">
        <v>2012</v>
      </c>
      <c r="Q1577" t="s">
        <v>884</v>
      </c>
      <c r="R1577">
        <v>1</v>
      </c>
    </row>
    <row r="1578" spans="8:18">
      <c r="H1578" t="s">
        <v>164</v>
      </c>
      <c r="I1578" t="s">
        <v>165</v>
      </c>
      <c r="J1578">
        <v>2017</v>
      </c>
      <c r="K1578" t="s">
        <v>1185</v>
      </c>
      <c r="L1578">
        <v>3</v>
      </c>
      <c r="N1578" t="s">
        <v>18</v>
      </c>
      <c r="O1578" t="s">
        <v>124</v>
      </c>
      <c r="P1578">
        <v>2013</v>
      </c>
      <c r="Q1578" t="s">
        <v>884</v>
      </c>
      <c r="R1578">
        <v>1</v>
      </c>
    </row>
    <row r="1579" spans="8:18">
      <c r="H1579" t="s">
        <v>164</v>
      </c>
      <c r="I1579" t="s">
        <v>165</v>
      </c>
      <c r="J1579">
        <v>2018</v>
      </c>
      <c r="K1579" t="s">
        <v>1185</v>
      </c>
      <c r="L1579">
        <v>3</v>
      </c>
      <c r="N1579" t="s">
        <v>18</v>
      </c>
      <c r="O1579" t="s">
        <v>124</v>
      </c>
      <c r="P1579">
        <v>2014</v>
      </c>
      <c r="Q1579" t="s">
        <v>884</v>
      </c>
      <c r="R1579">
        <v>1</v>
      </c>
    </row>
    <row r="1580" spans="8:18">
      <c r="H1580" t="s">
        <v>164</v>
      </c>
      <c r="I1580" t="s">
        <v>165</v>
      </c>
      <c r="J1580">
        <v>2019</v>
      </c>
      <c r="K1580" t="s">
        <v>1185</v>
      </c>
      <c r="L1580">
        <v>3</v>
      </c>
      <c r="N1580" t="s">
        <v>18</v>
      </c>
      <c r="O1580" t="s">
        <v>124</v>
      </c>
      <c r="P1580">
        <v>2015</v>
      </c>
      <c r="Q1580" t="s">
        <v>884</v>
      </c>
      <c r="R1580">
        <v>1</v>
      </c>
    </row>
    <row r="1581" spans="8:18">
      <c r="H1581" t="s">
        <v>164</v>
      </c>
      <c r="I1581" t="s">
        <v>165</v>
      </c>
      <c r="J1581">
        <v>2020</v>
      </c>
      <c r="K1581" t="s">
        <v>1188</v>
      </c>
      <c r="L1581">
        <v>3</v>
      </c>
      <c r="N1581" t="s">
        <v>18</v>
      </c>
      <c r="O1581" t="s">
        <v>124</v>
      </c>
      <c r="P1581">
        <v>2016</v>
      </c>
      <c r="Q1581" t="s">
        <v>884</v>
      </c>
      <c r="R1581">
        <v>1</v>
      </c>
    </row>
    <row r="1582" spans="8:18">
      <c r="H1582" t="s">
        <v>164</v>
      </c>
      <c r="I1582" t="s">
        <v>166</v>
      </c>
      <c r="J1582">
        <v>2006</v>
      </c>
      <c r="K1582" t="s">
        <v>1185</v>
      </c>
      <c r="L1582">
        <v>3</v>
      </c>
      <c r="N1582" t="s">
        <v>18</v>
      </c>
      <c r="O1582" t="s">
        <v>124</v>
      </c>
      <c r="P1582">
        <v>2016</v>
      </c>
      <c r="Q1582" t="s">
        <v>888</v>
      </c>
      <c r="R1582">
        <v>1</v>
      </c>
    </row>
    <row r="1583" spans="8:18">
      <c r="H1583" t="s">
        <v>164</v>
      </c>
      <c r="I1583" t="s">
        <v>166</v>
      </c>
      <c r="J1583">
        <v>2007</v>
      </c>
      <c r="K1583" t="s">
        <v>1185</v>
      </c>
      <c r="L1583">
        <v>3</v>
      </c>
      <c r="N1583" t="s">
        <v>18</v>
      </c>
      <c r="O1583" t="s">
        <v>124</v>
      </c>
      <c r="P1583">
        <v>2017</v>
      </c>
      <c r="Q1583" t="s">
        <v>884</v>
      </c>
      <c r="R1583">
        <v>1</v>
      </c>
    </row>
    <row r="1584" spans="8:18">
      <c r="H1584" t="s">
        <v>164</v>
      </c>
      <c r="I1584" t="s">
        <v>166</v>
      </c>
      <c r="J1584">
        <v>2008</v>
      </c>
      <c r="K1584" t="s">
        <v>1185</v>
      </c>
      <c r="L1584">
        <v>3</v>
      </c>
      <c r="N1584" t="s">
        <v>18</v>
      </c>
      <c r="O1584" t="s">
        <v>124</v>
      </c>
      <c r="P1584">
        <v>2018</v>
      </c>
      <c r="Q1584" t="s">
        <v>884</v>
      </c>
      <c r="R1584">
        <v>1</v>
      </c>
    </row>
    <row r="1585" spans="8:18">
      <c r="H1585" t="s">
        <v>164</v>
      </c>
      <c r="I1585" t="s">
        <v>166</v>
      </c>
      <c r="J1585">
        <v>2009</v>
      </c>
      <c r="K1585" t="s">
        <v>670</v>
      </c>
      <c r="L1585">
        <v>3</v>
      </c>
      <c r="N1585" t="s">
        <v>18</v>
      </c>
      <c r="O1585" t="s">
        <v>124</v>
      </c>
      <c r="P1585">
        <v>2019</v>
      </c>
      <c r="Q1585" t="s">
        <v>884</v>
      </c>
      <c r="R1585">
        <v>1</v>
      </c>
    </row>
    <row r="1586" spans="8:18">
      <c r="H1586" t="s">
        <v>164</v>
      </c>
      <c r="I1586" t="s">
        <v>166</v>
      </c>
      <c r="J1586">
        <v>2010</v>
      </c>
      <c r="K1586" t="s">
        <v>1185</v>
      </c>
      <c r="L1586">
        <v>3</v>
      </c>
      <c r="N1586" t="s">
        <v>18</v>
      </c>
      <c r="O1586" t="s">
        <v>124</v>
      </c>
      <c r="P1586">
        <v>2020</v>
      </c>
      <c r="Q1586" t="s">
        <v>887</v>
      </c>
      <c r="R1586">
        <v>1</v>
      </c>
    </row>
    <row r="1587" spans="8:18">
      <c r="H1587" t="s">
        <v>164</v>
      </c>
      <c r="I1587" t="s">
        <v>166</v>
      </c>
      <c r="J1587">
        <v>2011</v>
      </c>
      <c r="K1587" t="s">
        <v>1185</v>
      </c>
      <c r="L1587">
        <v>3</v>
      </c>
      <c r="N1587" t="s">
        <v>18</v>
      </c>
      <c r="O1587" t="s">
        <v>124</v>
      </c>
      <c r="P1587">
        <v>2020</v>
      </c>
      <c r="Q1587" t="s">
        <v>884</v>
      </c>
      <c r="R1587">
        <v>1</v>
      </c>
    </row>
    <row r="1588" spans="8:18">
      <c r="H1588" t="s">
        <v>164</v>
      </c>
      <c r="I1588" t="s">
        <v>166</v>
      </c>
      <c r="J1588">
        <v>2012</v>
      </c>
      <c r="K1588" t="s">
        <v>1185</v>
      </c>
      <c r="L1588">
        <v>3</v>
      </c>
      <c r="N1588" t="s">
        <v>18</v>
      </c>
      <c r="O1588" t="s">
        <v>124</v>
      </c>
      <c r="P1588">
        <v>2020</v>
      </c>
      <c r="Q1588" t="s">
        <v>883</v>
      </c>
      <c r="R1588">
        <v>1</v>
      </c>
    </row>
    <row r="1589" spans="8:18">
      <c r="H1589" t="s">
        <v>164</v>
      </c>
      <c r="I1589" t="s">
        <v>166</v>
      </c>
      <c r="J1589">
        <v>2013</v>
      </c>
      <c r="K1589" t="s">
        <v>1185</v>
      </c>
      <c r="L1589">
        <v>3</v>
      </c>
      <c r="N1589" t="s">
        <v>18</v>
      </c>
      <c r="O1589" t="s">
        <v>124</v>
      </c>
      <c r="P1589">
        <v>2021</v>
      </c>
      <c r="Q1589" t="s">
        <v>887</v>
      </c>
      <c r="R1589">
        <v>1</v>
      </c>
    </row>
    <row r="1590" spans="8:18">
      <c r="H1590" t="s">
        <v>164</v>
      </c>
      <c r="I1590" t="s">
        <v>166</v>
      </c>
      <c r="J1590">
        <v>2014</v>
      </c>
      <c r="K1590" t="s">
        <v>1185</v>
      </c>
      <c r="L1590">
        <v>3</v>
      </c>
      <c r="N1590" t="s">
        <v>18</v>
      </c>
      <c r="O1590" t="s">
        <v>124</v>
      </c>
      <c r="P1590">
        <v>2021</v>
      </c>
      <c r="Q1590" t="s">
        <v>884</v>
      </c>
      <c r="R1590">
        <v>1</v>
      </c>
    </row>
    <row r="1591" spans="8:18">
      <c r="H1591" t="s">
        <v>164</v>
      </c>
      <c r="I1591" t="s">
        <v>166</v>
      </c>
      <c r="J1591">
        <v>2015</v>
      </c>
      <c r="K1591" t="s">
        <v>1185</v>
      </c>
      <c r="L1591">
        <v>3</v>
      </c>
      <c r="N1591" t="s">
        <v>18</v>
      </c>
      <c r="O1591" t="s">
        <v>124</v>
      </c>
      <c r="P1591">
        <v>2021</v>
      </c>
      <c r="Q1591" t="s">
        <v>889</v>
      </c>
      <c r="R1591">
        <v>1</v>
      </c>
    </row>
    <row r="1592" spans="8:18">
      <c r="H1592" t="s">
        <v>164</v>
      </c>
      <c r="I1592" t="s">
        <v>166</v>
      </c>
      <c r="J1592">
        <v>2016</v>
      </c>
      <c r="K1592" t="s">
        <v>1185</v>
      </c>
      <c r="L1592">
        <v>3</v>
      </c>
      <c r="N1592" t="s">
        <v>18</v>
      </c>
      <c r="O1592" t="s">
        <v>124</v>
      </c>
      <c r="P1592">
        <v>2021</v>
      </c>
      <c r="Q1592" t="s">
        <v>883</v>
      </c>
      <c r="R1592">
        <v>1</v>
      </c>
    </row>
    <row r="1593" spans="8:18">
      <c r="H1593" t="s">
        <v>164</v>
      </c>
      <c r="I1593" t="s">
        <v>166</v>
      </c>
      <c r="J1593">
        <v>2017</v>
      </c>
      <c r="K1593" t="s">
        <v>1185</v>
      </c>
      <c r="L1593">
        <v>3</v>
      </c>
      <c r="N1593" t="s">
        <v>18</v>
      </c>
      <c r="O1593" t="s">
        <v>125</v>
      </c>
      <c r="P1593">
        <v>2006</v>
      </c>
    </row>
    <row r="1594" spans="8:18">
      <c r="H1594" t="s">
        <v>164</v>
      </c>
      <c r="I1594" t="s">
        <v>166</v>
      </c>
      <c r="J1594">
        <v>2018</v>
      </c>
      <c r="K1594" t="s">
        <v>670</v>
      </c>
      <c r="L1594">
        <v>3</v>
      </c>
      <c r="N1594" t="s">
        <v>18</v>
      </c>
      <c r="O1594" t="s">
        <v>125</v>
      </c>
      <c r="P1594">
        <v>2007</v>
      </c>
    </row>
    <row r="1595" spans="8:18">
      <c r="H1595" t="s">
        <v>164</v>
      </c>
      <c r="I1595" t="s">
        <v>166</v>
      </c>
      <c r="J1595">
        <v>2019</v>
      </c>
      <c r="K1595" t="s">
        <v>1185</v>
      </c>
      <c r="L1595">
        <v>3</v>
      </c>
      <c r="N1595" t="s">
        <v>18</v>
      </c>
      <c r="O1595" t="s">
        <v>125</v>
      </c>
      <c r="P1595">
        <v>2008</v>
      </c>
      <c r="Q1595" t="s">
        <v>880</v>
      </c>
      <c r="R1595">
        <v>1</v>
      </c>
    </row>
    <row r="1596" spans="8:18">
      <c r="H1596" t="s">
        <v>164</v>
      </c>
      <c r="I1596" t="s">
        <v>166</v>
      </c>
      <c r="J1596">
        <v>2020</v>
      </c>
      <c r="K1596" t="s">
        <v>1185</v>
      </c>
      <c r="L1596">
        <v>3</v>
      </c>
      <c r="N1596" t="s">
        <v>18</v>
      </c>
      <c r="O1596" t="s">
        <v>125</v>
      </c>
      <c r="P1596">
        <v>2008</v>
      </c>
      <c r="Q1596" t="s">
        <v>1189</v>
      </c>
      <c r="R1596">
        <v>2</v>
      </c>
    </row>
    <row r="1597" spans="8:18">
      <c r="H1597" t="s">
        <v>164</v>
      </c>
      <c r="I1597" t="s">
        <v>167</v>
      </c>
      <c r="J1597">
        <v>2006</v>
      </c>
      <c r="K1597" t="s">
        <v>681</v>
      </c>
      <c r="L1597">
        <v>3</v>
      </c>
      <c r="N1597" t="s">
        <v>18</v>
      </c>
      <c r="O1597" t="s">
        <v>125</v>
      </c>
      <c r="P1597">
        <v>2009</v>
      </c>
      <c r="Q1597" t="s">
        <v>876</v>
      </c>
      <c r="R1597">
        <v>2</v>
      </c>
    </row>
    <row r="1598" spans="8:18">
      <c r="H1598" t="s">
        <v>164</v>
      </c>
      <c r="I1598" t="s">
        <v>167</v>
      </c>
      <c r="J1598">
        <v>2007</v>
      </c>
      <c r="K1598" t="s">
        <v>681</v>
      </c>
      <c r="L1598">
        <v>3</v>
      </c>
      <c r="N1598" t="s">
        <v>18</v>
      </c>
      <c r="O1598" t="s">
        <v>125</v>
      </c>
      <c r="P1598">
        <v>2010</v>
      </c>
      <c r="Q1598" t="s">
        <v>876</v>
      </c>
      <c r="R1598">
        <v>2</v>
      </c>
    </row>
    <row r="1599" spans="8:18">
      <c r="H1599" t="s">
        <v>164</v>
      </c>
      <c r="I1599" t="s">
        <v>167</v>
      </c>
      <c r="J1599">
        <v>2008</v>
      </c>
      <c r="K1599" t="s">
        <v>681</v>
      </c>
      <c r="L1599">
        <v>3</v>
      </c>
      <c r="N1599" t="s">
        <v>18</v>
      </c>
      <c r="O1599" t="s">
        <v>125</v>
      </c>
      <c r="P1599">
        <v>2010</v>
      </c>
      <c r="Q1599" t="s">
        <v>881</v>
      </c>
      <c r="R1599">
        <v>2</v>
      </c>
    </row>
    <row r="1600" spans="8:18">
      <c r="H1600" t="s">
        <v>164</v>
      </c>
      <c r="I1600" t="s">
        <v>167</v>
      </c>
      <c r="J1600">
        <v>2009</v>
      </c>
      <c r="K1600" t="s">
        <v>681</v>
      </c>
      <c r="L1600">
        <v>3</v>
      </c>
      <c r="N1600" t="s">
        <v>18</v>
      </c>
      <c r="O1600" t="s">
        <v>125</v>
      </c>
      <c r="P1600">
        <v>2011</v>
      </c>
      <c r="Q1600" t="s">
        <v>885</v>
      </c>
      <c r="R1600">
        <v>2</v>
      </c>
    </row>
    <row r="1601" spans="8:18">
      <c r="H1601" t="s">
        <v>164</v>
      </c>
      <c r="I1601" t="s">
        <v>167</v>
      </c>
      <c r="J1601">
        <v>2010</v>
      </c>
      <c r="K1601" t="s">
        <v>681</v>
      </c>
      <c r="L1601">
        <v>3</v>
      </c>
      <c r="N1601" t="s">
        <v>18</v>
      </c>
      <c r="O1601" t="s">
        <v>125</v>
      </c>
      <c r="P1601">
        <v>2011</v>
      </c>
      <c r="Q1601" t="s">
        <v>883</v>
      </c>
      <c r="R1601">
        <v>1</v>
      </c>
    </row>
    <row r="1602" spans="8:18">
      <c r="H1602" t="s">
        <v>164</v>
      </c>
      <c r="I1602" t="s">
        <v>167</v>
      </c>
      <c r="J1602">
        <v>2011</v>
      </c>
      <c r="K1602" t="s">
        <v>670</v>
      </c>
      <c r="L1602">
        <v>3</v>
      </c>
      <c r="N1602" t="s">
        <v>18</v>
      </c>
      <c r="O1602" t="s">
        <v>125</v>
      </c>
      <c r="P1602">
        <v>2012</v>
      </c>
      <c r="Q1602" t="s">
        <v>884</v>
      </c>
      <c r="R1602">
        <v>1</v>
      </c>
    </row>
    <row r="1603" spans="8:18">
      <c r="H1603" t="s">
        <v>164</v>
      </c>
      <c r="I1603" t="s">
        <v>167</v>
      </c>
      <c r="J1603">
        <v>2012</v>
      </c>
      <c r="K1603" t="s">
        <v>681</v>
      </c>
      <c r="L1603">
        <v>3</v>
      </c>
      <c r="N1603" t="s">
        <v>18</v>
      </c>
      <c r="O1603" t="s">
        <v>125</v>
      </c>
      <c r="P1603">
        <v>2012</v>
      </c>
      <c r="Q1603" t="s">
        <v>885</v>
      </c>
      <c r="R1603">
        <v>2</v>
      </c>
    </row>
    <row r="1604" spans="8:18">
      <c r="H1604" t="s">
        <v>164</v>
      </c>
      <c r="I1604" t="s">
        <v>167</v>
      </c>
      <c r="J1604">
        <v>2013</v>
      </c>
      <c r="K1604" t="s">
        <v>681</v>
      </c>
      <c r="L1604">
        <v>3</v>
      </c>
      <c r="N1604" t="s">
        <v>18</v>
      </c>
      <c r="O1604" t="s">
        <v>125</v>
      </c>
      <c r="P1604">
        <v>2013</v>
      </c>
      <c r="Q1604" t="s">
        <v>884</v>
      </c>
      <c r="R1604">
        <v>1</v>
      </c>
    </row>
    <row r="1605" spans="8:18">
      <c r="H1605" t="s">
        <v>164</v>
      </c>
      <c r="I1605" t="s">
        <v>167</v>
      </c>
      <c r="J1605">
        <v>2014</v>
      </c>
      <c r="K1605" t="s">
        <v>670</v>
      </c>
      <c r="L1605">
        <v>3</v>
      </c>
      <c r="N1605" t="s">
        <v>18</v>
      </c>
      <c r="O1605" t="s">
        <v>125</v>
      </c>
      <c r="P1605">
        <v>2014</v>
      </c>
      <c r="Q1605" t="s">
        <v>884</v>
      </c>
      <c r="R1605">
        <v>1</v>
      </c>
    </row>
    <row r="1606" spans="8:18">
      <c r="H1606" t="s">
        <v>164</v>
      </c>
      <c r="I1606" t="s">
        <v>167</v>
      </c>
      <c r="J1606">
        <v>2015</v>
      </c>
      <c r="K1606" t="s">
        <v>681</v>
      </c>
      <c r="L1606">
        <v>3</v>
      </c>
      <c r="N1606" t="s">
        <v>18</v>
      </c>
      <c r="O1606" t="s">
        <v>125</v>
      </c>
      <c r="P1606">
        <v>2015</v>
      </c>
    </row>
    <row r="1607" spans="8:18">
      <c r="H1607" t="s">
        <v>164</v>
      </c>
      <c r="I1607" t="s">
        <v>167</v>
      </c>
      <c r="J1607">
        <v>2016</v>
      </c>
      <c r="K1607" t="s">
        <v>670</v>
      </c>
      <c r="L1607">
        <v>3</v>
      </c>
      <c r="N1607" t="s">
        <v>18</v>
      </c>
      <c r="O1607" t="s">
        <v>125</v>
      </c>
      <c r="P1607">
        <v>2016</v>
      </c>
    </row>
    <row r="1608" spans="8:18">
      <c r="H1608" t="s">
        <v>164</v>
      </c>
      <c r="I1608" t="s">
        <v>167</v>
      </c>
      <c r="J1608">
        <v>2017</v>
      </c>
      <c r="K1608" t="s">
        <v>670</v>
      </c>
      <c r="L1608">
        <v>3</v>
      </c>
      <c r="N1608" t="s">
        <v>18</v>
      </c>
      <c r="O1608" t="s">
        <v>125</v>
      </c>
      <c r="P1608">
        <v>2017</v>
      </c>
      <c r="Q1608" t="s">
        <v>1190</v>
      </c>
      <c r="R1608">
        <v>1</v>
      </c>
    </row>
    <row r="1609" spans="8:18">
      <c r="H1609" t="s">
        <v>164</v>
      </c>
      <c r="I1609" t="s">
        <v>167</v>
      </c>
      <c r="J1609">
        <v>2018</v>
      </c>
      <c r="K1609" t="s">
        <v>681</v>
      </c>
      <c r="L1609">
        <v>3</v>
      </c>
      <c r="N1609" t="s">
        <v>18</v>
      </c>
      <c r="O1609" t="s">
        <v>125</v>
      </c>
      <c r="P1609">
        <v>2018</v>
      </c>
      <c r="Q1609" t="s">
        <v>887</v>
      </c>
      <c r="R1609">
        <v>1</v>
      </c>
    </row>
    <row r="1610" spans="8:18">
      <c r="H1610" t="s">
        <v>164</v>
      </c>
      <c r="I1610" t="s">
        <v>167</v>
      </c>
      <c r="J1610">
        <v>2019</v>
      </c>
      <c r="K1610" t="s">
        <v>670</v>
      </c>
      <c r="L1610">
        <v>3</v>
      </c>
      <c r="N1610" t="s">
        <v>18</v>
      </c>
      <c r="O1610" t="s">
        <v>125</v>
      </c>
      <c r="P1610">
        <v>2018</v>
      </c>
      <c r="Q1610" t="s">
        <v>1190</v>
      </c>
      <c r="R1610">
        <v>1</v>
      </c>
    </row>
    <row r="1611" spans="8:18">
      <c r="H1611" t="s">
        <v>164</v>
      </c>
      <c r="I1611" t="s">
        <v>167</v>
      </c>
      <c r="J1611">
        <v>2020</v>
      </c>
      <c r="K1611" t="s">
        <v>670</v>
      </c>
      <c r="L1611">
        <v>3</v>
      </c>
      <c r="N1611" t="s">
        <v>18</v>
      </c>
      <c r="O1611" t="s">
        <v>125</v>
      </c>
      <c r="P1611">
        <v>2019</v>
      </c>
      <c r="Q1611" t="s">
        <v>881</v>
      </c>
      <c r="R1611">
        <v>2</v>
      </c>
    </row>
    <row r="1612" spans="8:18">
      <c r="H1612" t="s">
        <v>164</v>
      </c>
      <c r="I1612" t="s">
        <v>168</v>
      </c>
      <c r="J1612">
        <v>2006</v>
      </c>
      <c r="K1612" t="s">
        <v>516</v>
      </c>
      <c r="L1612">
        <v>0</v>
      </c>
      <c r="N1612" t="s">
        <v>18</v>
      </c>
      <c r="O1612" t="s">
        <v>125</v>
      </c>
      <c r="P1612">
        <v>2020</v>
      </c>
      <c r="Q1612" t="s">
        <v>887</v>
      </c>
      <c r="R1612">
        <v>1</v>
      </c>
    </row>
    <row r="1613" spans="8:18">
      <c r="H1613" t="s">
        <v>164</v>
      </c>
      <c r="I1613" t="s">
        <v>168</v>
      </c>
      <c r="J1613">
        <v>2007</v>
      </c>
      <c r="K1613" t="s">
        <v>681</v>
      </c>
      <c r="L1613">
        <v>3</v>
      </c>
      <c r="N1613" t="s">
        <v>18</v>
      </c>
      <c r="O1613" t="s">
        <v>125</v>
      </c>
      <c r="P1613">
        <v>2020</v>
      </c>
      <c r="Q1613" t="s">
        <v>884</v>
      </c>
      <c r="R1613">
        <v>1</v>
      </c>
    </row>
    <row r="1614" spans="8:18">
      <c r="H1614" t="s">
        <v>164</v>
      </c>
      <c r="I1614" t="s">
        <v>168</v>
      </c>
      <c r="J1614">
        <v>2008</v>
      </c>
      <c r="K1614" t="s">
        <v>681</v>
      </c>
      <c r="L1614">
        <v>3</v>
      </c>
      <c r="N1614" t="s">
        <v>18</v>
      </c>
      <c r="O1614" t="s">
        <v>125</v>
      </c>
      <c r="P1614">
        <v>2021</v>
      </c>
      <c r="Q1614" t="s">
        <v>887</v>
      </c>
      <c r="R1614">
        <v>1</v>
      </c>
    </row>
    <row r="1615" spans="8:18">
      <c r="H1615" t="s">
        <v>164</v>
      </c>
      <c r="I1615" t="s">
        <v>168</v>
      </c>
      <c r="J1615">
        <v>2009</v>
      </c>
      <c r="K1615" t="s">
        <v>681</v>
      </c>
      <c r="L1615">
        <v>3</v>
      </c>
      <c r="N1615" t="s">
        <v>18</v>
      </c>
      <c r="O1615" t="s">
        <v>125</v>
      </c>
      <c r="P1615">
        <v>2021</v>
      </c>
      <c r="Q1615" t="s">
        <v>884</v>
      </c>
      <c r="R1615">
        <v>1</v>
      </c>
    </row>
    <row r="1616" spans="8:18">
      <c r="H1616" t="s">
        <v>164</v>
      </c>
      <c r="I1616" t="s">
        <v>168</v>
      </c>
      <c r="J1616">
        <v>2010</v>
      </c>
      <c r="K1616" t="s">
        <v>681</v>
      </c>
      <c r="L1616">
        <v>3</v>
      </c>
      <c r="N1616" t="s">
        <v>18</v>
      </c>
      <c r="O1616" t="s">
        <v>125</v>
      </c>
      <c r="P1616">
        <v>2021</v>
      </c>
      <c r="Q1616" t="s">
        <v>889</v>
      </c>
      <c r="R1616">
        <v>1</v>
      </c>
    </row>
    <row r="1617" spans="8:18">
      <c r="H1617" t="s">
        <v>164</v>
      </c>
      <c r="I1617" t="s">
        <v>168</v>
      </c>
      <c r="J1617">
        <v>2011</v>
      </c>
      <c r="K1617" t="s">
        <v>681</v>
      </c>
      <c r="L1617">
        <v>3</v>
      </c>
      <c r="N1617" t="s">
        <v>18</v>
      </c>
      <c r="O1617" t="s">
        <v>125</v>
      </c>
      <c r="P1617">
        <v>2021</v>
      </c>
      <c r="Q1617" t="s">
        <v>883</v>
      </c>
      <c r="R1617">
        <v>1</v>
      </c>
    </row>
    <row r="1618" spans="8:18">
      <c r="H1618" t="s">
        <v>164</v>
      </c>
      <c r="I1618" t="s">
        <v>168</v>
      </c>
      <c r="J1618">
        <v>2012</v>
      </c>
      <c r="K1618" t="s">
        <v>681</v>
      </c>
      <c r="L1618">
        <v>3</v>
      </c>
      <c r="N1618" t="s">
        <v>18</v>
      </c>
      <c r="O1618" t="s">
        <v>126</v>
      </c>
    </row>
    <row r="1619" spans="8:18">
      <c r="H1619" t="s">
        <v>164</v>
      </c>
      <c r="I1619" t="s">
        <v>168</v>
      </c>
      <c r="J1619">
        <v>2013</v>
      </c>
      <c r="K1619" t="s">
        <v>681</v>
      </c>
      <c r="L1619">
        <v>3</v>
      </c>
      <c r="N1619" t="s">
        <v>18</v>
      </c>
      <c r="O1619" t="s">
        <v>126</v>
      </c>
      <c r="P1619">
        <v>2018</v>
      </c>
      <c r="Q1619" t="s">
        <v>1191</v>
      </c>
      <c r="R1619">
        <v>2</v>
      </c>
    </row>
    <row r="1620" spans="8:18">
      <c r="H1620" t="s">
        <v>164</v>
      </c>
      <c r="I1620" t="s">
        <v>168</v>
      </c>
      <c r="J1620">
        <v>2014</v>
      </c>
      <c r="K1620" t="s">
        <v>681</v>
      </c>
      <c r="L1620">
        <v>3</v>
      </c>
      <c r="N1620" t="s">
        <v>18</v>
      </c>
      <c r="O1620" t="s">
        <v>126</v>
      </c>
      <c r="P1620">
        <v>2019</v>
      </c>
      <c r="Q1620" t="s">
        <v>1191</v>
      </c>
      <c r="R1620">
        <v>2</v>
      </c>
    </row>
    <row r="1621" spans="8:18">
      <c r="H1621" t="s">
        <v>164</v>
      </c>
      <c r="I1621" t="s">
        <v>168</v>
      </c>
      <c r="J1621">
        <v>2015</v>
      </c>
      <c r="K1621" t="s">
        <v>681</v>
      </c>
      <c r="L1621">
        <v>3</v>
      </c>
      <c r="N1621" t="s">
        <v>18</v>
      </c>
      <c r="O1621" t="s">
        <v>126</v>
      </c>
      <c r="P1621">
        <v>2020</v>
      </c>
      <c r="Q1621" t="s">
        <v>1191</v>
      </c>
      <c r="R1621">
        <v>2</v>
      </c>
    </row>
    <row r="1622" spans="8:18">
      <c r="H1622" t="s">
        <v>164</v>
      </c>
      <c r="I1622" t="s">
        <v>168</v>
      </c>
      <c r="J1622">
        <v>2016</v>
      </c>
      <c r="K1622" t="s">
        <v>681</v>
      </c>
      <c r="L1622">
        <v>3</v>
      </c>
      <c r="N1622" t="s">
        <v>18</v>
      </c>
      <c r="O1622" t="s">
        <v>127</v>
      </c>
      <c r="P1622">
        <v>2006</v>
      </c>
      <c r="Q1622" t="s">
        <v>1192</v>
      </c>
      <c r="R1622">
        <v>1</v>
      </c>
    </row>
    <row r="1623" spans="8:18">
      <c r="H1623" t="s">
        <v>164</v>
      </c>
      <c r="I1623" t="s">
        <v>168</v>
      </c>
      <c r="J1623">
        <v>2017</v>
      </c>
      <c r="K1623" t="s">
        <v>1193</v>
      </c>
      <c r="L1623">
        <v>3</v>
      </c>
      <c r="N1623" t="s">
        <v>18</v>
      </c>
      <c r="O1623" t="s">
        <v>127</v>
      </c>
      <c r="P1623">
        <v>2007</v>
      </c>
      <c r="Q1623" t="s">
        <v>1194</v>
      </c>
      <c r="R1623">
        <v>1</v>
      </c>
    </row>
    <row r="1624" spans="8:18">
      <c r="H1624" t="s">
        <v>164</v>
      </c>
      <c r="I1624" t="s">
        <v>168</v>
      </c>
      <c r="J1624">
        <v>2018</v>
      </c>
      <c r="K1624" t="s">
        <v>681</v>
      </c>
      <c r="L1624">
        <v>3</v>
      </c>
      <c r="N1624" t="s">
        <v>18</v>
      </c>
      <c r="O1624" t="s">
        <v>127</v>
      </c>
      <c r="P1624">
        <v>2008</v>
      </c>
      <c r="Q1624" t="s">
        <v>1194</v>
      </c>
      <c r="R1624">
        <v>1</v>
      </c>
    </row>
    <row r="1625" spans="8:18">
      <c r="H1625" t="s">
        <v>164</v>
      </c>
      <c r="I1625" t="s">
        <v>168</v>
      </c>
      <c r="J1625">
        <v>2019</v>
      </c>
      <c r="K1625" t="s">
        <v>1195</v>
      </c>
      <c r="L1625">
        <v>3</v>
      </c>
      <c r="N1625" t="s">
        <v>18</v>
      </c>
      <c r="O1625" t="s">
        <v>127</v>
      </c>
      <c r="P1625">
        <v>2009</v>
      </c>
      <c r="Q1625" t="s">
        <v>1194</v>
      </c>
      <c r="R1625">
        <v>1</v>
      </c>
    </row>
    <row r="1626" spans="8:18">
      <c r="H1626" t="s">
        <v>164</v>
      </c>
      <c r="I1626" t="s">
        <v>168</v>
      </c>
      <c r="J1626">
        <v>2020</v>
      </c>
      <c r="K1626" t="s">
        <v>681</v>
      </c>
      <c r="L1626">
        <v>3</v>
      </c>
      <c r="N1626" t="s">
        <v>18</v>
      </c>
      <c r="O1626" t="s">
        <v>127</v>
      </c>
      <c r="P1626">
        <v>2010</v>
      </c>
      <c r="Q1626" t="s">
        <v>1194</v>
      </c>
      <c r="R1626">
        <v>1</v>
      </c>
    </row>
    <row r="1627" spans="8:18">
      <c r="H1627" t="s">
        <v>164</v>
      </c>
      <c r="I1627" t="s">
        <v>169</v>
      </c>
      <c r="J1627">
        <v>2006</v>
      </c>
      <c r="K1627">
        <v>0</v>
      </c>
      <c r="L1627">
        <v>0</v>
      </c>
      <c r="N1627" t="s">
        <v>18</v>
      </c>
      <c r="O1627" t="s">
        <v>127</v>
      </c>
      <c r="P1627">
        <v>2011</v>
      </c>
      <c r="Q1627" t="s">
        <v>1196</v>
      </c>
      <c r="R1627">
        <v>0</v>
      </c>
    </row>
    <row r="1628" spans="8:18">
      <c r="H1628" t="s">
        <v>164</v>
      </c>
      <c r="I1628" t="s">
        <v>169</v>
      </c>
      <c r="J1628">
        <v>2007</v>
      </c>
      <c r="K1628">
        <v>0</v>
      </c>
      <c r="L1628">
        <v>0</v>
      </c>
      <c r="N1628" t="s">
        <v>18</v>
      </c>
      <c r="O1628" t="s">
        <v>127</v>
      </c>
      <c r="P1628">
        <v>2012</v>
      </c>
      <c r="Q1628" t="s">
        <v>1196</v>
      </c>
      <c r="R1628">
        <v>0</v>
      </c>
    </row>
    <row r="1629" spans="8:18">
      <c r="H1629" t="s">
        <v>164</v>
      </c>
      <c r="I1629" t="s">
        <v>169</v>
      </c>
      <c r="J1629">
        <v>2008</v>
      </c>
      <c r="K1629">
        <v>0</v>
      </c>
      <c r="L1629">
        <v>0</v>
      </c>
      <c r="N1629" t="s">
        <v>18</v>
      </c>
      <c r="O1629" t="s">
        <v>127</v>
      </c>
      <c r="P1629">
        <v>2013</v>
      </c>
      <c r="Q1629" t="s">
        <v>1196</v>
      </c>
      <c r="R1629">
        <v>0</v>
      </c>
    </row>
    <row r="1630" spans="8:18">
      <c r="H1630" t="s">
        <v>164</v>
      </c>
      <c r="I1630" t="s">
        <v>169</v>
      </c>
      <c r="J1630">
        <v>2009</v>
      </c>
      <c r="K1630">
        <v>0</v>
      </c>
      <c r="L1630">
        <v>0</v>
      </c>
      <c r="N1630" t="s">
        <v>18</v>
      </c>
      <c r="O1630" t="s">
        <v>127</v>
      </c>
      <c r="P1630">
        <v>2014</v>
      </c>
      <c r="Q1630" t="s">
        <v>1194</v>
      </c>
      <c r="R1630">
        <v>1</v>
      </c>
    </row>
    <row r="1631" spans="8:18">
      <c r="H1631" t="s">
        <v>164</v>
      </c>
      <c r="I1631" t="s">
        <v>169</v>
      </c>
      <c r="J1631">
        <v>2010</v>
      </c>
      <c r="K1631">
        <v>0</v>
      </c>
      <c r="L1631">
        <v>0</v>
      </c>
      <c r="N1631" t="s">
        <v>18</v>
      </c>
      <c r="O1631" t="s">
        <v>127</v>
      </c>
      <c r="P1631">
        <v>2015</v>
      </c>
      <c r="Q1631" t="s">
        <v>1194</v>
      </c>
      <c r="R1631">
        <v>1</v>
      </c>
    </row>
    <row r="1632" spans="8:18">
      <c r="H1632" t="s">
        <v>164</v>
      </c>
      <c r="I1632" t="s">
        <v>169</v>
      </c>
      <c r="J1632">
        <v>2011</v>
      </c>
      <c r="K1632">
        <v>0</v>
      </c>
      <c r="L1632">
        <v>0</v>
      </c>
      <c r="N1632" t="s">
        <v>18</v>
      </c>
      <c r="O1632" t="s">
        <v>127</v>
      </c>
      <c r="P1632">
        <v>2016</v>
      </c>
      <c r="Q1632" t="s">
        <v>1194</v>
      </c>
      <c r="R1632">
        <v>1</v>
      </c>
    </row>
    <row r="1633" spans="8:18">
      <c r="H1633" t="s">
        <v>164</v>
      </c>
      <c r="I1633" t="s">
        <v>169</v>
      </c>
      <c r="J1633">
        <v>2012</v>
      </c>
      <c r="K1633">
        <v>0</v>
      </c>
      <c r="L1633">
        <v>0</v>
      </c>
      <c r="N1633" t="s">
        <v>18</v>
      </c>
      <c r="O1633" t="s">
        <v>127</v>
      </c>
      <c r="P1633">
        <v>2017</v>
      </c>
      <c r="Q1633" t="s">
        <v>1194</v>
      </c>
      <c r="R1633">
        <v>1</v>
      </c>
    </row>
    <row r="1634" spans="8:18">
      <c r="H1634" t="s">
        <v>164</v>
      </c>
      <c r="I1634" t="s">
        <v>169</v>
      </c>
      <c r="J1634">
        <v>2013</v>
      </c>
      <c r="K1634">
        <v>0</v>
      </c>
      <c r="L1634">
        <v>0</v>
      </c>
      <c r="N1634" t="s">
        <v>18</v>
      </c>
      <c r="O1634" t="s">
        <v>127</v>
      </c>
      <c r="P1634">
        <v>2018</v>
      </c>
      <c r="Q1634" t="s">
        <v>1194</v>
      </c>
      <c r="R1634">
        <v>1</v>
      </c>
    </row>
    <row r="1635" spans="8:18">
      <c r="H1635" t="s">
        <v>164</v>
      </c>
      <c r="I1635" t="s">
        <v>169</v>
      </c>
      <c r="J1635">
        <v>2014</v>
      </c>
      <c r="K1635">
        <v>0</v>
      </c>
      <c r="L1635">
        <v>0</v>
      </c>
      <c r="N1635" t="s">
        <v>18</v>
      </c>
      <c r="O1635" t="s">
        <v>127</v>
      </c>
      <c r="P1635">
        <v>2019</v>
      </c>
      <c r="Q1635" t="s">
        <v>1194</v>
      </c>
      <c r="R1635">
        <v>1</v>
      </c>
    </row>
    <row r="1636" spans="8:18">
      <c r="H1636" t="s">
        <v>164</v>
      </c>
      <c r="I1636" t="s">
        <v>169</v>
      </c>
      <c r="J1636">
        <v>2015</v>
      </c>
      <c r="K1636">
        <v>0</v>
      </c>
      <c r="L1636">
        <v>0</v>
      </c>
      <c r="N1636" t="s">
        <v>18</v>
      </c>
      <c r="O1636" t="s">
        <v>127</v>
      </c>
      <c r="P1636">
        <v>2020</v>
      </c>
      <c r="Q1636" t="s">
        <v>1194</v>
      </c>
      <c r="R1636">
        <v>1</v>
      </c>
    </row>
    <row r="1637" spans="8:18">
      <c r="H1637" t="s">
        <v>164</v>
      </c>
      <c r="I1637" t="s">
        <v>169</v>
      </c>
      <c r="J1637">
        <v>2016</v>
      </c>
      <c r="K1637">
        <v>0</v>
      </c>
      <c r="L1637">
        <v>0</v>
      </c>
      <c r="N1637" t="s">
        <v>18</v>
      </c>
      <c r="O1637" t="s">
        <v>128</v>
      </c>
    </row>
    <row r="1638" spans="8:18">
      <c r="H1638" t="s">
        <v>164</v>
      </c>
      <c r="I1638" t="s">
        <v>169</v>
      </c>
      <c r="J1638">
        <v>2017</v>
      </c>
      <c r="K1638" t="s">
        <v>681</v>
      </c>
      <c r="L1638">
        <v>3</v>
      </c>
      <c r="N1638" t="s">
        <v>18</v>
      </c>
      <c r="O1638" t="s">
        <v>128</v>
      </c>
      <c r="P1638">
        <v>2016</v>
      </c>
    </row>
    <row r="1639" spans="8:18">
      <c r="H1639" t="s">
        <v>164</v>
      </c>
      <c r="I1639" t="s">
        <v>169</v>
      </c>
      <c r="J1639">
        <v>2018</v>
      </c>
      <c r="K1639" t="s">
        <v>670</v>
      </c>
      <c r="L1639">
        <v>3</v>
      </c>
      <c r="N1639" t="s">
        <v>18</v>
      </c>
      <c r="O1639" t="s">
        <v>128</v>
      </c>
      <c r="P1639">
        <v>2017</v>
      </c>
    </row>
    <row r="1640" spans="8:18">
      <c r="H1640" t="s">
        <v>164</v>
      </c>
      <c r="I1640" t="s">
        <v>169</v>
      </c>
      <c r="J1640">
        <v>2019</v>
      </c>
      <c r="K1640" t="s">
        <v>670</v>
      </c>
      <c r="L1640">
        <v>3</v>
      </c>
      <c r="N1640" t="s">
        <v>18</v>
      </c>
      <c r="O1640" t="s">
        <v>128</v>
      </c>
      <c r="P1640">
        <v>2018</v>
      </c>
    </row>
    <row r="1641" spans="8:18">
      <c r="H1641" t="s">
        <v>164</v>
      </c>
      <c r="I1641" t="s">
        <v>169</v>
      </c>
      <c r="J1641">
        <v>2020</v>
      </c>
      <c r="K1641" t="s">
        <v>670</v>
      </c>
      <c r="L1641">
        <v>3</v>
      </c>
      <c r="N1641" t="s">
        <v>18</v>
      </c>
      <c r="O1641" t="s">
        <v>128</v>
      </c>
      <c r="P1641">
        <v>2019</v>
      </c>
    </row>
    <row r="1642" spans="8:18">
      <c r="H1642" t="s">
        <v>164</v>
      </c>
      <c r="I1642" t="s">
        <v>170</v>
      </c>
      <c r="J1642">
        <v>2006</v>
      </c>
      <c r="K1642" t="s">
        <v>516</v>
      </c>
      <c r="L1642">
        <v>0</v>
      </c>
      <c r="N1642" t="s">
        <v>18</v>
      </c>
      <c r="O1642" t="s">
        <v>128</v>
      </c>
      <c r="P1642">
        <v>2020</v>
      </c>
    </row>
    <row r="1643" spans="8:18">
      <c r="H1643" t="s">
        <v>164</v>
      </c>
      <c r="I1643" t="s">
        <v>170</v>
      </c>
      <c r="J1643">
        <v>2007</v>
      </c>
      <c r="K1643" t="s">
        <v>516</v>
      </c>
      <c r="L1643">
        <v>0</v>
      </c>
      <c r="N1643" t="s">
        <v>18</v>
      </c>
      <c r="O1643" t="s">
        <v>128</v>
      </c>
      <c r="P1643">
        <v>2021</v>
      </c>
    </row>
    <row r="1644" spans="8:18">
      <c r="H1644" t="s">
        <v>164</v>
      </c>
      <c r="I1644" t="s">
        <v>170</v>
      </c>
      <c r="J1644">
        <v>2008</v>
      </c>
      <c r="K1644" t="s">
        <v>516</v>
      </c>
      <c r="L1644">
        <v>0</v>
      </c>
      <c r="N1644" t="s">
        <v>164</v>
      </c>
      <c r="O1644" t="s">
        <v>165</v>
      </c>
      <c r="P1644">
        <v>2006</v>
      </c>
      <c r="Q1644" t="s">
        <v>739</v>
      </c>
      <c r="R1644">
        <v>3</v>
      </c>
    </row>
    <row r="1645" spans="8:18">
      <c r="H1645" t="s">
        <v>164</v>
      </c>
      <c r="I1645" t="s">
        <v>170</v>
      </c>
      <c r="J1645">
        <v>2009</v>
      </c>
      <c r="K1645" t="s">
        <v>516</v>
      </c>
      <c r="L1645">
        <v>0</v>
      </c>
      <c r="N1645" t="s">
        <v>164</v>
      </c>
      <c r="O1645" t="s">
        <v>165</v>
      </c>
      <c r="P1645">
        <v>2007</v>
      </c>
      <c r="Q1645" t="s">
        <v>739</v>
      </c>
      <c r="R1645">
        <v>3</v>
      </c>
    </row>
    <row r="1646" spans="8:18">
      <c r="H1646" t="s">
        <v>164</v>
      </c>
      <c r="I1646" t="s">
        <v>170</v>
      </c>
      <c r="J1646">
        <v>2010</v>
      </c>
      <c r="K1646" t="s">
        <v>516</v>
      </c>
      <c r="L1646">
        <v>0</v>
      </c>
      <c r="N1646" t="s">
        <v>164</v>
      </c>
      <c r="O1646" t="s">
        <v>165</v>
      </c>
      <c r="P1646">
        <v>2008</v>
      </c>
      <c r="Q1646" t="s">
        <v>739</v>
      </c>
      <c r="R1646">
        <v>3</v>
      </c>
    </row>
    <row r="1647" spans="8:18">
      <c r="H1647" t="s">
        <v>164</v>
      </c>
      <c r="I1647" t="s">
        <v>170</v>
      </c>
      <c r="J1647">
        <v>2011</v>
      </c>
      <c r="K1647" t="s">
        <v>516</v>
      </c>
      <c r="L1647">
        <v>0</v>
      </c>
      <c r="N1647" t="s">
        <v>164</v>
      </c>
      <c r="O1647" t="s">
        <v>165</v>
      </c>
      <c r="P1647">
        <v>2009</v>
      </c>
      <c r="Q1647" t="s">
        <v>739</v>
      </c>
      <c r="R1647">
        <v>3</v>
      </c>
    </row>
    <row r="1648" spans="8:18">
      <c r="H1648" t="s">
        <v>164</v>
      </c>
      <c r="I1648" t="s">
        <v>170</v>
      </c>
      <c r="J1648">
        <v>2012</v>
      </c>
      <c r="K1648" t="s">
        <v>516</v>
      </c>
      <c r="L1648">
        <v>0</v>
      </c>
      <c r="N1648" t="s">
        <v>164</v>
      </c>
      <c r="O1648" t="s">
        <v>165</v>
      </c>
      <c r="P1648">
        <v>2010</v>
      </c>
      <c r="Q1648" t="s">
        <v>739</v>
      </c>
      <c r="R1648">
        <v>3</v>
      </c>
    </row>
    <row r="1649" spans="8:18">
      <c r="H1649" t="s">
        <v>164</v>
      </c>
      <c r="I1649" t="s">
        <v>170</v>
      </c>
      <c r="J1649">
        <v>2013</v>
      </c>
      <c r="K1649" t="s">
        <v>516</v>
      </c>
      <c r="L1649">
        <v>0</v>
      </c>
      <c r="N1649" t="s">
        <v>164</v>
      </c>
      <c r="O1649" t="s">
        <v>165</v>
      </c>
      <c r="P1649">
        <v>2011</v>
      </c>
      <c r="Q1649" t="s">
        <v>739</v>
      </c>
      <c r="R1649">
        <v>3</v>
      </c>
    </row>
    <row r="1650" spans="8:18">
      <c r="H1650" t="s">
        <v>164</v>
      </c>
      <c r="I1650" t="s">
        <v>170</v>
      </c>
      <c r="J1650">
        <v>2014</v>
      </c>
      <c r="K1650" t="s">
        <v>516</v>
      </c>
      <c r="L1650">
        <v>0</v>
      </c>
      <c r="N1650" t="s">
        <v>164</v>
      </c>
      <c r="O1650" t="s">
        <v>165</v>
      </c>
      <c r="P1650">
        <v>2012</v>
      </c>
      <c r="Q1650" t="s">
        <v>739</v>
      </c>
      <c r="R1650">
        <v>3</v>
      </c>
    </row>
    <row r="1651" spans="8:18">
      <c r="H1651" t="s">
        <v>164</v>
      </c>
      <c r="I1651" t="s">
        <v>170</v>
      </c>
      <c r="J1651">
        <v>2015</v>
      </c>
      <c r="K1651" t="s">
        <v>516</v>
      </c>
      <c r="L1651">
        <v>0</v>
      </c>
      <c r="N1651" t="s">
        <v>164</v>
      </c>
      <c r="O1651" t="s">
        <v>165</v>
      </c>
      <c r="P1651">
        <v>2013</v>
      </c>
      <c r="Q1651" t="s">
        <v>739</v>
      </c>
      <c r="R1651">
        <v>3</v>
      </c>
    </row>
    <row r="1652" spans="8:18">
      <c r="H1652" t="s">
        <v>164</v>
      </c>
      <c r="I1652" t="s">
        <v>170</v>
      </c>
      <c r="J1652">
        <v>2016</v>
      </c>
      <c r="K1652" t="s">
        <v>681</v>
      </c>
      <c r="L1652">
        <v>3</v>
      </c>
      <c r="N1652" t="s">
        <v>164</v>
      </c>
      <c r="O1652" t="s">
        <v>165</v>
      </c>
      <c r="P1652">
        <v>2014</v>
      </c>
      <c r="Q1652" t="s">
        <v>739</v>
      </c>
      <c r="R1652">
        <v>3</v>
      </c>
    </row>
    <row r="1653" spans="8:18">
      <c r="H1653" t="s">
        <v>164</v>
      </c>
      <c r="I1653" t="s">
        <v>170</v>
      </c>
      <c r="J1653">
        <v>2017</v>
      </c>
      <c r="K1653" t="s">
        <v>670</v>
      </c>
      <c r="L1653">
        <v>3</v>
      </c>
      <c r="N1653" t="s">
        <v>164</v>
      </c>
      <c r="O1653" t="s">
        <v>165</v>
      </c>
      <c r="P1653">
        <v>2015</v>
      </c>
      <c r="Q1653" t="s">
        <v>739</v>
      </c>
      <c r="R1653">
        <v>3</v>
      </c>
    </row>
    <row r="1654" spans="8:18">
      <c r="H1654" t="s">
        <v>164</v>
      </c>
      <c r="I1654" t="s">
        <v>170</v>
      </c>
      <c r="J1654">
        <v>2018</v>
      </c>
      <c r="K1654" t="s">
        <v>670</v>
      </c>
      <c r="L1654">
        <v>3</v>
      </c>
      <c r="N1654" t="s">
        <v>164</v>
      </c>
      <c r="O1654" t="s">
        <v>165</v>
      </c>
      <c r="P1654">
        <v>2016</v>
      </c>
      <c r="Q1654" t="s">
        <v>739</v>
      </c>
      <c r="R1654">
        <v>3</v>
      </c>
    </row>
    <row r="1655" spans="8:18">
      <c r="H1655" t="s">
        <v>164</v>
      </c>
      <c r="I1655" t="s">
        <v>170</v>
      </c>
      <c r="J1655">
        <v>2019</v>
      </c>
      <c r="K1655" t="s">
        <v>670</v>
      </c>
      <c r="L1655">
        <v>3</v>
      </c>
      <c r="N1655" t="s">
        <v>164</v>
      </c>
      <c r="O1655" t="s">
        <v>165</v>
      </c>
      <c r="P1655">
        <v>2017</v>
      </c>
      <c r="Q1655" t="s">
        <v>739</v>
      </c>
      <c r="R1655">
        <v>3</v>
      </c>
    </row>
    <row r="1656" spans="8:18">
      <c r="H1656" t="s">
        <v>164</v>
      </c>
      <c r="I1656" t="s">
        <v>170</v>
      </c>
      <c r="J1656">
        <v>2020</v>
      </c>
      <c r="K1656" t="s">
        <v>681</v>
      </c>
      <c r="L1656">
        <v>3</v>
      </c>
      <c r="N1656" t="s">
        <v>164</v>
      </c>
      <c r="O1656" t="s">
        <v>165</v>
      </c>
      <c r="P1656">
        <v>2018</v>
      </c>
      <c r="Q1656" t="s">
        <v>739</v>
      </c>
      <c r="R1656">
        <v>3</v>
      </c>
    </row>
    <row r="1657" spans="8:18">
      <c r="H1657" t="s">
        <v>164</v>
      </c>
      <c r="I1657" t="s">
        <v>171</v>
      </c>
      <c r="J1657">
        <v>2006</v>
      </c>
      <c r="N1657" t="s">
        <v>164</v>
      </c>
      <c r="O1657" t="s">
        <v>165</v>
      </c>
      <c r="P1657">
        <v>2019</v>
      </c>
      <c r="Q1657" t="s">
        <v>739</v>
      </c>
      <c r="R1657">
        <v>3</v>
      </c>
    </row>
    <row r="1658" spans="8:18">
      <c r="H1658" t="s">
        <v>164</v>
      </c>
      <c r="I1658" t="s">
        <v>171</v>
      </c>
      <c r="J1658">
        <v>2007</v>
      </c>
      <c r="N1658" t="s">
        <v>164</v>
      </c>
      <c r="O1658" t="s">
        <v>165</v>
      </c>
      <c r="P1658">
        <v>2020</v>
      </c>
      <c r="Q1658" t="s">
        <v>739</v>
      </c>
      <c r="R1658">
        <v>3</v>
      </c>
    </row>
    <row r="1659" spans="8:18">
      <c r="H1659" t="s">
        <v>164</v>
      </c>
      <c r="I1659" t="s">
        <v>171</v>
      </c>
      <c r="J1659">
        <v>2008</v>
      </c>
      <c r="N1659" t="s">
        <v>164</v>
      </c>
      <c r="O1659" t="s">
        <v>166</v>
      </c>
      <c r="P1659">
        <v>2006</v>
      </c>
      <c r="Q1659" t="s">
        <v>671</v>
      </c>
      <c r="R1659">
        <v>3</v>
      </c>
    </row>
    <row r="1660" spans="8:18">
      <c r="H1660" t="s">
        <v>164</v>
      </c>
      <c r="I1660" t="s">
        <v>171</v>
      </c>
      <c r="J1660">
        <v>2009</v>
      </c>
      <c r="N1660" t="s">
        <v>164</v>
      </c>
      <c r="O1660" t="s">
        <v>166</v>
      </c>
      <c r="P1660">
        <v>2007</v>
      </c>
      <c r="Q1660" t="s">
        <v>671</v>
      </c>
      <c r="R1660">
        <v>3</v>
      </c>
    </row>
    <row r="1661" spans="8:18">
      <c r="H1661" t="s">
        <v>164</v>
      </c>
      <c r="I1661" t="s">
        <v>171</v>
      </c>
      <c r="J1661">
        <v>2010</v>
      </c>
      <c r="N1661" t="s">
        <v>164</v>
      </c>
      <c r="O1661" t="s">
        <v>166</v>
      </c>
      <c r="P1661">
        <v>2008</v>
      </c>
      <c r="Q1661" t="s">
        <v>671</v>
      </c>
      <c r="R1661">
        <v>3</v>
      </c>
    </row>
    <row r="1662" spans="8:18">
      <c r="H1662" t="s">
        <v>164</v>
      </c>
      <c r="I1662" t="s">
        <v>171</v>
      </c>
      <c r="J1662">
        <v>2011</v>
      </c>
      <c r="N1662" t="s">
        <v>164</v>
      </c>
      <c r="O1662" t="s">
        <v>166</v>
      </c>
      <c r="P1662">
        <v>2009</v>
      </c>
      <c r="Q1662" t="s">
        <v>671</v>
      </c>
      <c r="R1662">
        <v>3</v>
      </c>
    </row>
    <row r="1663" spans="8:18">
      <c r="H1663" t="s">
        <v>164</v>
      </c>
      <c r="I1663" t="s">
        <v>171</v>
      </c>
      <c r="J1663">
        <v>2012</v>
      </c>
      <c r="N1663" t="s">
        <v>164</v>
      </c>
      <c r="O1663" t="s">
        <v>166</v>
      </c>
      <c r="P1663">
        <v>2010</v>
      </c>
      <c r="Q1663" t="s">
        <v>671</v>
      </c>
      <c r="R1663">
        <v>3</v>
      </c>
    </row>
    <row r="1664" spans="8:18">
      <c r="H1664" t="s">
        <v>164</v>
      </c>
      <c r="I1664" t="s">
        <v>171</v>
      </c>
      <c r="J1664">
        <v>2013</v>
      </c>
      <c r="N1664" t="s">
        <v>164</v>
      </c>
      <c r="O1664" t="s">
        <v>166</v>
      </c>
      <c r="P1664">
        <v>2011</v>
      </c>
      <c r="Q1664" t="s">
        <v>671</v>
      </c>
      <c r="R1664">
        <v>3</v>
      </c>
    </row>
    <row r="1665" spans="8:18">
      <c r="H1665" t="s">
        <v>164</v>
      </c>
      <c r="I1665" t="s">
        <v>171</v>
      </c>
      <c r="J1665">
        <v>2014</v>
      </c>
      <c r="N1665" t="s">
        <v>164</v>
      </c>
      <c r="O1665" t="s">
        <v>166</v>
      </c>
      <c r="P1665">
        <v>2012</v>
      </c>
      <c r="Q1665" t="s">
        <v>671</v>
      </c>
      <c r="R1665">
        <v>3</v>
      </c>
    </row>
    <row r="1666" spans="8:18">
      <c r="H1666" t="s">
        <v>164</v>
      </c>
      <c r="I1666" t="s">
        <v>171</v>
      </c>
      <c r="J1666">
        <v>2015</v>
      </c>
      <c r="N1666" t="s">
        <v>164</v>
      </c>
      <c r="O1666" t="s">
        <v>166</v>
      </c>
      <c r="P1666">
        <v>2013</v>
      </c>
      <c r="Q1666" t="s">
        <v>671</v>
      </c>
      <c r="R1666">
        <v>3</v>
      </c>
    </row>
    <row r="1667" spans="8:18">
      <c r="H1667" t="s">
        <v>164</v>
      </c>
      <c r="I1667" t="s">
        <v>171</v>
      </c>
      <c r="J1667">
        <v>2016</v>
      </c>
      <c r="N1667" t="s">
        <v>164</v>
      </c>
      <c r="O1667" t="s">
        <v>166</v>
      </c>
      <c r="P1667">
        <v>2014</v>
      </c>
      <c r="Q1667" t="s">
        <v>671</v>
      </c>
      <c r="R1667">
        <v>3</v>
      </c>
    </row>
    <row r="1668" spans="8:18">
      <c r="H1668" t="s">
        <v>164</v>
      </c>
      <c r="I1668" t="s">
        <v>171</v>
      </c>
      <c r="J1668">
        <v>2017</v>
      </c>
      <c r="N1668" t="s">
        <v>164</v>
      </c>
      <c r="O1668" t="s">
        <v>166</v>
      </c>
      <c r="P1668">
        <v>2015</v>
      </c>
      <c r="Q1668" t="s">
        <v>671</v>
      </c>
      <c r="R1668">
        <v>3</v>
      </c>
    </row>
    <row r="1669" spans="8:18">
      <c r="H1669" t="s">
        <v>164</v>
      </c>
      <c r="I1669" t="s">
        <v>171</v>
      </c>
      <c r="J1669">
        <v>2018</v>
      </c>
      <c r="N1669" t="s">
        <v>164</v>
      </c>
      <c r="O1669" t="s">
        <v>166</v>
      </c>
      <c r="P1669">
        <v>2016</v>
      </c>
      <c r="Q1669" t="s">
        <v>671</v>
      </c>
      <c r="R1669">
        <v>3</v>
      </c>
    </row>
    <row r="1670" spans="8:18">
      <c r="H1670" t="s">
        <v>164</v>
      </c>
      <c r="I1670" t="s">
        <v>171</v>
      </c>
      <c r="J1670">
        <v>2019</v>
      </c>
      <c r="N1670" t="s">
        <v>164</v>
      </c>
      <c r="O1670" t="s">
        <v>166</v>
      </c>
      <c r="P1670">
        <v>2017</v>
      </c>
      <c r="Q1670" t="s">
        <v>671</v>
      </c>
      <c r="R1670">
        <v>3</v>
      </c>
    </row>
    <row r="1671" spans="8:18">
      <c r="H1671" t="s">
        <v>164</v>
      </c>
      <c r="I1671" t="s">
        <v>171</v>
      </c>
      <c r="J1671">
        <v>2020</v>
      </c>
      <c r="N1671" t="s">
        <v>164</v>
      </c>
      <c r="O1671" t="s">
        <v>166</v>
      </c>
      <c r="P1671">
        <v>2018</v>
      </c>
      <c r="Q1671" t="s">
        <v>671</v>
      </c>
      <c r="R1671">
        <v>3</v>
      </c>
    </row>
    <row r="1672" spans="8:18">
      <c r="H1672" t="s">
        <v>164</v>
      </c>
      <c r="I1672" t="s">
        <v>172</v>
      </c>
      <c r="J1672">
        <v>2006</v>
      </c>
      <c r="K1672" t="s">
        <v>1197</v>
      </c>
      <c r="L1672">
        <v>2</v>
      </c>
      <c r="N1672" t="s">
        <v>164</v>
      </c>
      <c r="O1672" t="s">
        <v>166</v>
      </c>
      <c r="P1672">
        <v>2019</v>
      </c>
      <c r="Q1672" t="s">
        <v>671</v>
      </c>
      <c r="R1672">
        <v>3</v>
      </c>
    </row>
    <row r="1673" spans="8:18">
      <c r="H1673" t="s">
        <v>164</v>
      </c>
      <c r="I1673" t="s">
        <v>172</v>
      </c>
      <c r="J1673">
        <v>2007</v>
      </c>
      <c r="K1673" t="s">
        <v>1197</v>
      </c>
      <c r="L1673">
        <v>2</v>
      </c>
      <c r="N1673" t="s">
        <v>164</v>
      </c>
      <c r="O1673" t="s">
        <v>166</v>
      </c>
      <c r="P1673">
        <v>2020</v>
      </c>
      <c r="Q1673" t="s">
        <v>671</v>
      </c>
      <c r="R1673">
        <v>3</v>
      </c>
    </row>
    <row r="1674" spans="8:18">
      <c r="H1674" t="s">
        <v>164</v>
      </c>
      <c r="I1674" t="s">
        <v>172</v>
      </c>
      <c r="J1674">
        <v>2008</v>
      </c>
      <c r="K1674" t="s">
        <v>1198</v>
      </c>
      <c r="L1674">
        <v>2</v>
      </c>
      <c r="N1674" t="s">
        <v>164</v>
      </c>
      <c r="O1674" t="s">
        <v>167</v>
      </c>
      <c r="P1674">
        <v>2006</v>
      </c>
      <c r="Q1674" t="s">
        <v>739</v>
      </c>
      <c r="R1674">
        <v>3</v>
      </c>
    </row>
    <row r="1675" spans="8:18">
      <c r="H1675" t="s">
        <v>164</v>
      </c>
      <c r="I1675" t="s">
        <v>172</v>
      </c>
      <c r="J1675">
        <v>2009</v>
      </c>
      <c r="K1675" t="s">
        <v>1199</v>
      </c>
      <c r="L1675">
        <v>2</v>
      </c>
      <c r="N1675" t="s">
        <v>164</v>
      </c>
      <c r="O1675" t="s">
        <v>167</v>
      </c>
      <c r="P1675">
        <v>2007</v>
      </c>
      <c r="Q1675" t="s">
        <v>739</v>
      </c>
      <c r="R1675">
        <v>3</v>
      </c>
    </row>
    <row r="1676" spans="8:18">
      <c r="H1676" t="s">
        <v>164</v>
      </c>
      <c r="I1676" t="s">
        <v>172</v>
      </c>
      <c r="J1676">
        <v>2010</v>
      </c>
      <c r="K1676" t="s">
        <v>1200</v>
      </c>
      <c r="L1676">
        <v>2</v>
      </c>
      <c r="N1676" t="s">
        <v>164</v>
      </c>
      <c r="O1676" t="s">
        <v>167</v>
      </c>
      <c r="P1676">
        <v>2008</v>
      </c>
      <c r="Q1676" t="s">
        <v>739</v>
      </c>
      <c r="R1676">
        <v>3</v>
      </c>
    </row>
    <row r="1677" spans="8:18">
      <c r="H1677" t="s">
        <v>164</v>
      </c>
      <c r="I1677" t="s">
        <v>172</v>
      </c>
      <c r="J1677">
        <v>2011</v>
      </c>
      <c r="K1677" t="s">
        <v>1200</v>
      </c>
      <c r="L1677">
        <v>2</v>
      </c>
      <c r="N1677" t="s">
        <v>164</v>
      </c>
      <c r="O1677" t="s">
        <v>167</v>
      </c>
      <c r="P1677">
        <v>2009</v>
      </c>
      <c r="Q1677" t="s">
        <v>739</v>
      </c>
      <c r="R1677">
        <v>3</v>
      </c>
    </row>
    <row r="1678" spans="8:18">
      <c r="H1678" t="s">
        <v>164</v>
      </c>
      <c r="I1678" t="s">
        <v>172</v>
      </c>
      <c r="J1678">
        <v>2012</v>
      </c>
      <c r="K1678" t="s">
        <v>1200</v>
      </c>
      <c r="L1678">
        <v>2</v>
      </c>
      <c r="N1678" t="s">
        <v>164</v>
      </c>
      <c r="O1678" t="s">
        <v>167</v>
      </c>
      <c r="P1678">
        <v>2010</v>
      </c>
      <c r="Q1678" t="s">
        <v>739</v>
      </c>
      <c r="R1678">
        <v>3</v>
      </c>
    </row>
    <row r="1679" spans="8:18">
      <c r="H1679" t="s">
        <v>164</v>
      </c>
      <c r="I1679" t="s">
        <v>172</v>
      </c>
      <c r="J1679">
        <v>2013</v>
      </c>
      <c r="K1679" t="s">
        <v>1200</v>
      </c>
      <c r="L1679">
        <v>2</v>
      </c>
      <c r="N1679" t="s">
        <v>164</v>
      </c>
      <c r="O1679" t="s">
        <v>167</v>
      </c>
      <c r="P1679">
        <v>2011</v>
      </c>
      <c r="Q1679" t="s">
        <v>739</v>
      </c>
      <c r="R1679">
        <v>3</v>
      </c>
    </row>
    <row r="1680" spans="8:18">
      <c r="H1680" t="s">
        <v>164</v>
      </c>
      <c r="I1680" t="s">
        <v>172</v>
      </c>
      <c r="J1680">
        <v>2014</v>
      </c>
      <c r="K1680" t="s">
        <v>716</v>
      </c>
      <c r="L1680">
        <v>1</v>
      </c>
      <c r="N1680" t="s">
        <v>164</v>
      </c>
      <c r="O1680" t="s">
        <v>167</v>
      </c>
      <c r="P1680">
        <v>2012</v>
      </c>
      <c r="Q1680" t="s">
        <v>739</v>
      </c>
      <c r="R1680">
        <v>3</v>
      </c>
    </row>
    <row r="1681" spans="8:18">
      <c r="H1681" t="s">
        <v>164</v>
      </c>
      <c r="I1681" t="s">
        <v>172</v>
      </c>
      <c r="J1681">
        <v>2015</v>
      </c>
      <c r="K1681" t="s">
        <v>716</v>
      </c>
      <c r="L1681">
        <v>1</v>
      </c>
      <c r="N1681" t="s">
        <v>164</v>
      </c>
      <c r="O1681" t="s">
        <v>167</v>
      </c>
      <c r="P1681">
        <v>2013</v>
      </c>
      <c r="Q1681" t="s">
        <v>739</v>
      </c>
      <c r="R1681">
        <v>3</v>
      </c>
    </row>
    <row r="1682" spans="8:18">
      <c r="H1682" t="s">
        <v>164</v>
      </c>
      <c r="I1682" t="s">
        <v>172</v>
      </c>
      <c r="J1682">
        <v>2016</v>
      </c>
      <c r="K1682" t="s">
        <v>716</v>
      </c>
      <c r="L1682">
        <v>1</v>
      </c>
      <c r="N1682" t="s">
        <v>164</v>
      </c>
      <c r="O1682" t="s">
        <v>167</v>
      </c>
      <c r="P1682">
        <v>2014</v>
      </c>
      <c r="Q1682" t="s">
        <v>739</v>
      </c>
      <c r="R1682">
        <v>3</v>
      </c>
    </row>
    <row r="1683" spans="8:18">
      <c r="H1683" t="s">
        <v>164</v>
      </c>
      <c r="I1683" t="s">
        <v>172</v>
      </c>
      <c r="J1683">
        <v>2017</v>
      </c>
      <c r="K1683" t="s">
        <v>716</v>
      </c>
      <c r="L1683">
        <v>1</v>
      </c>
      <c r="N1683" t="s">
        <v>164</v>
      </c>
      <c r="O1683" t="s">
        <v>167</v>
      </c>
      <c r="P1683">
        <v>2015</v>
      </c>
      <c r="Q1683" t="s">
        <v>739</v>
      </c>
      <c r="R1683">
        <v>3</v>
      </c>
    </row>
    <row r="1684" spans="8:18">
      <c r="H1684" t="s">
        <v>164</v>
      </c>
      <c r="I1684" t="s">
        <v>172</v>
      </c>
      <c r="J1684">
        <v>2018</v>
      </c>
      <c r="K1684" t="s">
        <v>716</v>
      </c>
      <c r="L1684">
        <v>1</v>
      </c>
      <c r="N1684" t="s">
        <v>164</v>
      </c>
      <c r="O1684" t="s">
        <v>167</v>
      </c>
      <c r="P1684">
        <v>2016</v>
      </c>
      <c r="Q1684" t="s">
        <v>739</v>
      </c>
      <c r="R1684">
        <v>3</v>
      </c>
    </row>
    <row r="1685" spans="8:18">
      <c r="H1685" t="s">
        <v>164</v>
      </c>
      <c r="I1685" t="s">
        <v>172</v>
      </c>
      <c r="J1685">
        <v>2019</v>
      </c>
      <c r="K1685" t="s">
        <v>1200</v>
      </c>
      <c r="L1685">
        <v>2</v>
      </c>
      <c r="N1685" t="s">
        <v>164</v>
      </c>
      <c r="O1685" t="s">
        <v>167</v>
      </c>
      <c r="P1685">
        <v>2017</v>
      </c>
      <c r="Q1685" t="s">
        <v>739</v>
      </c>
      <c r="R1685">
        <v>3</v>
      </c>
    </row>
    <row r="1686" spans="8:18">
      <c r="H1686" t="s">
        <v>164</v>
      </c>
      <c r="I1686" t="s">
        <v>172</v>
      </c>
      <c r="J1686">
        <v>2020</v>
      </c>
      <c r="K1686" t="s">
        <v>1200</v>
      </c>
      <c r="L1686">
        <v>2</v>
      </c>
      <c r="N1686" t="s">
        <v>164</v>
      </c>
      <c r="O1686" t="s">
        <v>167</v>
      </c>
      <c r="P1686">
        <v>2018</v>
      </c>
      <c r="Q1686" t="s">
        <v>739</v>
      </c>
      <c r="R1686">
        <v>3</v>
      </c>
    </row>
    <row r="1687" spans="8:18">
      <c r="H1687" t="s">
        <v>164</v>
      </c>
      <c r="I1687" t="s">
        <v>26</v>
      </c>
      <c r="J1687">
        <v>2006</v>
      </c>
      <c r="K1687" t="s">
        <v>749</v>
      </c>
      <c r="L1687">
        <v>1</v>
      </c>
      <c r="N1687" t="s">
        <v>164</v>
      </c>
      <c r="O1687" t="s">
        <v>167</v>
      </c>
      <c r="P1687">
        <v>2019</v>
      </c>
      <c r="Q1687" t="s">
        <v>739</v>
      </c>
      <c r="R1687">
        <v>3</v>
      </c>
    </row>
    <row r="1688" spans="8:18">
      <c r="H1688" t="s">
        <v>164</v>
      </c>
      <c r="I1688" t="s">
        <v>26</v>
      </c>
      <c r="J1688">
        <v>2007</v>
      </c>
      <c r="K1688" t="s">
        <v>749</v>
      </c>
      <c r="L1688">
        <v>1</v>
      </c>
      <c r="N1688" t="s">
        <v>164</v>
      </c>
      <c r="O1688" t="s">
        <v>167</v>
      </c>
      <c r="P1688">
        <v>2020</v>
      </c>
      <c r="Q1688" t="s">
        <v>739</v>
      </c>
      <c r="R1688">
        <v>3</v>
      </c>
    </row>
    <row r="1689" spans="8:18">
      <c r="H1689" t="s">
        <v>164</v>
      </c>
      <c r="I1689" t="s">
        <v>26</v>
      </c>
      <c r="J1689">
        <v>2008</v>
      </c>
      <c r="K1689" t="s">
        <v>749</v>
      </c>
      <c r="L1689">
        <v>1</v>
      </c>
      <c r="N1689" t="s">
        <v>164</v>
      </c>
      <c r="O1689" t="s">
        <v>168</v>
      </c>
      <c r="P1689">
        <v>2006</v>
      </c>
      <c r="Q1689" t="s">
        <v>516</v>
      </c>
      <c r="R1689">
        <v>0</v>
      </c>
    </row>
    <row r="1690" spans="8:18">
      <c r="H1690" t="s">
        <v>164</v>
      </c>
      <c r="I1690" t="s">
        <v>26</v>
      </c>
      <c r="J1690">
        <v>2009</v>
      </c>
      <c r="K1690" t="s">
        <v>749</v>
      </c>
      <c r="L1690">
        <v>1</v>
      </c>
      <c r="N1690" t="s">
        <v>164</v>
      </c>
      <c r="O1690" t="s">
        <v>168</v>
      </c>
      <c r="P1690">
        <v>2007</v>
      </c>
      <c r="Q1690" t="s">
        <v>671</v>
      </c>
      <c r="R1690">
        <v>3</v>
      </c>
    </row>
    <row r="1691" spans="8:18">
      <c r="H1691" t="s">
        <v>164</v>
      </c>
      <c r="I1691" t="s">
        <v>26</v>
      </c>
      <c r="J1691">
        <v>2010</v>
      </c>
      <c r="K1691" t="s">
        <v>749</v>
      </c>
      <c r="L1691">
        <v>1</v>
      </c>
      <c r="N1691" t="s">
        <v>164</v>
      </c>
      <c r="O1691" t="s">
        <v>168</v>
      </c>
      <c r="P1691">
        <v>2008</v>
      </c>
      <c r="Q1691" t="s">
        <v>671</v>
      </c>
      <c r="R1691">
        <v>3</v>
      </c>
    </row>
    <row r="1692" spans="8:18">
      <c r="H1692" t="s">
        <v>164</v>
      </c>
      <c r="I1692" t="s">
        <v>26</v>
      </c>
      <c r="J1692">
        <v>2011</v>
      </c>
      <c r="K1692" t="s">
        <v>749</v>
      </c>
      <c r="L1692">
        <v>1</v>
      </c>
      <c r="N1692" t="s">
        <v>164</v>
      </c>
      <c r="O1692" t="s">
        <v>168</v>
      </c>
      <c r="P1692">
        <v>2009</v>
      </c>
      <c r="Q1692" t="s">
        <v>671</v>
      </c>
      <c r="R1692">
        <v>3</v>
      </c>
    </row>
    <row r="1693" spans="8:18">
      <c r="H1693" t="s">
        <v>164</v>
      </c>
      <c r="I1693" t="s">
        <v>26</v>
      </c>
      <c r="J1693">
        <v>2012</v>
      </c>
      <c r="K1693" t="s">
        <v>749</v>
      </c>
      <c r="L1693">
        <v>1</v>
      </c>
      <c r="N1693" t="s">
        <v>164</v>
      </c>
      <c r="O1693" t="s">
        <v>168</v>
      </c>
      <c r="P1693">
        <v>2010</v>
      </c>
      <c r="Q1693" t="s">
        <v>671</v>
      </c>
      <c r="R1693">
        <v>3</v>
      </c>
    </row>
    <row r="1694" spans="8:18">
      <c r="H1694" t="s">
        <v>164</v>
      </c>
      <c r="I1694" t="s">
        <v>26</v>
      </c>
      <c r="J1694">
        <v>2013</v>
      </c>
      <c r="K1694" t="s">
        <v>749</v>
      </c>
      <c r="L1694">
        <v>1</v>
      </c>
      <c r="N1694" t="s">
        <v>164</v>
      </c>
      <c r="O1694" t="s">
        <v>168</v>
      </c>
      <c r="P1694">
        <v>2011</v>
      </c>
      <c r="Q1694" t="s">
        <v>671</v>
      </c>
      <c r="R1694">
        <v>3</v>
      </c>
    </row>
    <row r="1695" spans="8:18">
      <c r="H1695" t="s">
        <v>164</v>
      </c>
      <c r="I1695" t="s">
        <v>26</v>
      </c>
      <c r="J1695">
        <v>2014</v>
      </c>
      <c r="K1695" t="s">
        <v>749</v>
      </c>
      <c r="L1695">
        <v>1</v>
      </c>
      <c r="N1695" t="s">
        <v>164</v>
      </c>
      <c r="O1695" t="s">
        <v>168</v>
      </c>
      <c r="P1695">
        <v>2012</v>
      </c>
      <c r="Q1695" t="s">
        <v>671</v>
      </c>
      <c r="R1695">
        <v>3</v>
      </c>
    </row>
    <row r="1696" spans="8:18">
      <c r="H1696" t="s">
        <v>164</v>
      </c>
      <c r="I1696" t="s">
        <v>26</v>
      </c>
      <c r="J1696">
        <v>2015</v>
      </c>
      <c r="K1696" t="s">
        <v>749</v>
      </c>
      <c r="L1696">
        <v>1</v>
      </c>
      <c r="N1696" t="s">
        <v>164</v>
      </c>
      <c r="O1696" t="s">
        <v>168</v>
      </c>
      <c r="P1696">
        <v>2013</v>
      </c>
      <c r="Q1696" t="s">
        <v>671</v>
      </c>
      <c r="R1696">
        <v>3</v>
      </c>
    </row>
    <row r="1697" spans="8:18">
      <c r="H1697" t="s">
        <v>164</v>
      </c>
      <c r="I1697" t="s">
        <v>26</v>
      </c>
      <c r="J1697">
        <v>2016</v>
      </c>
      <c r="K1697" t="s">
        <v>749</v>
      </c>
      <c r="L1697">
        <v>1</v>
      </c>
      <c r="N1697" t="s">
        <v>164</v>
      </c>
      <c r="O1697" t="s">
        <v>168</v>
      </c>
      <c r="P1697">
        <v>2014</v>
      </c>
      <c r="Q1697" t="s">
        <v>671</v>
      </c>
      <c r="R1697">
        <v>3</v>
      </c>
    </row>
    <row r="1698" spans="8:18">
      <c r="H1698" t="s">
        <v>164</v>
      </c>
      <c r="I1698" t="s">
        <v>26</v>
      </c>
      <c r="J1698">
        <v>2017</v>
      </c>
      <c r="K1698" t="s">
        <v>749</v>
      </c>
      <c r="L1698">
        <v>1</v>
      </c>
      <c r="N1698" t="s">
        <v>164</v>
      </c>
      <c r="O1698" t="s">
        <v>168</v>
      </c>
      <c r="P1698">
        <v>2015</v>
      </c>
      <c r="Q1698" t="s">
        <v>671</v>
      </c>
      <c r="R1698">
        <v>3</v>
      </c>
    </row>
    <row r="1699" spans="8:18">
      <c r="H1699" t="s">
        <v>164</v>
      </c>
      <c r="I1699" t="s">
        <v>26</v>
      </c>
      <c r="J1699">
        <v>2018</v>
      </c>
      <c r="K1699">
        <v>0</v>
      </c>
      <c r="L1699">
        <v>0</v>
      </c>
      <c r="N1699" t="s">
        <v>164</v>
      </c>
      <c r="O1699" t="s">
        <v>168</v>
      </c>
      <c r="P1699">
        <v>2016</v>
      </c>
      <c r="Q1699" t="s">
        <v>671</v>
      </c>
      <c r="R1699">
        <v>3</v>
      </c>
    </row>
    <row r="1700" spans="8:18">
      <c r="H1700" t="s">
        <v>164</v>
      </c>
      <c r="I1700" t="s">
        <v>26</v>
      </c>
      <c r="J1700">
        <v>2019</v>
      </c>
      <c r="K1700">
        <v>0</v>
      </c>
      <c r="L1700">
        <v>0</v>
      </c>
      <c r="N1700" t="s">
        <v>164</v>
      </c>
      <c r="O1700" t="s">
        <v>168</v>
      </c>
      <c r="P1700">
        <v>2017</v>
      </c>
      <c r="Q1700" t="s">
        <v>671</v>
      </c>
      <c r="R1700">
        <v>3</v>
      </c>
    </row>
    <row r="1701" spans="8:18">
      <c r="H1701" t="s">
        <v>164</v>
      </c>
      <c r="I1701" t="s">
        <v>26</v>
      </c>
      <c r="J1701">
        <v>2020</v>
      </c>
      <c r="K1701">
        <v>0</v>
      </c>
      <c r="L1701">
        <v>0</v>
      </c>
      <c r="N1701" t="s">
        <v>164</v>
      </c>
      <c r="O1701" t="s">
        <v>168</v>
      </c>
      <c r="P1701">
        <v>2018</v>
      </c>
      <c r="Q1701" t="s">
        <v>671</v>
      </c>
      <c r="R1701">
        <v>3</v>
      </c>
    </row>
    <row r="1702" spans="8:18">
      <c r="H1702" t="s">
        <v>164</v>
      </c>
      <c r="I1702" t="s">
        <v>173</v>
      </c>
      <c r="J1702">
        <v>2006</v>
      </c>
      <c r="K1702" t="s">
        <v>772</v>
      </c>
      <c r="L1702">
        <v>2</v>
      </c>
      <c r="N1702" t="s">
        <v>164</v>
      </c>
      <c r="O1702" t="s">
        <v>168</v>
      </c>
      <c r="P1702">
        <v>2019</v>
      </c>
      <c r="Q1702" t="s">
        <v>671</v>
      </c>
      <c r="R1702">
        <v>3</v>
      </c>
    </row>
    <row r="1703" spans="8:18">
      <c r="H1703" t="s">
        <v>164</v>
      </c>
      <c r="I1703" t="s">
        <v>173</v>
      </c>
      <c r="J1703">
        <v>2007</v>
      </c>
      <c r="K1703" t="s">
        <v>772</v>
      </c>
      <c r="L1703">
        <v>2</v>
      </c>
      <c r="N1703" t="s">
        <v>164</v>
      </c>
      <c r="O1703" t="s">
        <v>168</v>
      </c>
      <c r="P1703">
        <v>2020</v>
      </c>
      <c r="Q1703" t="s">
        <v>671</v>
      </c>
      <c r="R1703">
        <v>3</v>
      </c>
    </row>
    <row r="1704" spans="8:18">
      <c r="H1704" t="s">
        <v>164</v>
      </c>
      <c r="I1704" t="s">
        <v>173</v>
      </c>
      <c r="J1704">
        <v>2008</v>
      </c>
      <c r="K1704" t="s">
        <v>772</v>
      </c>
      <c r="L1704">
        <v>2</v>
      </c>
      <c r="N1704" t="s">
        <v>164</v>
      </c>
      <c r="O1704" t="s">
        <v>169</v>
      </c>
      <c r="P1704">
        <v>2006</v>
      </c>
      <c r="Q1704">
        <v>0</v>
      </c>
      <c r="R1704">
        <v>0</v>
      </c>
    </row>
    <row r="1705" spans="8:18">
      <c r="H1705" t="s">
        <v>164</v>
      </c>
      <c r="I1705" t="s">
        <v>173</v>
      </c>
      <c r="J1705">
        <v>2009</v>
      </c>
      <c r="K1705" t="s">
        <v>772</v>
      </c>
      <c r="L1705">
        <v>2</v>
      </c>
      <c r="N1705" t="s">
        <v>164</v>
      </c>
      <c r="O1705" t="s">
        <v>169</v>
      </c>
      <c r="P1705">
        <v>2007</v>
      </c>
      <c r="Q1705">
        <v>0</v>
      </c>
      <c r="R1705">
        <v>0</v>
      </c>
    </row>
    <row r="1706" spans="8:18">
      <c r="H1706" t="s">
        <v>164</v>
      </c>
      <c r="I1706" t="s">
        <v>173</v>
      </c>
      <c r="J1706">
        <v>2010</v>
      </c>
      <c r="K1706" t="s">
        <v>747</v>
      </c>
      <c r="L1706">
        <v>3</v>
      </c>
      <c r="N1706" t="s">
        <v>164</v>
      </c>
      <c r="O1706" t="s">
        <v>169</v>
      </c>
      <c r="P1706">
        <v>2008</v>
      </c>
      <c r="Q1706">
        <v>0</v>
      </c>
      <c r="R1706">
        <v>0</v>
      </c>
    </row>
    <row r="1707" spans="8:18">
      <c r="H1707" t="s">
        <v>164</v>
      </c>
      <c r="I1707" t="s">
        <v>173</v>
      </c>
      <c r="J1707">
        <v>2010</v>
      </c>
      <c r="K1707" t="s">
        <v>742</v>
      </c>
      <c r="L1707">
        <v>3</v>
      </c>
      <c r="N1707" t="s">
        <v>164</v>
      </c>
      <c r="O1707" t="s">
        <v>169</v>
      </c>
      <c r="P1707">
        <v>2009</v>
      </c>
      <c r="Q1707">
        <v>0</v>
      </c>
      <c r="R1707">
        <v>0</v>
      </c>
    </row>
    <row r="1708" spans="8:18">
      <c r="H1708" t="s">
        <v>164</v>
      </c>
      <c r="I1708" t="s">
        <v>173</v>
      </c>
      <c r="J1708">
        <v>2011</v>
      </c>
      <c r="K1708" t="s">
        <v>747</v>
      </c>
      <c r="L1708">
        <v>3</v>
      </c>
      <c r="N1708" t="s">
        <v>164</v>
      </c>
      <c r="O1708" t="s">
        <v>169</v>
      </c>
      <c r="P1708">
        <v>2010</v>
      </c>
      <c r="Q1708">
        <v>0</v>
      </c>
      <c r="R1708">
        <v>0</v>
      </c>
    </row>
    <row r="1709" spans="8:18">
      <c r="H1709" t="s">
        <v>164</v>
      </c>
      <c r="I1709" t="s">
        <v>173</v>
      </c>
      <c r="J1709">
        <v>2011</v>
      </c>
      <c r="K1709" t="s">
        <v>742</v>
      </c>
      <c r="L1709">
        <v>3</v>
      </c>
      <c r="N1709" t="s">
        <v>164</v>
      </c>
      <c r="O1709" t="s">
        <v>169</v>
      </c>
      <c r="P1709">
        <v>2011</v>
      </c>
      <c r="Q1709">
        <v>0</v>
      </c>
      <c r="R1709">
        <v>0</v>
      </c>
    </row>
    <row r="1710" spans="8:18">
      <c r="H1710" t="s">
        <v>164</v>
      </c>
      <c r="I1710" t="s">
        <v>173</v>
      </c>
      <c r="J1710">
        <v>2012</v>
      </c>
      <c r="K1710" t="s">
        <v>747</v>
      </c>
      <c r="L1710">
        <v>3</v>
      </c>
      <c r="N1710" t="s">
        <v>164</v>
      </c>
      <c r="O1710" t="s">
        <v>169</v>
      </c>
      <c r="P1710">
        <v>2012</v>
      </c>
      <c r="Q1710">
        <v>0</v>
      </c>
      <c r="R1710">
        <v>0</v>
      </c>
    </row>
    <row r="1711" spans="8:18">
      <c r="H1711" t="s">
        <v>164</v>
      </c>
      <c r="I1711" t="s">
        <v>173</v>
      </c>
      <c r="J1711">
        <v>2012</v>
      </c>
      <c r="K1711" t="s">
        <v>742</v>
      </c>
      <c r="L1711">
        <v>3</v>
      </c>
      <c r="N1711" t="s">
        <v>164</v>
      </c>
      <c r="O1711" t="s">
        <v>169</v>
      </c>
      <c r="P1711">
        <v>2013</v>
      </c>
      <c r="Q1711">
        <v>0</v>
      </c>
      <c r="R1711">
        <v>0</v>
      </c>
    </row>
    <row r="1712" spans="8:18">
      <c r="H1712" t="s">
        <v>164</v>
      </c>
      <c r="I1712" t="s">
        <v>173</v>
      </c>
      <c r="J1712">
        <v>2013</v>
      </c>
      <c r="K1712" t="s">
        <v>747</v>
      </c>
      <c r="L1712">
        <v>3</v>
      </c>
      <c r="N1712" t="s">
        <v>164</v>
      </c>
      <c r="O1712" t="s">
        <v>169</v>
      </c>
      <c r="P1712">
        <v>2014</v>
      </c>
      <c r="Q1712">
        <v>0</v>
      </c>
      <c r="R1712">
        <v>0</v>
      </c>
    </row>
    <row r="1713" spans="8:18">
      <c r="H1713" t="s">
        <v>164</v>
      </c>
      <c r="I1713" t="s">
        <v>173</v>
      </c>
      <c r="J1713">
        <v>2013</v>
      </c>
      <c r="K1713" t="s">
        <v>742</v>
      </c>
      <c r="L1713">
        <v>3</v>
      </c>
      <c r="N1713" t="s">
        <v>164</v>
      </c>
      <c r="O1713" t="s">
        <v>169</v>
      </c>
      <c r="P1713">
        <v>2015</v>
      </c>
      <c r="Q1713">
        <v>0</v>
      </c>
      <c r="R1713">
        <v>0</v>
      </c>
    </row>
    <row r="1714" spans="8:18">
      <c r="H1714" t="s">
        <v>164</v>
      </c>
      <c r="I1714" t="s">
        <v>173</v>
      </c>
      <c r="J1714">
        <v>2014</v>
      </c>
      <c r="K1714" t="s">
        <v>747</v>
      </c>
      <c r="L1714">
        <v>3</v>
      </c>
      <c r="N1714" t="s">
        <v>164</v>
      </c>
      <c r="O1714" t="s">
        <v>169</v>
      </c>
      <c r="P1714">
        <v>2016</v>
      </c>
      <c r="Q1714">
        <v>0</v>
      </c>
      <c r="R1714">
        <v>0</v>
      </c>
    </row>
    <row r="1715" spans="8:18">
      <c r="H1715" t="s">
        <v>164</v>
      </c>
      <c r="I1715" t="s">
        <v>173</v>
      </c>
      <c r="J1715">
        <v>2014</v>
      </c>
      <c r="K1715" t="s">
        <v>742</v>
      </c>
      <c r="L1715">
        <v>3</v>
      </c>
      <c r="N1715" t="s">
        <v>164</v>
      </c>
      <c r="O1715" t="s">
        <v>169</v>
      </c>
      <c r="P1715">
        <v>2017</v>
      </c>
      <c r="Q1715" t="s">
        <v>667</v>
      </c>
      <c r="R1715">
        <v>3</v>
      </c>
    </row>
    <row r="1716" spans="8:18">
      <c r="H1716" t="s">
        <v>164</v>
      </c>
      <c r="I1716" t="s">
        <v>173</v>
      </c>
      <c r="J1716">
        <v>2015</v>
      </c>
      <c r="K1716" t="s">
        <v>747</v>
      </c>
      <c r="L1716">
        <v>3</v>
      </c>
      <c r="N1716" t="s">
        <v>164</v>
      </c>
      <c r="O1716" t="s">
        <v>169</v>
      </c>
      <c r="P1716">
        <v>2018</v>
      </c>
      <c r="Q1716" t="s">
        <v>1201</v>
      </c>
      <c r="R1716">
        <v>3</v>
      </c>
    </row>
    <row r="1717" spans="8:18">
      <c r="H1717" t="s">
        <v>164</v>
      </c>
      <c r="I1717" t="s">
        <v>173</v>
      </c>
      <c r="J1717">
        <v>2015</v>
      </c>
      <c r="K1717" t="s">
        <v>742</v>
      </c>
      <c r="L1717">
        <v>3</v>
      </c>
      <c r="N1717" t="s">
        <v>164</v>
      </c>
      <c r="O1717" t="s">
        <v>169</v>
      </c>
      <c r="P1717">
        <v>2019</v>
      </c>
      <c r="Q1717" t="s">
        <v>1201</v>
      </c>
      <c r="R1717">
        <v>3</v>
      </c>
    </row>
    <row r="1718" spans="8:18">
      <c r="H1718" t="s">
        <v>164</v>
      </c>
      <c r="I1718" t="s">
        <v>173</v>
      </c>
      <c r="J1718">
        <v>2016</v>
      </c>
      <c r="K1718" t="s">
        <v>747</v>
      </c>
      <c r="L1718">
        <v>3</v>
      </c>
      <c r="N1718" t="s">
        <v>164</v>
      </c>
      <c r="O1718" t="s">
        <v>169</v>
      </c>
      <c r="P1718">
        <v>2020</v>
      </c>
      <c r="Q1718" t="s">
        <v>1201</v>
      </c>
      <c r="R1718">
        <v>3</v>
      </c>
    </row>
    <row r="1719" spans="8:18">
      <c r="H1719" t="s">
        <v>164</v>
      </c>
      <c r="I1719" t="s">
        <v>173</v>
      </c>
      <c r="J1719">
        <v>2016</v>
      </c>
      <c r="K1719" t="s">
        <v>742</v>
      </c>
      <c r="L1719">
        <v>3</v>
      </c>
      <c r="N1719" t="s">
        <v>164</v>
      </c>
      <c r="O1719" t="s">
        <v>170</v>
      </c>
      <c r="P1719">
        <v>2006</v>
      </c>
      <c r="Q1719" t="s">
        <v>516</v>
      </c>
      <c r="R1719">
        <v>0</v>
      </c>
    </row>
    <row r="1720" spans="8:18">
      <c r="H1720" t="s">
        <v>164</v>
      </c>
      <c r="I1720" t="s">
        <v>173</v>
      </c>
      <c r="J1720">
        <v>2017</v>
      </c>
      <c r="K1720" t="s">
        <v>807</v>
      </c>
      <c r="L1720">
        <v>2</v>
      </c>
      <c r="N1720" t="s">
        <v>164</v>
      </c>
      <c r="O1720" t="s">
        <v>170</v>
      </c>
      <c r="P1720">
        <v>2007</v>
      </c>
      <c r="Q1720" t="s">
        <v>516</v>
      </c>
      <c r="R1720">
        <v>0</v>
      </c>
    </row>
    <row r="1721" spans="8:18">
      <c r="H1721" t="s">
        <v>164</v>
      </c>
      <c r="I1721" t="s">
        <v>173</v>
      </c>
      <c r="J1721">
        <v>2017</v>
      </c>
      <c r="K1721" t="s">
        <v>742</v>
      </c>
      <c r="L1721">
        <v>3</v>
      </c>
      <c r="N1721" t="s">
        <v>164</v>
      </c>
      <c r="O1721" t="s">
        <v>170</v>
      </c>
      <c r="P1721">
        <v>2008</v>
      </c>
      <c r="Q1721" t="s">
        <v>516</v>
      </c>
      <c r="R1721">
        <v>0</v>
      </c>
    </row>
    <row r="1722" spans="8:18">
      <c r="H1722" t="s">
        <v>164</v>
      </c>
      <c r="I1722" t="s">
        <v>173</v>
      </c>
      <c r="J1722">
        <v>2018</v>
      </c>
      <c r="K1722" t="s">
        <v>807</v>
      </c>
      <c r="L1722">
        <v>2</v>
      </c>
      <c r="N1722" t="s">
        <v>164</v>
      </c>
      <c r="O1722" t="s">
        <v>170</v>
      </c>
      <c r="P1722">
        <v>2009</v>
      </c>
      <c r="Q1722" t="s">
        <v>516</v>
      </c>
      <c r="R1722">
        <v>0</v>
      </c>
    </row>
    <row r="1723" spans="8:18">
      <c r="H1723" t="s">
        <v>164</v>
      </c>
      <c r="I1723" t="s">
        <v>173</v>
      </c>
      <c r="J1723">
        <v>2018</v>
      </c>
      <c r="K1723" t="s">
        <v>747</v>
      </c>
      <c r="L1723">
        <v>3</v>
      </c>
      <c r="N1723" t="s">
        <v>164</v>
      </c>
      <c r="O1723" t="s">
        <v>170</v>
      </c>
      <c r="P1723">
        <v>2010</v>
      </c>
      <c r="Q1723" t="s">
        <v>516</v>
      </c>
      <c r="R1723">
        <v>0</v>
      </c>
    </row>
    <row r="1724" spans="8:18">
      <c r="H1724" t="s">
        <v>164</v>
      </c>
      <c r="I1724" t="s">
        <v>173</v>
      </c>
      <c r="J1724">
        <v>2018</v>
      </c>
      <c r="K1724" t="s">
        <v>742</v>
      </c>
      <c r="L1724">
        <v>3</v>
      </c>
      <c r="N1724" t="s">
        <v>164</v>
      </c>
      <c r="O1724" t="s">
        <v>170</v>
      </c>
      <c r="P1724">
        <v>2011</v>
      </c>
      <c r="Q1724" t="s">
        <v>516</v>
      </c>
      <c r="R1724">
        <v>0</v>
      </c>
    </row>
    <row r="1725" spans="8:18">
      <c r="H1725" t="s">
        <v>164</v>
      </c>
      <c r="I1725" t="s">
        <v>173</v>
      </c>
      <c r="J1725">
        <v>2019</v>
      </c>
      <c r="K1725" t="s">
        <v>742</v>
      </c>
      <c r="L1725">
        <v>3</v>
      </c>
      <c r="N1725" t="s">
        <v>164</v>
      </c>
      <c r="O1725" t="s">
        <v>170</v>
      </c>
      <c r="P1725">
        <v>2012</v>
      </c>
      <c r="Q1725" t="s">
        <v>516</v>
      </c>
      <c r="R1725">
        <v>0</v>
      </c>
    </row>
    <row r="1726" spans="8:18">
      <c r="H1726" t="s">
        <v>164</v>
      </c>
      <c r="I1726" t="s">
        <v>173</v>
      </c>
      <c r="J1726">
        <v>2020</v>
      </c>
      <c r="K1726" t="s">
        <v>807</v>
      </c>
      <c r="L1726">
        <v>2</v>
      </c>
      <c r="N1726" t="s">
        <v>164</v>
      </c>
      <c r="O1726" t="s">
        <v>170</v>
      </c>
      <c r="P1726">
        <v>2013</v>
      </c>
      <c r="Q1726" t="s">
        <v>516</v>
      </c>
      <c r="R1726">
        <v>0</v>
      </c>
    </row>
    <row r="1727" spans="8:18">
      <c r="H1727" t="s">
        <v>164</v>
      </c>
      <c r="I1727" t="s">
        <v>173</v>
      </c>
      <c r="J1727">
        <v>2020</v>
      </c>
      <c r="K1727" t="s">
        <v>742</v>
      </c>
      <c r="L1727">
        <v>3</v>
      </c>
      <c r="N1727" t="s">
        <v>164</v>
      </c>
      <c r="O1727" t="s">
        <v>170</v>
      </c>
      <c r="P1727">
        <v>2014</v>
      </c>
      <c r="Q1727" t="s">
        <v>516</v>
      </c>
      <c r="R1727">
        <v>0</v>
      </c>
    </row>
    <row r="1728" spans="8:18">
      <c r="H1728" t="s">
        <v>164</v>
      </c>
      <c r="I1728" t="s">
        <v>173</v>
      </c>
      <c r="J1728">
        <v>2021</v>
      </c>
      <c r="K1728" t="s">
        <v>742</v>
      </c>
      <c r="L1728">
        <v>3</v>
      </c>
      <c r="N1728" t="s">
        <v>164</v>
      </c>
      <c r="O1728" t="s">
        <v>170</v>
      </c>
      <c r="P1728">
        <v>2015</v>
      </c>
      <c r="Q1728" t="s">
        <v>516</v>
      </c>
      <c r="R1728">
        <v>0</v>
      </c>
    </row>
    <row r="1729" spans="8:18">
      <c r="H1729" t="s">
        <v>164</v>
      </c>
      <c r="I1729" t="s">
        <v>174</v>
      </c>
      <c r="J1729">
        <v>2006</v>
      </c>
      <c r="K1729" t="s">
        <v>747</v>
      </c>
      <c r="L1729">
        <v>3</v>
      </c>
      <c r="N1729" t="s">
        <v>164</v>
      </c>
      <c r="O1729" t="s">
        <v>170</v>
      </c>
      <c r="P1729">
        <v>2016</v>
      </c>
      <c r="Q1729" t="s">
        <v>695</v>
      </c>
      <c r="R1729">
        <v>3</v>
      </c>
    </row>
    <row r="1730" spans="8:18">
      <c r="H1730" t="s">
        <v>164</v>
      </c>
      <c r="I1730" t="s">
        <v>174</v>
      </c>
      <c r="J1730">
        <v>2006</v>
      </c>
      <c r="K1730" t="s">
        <v>742</v>
      </c>
      <c r="L1730">
        <v>3</v>
      </c>
      <c r="N1730" t="s">
        <v>164</v>
      </c>
      <c r="O1730" t="s">
        <v>170</v>
      </c>
      <c r="P1730">
        <v>2017</v>
      </c>
      <c r="Q1730" t="s">
        <v>695</v>
      </c>
      <c r="R1730">
        <v>3</v>
      </c>
    </row>
    <row r="1731" spans="8:18">
      <c r="H1731" t="s">
        <v>164</v>
      </c>
      <c r="I1731" t="s">
        <v>174</v>
      </c>
      <c r="J1731">
        <v>2007</v>
      </c>
      <c r="K1731" t="s">
        <v>747</v>
      </c>
      <c r="L1731">
        <v>3</v>
      </c>
      <c r="N1731" t="s">
        <v>164</v>
      </c>
      <c r="O1731" t="s">
        <v>170</v>
      </c>
      <c r="P1731">
        <v>2018</v>
      </c>
      <c r="Q1731" t="s">
        <v>1202</v>
      </c>
      <c r="R1731">
        <v>3</v>
      </c>
    </row>
    <row r="1732" spans="8:18">
      <c r="H1732" t="s">
        <v>164</v>
      </c>
      <c r="I1732" t="s">
        <v>174</v>
      </c>
      <c r="J1732">
        <v>2008</v>
      </c>
      <c r="K1732" t="s">
        <v>747</v>
      </c>
      <c r="L1732">
        <v>3</v>
      </c>
      <c r="N1732" t="s">
        <v>164</v>
      </c>
      <c r="O1732" t="s">
        <v>170</v>
      </c>
      <c r="P1732">
        <v>2019</v>
      </c>
      <c r="Q1732" t="s">
        <v>695</v>
      </c>
      <c r="R1732">
        <v>3</v>
      </c>
    </row>
    <row r="1733" spans="8:18">
      <c r="H1733" t="s">
        <v>164</v>
      </c>
      <c r="I1733" t="s">
        <v>174</v>
      </c>
      <c r="J1733">
        <v>2008</v>
      </c>
      <c r="K1733" t="s">
        <v>742</v>
      </c>
      <c r="L1733">
        <v>3</v>
      </c>
      <c r="N1733" t="s">
        <v>164</v>
      </c>
      <c r="O1733" t="s">
        <v>170</v>
      </c>
      <c r="P1733">
        <v>2020</v>
      </c>
      <c r="Q1733" t="s">
        <v>695</v>
      </c>
      <c r="R1733">
        <v>3</v>
      </c>
    </row>
    <row r="1734" spans="8:18">
      <c r="H1734" t="s">
        <v>164</v>
      </c>
      <c r="I1734" t="s">
        <v>174</v>
      </c>
      <c r="J1734">
        <v>2009</v>
      </c>
      <c r="K1734" t="s">
        <v>747</v>
      </c>
      <c r="L1734">
        <v>3</v>
      </c>
      <c r="N1734" t="s">
        <v>164</v>
      </c>
      <c r="O1734" t="s">
        <v>171</v>
      </c>
      <c r="P1734">
        <v>2006</v>
      </c>
    </row>
    <row r="1735" spans="8:18">
      <c r="H1735" t="s">
        <v>164</v>
      </c>
      <c r="I1735" t="s">
        <v>174</v>
      </c>
      <c r="J1735">
        <v>2010</v>
      </c>
      <c r="K1735" t="s">
        <v>747</v>
      </c>
      <c r="L1735">
        <v>3</v>
      </c>
      <c r="N1735" t="s">
        <v>164</v>
      </c>
      <c r="O1735" t="s">
        <v>171</v>
      </c>
      <c r="P1735">
        <v>2007</v>
      </c>
    </row>
    <row r="1736" spans="8:18">
      <c r="H1736" t="s">
        <v>164</v>
      </c>
      <c r="I1736" t="s">
        <v>174</v>
      </c>
      <c r="J1736">
        <v>2011</v>
      </c>
      <c r="K1736" t="s">
        <v>747</v>
      </c>
      <c r="L1736">
        <v>3</v>
      </c>
      <c r="N1736" t="s">
        <v>164</v>
      </c>
      <c r="O1736" t="s">
        <v>171</v>
      </c>
      <c r="P1736">
        <v>2008</v>
      </c>
    </row>
    <row r="1737" spans="8:18">
      <c r="H1737" t="s">
        <v>164</v>
      </c>
      <c r="I1737" t="s">
        <v>174</v>
      </c>
      <c r="J1737">
        <v>2011</v>
      </c>
      <c r="K1737" t="s">
        <v>742</v>
      </c>
      <c r="L1737">
        <v>3</v>
      </c>
      <c r="N1737" t="s">
        <v>164</v>
      </c>
      <c r="O1737" t="s">
        <v>171</v>
      </c>
      <c r="P1737">
        <v>2009</v>
      </c>
    </row>
    <row r="1738" spans="8:18">
      <c r="H1738" t="s">
        <v>164</v>
      </c>
      <c r="I1738" t="s">
        <v>174</v>
      </c>
      <c r="J1738">
        <v>2012</v>
      </c>
      <c r="K1738" t="s">
        <v>747</v>
      </c>
      <c r="L1738">
        <v>3</v>
      </c>
      <c r="N1738" t="s">
        <v>164</v>
      </c>
      <c r="O1738" t="s">
        <v>171</v>
      </c>
      <c r="P1738">
        <v>2010</v>
      </c>
    </row>
    <row r="1739" spans="8:18">
      <c r="H1739" t="s">
        <v>164</v>
      </c>
      <c r="I1739" t="s">
        <v>174</v>
      </c>
      <c r="J1739">
        <v>2012</v>
      </c>
      <c r="K1739" t="s">
        <v>742</v>
      </c>
      <c r="L1739">
        <v>3</v>
      </c>
      <c r="N1739" t="s">
        <v>164</v>
      </c>
      <c r="O1739" t="s">
        <v>171</v>
      </c>
      <c r="P1739">
        <v>2011</v>
      </c>
    </row>
    <row r="1740" spans="8:18">
      <c r="H1740" t="s">
        <v>164</v>
      </c>
      <c r="I1740" t="s">
        <v>174</v>
      </c>
      <c r="J1740">
        <v>2013</v>
      </c>
      <c r="K1740" t="s">
        <v>747</v>
      </c>
      <c r="L1740">
        <v>3</v>
      </c>
      <c r="N1740" t="s">
        <v>164</v>
      </c>
      <c r="O1740" t="s">
        <v>171</v>
      </c>
      <c r="P1740">
        <v>2012</v>
      </c>
    </row>
    <row r="1741" spans="8:18">
      <c r="H1741" t="s">
        <v>164</v>
      </c>
      <c r="I1741" t="s">
        <v>174</v>
      </c>
      <c r="J1741">
        <v>2013</v>
      </c>
      <c r="K1741" t="s">
        <v>742</v>
      </c>
      <c r="L1741">
        <v>3</v>
      </c>
      <c r="N1741" t="s">
        <v>164</v>
      </c>
      <c r="O1741" t="s">
        <v>171</v>
      </c>
      <c r="P1741">
        <v>2013</v>
      </c>
    </row>
    <row r="1742" spans="8:18">
      <c r="H1742" t="s">
        <v>164</v>
      </c>
      <c r="I1742" t="s">
        <v>174</v>
      </c>
      <c r="J1742">
        <v>2014</v>
      </c>
      <c r="K1742" t="s">
        <v>747</v>
      </c>
      <c r="L1742">
        <v>3</v>
      </c>
      <c r="N1742" t="s">
        <v>164</v>
      </c>
      <c r="O1742" t="s">
        <v>171</v>
      </c>
      <c r="P1742">
        <v>2014</v>
      </c>
    </row>
    <row r="1743" spans="8:18">
      <c r="H1743" t="s">
        <v>164</v>
      </c>
      <c r="I1743" t="s">
        <v>174</v>
      </c>
      <c r="J1743">
        <v>2014</v>
      </c>
      <c r="K1743" t="s">
        <v>742</v>
      </c>
      <c r="L1743">
        <v>3</v>
      </c>
      <c r="N1743" t="s">
        <v>164</v>
      </c>
      <c r="O1743" t="s">
        <v>171</v>
      </c>
      <c r="P1743">
        <v>2015</v>
      </c>
    </row>
    <row r="1744" spans="8:18">
      <c r="H1744" t="s">
        <v>164</v>
      </c>
      <c r="I1744" t="s">
        <v>174</v>
      </c>
      <c r="J1744">
        <v>2015</v>
      </c>
      <c r="K1744" t="s">
        <v>742</v>
      </c>
      <c r="L1744">
        <v>3</v>
      </c>
      <c r="N1744" t="s">
        <v>164</v>
      </c>
      <c r="O1744" t="s">
        <v>171</v>
      </c>
      <c r="P1744">
        <v>2016</v>
      </c>
    </row>
    <row r="1745" spans="8:18">
      <c r="H1745" t="s">
        <v>164</v>
      </c>
      <c r="I1745" t="s">
        <v>174</v>
      </c>
      <c r="J1745">
        <v>2016</v>
      </c>
      <c r="K1745" t="s">
        <v>747</v>
      </c>
      <c r="L1745">
        <v>3</v>
      </c>
      <c r="N1745" t="s">
        <v>164</v>
      </c>
      <c r="O1745" t="s">
        <v>171</v>
      </c>
      <c r="P1745">
        <v>2017</v>
      </c>
    </row>
    <row r="1746" spans="8:18">
      <c r="H1746" t="s">
        <v>164</v>
      </c>
      <c r="I1746" t="s">
        <v>174</v>
      </c>
      <c r="J1746">
        <v>2016</v>
      </c>
      <c r="K1746" t="s">
        <v>742</v>
      </c>
      <c r="L1746">
        <v>3</v>
      </c>
      <c r="N1746" t="s">
        <v>164</v>
      </c>
      <c r="O1746" t="s">
        <v>171</v>
      </c>
      <c r="P1746">
        <v>2018</v>
      </c>
    </row>
    <row r="1747" spans="8:18">
      <c r="H1747" t="s">
        <v>164</v>
      </c>
      <c r="I1747" t="s">
        <v>174</v>
      </c>
      <c r="J1747">
        <v>2017</v>
      </c>
      <c r="K1747" t="s">
        <v>1203</v>
      </c>
      <c r="L1747">
        <v>2</v>
      </c>
      <c r="N1747" t="s">
        <v>164</v>
      </c>
      <c r="O1747" t="s">
        <v>171</v>
      </c>
      <c r="P1747">
        <v>2019</v>
      </c>
    </row>
    <row r="1748" spans="8:18">
      <c r="H1748" t="s">
        <v>164</v>
      </c>
      <c r="I1748" t="s">
        <v>174</v>
      </c>
      <c r="J1748">
        <v>2017</v>
      </c>
      <c r="K1748" t="s">
        <v>742</v>
      </c>
      <c r="L1748">
        <v>3</v>
      </c>
      <c r="N1748" t="s">
        <v>164</v>
      </c>
      <c r="O1748" t="s">
        <v>171</v>
      </c>
      <c r="P1748">
        <v>2020</v>
      </c>
    </row>
    <row r="1749" spans="8:18">
      <c r="H1749" t="s">
        <v>164</v>
      </c>
      <c r="I1749" t="s">
        <v>174</v>
      </c>
      <c r="J1749">
        <v>2018</v>
      </c>
      <c r="K1749" t="s">
        <v>742</v>
      </c>
      <c r="L1749">
        <v>3</v>
      </c>
      <c r="N1749" t="s">
        <v>164</v>
      </c>
      <c r="O1749" t="s">
        <v>172</v>
      </c>
      <c r="P1749">
        <v>2006</v>
      </c>
      <c r="Q1749" t="s">
        <v>1204</v>
      </c>
      <c r="R1749">
        <v>2</v>
      </c>
    </row>
    <row r="1750" spans="8:18">
      <c r="H1750" t="s">
        <v>164</v>
      </c>
      <c r="I1750" t="s">
        <v>174</v>
      </c>
      <c r="J1750">
        <v>2019</v>
      </c>
      <c r="K1750" t="s">
        <v>742</v>
      </c>
      <c r="L1750">
        <v>3</v>
      </c>
      <c r="N1750" t="s">
        <v>164</v>
      </c>
      <c r="O1750" t="s">
        <v>172</v>
      </c>
      <c r="P1750">
        <v>2007</v>
      </c>
      <c r="Q1750" t="s">
        <v>1205</v>
      </c>
      <c r="R1750">
        <v>2</v>
      </c>
    </row>
    <row r="1751" spans="8:18">
      <c r="H1751" t="s">
        <v>164</v>
      </c>
      <c r="I1751" t="s">
        <v>174</v>
      </c>
      <c r="J1751">
        <v>2020</v>
      </c>
      <c r="K1751" t="s">
        <v>1203</v>
      </c>
      <c r="L1751">
        <v>2</v>
      </c>
      <c r="N1751" t="s">
        <v>164</v>
      </c>
      <c r="O1751" t="s">
        <v>172</v>
      </c>
      <c r="P1751">
        <v>2008</v>
      </c>
      <c r="Q1751" t="s">
        <v>1206</v>
      </c>
      <c r="R1751">
        <v>1</v>
      </c>
    </row>
    <row r="1752" spans="8:18">
      <c r="H1752" t="s">
        <v>164</v>
      </c>
      <c r="I1752" t="s">
        <v>174</v>
      </c>
      <c r="J1752">
        <v>2020</v>
      </c>
      <c r="K1752" t="s">
        <v>742</v>
      </c>
      <c r="L1752">
        <v>3</v>
      </c>
      <c r="N1752" t="s">
        <v>164</v>
      </c>
      <c r="O1752" t="s">
        <v>172</v>
      </c>
      <c r="P1752">
        <v>2009</v>
      </c>
      <c r="Q1752" t="s">
        <v>1207</v>
      </c>
      <c r="R1752">
        <v>1</v>
      </c>
    </row>
    <row r="1753" spans="8:18">
      <c r="H1753" t="s">
        <v>164</v>
      </c>
      <c r="I1753" t="s">
        <v>174</v>
      </c>
      <c r="J1753">
        <v>2021</v>
      </c>
      <c r="K1753" t="s">
        <v>742</v>
      </c>
      <c r="L1753">
        <v>3</v>
      </c>
      <c r="N1753" t="s">
        <v>164</v>
      </c>
      <c r="O1753" t="s">
        <v>172</v>
      </c>
      <c r="P1753">
        <v>2010</v>
      </c>
      <c r="Q1753" t="s">
        <v>1208</v>
      </c>
      <c r="R1753">
        <v>1</v>
      </c>
    </row>
    <row r="1754" spans="8:18">
      <c r="H1754" t="s">
        <v>164</v>
      </c>
      <c r="I1754" t="s">
        <v>176</v>
      </c>
      <c r="J1754">
        <v>2006</v>
      </c>
      <c r="K1754" t="s">
        <v>1119</v>
      </c>
      <c r="L1754">
        <v>3</v>
      </c>
      <c r="N1754" t="s">
        <v>164</v>
      </c>
      <c r="O1754" t="s">
        <v>172</v>
      </c>
      <c r="P1754">
        <v>2011</v>
      </c>
      <c r="Q1754" t="s">
        <v>1209</v>
      </c>
      <c r="R1754">
        <v>1</v>
      </c>
    </row>
    <row r="1755" spans="8:18">
      <c r="H1755" t="s">
        <v>164</v>
      </c>
      <c r="I1755" t="s">
        <v>176</v>
      </c>
      <c r="J1755">
        <v>2006</v>
      </c>
      <c r="K1755" t="s">
        <v>772</v>
      </c>
      <c r="L1755">
        <v>2</v>
      </c>
      <c r="N1755" t="s">
        <v>164</v>
      </c>
      <c r="O1755" t="s">
        <v>172</v>
      </c>
      <c r="P1755">
        <v>2012</v>
      </c>
      <c r="Q1755" t="s">
        <v>1209</v>
      </c>
      <c r="R1755">
        <v>1</v>
      </c>
    </row>
    <row r="1756" spans="8:18">
      <c r="H1756" t="s">
        <v>164</v>
      </c>
      <c r="I1756" t="s">
        <v>176</v>
      </c>
      <c r="J1756">
        <v>2007</v>
      </c>
      <c r="K1756" t="s">
        <v>1119</v>
      </c>
      <c r="L1756">
        <v>3</v>
      </c>
      <c r="N1756" t="s">
        <v>164</v>
      </c>
      <c r="O1756" t="s">
        <v>172</v>
      </c>
      <c r="P1756">
        <v>2013</v>
      </c>
      <c r="Q1756" t="s">
        <v>1210</v>
      </c>
      <c r="R1756">
        <v>1</v>
      </c>
    </row>
    <row r="1757" spans="8:18">
      <c r="H1757" t="s">
        <v>164</v>
      </c>
      <c r="I1757" t="s">
        <v>176</v>
      </c>
      <c r="J1757">
        <v>2007</v>
      </c>
      <c r="K1757" t="s">
        <v>772</v>
      </c>
      <c r="L1757">
        <v>2</v>
      </c>
      <c r="N1757" t="s">
        <v>164</v>
      </c>
      <c r="O1757" t="s">
        <v>172</v>
      </c>
      <c r="P1757">
        <v>2014</v>
      </c>
      <c r="Q1757" t="s">
        <v>1209</v>
      </c>
      <c r="R1757">
        <v>1</v>
      </c>
    </row>
    <row r="1758" spans="8:18">
      <c r="H1758" t="s">
        <v>164</v>
      </c>
      <c r="I1758" t="s">
        <v>176</v>
      </c>
      <c r="J1758">
        <v>2008</v>
      </c>
      <c r="K1758" t="s">
        <v>1119</v>
      </c>
      <c r="L1758">
        <v>3</v>
      </c>
      <c r="N1758" t="s">
        <v>164</v>
      </c>
      <c r="O1758" t="s">
        <v>172</v>
      </c>
      <c r="P1758">
        <v>2015</v>
      </c>
      <c r="Q1758" t="s">
        <v>1209</v>
      </c>
      <c r="R1758">
        <v>1</v>
      </c>
    </row>
    <row r="1759" spans="8:18">
      <c r="H1759" t="s">
        <v>164</v>
      </c>
      <c r="I1759" t="s">
        <v>176</v>
      </c>
      <c r="J1759">
        <v>2008</v>
      </c>
      <c r="K1759" t="s">
        <v>772</v>
      </c>
      <c r="L1759">
        <v>2</v>
      </c>
      <c r="N1759" t="s">
        <v>164</v>
      </c>
      <c r="O1759" t="s">
        <v>172</v>
      </c>
      <c r="P1759">
        <v>2016</v>
      </c>
      <c r="Q1759" t="s">
        <v>1209</v>
      </c>
      <c r="R1759">
        <v>1</v>
      </c>
    </row>
    <row r="1760" spans="8:18">
      <c r="H1760" t="s">
        <v>164</v>
      </c>
      <c r="I1760" t="s">
        <v>176</v>
      </c>
      <c r="J1760">
        <v>2009</v>
      </c>
      <c r="K1760" t="s">
        <v>1119</v>
      </c>
      <c r="L1760">
        <v>3</v>
      </c>
      <c r="N1760" t="s">
        <v>164</v>
      </c>
      <c r="O1760" t="s">
        <v>172</v>
      </c>
      <c r="P1760">
        <v>2017</v>
      </c>
      <c r="Q1760" t="s">
        <v>1211</v>
      </c>
      <c r="R1760">
        <v>1</v>
      </c>
    </row>
    <row r="1761" spans="8:18">
      <c r="H1761" t="s">
        <v>164</v>
      </c>
      <c r="I1761" t="s">
        <v>176</v>
      </c>
      <c r="J1761">
        <v>2009</v>
      </c>
      <c r="K1761" t="s">
        <v>772</v>
      </c>
      <c r="L1761">
        <v>2</v>
      </c>
      <c r="N1761" t="s">
        <v>164</v>
      </c>
      <c r="O1761" t="s">
        <v>172</v>
      </c>
      <c r="P1761">
        <v>2018</v>
      </c>
      <c r="Q1761" t="s">
        <v>1212</v>
      </c>
      <c r="R1761">
        <v>1</v>
      </c>
    </row>
    <row r="1762" spans="8:18">
      <c r="H1762" t="s">
        <v>164</v>
      </c>
      <c r="I1762" t="s">
        <v>176</v>
      </c>
      <c r="J1762">
        <v>2010</v>
      </c>
      <c r="K1762" t="s">
        <v>772</v>
      </c>
      <c r="L1762">
        <v>2</v>
      </c>
      <c r="N1762" t="s">
        <v>164</v>
      </c>
      <c r="O1762" t="s">
        <v>172</v>
      </c>
      <c r="P1762">
        <v>2019</v>
      </c>
      <c r="Q1762" t="s">
        <v>1209</v>
      </c>
      <c r="R1762">
        <v>1</v>
      </c>
    </row>
    <row r="1763" spans="8:18">
      <c r="H1763" t="s">
        <v>164</v>
      </c>
      <c r="I1763" t="s">
        <v>176</v>
      </c>
      <c r="J1763">
        <v>2011</v>
      </c>
      <c r="K1763" t="s">
        <v>772</v>
      </c>
      <c r="L1763">
        <v>2</v>
      </c>
      <c r="N1763" t="s">
        <v>164</v>
      </c>
      <c r="O1763" t="s">
        <v>172</v>
      </c>
      <c r="P1763">
        <v>2020</v>
      </c>
      <c r="Q1763" t="s">
        <v>1209</v>
      </c>
      <c r="R1763">
        <v>1</v>
      </c>
    </row>
    <row r="1764" spans="8:18">
      <c r="H1764" t="s">
        <v>164</v>
      </c>
      <c r="I1764" t="s">
        <v>176</v>
      </c>
      <c r="J1764">
        <v>2012</v>
      </c>
      <c r="K1764" t="s">
        <v>772</v>
      </c>
      <c r="L1764">
        <v>2</v>
      </c>
      <c r="N1764" t="s">
        <v>164</v>
      </c>
      <c r="O1764" t="s">
        <v>26</v>
      </c>
      <c r="P1764">
        <v>2006</v>
      </c>
      <c r="Q1764" t="s">
        <v>829</v>
      </c>
      <c r="R1764">
        <v>1</v>
      </c>
    </row>
    <row r="1765" spans="8:18">
      <c r="H1765" t="s">
        <v>164</v>
      </c>
      <c r="I1765" t="s">
        <v>176</v>
      </c>
      <c r="J1765">
        <v>2013</v>
      </c>
      <c r="K1765" t="s">
        <v>772</v>
      </c>
      <c r="L1765">
        <v>2</v>
      </c>
      <c r="N1765" t="s">
        <v>164</v>
      </c>
      <c r="O1765" t="s">
        <v>26</v>
      </c>
      <c r="P1765">
        <v>2007</v>
      </c>
      <c r="Q1765" t="s">
        <v>829</v>
      </c>
      <c r="R1765">
        <v>1</v>
      </c>
    </row>
    <row r="1766" spans="8:18">
      <c r="H1766" t="s">
        <v>164</v>
      </c>
      <c r="I1766" t="s">
        <v>176</v>
      </c>
      <c r="J1766">
        <v>2014</v>
      </c>
      <c r="K1766" t="s">
        <v>772</v>
      </c>
      <c r="L1766">
        <v>2</v>
      </c>
      <c r="N1766" t="s">
        <v>164</v>
      </c>
      <c r="O1766" t="s">
        <v>26</v>
      </c>
      <c r="P1766">
        <v>2008</v>
      </c>
      <c r="Q1766" t="s">
        <v>829</v>
      </c>
      <c r="R1766">
        <v>1</v>
      </c>
    </row>
    <row r="1767" spans="8:18">
      <c r="H1767" t="s">
        <v>164</v>
      </c>
      <c r="I1767" t="s">
        <v>176</v>
      </c>
      <c r="J1767">
        <v>2015</v>
      </c>
      <c r="K1767" t="s">
        <v>1119</v>
      </c>
      <c r="L1767">
        <v>3</v>
      </c>
      <c r="N1767" t="s">
        <v>164</v>
      </c>
      <c r="O1767" t="s">
        <v>26</v>
      </c>
      <c r="P1767">
        <v>2009</v>
      </c>
      <c r="Q1767" t="s">
        <v>829</v>
      </c>
      <c r="R1767">
        <v>1</v>
      </c>
    </row>
    <row r="1768" spans="8:18">
      <c r="H1768" t="s">
        <v>164</v>
      </c>
      <c r="I1768" t="s">
        <v>176</v>
      </c>
      <c r="J1768">
        <v>2015</v>
      </c>
      <c r="K1768" t="s">
        <v>772</v>
      </c>
      <c r="L1768">
        <v>2</v>
      </c>
      <c r="N1768" t="s">
        <v>164</v>
      </c>
      <c r="O1768" t="s">
        <v>26</v>
      </c>
      <c r="P1768">
        <v>2010</v>
      </c>
      <c r="Q1768" t="s">
        <v>829</v>
      </c>
      <c r="R1768">
        <v>1</v>
      </c>
    </row>
    <row r="1769" spans="8:18">
      <c r="H1769" t="s">
        <v>164</v>
      </c>
      <c r="I1769" t="s">
        <v>176</v>
      </c>
      <c r="J1769">
        <v>2016</v>
      </c>
      <c r="K1769" t="s">
        <v>873</v>
      </c>
      <c r="L1769">
        <v>2</v>
      </c>
      <c r="N1769" t="s">
        <v>164</v>
      </c>
      <c r="O1769" t="s">
        <v>26</v>
      </c>
      <c r="P1769">
        <v>2011</v>
      </c>
      <c r="Q1769" t="s">
        <v>829</v>
      </c>
      <c r="R1769">
        <v>1</v>
      </c>
    </row>
    <row r="1770" spans="8:18">
      <c r="H1770" t="s">
        <v>164</v>
      </c>
      <c r="I1770" t="s">
        <v>176</v>
      </c>
      <c r="J1770">
        <v>2016</v>
      </c>
      <c r="K1770" t="s">
        <v>772</v>
      </c>
      <c r="L1770">
        <v>2</v>
      </c>
      <c r="N1770" t="s">
        <v>164</v>
      </c>
      <c r="O1770" t="s">
        <v>26</v>
      </c>
      <c r="P1770">
        <v>2012</v>
      </c>
      <c r="Q1770" t="s">
        <v>829</v>
      </c>
      <c r="R1770">
        <v>1</v>
      </c>
    </row>
    <row r="1771" spans="8:18">
      <c r="H1771" t="s">
        <v>164</v>
      </c>
      <c r="I1771" t="s">
        <v>176</v>
      </c>
      <c r="J1771">
        <v>2017</v>
      </c>
      <c r="K1771" t="s">
        <v>873</v>
      </c>
      <c r="L1771">
        <v>2</v>
      </c>
      <c r="N1771" t="s">
        <v>164</v>
      </c>
      <c r="O1771" t="s">
        <v>26</v>
      </c>
      <c r="P1771">
        <v>2013</v>
      </c>
      <c r="Q1771" t="s">
        <v>829</v>
      </c>
      <c r="R1771">
        <v>1</v>
      </c>
    </row>
    <row r="1772" spans="8:18">
      <c r="H1772" t="s">
        <v>164</v>
      </c>
      <c r="I1772" t="s">
        <v>176</v>
      </c>
      <c r="J1772">
        <v>2017</v>
      </c>
      <c r="K1772" t="s">
        <v>1119</v>
      </c>
      <c r="L1772">
        <v>3</v>
      </c>
      <c r="N1772" t="s">
        <v>164</v>
      </c>
      <c r="O1772" t="s">
        <v>26</v>
      </c>
      <c r="P1772">
        <v>2014</v>
      </c>
      <c r="Q1772" t="s">
        <v>829</v>
      </c>
      <c r="R1772">
        <v>1</v>
      </c>
    </row>
    <row r="1773" spans="8:18">
      <c r="H1773" t="s">
        <v>164</v>
      </c>
      <c r="I1773" t="s">
        <v>176</v>
      </c>
      <c r="J1773">
        <v>2017</v>
      </c>
      <c r="K1773" t="s">
        <v>1213</v>
      </c>
      <c r="L1773">
        <v>2</v>
      </c>
      <c r="N1773" t="s">
        <v>164</v>
      </c>
      <c r="O1773" t="s">
        <v>26</v>
      </c>
      <c r="P1773">
        <v>2015</v>
      </c>
      <c r="Q1773" t="s">
        <v>829</v>
      </c>
      <c r="R1773">
        <v>1</v>
      </c>
    </row>
    <row r="1774" spans="8:18">
      <c r="H1774" t="s">
        <v>164</v>
      </c>
      <c r="I1774" t="s">
        <v>176</v>
      </c>
      <c r="J1774">
        <v>2018</v>
      </c>
      <c r="K1774" t="s">
        <v>873</v>
      </c>
      <c r="L1774">
        <v>2</v>
      </c>
      <c r="N1774" t="s">
        <v>164</v>
      </c>
      <c r="O1774" t="s">
        <v>26</v>
      </c>
      <c r="P1774">
        <v>2016</v>
      </c>
      <c r="Q1774" t="s">
        <v>829</v>
      </c>
      <c r="R1774">
        <v>1</v>
      </c>
    </row>
    <row r="1775" spans="8:18">
      <c r="H1775" t="s">
        <v>164</v>
      </c>
      <c r="I1775" t="s">
        <v>176</v>
      </c>
      <c r="J1775">
        <v>2018</v>
      </c>
      <c r="K1775" t="s">
        <v>1214</v>
      </c>
      <c r="L1775">
        <v>3</v>
      </c>
      <c r="N1775" t="s">
        <v>164</v>
      </c>
      <c r="O1775" t="s">
        <v>26</v>
      </c>
      <c r="P1775">
        <v>2017</v>
      </c>
      <c r="Q1775" t="s">
        <v>829</v>
      </c>
      <c r="R1775">
        <v>1</v>
      </c>
    </row>
    <row r="1776" spans="8:18">
      <c r="H1776" t="s">
        <v>164</v>
      </c>
      <c r="I1776" t="s">
        <v>176</v>
      </c>
      <c r="J1776">
        <v>2018</v>
      </c>
      <c r="K1776" t="s">
        <v>1119</v>
      </c>
      <c r="L1776">
        <v>3</v>
      </c>
      <c r="N1776" t="s">
        <v>164</v>
      </c>
      <c r="O1776" t="s">
        <v>26</v>
      </c>
      <c r="P1776">
        <v>2018</v>
      </c>
      <c r="Q1776">
        <v>0</v>
      </c>
      <c r="R1776">
        <v>0</v>
      </c>
    </row>
    <row r="1777" spans="8:18">
      <c r="H1777" t="s">
        <v>164</v>
      </c>
      <c r="I1777" t="s">
        <v>176</v>
      </c>
      <c r="J1777">
        <v>2018</v>
      </c>
      <c r="K1777" t="s">
        <v>772</v>
      </c>
      <c r="L1777">
        <v>2</v>
      </c>
      <c r="N1777" t="s">
        <v>164</v>
      </c>
      <c r="O1777" t="s">
        <v>26</v>
      </c>
      <c r="P1777">
        <v>2019</v>
      </c>
      <c r="Q1777">
        <v>0</v>
      </c>
      <c r="R1777">
        <v>0</v>
      </c>
    </row>
    <row r="1778" spans="8:18">
      <c r="H1778" t="s">
        <v>164</v>
      </c>
      <c r="I1778" t="s">
        <v>176</v>
      </c>
      <c r="J1778">
        <v>2019</v>
      </c>
      <c r="K1778" t="s">
        <v>772</v>
      </c>
      <c r="L1778">
        <v>2</v>
      </c>
      <c r="N1778" t="s">
        <v>164</v>
      </c>
      <c r="O1778" t="s">
        <v>26</v>
      </c>
      <c r="P1778">
        <v>2020</v>
      </c>
      <c r="Q1778">
        <v>0</v>
      </c>
      <c r="R1778">
        <v>0</v>
      </c>
    </row>
    <row r="1779" spans="8:18">
      <c r="H1779" t="s">
        <v>164</v>
      </c>
      <c r="I1779" t="s">
        <v>176</v>
      </c>
      <c r="J1779">
        <v>2020</v>
      </c>
      <c r="K1779" t="s">
        <v>873</v>
      </c>
      <c r="L1779">
        <v>2</v>
      </c>
      <c r="N1779" t="s">
        <v>164</v>
      </c>
      <c r="O1779" t="s">
        <v>173</v>
      </c>
      <c r="Q1779" t="s">
        <v>1080</v>
      </c>
      <c r="R1779">
        <v>0</v>
      </c>
    </row>
    <row r="1780" spans="8:18">
      <c r="H1780" t="s">
        <v>164</v>
      </c>
      <c r="I1780" t="s">
        <v>176</v>
      </c>
      <c r="J1780">
        <v>2020</v>
      </c>
      <c r="K1780" t="s">
        <v>1214</v>
      </c>
      <c r="L1780">
        <v>3</v>
      </c>
      <c r="N1780" t="s">
        <v>164</v>
      </c>
      <c r="O1780" t="s">
        <v>173</v>
      </c>
      <c r="P1780">
        <v>2006</v>
      </c>
      <c r="Q1780" t="s">
        <v>1215</v>
      </c>
      <c r="R1780">
        <v>2</v>
      </c>
    </row>
    <row r="1781" spans="8:18">
      <c r="H1781" t="s">
        <v>164</v>
      </c>
      <c r="I1781" t="s">
        <v>176</v>
      </c>
      <c r="J1781">
        <v>2020</v>
      </c>
      <c r="K1781" t="s">
        <v>1119</v>
      </c>
      <c r="L1781">
        <v>3</v>
      </c>
      <c r="N1781" t="s">
        <v>164</v>
      </c>
      <c r="O1781" t="s">
        <v>173</v>
      </c>
      <c r="P1781">
        <v>2007</v>
      </c>
      <c r="Q1781" t="s">
        <v>1215</v>
      </c>
      <c r="R1781">
        <v>2</v>
      </c>
    </row>
    <row r="1782" spans="8:18">
      <c r="H1782" t="s">
        <v>164</v>
      </c>
      <c r="I1782" t="s">
        <v>176</v>
      </c>
      <c r="J1782">
        <v>2020</v>
      </c>
      <c r="K1782" t="s">
        <v>772</v>
      </c>
      <c r="L1782">
        <v>2</v>
      </c>
      <c r="N1782" t="s">
        <v>164</v>
      </c>
      <c r="O1782" t="s">
        <v>173</v>
      </c>
      <c r="P1782">
        <v>2008</v>
      </c>
      <c r="Q1782" t="s">
        <v>1215</v>
      </c>
      <c r="R1782">
        <v>2</v>
      </c>
    </row>
    <row r="1783" spans="8:18">
      <c r="H1783" t="s">
        <v>164</v>
      </c>
      <c r="I1783" t="s">
        <v>176</v>
      </c>
      <c r="J1783">
        <v>2021</v>
      </c>
      <c r="K1783" t="s">
        <v>1214</v>
      </c>
      <c r="L1783">
        <v>3</v>
      </c>
      <c r="N1783" t="s">
        <v>164</v>
      </c>
      <c r="O1783" t="s">
        <v>173</v>
      </c>
      <c r="P1783">
        <v>2009</v>
      </c>
      <c r="Q1783" t="s">
        <v>1215</v>
      </c>
      <c r="R1783">
        <v>2</v>
      </c>
    </row>
    <row r="1784" spans="8:18">
      <c r="H1784" t="s">
        <v>164</v>
      </c>
      <c r="I1784" t="s">
        <v>176</v>
      </c>
      <c r="J1784">
        <v>2021</v>
      </c>
      <c r="K1784" t="s">
        <v>1119</v>
      </c>
      <c r="L1784">
        <v>3</v>
      </c>
      <c r="N1784" t="s">
        <v>164</v>
      </c>
      <c r="O1784" t="s">
        <v>173</v>
      </c>
      <c r="P1784">
        <v>2010</v>
      </c>
      <c r="Q1784" t="s">
        <v>1216</v>
      </c>
      <c r="R1784">
        <v>3</v>
      </c>
    </row>
    <row r="1785" spans="8:18">
      <c r="H1785" t="s">
        <v>164</v>
      </c>
      <c r="I1785" t="s">
        <v>176</v>
      </c>
      <c r="J1785">
        <v>2021</v>
      </c>
      <c r="K1785" t="s">
        <v>772</v>
      </c>
      <c r="L1785">
        <v>2</v>
      </c>
      <c r="N1785" t="s">
        <v>164</v>
      </c>
      <c r="O1785" t="s">
        <v>173</v>
      </c>
      <c r="P1785">
        <v>2011</v>
      </c>
      <c r="Q1785" t="s">
        <v>1216</v>
      </c>
      <c r="R1785">
        <v>3</v>
      </c>
    </row>
    <row r="1786" spans="8:18">
      <c r="H1786" t="s">
        <v>164</v>
      </c>
      <c r="I1786" t="s">
        <v>177</v>
      </c>
      <c r="J1786">
        <v>2006</v>
      </c>
      <c r="K1786" t="s">
        <v>1119</v>
      </c>
      <c r="L1786">
        <v>3</v>
      </c>
      <c r="N1786" t="s">
        <v>164</v>
      </c>
      <c r="O1786" t="s">
        <v>173</v>
      </c>
      <c r="P1786">
        <v>2012</v>
      </c>
      <c r="Q1786" t="s">
        <v>1216</v>
      </c>
      <c r="R1786">
        <v>3</v>
      </c>
    </row>
    <row r="1787" spans="8:18">
      <c r="H1787" t="s">
        <v>164</v>
      </c>
      <c r="I1787" t="s">
        <v>177</v>
      </c>
      <c r="J1787">
        <v>2006</v>
      </c>
      <c r="K1787" t="s">
        <v>772</v>
      </c>
      <c r="L1787">
        <v>2</v>
      </c>
      <c r="N1787" t="s">
        <v>164</v>
      </c>
      <c r="O1787" t="s">
        <v>173</v>
      </c>
      <c r="P1787">
        <v>2013</v>
      </c>
      <c r="Q1787" t="s">
        <v>1216</v>
      </c>
      <c r="R1787">
        <v>3</v>
      </c>
    </row>
    <row r="1788" spans="8:18">
      <c r="H1788" t="s">
        <v>164</v>
      </c>
      <c r="I1788" t="s">
        <v>177</v>
      </c>
      <c r="J1788">
        <v>2007</v>
      </c>
      <c r="K1788" t="s">
        <v>1119</v>
      </c>
      <c r="L1788">
        <v>3</v>
      </c>
      <c r="N1788" t="s">
        <v>164</v>
      </c>
      <c r="O1788" t="s">
        <v>173</v>
      </c>
      <c r="P1788">
        <v>2014</v>
      </c>
      <c r="Q1788" t="s">
        <v>1216</v>
      </c>
      <c r="R1788">
        <v>3</v>
      </c>
    </row>
    <row r="1789" spans="8:18">
      <c r="H1789" t="s">
        <v>164</v>
      </c>
      <c r="I1789" t="s">
        <v>177</v>
      </c>
      <c r="J1789">
        <v>2007</v>
      </c>
      <c r="K1789" t="s">
        <v>772</v>
      </c>
      <c r="L1789">
        <v>2</v>
      </c>
      <c r="N1789" t="s">
        <v>164</v>
      </c>
      <c r="O1789" t="s">
        <v>173</v>
      </c>
      <c r="P1789">
        <v>2015</v>
      </c>
      <c r="Q1789" t="s">
        <v>1216</v>
      </c>
      <c r="R1789">
        <v>3</v>
      </c>
    </row>
    <row r="1790" spans="8:18">
      <c r="H1790" t="s">
        <v>164</v>
      </c>
      <c r="I1790" t="s">
        <v>177</v>
      </c>
      <c r="J1790">
        <v>2008</v>
      </c>
      <c r="K1790" t="s">
        <v>1119</v>
      </c>
      <c r="L1790">
        <v>3</v>
      </c>
      <c r="N1790" t="s">
        <v>164</v>
      </c>
      <c r="O1790" t="s">
        <v>173</v>
      </c>
      <c r="P1790">
        <v>2016</v>
      </c>
      <c r="Q1790" t="s">
        <v>1216</v>
      </c>
      <c r="R1790">
        <v>3</v>
      </c>
    </row>
    <row r="1791" spans="8:18">
      <c r="H1791" t="s">
        <v>164</v>
      </c>
      <c r="I1791" t="s">
        <v>177</v>
      </c>
      <c r="J1791">
        <v>2008</v>
      </c>
      <c r="K1791" t="s">
        <v>772</v>
      </c>
      <c r="L1791">
        <v>2</v>
      </c>
      <c r="N1791" t="s">
        <v>164</v>
      </c>
      <c r="O1791" t="s">
        <v>173</v>
      </c>
      <c r="P1791">
        <v>2017</v>
      </c>
      <c r="Q1791" t="s">
        <v>1216</v>
      </c>
      <c r="R1791">
        <v>3</v>
      </c>
    </row>
    <row r="1792" spans="8:18">
      <c r="H1792" t="s">
        <v>164</v>
      </c>
      <c r="I1792" t="s">
        <v>177</v>
      </c>
      <c r="J1792">
        <v>2009</v>
      </c>
      <c r="K1792" t="s">
        <v>1119</v>
      </c>
      <c r="L1792">
        <v>3</v>
      </c>
      <c r="N1792" t="s">
        <v>164</v>
      </c>
      <c r="O1792" t="s">
        <v>173</v>
      </c>
      <c r="P1792">
        <v>2018</v>
      </c>
      <c r="Q1792" t="s">
        <v>1216</v>
      </c>
      <c r="R1792">
        <v>3</v>
      </c>
    </row>
    <row r="1793" spans="8:18">
      <c r="H1793" t="s">
        <v>164</v>
      </c>
      <c r="I1793" t="s">
        <v>177</v>
      </c>
      <c r="J1793">
        <v>2009</v>
      </c>
      <c r="K1793" t="s">
        <v>772</v>
      </c>
      <c r="L1793">
        <v>2</v>
      </c>
      <c r="N1793" t="s">
        <v>164</v>
      </c>
      <c r="O1793" t="s">
        <v>173</v>
      </c>
      <c r="P1793">
        <v>2019</v>
      </c>
      <c r="Q1793" t="s">
        <v>1216</v>
      </c>
      <c r="R1793">
        <v>3</v>
      </c>
    </row>
    <row r="1794" spans="8:18">
      <c r="H1794" t="s">
        <v>164</v>
      </c>
      <c r="I1794" t="s">
        <v>177</v>
      </c>
      <c r="J1794">
        <v>2010</v>
      </c>
      <c r="K1794" t="s">
        <v>772</v>
      </c>
      <c r="L1794">
        <v>2</v>
      </c>
      <c r="N1794" t="s">
        <v>164</v>
      </c>
      <c r="O1794" t="s">
        <v>173</v>
      </c>
      <c r="P1794">
        <v>2020</v>
      </c>
      <c r="Q1794" t="s">
        <v>1216</v>
      </c>
      <c r="R1794">
        <v>3</v>
      </c>
    </row>
    <row r="1795" spans="8:18">
      <c r="H1795" t="s">
        <v>164</v>
      </c>
      <c r="I1795" t="s">
        <v>177</v>
      </c>
      <c r="J1795">
        <v>2011</v>
      </c>
      <c r="K1795" t="s">
        <v>772</v>
      </c>
      <c r="L1795">
        <v>2</v>
      </c>
      <c r="N1795" t="s">
        <v>164</v>
      </c>
      <c r="O1795" t="s">
        <v>173</v>
      </c>
      <c r="P1795">
        <v>2021</v>
      </c>
      <c r="Q1795" t="s">
        <v>1216</v>
      </c>
      <c r="R1795">
        <v>3</v>
      </c>
    </row>
    <row r="1796" spans="8:18">
      <c r="H1796" t="s">
        <v>164</v>
      </c>
      <c r="I1796" t="s">
        <v>177</v>
      </c>
      <c r="J1796">
        <v>2012</v>
      </c>
      <c r="K1796" t="s">
        <v>772</v>
      </c>
      <c r="L1796">
        <v>2</v>
      </c>
      <c r="N1796" t="s">
        <v>164</v>
      </c>
      <c r="O1796" t="s">
        <v>174</v>
      </c>
      <c r="P1796">
        <v>2006</v>
      </c>
      <c r="Q1796" t="s">
        <v>1216</v>
      </c>
      <c r="R1796">
        <v>3</v>
      </c>
    </row>
    <row r="1797" spans="8:18">
      <c r="H1797" t="s">
        <v>164</v>
      </c>
      <c r="I1797" t="s">
        <v>177</v>
      </c>
      <c r="J1797">
        <v>2013</v>
      </c>
      <c r="K1797" t="s">
        <v>772</v>
      </c>
      <c r="L1797">
        <v>2</v>
      </c>
      <c r="N1797" t="s">
        <v>164</v>
      </c>
      <c r="O1797" t="s">
        <v>174</v>
      </c>
      <c r="P1797">
        <v>2007</v>
      </c>
      <c r="Q1797" t="s">
        <v>1216</v>
      </c>
      <c r="R1797">
        <v>3</v>
      </c>
    </row>
    <row r="1798" spans="8:18">
      <c r="H1798" t="s">
        <v>164</v>
      </c>
      <c r="I1798" t="s">
        <v>177</v>
      </c>
      <c r="J1798">
        <v>2014</v>
      </c>
      <c r="K1798" t="s">
        <v>772</v>
      </c>
      <c r="L1798">
        <v>2</v>
      </c>
      <c r="N1798" t="s">
        <v>164</v>
      </c>
      <c r="O1798" t="s">
        <v>174</v>
      </c>
      <c r="P1798">
        <v>2008</v>
      </c>
      <c r="Q1798" t="s">
        <v>1217</v>
      </c>
      <c r="R1798">
        <v>3</v>
      </c>
    </row>
    <row r="1799" spans="8:18">
      <c r="H1799" t="s">
        <v>164</v>
      </c>
      <c r="I1799" t="s">
        <v>177</v>
      </c>
      <c r="J1799">
        <v>2015</v>
      </c>
      <c r="K1799" t="s">
        <v>772</v>
      </c>
      <c r="L1799">
        <v>2</v>
      </c>
      <c r="N1799" t="s">
        <v>164</v>
      </c>
      <c r="O1799" t="s">
        <v>174</v>
      </c>
      <c r="P1799">
        <v>2008</v>
      </c>
      <c r="Q1799" t="s">
        <v>1218</v>
      </c>
      <c r="R1799">
        <v>3</v>
      </c>
    </row>
    <row r="1800" spans="8:18">
      <c r="H1800" t="s">
        <v>164</v>
      </c>
      <c r="I1800" t="s">
        <v>177</v>
      </c>
      <c r="J1800">
        <v>2016</v>
      </c>
      <c r="K1800" t="s">
        <v>873</v>
      </c>
      <c r="L1800">
        <v>2</v>
      </c>
      <c r="N1800" t="s">
        <v>164</v>
      </c>
      <c r="O1800" t="s">
        <v>174</v>
      </c>
      <c r="P1800">
        <v>2009</v>
      </c>
      <c r="Q1800" t="s">
        <v>1217</v>
      </c>
      <c r="R1800">
        <v>3</v>
      </c>
    </row>
    <row r="1801" spans="8:18">
      <c r="H1801" t="s">
        <v>164</v>
      </c>
      <c r="I1801" t="s">
        <v>177</v>
      </c>
      <c r="J1801">
        <v>2016</v>
      </c>
      <c r="K1801" t="s">
        <v>1219</v>
      </c>
      <c r="L1801">
        <v>2</v>
      </c>
      <c r="N1801" t="s">
        <v>164</v>
      </c>
      <c r="O1801" t="s">
        <v>174</v>
      </c>
      <c r="P1801">
        <v>2009</v>
      </c>
      <c r="Q1801" t="s">
        <v>1220</v>
      </c>
      <c r="R1801">
        <v>3</v>
      </c>
    </row>
    <row r="1802" spans="8:18">
      <c r="H1802" t="s">
        <v>164</v>
      </c>
      <c r="I1802" t="s">
        <v>177</v>
      </c>
      <c r="J1802">
        <v>2016</v>
      </c>
      <c r="K1802" t="s">
        <v>772</v>
      </c>
      <c r="L1802">
        <v>2</v>
      </c>
      <c r="N1802" t="s">
        <v>164</v>
      </c>
      <c r="O1802" t="s">
        <v>174</v>
      </c>
      <c r="P1802">
        <v>2010</v>
      </c>
      <c r="Q1802" t="s">
        <v>1217</v>
      </c>
      <c r="R1802">
        <v>3</v>
      </c>
    </row>
    <row r="1803" spans="8:18">
      <c r="H1803" t="s">
        <v>164</v>
      </c>
      <c r="I1803" t="s">
        <v>177</v>
      </c>
      <c r="J1803">
        <v>2017</v>
      </c>
      <c r="K1803" t="s">
        <v>1219</v>
      </c>
      <c r="L1803">
        <v>2</v>
      </c>
      <c r="N1803" t="s">
        <v>164</v>
      </c>
      <c r="O1803" t="s">
        <v>174</v>
      </c>
      <c r="P1803">
        <v>2011</v>
      </c>
      <c r="Q1803" t="s">
        <v>1217</v>
      </c>
      <c r="R1803">
        <v>3</v>
      </c>
    </row>
    <row r="1804" spans="8:18">
      <c r="H1804" t="s">
        <v>164</v>
      </c>
      <c r="I1804" t="s">
        <v>177</v>
      </c>
      <c r="J1804">
        <v>2018</v>
      </c>
      <c r="K1804" t="s">
        <v>1219</v>
      </c>
      <c r="L1804">
        <v>2</v>
      </c>
      <c r="N1804" t="s">
        <v>164</v>
      </c>
      <c r="O1804" t="s">
        <v>174</v>
      </c>
      <c r="P1804">
        <v>2012</v>
      </c>
      <c r="Q1804" t="s">
        <v>1217</v>
      </c>
      <c r="R1804">
        <v>3</v>
      </c>
    </row>
    <row r="1805" spans="8:18">
      <c r="H1805" t="s">
        <v>164</v>
      </c>
      <c r="I1805" t="s">
        <v>177</v>
      </c>
      <c r="J1805">
        <v>2019</v>
      </c>
      <c r="K1805" t="s">
        <v>1221</v>
      </c>
      <c r="L1805">
        <v>2</v>
      </c>
      <c r="N1805" t="s">
        <v>164</v>
      </c>
      <c r="O1805" t="s">
        <v>174</v>
      </c>
      <c r="P1805">
        <v>2013</v>
      </c>
      <c r="Q1805" t="s">
        <v>1217</v>
      </c>
      <c r="R1805">
        <v>3</v>
      </c>
    </row>
    <row r="1806" spans="8:18">
      <c r="H1806" t="s">
        <v>164</v>
      </c>
      <c r="I1806" t="s">
        <v>177</v>
      </c>
      <c r="J1806">
        <v>2020</v>
      </c>
      <c r="K1806" t="s">
        <v>1221</v>
      </c>
      <c r="L1806">
        <v>2</v>
      </c>
      <c r="N1806" t="s">
        <v>164</v>
      </c>
      <c r="O1806" t="s">
        <v>174</v>
      </c>
      <c r="P1806">
        <v>2014</v>
      </c>
      <c r="Q1806" t="s">
        <v>1217</v>
      </c>
      <c r="R1806">
        <v>3</v>
      </c>
    </row>
    <row r="1807" spans="8:18">
      <c r="H1807" t="s">
        <v>164</v>
      </c>
      <c r="I1807" t="s">
        <v>179</v>
      </c>
      <c r="J1807">
        <v>0</v>
      </c>
      <c r="K1807" t="s">
        <v>516</v>
      </c>
      <c r="L1807">
        <v>0</v>
      </c>
      <c r="N1807" t="s">
        <v>164</v>
      </c>
      <c r="O1807" t="s">
        <v>174</v>
      </c>
      <c r="P1807">
        <v>2015</v>
      </c>
      <c r="Q1807" t="s">
        <v>1217</v>
      </c>
      <c r="R1807">
        <v>3</v>
      </c>
    </row>
    <row r="1808" spans="8:18">
      <c r="H1808" t="s">
        <v>164</v>
      </c>
      <c r="I1808" t="s">
        <v>180</v>
      </c>
      <c r="J1808">
        <v>0</v>
      </c>
      <c r="N1808" t="s">
        <v>164</v>
      </c>
      <c r="O1808" t="s">
        <v>174</v>
      </c>
      <c r="P1808">
        <v>2016</v>
      </c>
      <c r="Q1808" t="s">
        <v>1217</v>
      </c>
      <c r="R1808">
        <v>3</v>
      </c>
    </row>
    <row r="1809" spans="8:18">
      <c r="H1809" t="s">
        <v>164</v>
      </c>
      <c r="I1809" t="s">
        <v>181</v>
      </c>
      <c r="J1809">
        <v>2006</v>
      </c>
      <c r="K1809" t="s">
        <v>516</v>
      </c>
      <c r="L1809">
        <v>0</v>
      </c>
      <c r="N1809" t="s">
        <v>164</v>
      </c>
      <c r="O1809" t="s">
        <v>174</v>
      </c>
      <c r="P1809">
        <v>2017</v>
      </c>
      <c r="Q1809" t="s">
        <v>1217</v>
      </c>
      <c r="R1809">
        <v>3</v>
      </c>
    </row>
    <row r="1810" spans="8:18">
      <c r="H1810" t="s">
        <v>164</v>
      </c>
      <c r="I1810" t="s">
        <v>181</v>
      </c>
      <c r="J1810">
        <v>2007</v>
      </c>
      <c r="K1810" t="s">
        <v>516</v>
      </c>
      <c r="L1810">
        <v>0</v>
      </c>
      <c r="N1810" t="s">
        <v>164</v>
      </c>
      <c r="O1810" t="s">
        <v>174</v>
      </c>
      <c r="P1810">
        <v>2018</v>
      </c>
      <c r="Q1810" t="s">
        <v>1217</v>
      </c>
      <c r="R1810">
        <v>3</v>
      </c>
    </row>
    <row r="1811" spans="8:18">
      <c r="H1811" t="s">
        <v>164</v>
      </c>
      <c r="I1811" t="s">
        <v>181</v>
      </c>
      <c r="J1811">
        <v>2008</v>
      </c>
      <c r="K1811" t="s">
        <v>516</v>
      </c>
      <c r="L1811">
        <v>0</v>
      </c>
      <c r="N1811" t="s">
        <v>164</v>
      </c>
      <c r="O1811" t="s">
        <v>174</v>
      </c>
      <c r="P1811">
        <v>2019</v>
      </c>
      <c r="Q1811" t="s">
        <v>1217</v>
      </c>
      <c r="R1811">
        <v>3</v>
      </c>
    </row>
    <row r="1812" spans="8:18">
      <c r="H1812" t="s">
        <v>164</v>
      </c>
      <c r="I1812" t="s">
        <v>181</v>
      </c>
      <c r="J1812">
        <v>2009</v>
      </c>
      <c r="K1812" t="s">
        <v>516</v>
      </c>
      <c r="L1812">
        <v>0</v>
      </c>
      <c r="N1812" t="s">
        <v>164</v>
      </c>
      <c r="O1812" t="s">
        <v>174</v>
      </c>
      <c r="P1812">
        <v>2020</v>
      </c>
      <c r="Q1812" t="s">
        <v>1217</v>
      </c>
      <c r="R1812">
        <v>3</v>
      </c>
    </row>
    <row r="1813" spans="8:18">
      <c r="H1813" t="s">
        <v>164</v>
      </c>
      <c r="I1813" t="s">
        <v>181</v>
      </c>
      <c r="J1813">
        <v>2010</v>
      </c>
      <c r="K1813" t="s">
        <v>516</v>
      </c>
      <c r="L1813">
        <v>0</v>
      </c>
      <c r="N1813" t="s">
        <v>164</v>
      </c>
      <c r="O1813" t="s">
        <v>174</v>
      </c>
      <c r="P1813">
        <v>2021</v>
      </c>
      <c r="Q1813" t="s">
        <v>1217</v>
      </c>
      <c r="R1813">
        <v>3</v>
      </c>
    </row>
    <row r="1814" spans="8:18">
      <c r="H1814" t="s">
        <v>164</v>
      </c>
      <c r="I1814" t="s">
        <v>181</v>
      </c>
      <c r="J1814">
        <v>2011</v>
      </c>
      <c r="K1814" t="s">
        <v>516</v>
      </c>
      <c r="L1814">
        <v>0</v>
      </c>
      <c r="N1814" t="s">
        <v>164</v>
      </c>
      <c r="O1814" t="s">
        <v>175</v>
      </c>
    </row>
    <row r="1815" spans="8:18">
      <c r="H1815" t="s">
        <v>164</v>
      </c>
      <c r="I1815" t="s">
        <v>181</v>
      </c>
      <c r="J1815">
        <v>2012</v>
      </c>
      <c r="K1815" t="s">
        <v>516</v>
      </c>
      <c r="L1815">
        <v>0</v>
      </c>
      <c r="N1815" t="s">
        <v>164</v>
      </c>
      <c r="O1815" t="s">
        <v>176</v>
      </c>
      <c r="P1815">
        <v>2006</v>
      </c>
      <c r="Q1815" t="s">
        <v>1222</v>
      </c>
      <c r="R1815">
        <v>2</v>
      </c>
    </row>
    <row r="1816" spans="8:18">
      <c r="H1816" t="s">
        <v>164</v>
      </c>
      <c r="I1816" t="s">
        <v>181</v>
      </c>
      <c r="J1816">
        <v>2013</v>
      </c>
      <c r="K1816" t="s">
        <v>516</v>
      </c>
      <c r="L1816">
        <v>0</v>
      </c>
      <c r="N1816" t="s">
        <v>164</v>
      </c>
      <c r="O1816" t="s">
        <v>176</v>
      </c>
      <c r="P1816">
        <v>2007</v>
      </c>
      <c r="Q1816" t="s">
        <v>1222</v>
      </c>
      <c r="R1816">
        <v>2</v>
      </c>
    </row>
    <row r="1817" spans="8:18">
      <c r="H1817" t="s">
        <v>164</v>
      </c>
      <c r="I1817" t="s">
        <v>181</v>
      </c>
      <c r="J1817">
        <v>2014</v>
      </c>
      <c r="K1817" t="s">
        <v>516</v>
      </c>
      <c r="L1817">
        <v>0</v>
      </c>
      <c r="N1817" t="s">
        <v>164</v>
      </c>
      <c r="O1817" t="s">
        <v>176</v>
      </c>
      <c r="P1817">
        <v>2008</v>
      </c>
      <c r="Q1817" t="s">
        <v>1222</v>
      </c>
      <c r="R1817">
        <v>2</v>
      </c>
    </row>
    <row r="1818" spans="8:18">
      <c r="H1818" t="s">
        <v>164</v>
      </c>
      <c r="I1818" t="s">
        <v>181</v>
      </c>
      <c r="J1818">
        <v>2015</v>
      </c>
      <c r="K1818" t="s">
        <v>516</v>
      </c>
      <c r="L1818">
        <v>0</v>
      </c>
      <c r="N1818" t="s">
        <v>164</v>
      </c>
      <c r="O1818" t="s">
        <v>176</v>
      </c>
      <c r="P1818">
        <v>2009</v>
      </c>
      <c r="Q1818" t="s">
        <v>1222</v>
      </c>
      <c r="R1818">
        <v>2</v>
      </c>
    </row>
    <row r="1819" spans="8:18">
      <c r="H1819" t="s">
        <v>164</v>
      </c>
      <c r="I1819" t="s">
        <v>181</v>
      </c>
      <c r="J1819">
        <v>2016</v>
      </c>
      <c r="K1819" t="s">
        <v>516</v>
      </c>
      <c r="L1819">
        <v>0</v>
      </c>
      <c r="N1819" t="s">
        <v>164</v>
      </c>
      <c r="O1819" t="s">
        <v>176</v>
      </c>
      <c r="P1819">
        <v>2010</v>
      </c>
      <c r="Q1819" t="s">
        <v>1222</v>
      </c>
      <c r="R1819">
        <v>2</v>
      </c>
    </row>
    <row r="1820" spans="8:18">
      <c r="H1820" t="s">
        <v>164</v>
      </c>
      <c r="I1820" t="s">
        <v>181</v>
      </c>
      <c r="J1820">
        <v>2017</v>
      </c>
      <c r="K1820" t="s">
        <v>516</v>
      </c>
      <c r="L1820">
        <v>0</v>
      </c>
      <c r="N1820" t="s">
        <v>164</v>
      </c>
      <c r="O1820" t="s">
        <v>176</v>
      </c>
      <c r="P1820">
        <v>2011</v>
      </c>
      <c r="Q1820" t="s">
        <v>1222</v>
      </c>
      <c r="R1820">
        <v>2</v>
      </c>
    </row>
    <row r="1821" spans="8:18">
      <c r="H1821" t="s">
        <v>164</v>
      </c>
      <c r="I1821" t="s">
        <v>181</v>
      </c>
      <c r="J1821">
        <v>2018</v>
      </c>
      <c r="K1821" t="s">
        <v>516</v>
      </c>
      <c r="L1821">
        <v>0</v>
      </c>
      <c r="N1821" t="s">
        <v>164</v>
      </c>
      <c r="O1821" t="s">
        <v>176</v>
      </c>
      <c r="P1821">
        <v>2012</v>
      </c>
      <c r="Q1821" t="s">
        <v>1222</v>
      </c>
      <c r="R1821">
        <v>2</v>
      </c>
    </row>
    <row r="1822" spans="8:18">
      <c r="H1822" t="s">
        <v>164</v>
      </c>
      <c r="I1822" t="s">
        <v>181</v>
      </c>
      <c r="J1822">
        <v>2019</v>
      </c>
      <c r="K1822" t="s">
        <v>516</v>
      </c>
      <c r="L1822">
        <v>0</v>
      </c>
      <c r="N1822" t="s">
        <v>164</v>
      </c>
      <c r="O1822" t="s">
        <v>176</v>
      </c>
      <c r="P1822">
        <v>2013</v>
      </c>
      <c r="Q1822" t="s">
        <v>1222</v>
      </c>
      <c r="R1822">
        <v>2</v>
      </c>
    </row>
    <row r="1823" spans="8:18">
      <c r="H1823" t="s">
        <v>164</v>
      </c>
      <c r="I1823" t="s">
        <v>181</v>
      </c>
      <c r="J1823">
        <v>2020</v>
      </c>
      <c r="K1823" t="s">
        <v>516</v>
      </c>
      <c r="L1823">
        <v>0</v>
      </c>
      <c r="N1823" t="s">
        <v>164</v>
      </c>
      <c r="O1823" t="s">
        <v>176</v>
      </c>
      <c r="P1823">
        <v>2014</v>
      </c>
      <c r="Q1823" t="s">
        <v>1222</v>
      </c>
      <c r="R1823">
        <v>2</v>
      </c>
    </row>
    <row r="1824" spans="8:18">
      <c r="H1824" t="s">
        <v>164</v>
      </c>
      <c r="I1824" t="s">
        <v>186</v>
      </c>
      <c r="J1824">
        <v>2006</v>
      </c>
      <c r="N1824" t="s">
        <v>164</v>
      </c>
      <c r="O1824" t="s">
        <v>176</v>
      </c>
      <c r="P1824">
        <v>2015</v>
      </c>
      <c r="Q1824" t="s">
        <v>1222</v>
      </c>
      <c r="R1824">
        <v>2</v>
      </c>
    </row>
    <row r="1825" spans="8:18">
      <c r="H1825" t="s">
        <v>164</v>
      </c>
      <c r="I1825" t="s">
        <v>186</v>
      </c>
      <c r="J1825">
        <v>2007</v>
      </c>
      <c r="N1825" t="s">
        <v>164</v>
      </c>
      <c r="O1825" t="s">
        <v>176</v>
      </c>
      <c r="P1825">
        <v>2016</v>
      </c>
      <c r="Q1825" t="s">
        <v>1222</v>
      </c>
      <c r="R1825">
        <v>2</v>
      </c>
    </row>
    <row r="1826" spans="8:18">
      <c r="H1826" t="s">
        <v>164</v>
      </c>
      <c r="I1826" t="s">
        <v>186</v>
      </c>
      <c r="J1826">
        <v>2008</v>
      </c>
      <c r="N1826" t="s">
        <v>164</v>
      </c>
      <c r="O1826" t="s">
        <v>176</v>
      </c>
      <c r="P1826">
        <v>2017</v>
      </c>
      <c r="Q1826" t="s">
        <v>1222</v>
      </c>
      <c r="R1826">
        <v>2</v>
      </c>
    </row>
    <row r="1827" spans="8:18">
      <c r="H1827" t="s">
        <v>164</v>
      </c>
      <c r="I1827" t="s">
        <v>186</v>
      </c>
      <c r="J1827">
        <v>2009</v>
      </c>
      <c r="N1827" t="s">
        <v>164</v>
      </c>
      <c r="O1827" t="s">
        <v>176</v>
      </c>
      <c r="P1827">
        <v>2018</v>
      </c>
      <c r="Q1827" t="s">
        <v>1222</v>
      </c>
      <c r="R1827">
        <v>2</v>
      </c>
    </row>
    <row r="1828" spans="8:18">
      <c r="H1828" t="s">
        <v>164</v>
      </c>
      <c r="I1828" t="s">
        <v>186</v>
      </c>
      <c r="J1828">
        <v>2010</v>
      </c>
      <c r="N1828" t="s">
        <v>164</v>
      </c>
      <c r="O1828" t="s">
        <v>176</v>
      </c>
      <c r="P1828">
        <v>2019</v>
      </c>
      <c r="Q1828" t="s">
        <v>1222</v>
      </c>
      <c r="R1828">
        <v>2</v>
      </c>
    </row>
    <row r="1829" spans="8:18">
      <c r="H1829" t="s">
        <v>164</v>
      </c>
      <c r="I1829" t="s">
        <v>186</v>
      </c>
      <c r="J1829">
        <v>2011</v>
      </c>
      <c r="N1829" t="s">
        <v>164</v>
      </c>
      <c r="O1829" t="s">
        <v>176</v>
      </c>
      <c r="P1829">
        <v>2020</v>
      </c>
      <c r="Q1829" t="s">
        <v>1223</v>
      </c>
      <c r="R1829">
        <v>3</v>
      </c>
    </row>
    <row r="1830" spans="8:18">
      <c r="H1830" t="s">
        <v>164</v>
      </c>
      <c r="I1830" t="s">
        <v>186</v>
      </c>
      <c r="J1830">
        <v>2012</v>
      </c>
      <c r="N1830" t="s">
        <v>164</v>
      </c>
      <c r="O1830" t="s">
        <v>176</v>
      </c>
      <c r="P1830">
        <v>2020</v>
      </c>
      <c r="Q1830" t="s">
        <v>1224</v>
      </c>
      <c r="R1830">
        <v>2</v>
      </c>
    </row>
    <row r="1831" spans="8:18">
      <c r="H1831" t="s">
        <v>164</v>
      </c>
      <c r="I1831" t="s">
        <v>186</v>
      </c>
      <c r="J1831">
        <v>2013</v>
      </c>
      <c r="N1831" t="s">
        <v>164</v>
      </c>
      <c r="O1831" t="s">
        <v>176</v>
      </c>
      <c r="P1831">
        <v>2020</v>
      </c>
      <c r="Q1831" t="s">
        <v>1225</v>
      </c>
      <c r="R1831">
        <v>3</v>
      </c>
    </row>
    <row r="1832" spans="8:18">
      <c r="H1832" t="s">
        <v>164</v>
      </c>
      <c r="I1832" t="s">
        <v>186</v>
      </c>
      <c r="J1832">
        <v>2014</v>
      </c>
      <c r="N1832" t="s">
        <v>164</v>
      </c>
      <c r="O1832" t="s">
        <v>176</v>
      </c>
      <c r="P1832">
        <v>2020</v>
      </c>
      <c r="Q1832" t="s">
        <v>1226</v>
      </c>
      <c r="R1832">
        <v>3</v>
      </c>
    </row>
    <row r="1833" spans="8:18">
      <c r="H1833" t="s">
        <v>164</v>
      </c>
      <c r="I1833" t="s">
        <v>186</v>
      </c>
      <c r="J1833">
        <v>2015</v>
      </c>
      <c r="N1833" t="s">
        <v>164</v>
      </c>
      <c r="O1833" t="s">
        <v>176</v>
      </c>
      <c r="P1833">
        <v>2020</v>
      </c>
      <c r="Q1833" t="s">
        <v>1227</v>
      </c>
      <c r="R1833">
        <v>2</v>
      </c>
    </row>
    <row r="1834" spans="8:18">
      <c r="H1834" t="s">
        <v>164</v>
      </c>
      <c r="I1834" t="s">
        <v>186</v>
      </c>
      <c r="J1834">
        <v>2016</v>
      </c>
      <c r="N1834" t="s">
        <v>164</v>
      </c>
      <c r="O1834" t="s">
        <v>176</v>
      </c>
      <c r="P1834">
        <v>2020</v>
      </c>
      <c r="Q1834" t="s">
        <v>1222</v>
      </c>
      <c r="R1834">
        <v>2</v>
      </c>
    </row>
    <row r="1835" spans="8:18">
      <c r="H1835" t="s">
        <v>164</v>
      </c>
      <c r="I1835" t="s">
        <v>186</v>
      </c>
      <c r="J1835">
        <v>2017</v>
      </c>
      <c r="N1835" t="s">
        <v>164</v>
      </c>
      <c r="O1835" t="s">
        <v>176</v>
      </c>
      <c r="P1835">
        <v>2021</v>
      </c>
      <c r="Q1835" t="s">
        <v>1222</v>
      </c>
      <c r="R1835">
        <v>2</v>
      </c>
    </row>
    <row r="1836" spans="8:18">
      <c r="H1836" t="s">
        <v>164</v>
      </c>
      <c r="I1836" t="s">
        <v>186</v>
      </c>
      <c r="J1836">
        <v>2018</v>
      </c>
      <c r="N1836" t="s">
        <v>164</v>
      </c>
      <c r="O1836" t="s">
        <v>177</v>
      </c>
      <c r="P1836">
        <v>2006</v>
      </c>
      <c r="Q1836" t="s">
        <v>1222</v>
      </c>
      <c r="R1836">
        <v>2</v>
      </c>
    </row>
    <row r="1837" spans="8:18">
      <c r="H1837" t="s">
        <v>164</v>
      </c>
      <c r="I1837" t="s">
        <v>186</v>
      </c>
      <c r="J1837">
        <v>2019</v>
      </c>
      <c r="N1837" t="s">
        <v>164</v>
      </c>
      <c r="O1837" t="s">
        <v>177</v>
      </c>
      <c r="P1837">
        <v>2007</v>
      </c>
      <c r="Q1837" t="s">
        <v>1222</v>
      </c>
      <c r="R1837">
        <v>2</v>
      </c>
    </row>
    <row r="1838" spans="8:18">
      <c r="H1838" t="s">
        <v>164</v>
      </c>
      <c r="I1838" t="s">
        <v>186</v>
      </c>
      <c r="J1838">
        <v>2020</v>
      </c>
      <c r="N1838" t="s">
        <v>164</v>
      </c>
      <c r="O1838" t="s">
        <v>177</v>
      </c>
      <c r="P1838">
        <v>2008</v>
      </c>
      <c r="Q1838" t="s">
        <v>1222</v>
      </c>
      <c r="R1838">
        <v>2</v>
      </c>
    </row>
    <row r="1839" spans="8:18">
      <c r="H1839" t="s">
        <v>164</v>
      </c>
      <c r="I1839" t="s">
        <v>187</v>
      </c>
      <c r="J1839">
        <v>2006</v>
      </c>
      <c r="N1839" t="s">
        <v>164</v>
      </c>
      <c r="O1839" t="s">
        <v>177</v>
      </c>
      <c r="P1839">
        <v>2009</v>
      </c>
      <c r="Q1839" t="s">
        <v>1222</v>
      </c>
      <c r="R1839">
        <v>2</v>
      </c>
    </row>
    <row r="1840" spans="8:18">
      <c r="H1840" t="s">
        <v>164</v>
      </c>
      <c r="I1840" t="s">
        <v>190</v>
      </c>
      <c r="J1840">
        <v>2006</v>
      </c>
      <c r="K1840">
        <v>0</v>
      </c>
      <c r="L1840">
        <v>0</v>
      </c>
      <c r="N1840" t="s">
        <v>164</v>
      </c>
      <c r="O1840" t="s">
        <v>177</v>
      </c>
      <c r="P1840">
        <v>2010</v>
      </c>
      <c r="Q1840" t="s">
        <v>1222</v>
      </c>
      <c r="R1840">
        <v>2</v>
      </c>
    </row>
    <row r="1841" spans="8:18">
      <c r="H1841" t="s">
        <v>164</v>
      </c>
      <c r="I1841" t="s">
        <v>190</v>
      </c>
      <c r="J1841">
        <v>2007</v>
      </c>
      <c r="K1841">
        <v>0</v>
      </c>
      <c r="L1841">
        <v>0</v>
      </c>
      <c r="N1841" t="s">
        <v>164</v>
      </c>
      <c r="O1841" t="s">
        <v>177</v>
      </c>
      <c r="P1841">
        <v>2011</v>
      </c>
      <c r="Q1841" t="s">
        <v>1222</v>
      </c>
      <c r="R1841">
        <v>2</v>
      </c>
    </row>
    <row r="1842" spans="8:18">
      <c r="H1842" t="s">
        <v>164</v>
      </c>
      <c r="I1842" t="s">
        <v>190</v>
      </c>
      <c r="J1842">
        <v>2008</v>
      </c>
      <c r="K1842">
        <v>0</v>
      </c>
      <c r="L1842">
        <v>0</v>
      </c>
      <c r="N1842" t="s">
        <v>164</v>
      </c>
      <c r="O1842" t="s">
        <v>177</v>
      </c>
      <c r="P1842">
        <v>2012</v>
      </c>
      <c r="Q1842" t="s">
        <v>1222</v>
      </c>
      <c r="R1842">
        <v>2</v>
      </c>
    </row>
    <row r="1843" spans="8:18">
      <c r="H1843" t="s">
        <v>164</v>
      </c>
      <c r="I1843" t="s">
        <v>190</v>
      </c>
      <c r="J1843">
        <v>2009</v>
      </c>
      <c r="K1843">
        <v>0</v>
      </c>
      <c r="L1843">
        <v>0</v>
      </c>
      <c r="N1843" t="s">
        <v>164</v>
      </c>
      <c r="O1843" t="s">
        <v>177</v>
      </c>
      <c r="P1843">
        <v>2013</v>
      </c>
      <c r="Q1843" t="s">
        <v>1222</v>
      </c>
      <c r="R1843">
        <v>2</v>
      </c>
    </row>
    <row r="1844" spans="8:18">
      <c r="H1844" t="s">
        <v>164</v>
      </c>
      <c r="I1844" t="s">
        <v>190</v>
      </c>
      <c r="J1844">
        <v>2010</v>
      </c>
      <c r="K1844">
        <v>0</v>
      </c>
      <c r="L1844">
        <v>0</v>
      </c>
      <c r="N1844" t="s">
        <v>164</v>
      </c>
      <c r="O1844" t="s">
        <v>177</v>
      </c>
      <c r="P1844">
        <v>2014</v>
      </c>
      <c r="Q1844" t="s">
        <v>1222</v>
      </c>
      <c r="R1844">
        <v>2</v>
      </c>
    </row>
    <row r="1845" spans="8:18">
      <c r="H1845" t="s">
        <v>164</v>
      </c>
      <c r="I1845" t="s">
        <v>190</v>
      </c>
      <c r="J1845">
        <v>2011</v>
      </c>
      <c r="K1845">
        <v>0</v>
      </c>
      <c r="L1845">
        <v>0</v>
      </c>
      <c r="N1845" t="s">
        <v>164</v>
      </c>
      <c r="O1845" t="s">
        <v>177</v>
      </c>
      <c r="P1845">
        <v>2015</v>
      </c>
      <c r="Q1845" t="s">
        <v>1222</v>
      </c>
      <c r="R1845">
        <v>2</v>
      </c>
    </row>
    <row r="1846" spans="8:18">
      <c r="H1846" t="s">
        <v>164</v>
      </c>
      <c r="I1846" t="s">
        <v>190</v>
      </c>
      <c r="J1846">
        <v>2012</v>
      </c>
      <c r="K1846">
        <v>0</v>
      </c>
      <c r="L1846">
        <v>0</v>
      </c>
      <c r="N1846" t="s">
        <v>164</v>
      </c>
      <c r="O1846" t="s">
        <v>177</v>
      </c>
      <c r="P1846">
        <v>2016</v>
      </c>
      <c r="Q1846" t="s">
        <v>1228</v>
      </c>
      <c r="R1846">
        <v>2</v>
      </c>
    </row>
    <row r="1847" spans="8:18">
      <c r="H1847" t="s">
        <v>164</v>
      </c>
      <c r="I1847" t="s">
        <v>190</v>
      </c>
      <c r="J1847">
        <v>2013</v>
      </c>
      <c r="K1847">
        <v>0</v>
      </c>
      <c r="L1847">
        <v>0</v>
      </c>
      <c r="N1847" t="s">
        <v>164</v>
      </c>
      <c r="O1847" t="s">
        <v>177</v>
      </c>
      <c r="P1847">
        <v>2016</v>
      </c>
      <c r="Q1847" t="s">
        <v>1222</v>
      </c>
      <c r="R1847">
        <v>2</v>
      </c>
    </row>
    <row r="1848" spans="8:18">
      <c r="H1848" t="s">
        <v>164</v>
      </c>
      <c r="I1848" t="s">
        <v>190</v>
      </c>
      <c r="J1848">
        <v>2014</v>
      </c>
      <c r="K1848">
        <v>0</v>
      </c>
      <c r="L1848">
        <v>0</v>
      </c>
      <c r="N1848" t="s">
        <v>164</v>
      </c>
      <c r="O1848" t="s">
        <v>177</v>
      </c>
      <c r="P1848">
        <v>2017</v>
      </c>
      <c r="Q1848" t="s">
        <v>1229</v>
      </c>
      <c r="R1848">
        <v>1</v>
      </c>
    </row>
    <row r="1849" spans="8:18">
      <c r="H1849" t="s">
        <v>164</v>
      </c>
      <c r="I1849" t="s">
        <v>190</v>
      </c>
      <c r="J1849">
        <v>2015</v>
      </c>
      <c r="K1849">
        <v>0</v>
      </c>
      <c r="L1849">
        <v>0</v>
      </c>
      <c r="N1849" t="s">
        <v>164</v>
      </c>
      <c r="O1849" t="s">
        <v>177</v>
      </c>
      <c r="P1849">
        <v>2018</v>
      </c>
      <c r="Q1849" t="s">
        <v>1229</v>
      </c>
      <c r="R1849">
        <v>1</v>
      </c>
    </row>
    <row r="1850" spans="8:18">
      <c r="H1850" t="s">
        <v>164</v>
      </c>
      <c r="I1850" t="s">
        <v>190</v>
      </c>
      <c r="J1850">
        <v>2016</v>
      </c>
      <c r="K1850">
        <v>0</v>
      </c>
      <c r="L1850">
        <v>0</v>
      </c>
      <c r="N1850" t="s">
        <v>164</v>
      </c>
      <c r="O1850" t="s">
        <v>177</v>
      </c>
      <c r="P1850">
        <v>2019</v>
      </c>
      <c r="Q1850" t="s">
        <v>1230</v>
      </c>
      <c r="R1850">
        <v>2</v>
      </c>
    </row>
    <row r="1851" spans="8:18">
      <c r="H1851" t="s">
        <v>164</v>
      </c>
      <c r="I1851" t="s">
        <v>190</v>
      </c>
      <c r="J1851">
        <v>2017</v>
      </c>
      <c r="K1851">
        <v>0</v>
      </c>
      <c r="L1851">
        <v>0</v>
      </c>
      <c r="N1851" t="s">
        <v>164</v>
      </c>
      <c r="O1851" t="s">
        <v>177</v>
      </c>
      <c r="P1851">
        <v>2020</v>
      </c>
      <c r="Q1851" t="s">
        <v>1228</v>
      </c>
      <c r="R1851">
        <v>2</v>
      </c>
    </row>
    <row r="1852" spans="8:18">
      <c r="H1852" t="s">
        <v>164</v>
      </c>
      <c r="I1852" t="s">
        <v>190</v>
      </c>
      <c r="J1852">
        <v>2018</v>
      </c>
      <c r="K1852">
        <v>0</v>
      </c>
      <c r="L1852">
        <v>0</v>
      </c>
      <c r="N1852" t="s">
        <v>164</v>
      </c>
      <c r="O1852" t="s">
        <v>178</v>
      </c>
    </row>
    <row r="1853" spans="8:18">
      <c r="H1853" t="s">
        <v>164</v>
      </c>
      <c r="I1853" t="s">
        <v>190</v>
      </c>
      <c r="J1853">
        <v>2019</v>
      </c>
      <c r="K1853">
        <v>0</v>
      </c>
      <c r="L1853">
        <v>0</v>
      </c>
      <c r="N1853" t="s">
        <v>164</v>
      </c>
      <c r="O1853" t="s">
        <v>179</v>
      </c>
      <c r="P1853">
        <v>0</v>
      </c>
      <c r="Q1853" t="s">
        <v>516</v>
      </c>
      <c r="R1853">
        <v>0</v>
      </c>
    </row>
    <row r="1854" spans="8:18">
      <c r="H1854" t="s">
        <v>164</v>
      </c>
      <c r="I1854" t="s">
        <v>190</v>
      </c>
      <c r="J1854">
        <v>2020</v>
      </c>
      <c r="K1854">
        <v>0</v>
      </c>
      <c r="L1854">
        <v>0</v>
      </c>
      <c r="N1854" t="s">
        <v>164</v>
      </c>
      <c r="O1854" t="s">
        <v>180</v>
      </c>
      <c r="P1854">
        <v>0</v>
      </c>
    </row>
    <row r="1855" spans="8:18">
      <c r="H1855" t="s">
        <v>164</v>
      </c>
      <c r="I1855" t="s">
        <v>191</v>
      </c>
      <c r="J1855">
        <v>2006</v>
      </c>
      <c r="N1855" t="s">
        <v>164</v>
      </c>
      <c r="O1855" t="s">
        <v>181</v>
      </c>
      <c r="P1855">
        <v>2006</v>
      </c>
      <c r="Q1855" t="s">
        <v>516</v>
      </c>
      <c r="R1855">
        <v>0</v>
      </c>
    </row>
    <row r="1856" spans="8:18">
      <c r="H1856" t="s">
        <v>164</v>
      </c>
      <c r="I1856" t="s">
        <v>191</v>
      </c>
      <c r="J1856">
        <v>2007</v>
      </c>
      <c r="N1856" t="s">
        <v>164</v>
      </c>
      <c r="O1856" t="s">
        <v>181</v>
      </c>
      <c r="P1856">
        <v>2007</v>
      </c>
      <c r="Q1856" t="s">
        <v>516</v>
      </c>
      <c r="R1856">
        <v>0</v>
      </c>
    </row>
    <row r="1857" spans="8:18">
      <c r="H1857" t="s">
        <v>164</v>
      </c>
      <c r="I1857" t="s">
        <v>191</v>
      </c>
      <c r="J1857">
        <v>2008</v>
      </c>
      <c r="N1857" t="s">
        <v>164</v>
      </c>
      <c r="O1857" t="s">
        <v>181</v>
      </c>
      <c r="P1857">
        <v>2008</v>
      </c>
      <c r="Q1857" t="s">
        <v>516</v>
      </c>
      <c r="R1857">
        <v>0</v>
      </c>
    </row>
    <row r="1858" spans="8:18">
      <c r="H1858" t="s">
        <v>164</v>
      </c>
      <c r="I1858" t="s">
        <v>191</v>
      </c>
      <c r="J1858">
        <v>2009</v>
      </c>
      <c r="N1858" t="s">
        <v>164</v>
      </c>
      <c r="O1858" t="s">
        <v>181</v>
      </c>
      <c r="P1858">
        <v>2009</v>
      </c>
      <c r="Q1858" t="s">
        <v>516</v>
      </c>
      <c r="R1858">
        <v>0</v>
      </c>
    </row>
    <row r="1859" spans="8:18">
      <c r="H1859" t="s">
        <v>164</v>
      </c>
      <c r="I1859" t="s">
        <v>191</v>
      </c>
      <c r="J1859">
        <v>2010</v>
      </c>
      <c r="N1859" t="s">
        <v>164</v>
      </c>
      <c r="O1859" t="s">
        <v>181</v>
      </c>
      <c r="P1859">
        <v>2010</v>
      </c>
      <c r="Q1859" t="s">
        <v>516</v>
      </c>
      <c r="R1859">
        <v>0</v>
      </c>
    </row>
    <row r="1860" spans="8:18">
      <c r="H1860" t="s">
        <v>164</v>
      </c>
      <c r="I1860" t="s">
        <v>191</v>
      </c>
      <c r="J1860">
        <v>2011</v>
      </c>
      <c r="N1860" t="s">
        <v>164</v>
      </c>
      <c r="O1860" t="s">
        <v>181</v>
      </c>
      <c r="P1860">
        <v>2011</v>
      </c>
      <c r="Q1860" t="s">
        <v>516</v>
      </c>
      <c r="R1860">
        <v>0</v>
      </c>
    </row>
    <row r="1861" spans="8:18">
      <c r="H1861" t="s">
        <v>164</v>
      </c>
      <c r="I1861" t="s">
        <v>191</v>
      </c>
      <c r="J1861">
        <v>2012</v>
      </c>
      <c r="N1861" t="s">
        <v>164</v>
      </c>
      <c r="O1861" t="s">
        <v>181</v>
      </c>
      <c r="P1861">
        <v>2012</v>
      </c>
      <c r="Q1861" t="s">
        <v>516</v>
      </c>
      <c r="R1861">
        <v>0</v>
      </c>
    </row>
    <row r="1862" spans="8:18">
      <c r="H1862" t="s">
        <v>164</v>
      </c>
      <c r="I1862" t="s">
        <v>191</v>
      </c>
      <c r="J1862">
        <v>2013</v>
      </c>
      <c r="N1862" t="s">
        <v>164</v>
      </c>
      <c r="O1862" t="s">
        <v>181</v>
      </c>
      <c r="P1862">
        <v>2013</v>
      </c>
      <c r="Q1862" t="s">
        <v>516</v>
      </c>
      <c r="R1862">
        <v>0</v>
      </c>
    </row>
    <row r="1863" spans="8:18">
      <c r="H1863" t="s">
        <v>164</v>
      </c>
      <c r="I1863" t="s">
        <v>191</v>
      </c>
      <c r="J1863">
        <v>2014</v>
      </c>
      <c r="N1863" t="s">
        <v>164</v>
      </c>
      <c r="O1863" t="s">
        <v>181</v>
      </c>
      <c r="P1863">
        <v>2014</v>
      </c>
      <c r="Q1863" t="s">
        <v>516</v>
      </c>
      <c r="R1863">
        <v>0</v>
      </c>
    </row>
    <row r="1864" spans="8:18">
      <c r="H1864" t="s">
        <v>164</v>
      </c>
      <c r="I1864" t="s">
        <v>191</v>
      </c>
      <c r="J1864">
        <v>2015</v>
      </c>
      <c r="N1864" t="s">
        <v>164</v>
      </c>
      <c r="O1864" t="s">
        <v>181</v>
      </c>
      <c r="P1864">
        <v>2015</v>
      </c>
      <c r="Q1864" t="s">
        <v>516</v>
      </c>
      <c r="R1864">
        <v>0</v>
      </c>
    </row>
    <row r="1865" spans="8:18">
      <c r="H1865" t="s">
        <v>164</v>
      </c>
      <c r="I1865" t="s">
        <v>191</v>
      </c>
      <c r="J1865">
        <v>2016</v>
      </c>
      <c r="N1865" t="s">
        <v>164</v>
      </c>
      <c r="O1865" t="s">
        <v>181</v>
      </c>
      <c r="P1865">
        <v>2016</v>
      </c>
      <c r="Q1865" t="s">
        <v>516</v>
      </c>
      <c r="R1865">
        <v>0</v>
      </c>
    </row>
    <row r="1866" spans="8:18">
      <c r="H1866" t="s">
        <v>164</v>
      </c>
      <c r="I1866" t="s">
        <v>191</v>
      </c>
      <c r="J1866">
        <v>2017</v>
      </c>
      <c r="N1866" t="s">
        <v>164</v>
      </c>
      <c r="O1866" t="s">
        <v>181</v>
      </c>
      <c r="P1866">
        <v>2017</v>
      </c>
      <c r="Q1866" t="s">
        <v>516</v>
      </c>
      <c r="R1866">
        <v>0</v>
      </c>
    </row>
    <row r="1867" spans="8:18">
      <c r="H1867" t="s">
        <v>164</v>
      </c>
      <c r="I1867" t="s">
        <v>191</v>
      </c>
      <c r="J1867">
        <v>2018</v>
      </c>
      <c r="N1867" t="s">
        <v>164</v>
      </c>
      <c r="O1867" t="s">
        <v>181</v>
      </c>
      <c r="P1867">
        <v>2018</v>
      </c>
      <c r="Q1867" t="s">
        <v>516</v>
      </c>
      <c r="R1867">
        <v>0</v>
      </c>
    </row>
    <row r="1868" spans="8:18">
      <c r="H1868" t="s">
        <v>164</v>
      </c>
      <c r="I1868" t="s">
        <v>191</v>
      </c>
      <c r="J1868">
        <v>2019</v>
      </c>
      <c r="N1868" t="s">
        <v>164</v>
      </c>
      <c r="O1868" t="s">
        <v>181</v>
      </c>
      <c r="P1868">
        <v>2019</v>
      </c>
      <c r="Q1868" t="s">
        <v>516</v>
      </c>
      <c r="R1868">
        <v>0</v>
      </c>
    </row>
    <row r="1869" spans="8:18">
      <c r="H1869" t="s">
        <v>164</v>
      </c>
      <c r="I1869" t="s">
        <v>191</v>
      </c>
      <c r="J1869">
        <v>2020</v>
      </c>
      <c r="N1869" t="s">
        <v>164</v>
      </c>
      <c r="O1869" t="s">
        <v>181</v>
      </c>
      <c r="P1869">
        <v>2020</v>
      </c>
      <c r="Q1869" t="s">
        <v>516</v>
      </c>
      <c r="R1869">
        <v>0</v>
      </c>
    </row>
    <row r="1870" spans="8:18">
      <c r="H1870" t="s">
        <v>164</v>
      </c>
      <c r="I1870" t="s">
        <v>192</v>
      </c>
      <c r="J1870">
        <v>2017</v>
      </c>
      <c r="K1870" t="s">
        <v>765</v>
      </c>
      <c r="L1870">
        <v>1</v>
      </c>
      <c r="N1870" t="s">
        <v>164</v>
      </c>
      <c r="O1870" t="s">
        <v>182</v>
      </c>
    </row>
    <row r="1871" spans="8:18">
      <c r="H1871" t="s">
        <v>164</v>
      </c>
      <c r="I1871" t="s">
        <v>192</v>
      </c>
      <c r="J1871">
        <v>2017</v>
      </c>
      <c r="K1871" t="s">
        <v>749</v>
      </c>
      <c r="L1871">
        <v>1</v>
      </c>
      <c r="N1871" t="s">
        <v>164</v>
      </c>
      <c r="O1871" t="s">
        <v>183</v>
      </c>
    </row>
    <row r="1872" spans="8:18">
      <c r="H1872" t="s">
        <v>164</v>
      </c>
      <c r="I1872" t="s">
        <v>192</v>
      </c>
      <c r="J1872">
        <v>2017</v>
      </c>
      <c r="K1872" t="s">
        <v>1155</v>
      </c>
      <c r="L1872">
        <v>3</v>
      </c>
      <c r="N1872" t="s">
        <v>164</v>
      </c>
      <c r="O1872" t="s">
        <v>184</v>
      </c>
    </row>
    <row r="1873" spans="8:16">
      <c r="H1873" t="s">
        <v>164</v>
      </c>
      <c r="I1873" t="s">
        <v>192</v>
      </c>
      <c r="J1873">
        <v>2018</v>
      </c>
      <c r="K1873" t="s">
        <v>765</v>
      </c>
      <c r="L1873">
        <v>1</v>
      </c>
      <c r="N1873" t="s">
        <v>164</v>
      </c>
      <c r="O1873" t="s">
        <v>185</v>
      </c>
    </row>
    <row r="1874" spans="8:16">
      <c r="H1874" t="s">
        <v>164</v>
      </c>
      <c r="I1874" t="s">
        <v>192</v>
      </c>
      <c r="J1874">
        <v>2018</v>
      </c>
      <c r="K1874" t="s">
        <v>749</v>
      </c>
      <c r="L1874">
        <v>1</v>
      </c>
      <c r="N1874" t="s">
        <v>164</v>
      </c>
      <c r="O1874" t="s">
        <v>186</v>
      </c>
      <c r="P1874">
        <v>2006</v>
      </c>
    </row>
    <row r="1875" spans="8:16">
      <c r="H1875" t="s">
        <v>164</v>
      </c>
      <c r="I1875" t="s">
        <v>192</v>
      </c>
      <c r="J1875">
        <v>2018</v>
      </c>
      <c r="K1875" t="s">
        <v>1155</v>
      </c>
      <c r="L1875">
        <v>3</v>
      </c>
      <c r="N1875" t="s">
        <v>164</v>
      </c>
      <c r="O1875" t="s">
        <v>186</v>
      </c>
      <c r="P1875">
        <v>2007</v>
      </c>
    </row>
    <row r="1876" spans="8:16">
      <c r="H1876" t="s">
        <v>164</v>
      </c>
      <c r="I1876" t="s">
        <v>192</v>
      </c>
      <c r="J1876">
        <v>2019</v>
      </c>
      <c r="K1876" t="s">
        <v>765</v>
      </c>
      <c r="L1876">
        <v>1</v>
      </c>
      <c r="N1876" t="s">
        <v>164</v>
      </c>
      <c r="O1876" t="s">
        <v>186</v>
      </c>
      <c r="P1876">
        <v>2008</v>
      </c>
    </row>
    <row r="1877" spans="8:16">
      <c r="H1877" t="s">
        <v>164</v>
      </c>
      <c r="I1877" t="s">
        <v>192</v>
      </c>
      <c r="J1877">
        <v>2019</v>
      </c>
      <c r="K1877" t="s">
        <v>749</v>
      </c>
      <c r="L1877">
        <v>1</v>
      </c>
      <c r="N1877" t="s">
        <v>164</v>
      </c>
      <c r="O1877" t="s">
        <v>186</v>
      </c>
      <c r="P1877">
        <v>2009</v>
      </c>
    </row>
    <row r="1878" spans="8:16">
      <c r="H1878" t="s">
        <v>164</v>
      </c>
      <c r="I1878" t="s">
        <v>192</v>
      </c>
      <c r="J1878">
        <v>2019</v>
      </c>
      <c r="K1878" t="s">
        <v>1155</v>
      </c>
      <c r="L1878">
        <v>3</v>
      </c>
      <c r="N1878" t="s">
        <v>164</v>
      </c>
      <c r="O1878" t="s">
        <v>186</v>
      </c>
      <c r="P1878">
        <v>2010</v>
      </c>
    </row>
    <row r="1879" spans="8:16">
      <c r="H1879" t="s">
        <v>164</v>
      </c>
      <c r="I1879" t="s">
        <v>192</v>
      </c>
      <c r="J1879">
        <v>2020</v>
      </c>
      <c r="K1879" t="s">
        <v>765</v>
      </c>
      <c r="L1879">
        <v>1</v>
      </c>
      <c r="N1879" t="s">
        <v>164</v>
      </c>
      <c r="O1879" t="s">
        <v>186</v>
      </c>
      <c r="P1879">
        <v>2011</v>
      </c>
    </row>
    <row r="1880" spans="8:16">
      <c r="H1880" t="s">
        <v>164</v>
      </c>
      <c r="I1880" t="s">
        <v>192</v>
      </c>
      <c r="J1880">
        <v>2020</v>
      </c>
      <c r="K1880" t="s">
        <v>749</v>
      </c>
      <c r="L1880">
        <v>1</v>
      </c>
      <c r="N1880" t="s">
        <v>164</v>
      </c>
      <c r="O1880" t="s">
        <v>186</v>
      </c>
      <c r="P1880">
        <v>2012</v>
      </c>
    </row>
    <row r="1881" spans="8:16">
      <c r="H1881" t="s">
        <v>164</v>
      </c>
      <c r="I1881" t="s">
        <v>192</v>
      </c>
      <c r="J1881">
        <v>2020</v>
      </c>
      <c r="K1881" t="s">
        <v>1155</v>
      </c>
      <c r="L1881">
        <v>3</v>
      </c>
      <c r="N1881" t="s">
        <v>164</v>
      </c>
      <c r="O1881" t="s">
        <v>186</v>
      </c>
      <c r="P1881">
        <v>2013</v>
      </c>
    </row>
    <row r="1882" spans="8:16">
      <c r="H1882" t="s">
        <v>164</v>
      </c>
      <c r="I1882" t="s">
        <v>192</v>
      </c>
      <c r="J1882">
        <v>2021</v>
      </c>
      <c r="K1882" t="s">
        <v>765</v>
      </c>
      <c r="L1882">
        <v>1</v>
      </c>
      <c r="N1882" t="s">
        <v>164</v>
      </c>
      <c r="O1882" t="s">
        <v>186</v>
      </c>
      <c r="P1882">
        <v>2014</v>
      </c>
    </row>
    <row r="1883" spans="8:16">
      <c r="H1883" t="s">
        <v>164</v>
      </c>
      <c r="I1883" t="s">
        <v>192</v>
      </c>
      <c r="J1883">
        <v>2021</v>
      </c>
      <c r="K1883" t="s">
        <v>749</v>
      </c>
      <c r="L1883">
        <v>1</v>
      </c>
      <c r="N1883" t="s">
        <v>164</v>
      </c>
      <c r="O1883" t="s">
        <v>186</v>
      </c>
      <c r="P1883">
        <v>2015</v>
      </c>
    </row>
    <row r="1884" spans="8:16">
      <c r="H1884" t="s">
        <v>164</v>
      </c>
      <c r="I1884" t="s">
        <v>192</v>
      </c>
      <c r="J1884">
        <v>2021</v>
      </c>
      <c r="K1884" t="s">
        <v>1155</v>
      </c>
      <c r="L1884">
        <v>3</v>
      </c>
      <c r="N1884" t="s">
        <v>164</v>
      </c>
      <c r="O1884" t="s">
        <v>186</v>
      </c>
      <c r="P1884">
        <v>2016</v>
      </c>
    </row>
    <row r="1885" spans="8:16">
      <c r="H1885" t="s">
        <v>164</v>
      </c>
      <c r="I1885" t="s">
        <v>193</v>
      </c>
      <c r="J1885">
        <v>2006</v>
      </c>
      <c r="K1885" t="s">
        <v>516</v>
      </c>
      <c r="L1885">
        <v>0</v>
      </c>
      <c r="N1885" t="s">
        <v>164</v>
      </c>
      <c r="O1885" t="s">
        <v>186</v>
      </c>
      <c r="P1885">
        <v>2017</v>
      </c>
    </row>
    <row r="1886" spans="8:16">
      <c r="H1886" t="s">
        <v>164</v>
      </c>
      <c r="I1886" t="s">
        <v>193</v>
      </c>
      <c r="J1886">
        <v>2007</v>
      </c>
      <c r="K1886" t="s">
        <v>516</v>
      </c>
      <c r="L1886">
        <v>0</v>
      </c>
      <c r="N1886" t="s">
        <v>164</v>
      </c>
      <c r="O1886" t="s">
        <v>186</v>
      </c>
      <c r="P1886">
        <v>2018</v>
      </c>
    </row>
    <row r="1887" spans="8:16">
      <c r="H1887" t="s">
        <v>164</v>
      </c>
      <c r="I1887" t="s">
        <v>193</v>
      </c>
      <c r="J1887">
        <v>2008</v>
      </c>
      <c r="K1887" t="s">
        <v>516</v>
      </c>
      <c r="L1887">
        <v>0</v>
      </c>
      <c r="N1887" t="s">
        <v>164</v>
      </c>
      <c r="O1887" t="s">
        <v>186</v>
      </c>
      <c r="P1887">
        <v>2019</v>
      </c>
    </row>
    <row r="1888" spans="8:16">
      <c r="H1888" t="s">
        <v>164</v>
      </c>
      <c r="I1888" t="s">
        <v>193</v>
      </c>
      <c r="J1888">
        <v>2009</v>
      </c>
      <c r="K1888" t="s">
        <v>516</v>
      </c>
      <c r="L1888">
        <v>0</v>
      </c>
      <c r="N1888" t="s">
        <v>164</v>
      </c>
      <c r="O1888" t="s">
        <v>186</v>
      </c>
      <c r="P1888">
        <v>2020</v>
      </c>
    </row>
    <row r="1889" spans="8:18">
      <c r="H1889" t="s">
        <v>164</v>
      </c>
      <c r="I1889" t="s">
        <v>193</v>
      </c>
      <c r="J1889">
        <v>2010</v>
      </c>
      <c r="K1889" t="s">
        <v>516</v>
      </c>
      <c r="L1889">
        <v>0</v>
      </c>
      <c r="N1889" t="s">
        <v>164</v>
      </c>
      <c r="O1889" t="s">
        <v>187</v>
      </c>
    </row>
    <row r="1890" spans="8:18">
      <c r="H1890" t="s">
        <v>164</v>
      </c>
      <c r="I1890" t="s">
        <v>193</v>
      </c>
      <c r="J1890">
        <v>2011</v>
      </c>
      <c r="K1890" t="s">
        <v>516</v>
      </c>
      <c r="L1890">
        <v>0</v>
      </c>
      <c r="N1890" t="s">
        <v>164</v>
      </c>
      <c r="O1890" t="s">
        <v>187</v>
      </c>
      <c r="P1890">
        <v>2006</v>
      </c>
    </row>
    <row r="1891" spans="8:18">
      <c r="H1891" t="s">
        <v>164</v>
      </c>
      <c r="I1891" t="s">
        <v>193</v>
      </c>
      <c r="J1891">
        <v>2012</v>
      </c>
      <c r="K1891" t="s">
        <v>516</v>
      </c>
      <c r="L1891">
        <v>0</v>
      </c>
      <c r="N1891" t="s">
        <v>164</v>
      </c>
      <c r="O1891" t="s">
        <v>188</v>
      </c>
    </row>
    <row r="1892" spans="8:18">
      <c r="H1892" t="s">
        <v>164</v>
      </c>
      <c r="I1892" t="s">
        <v>193</v>
      </c>
      <c r="J1892">
        <v>2013</v>
      </c>
      <c r="K1892" t="s">
        <v>516</v>
      </c>
      <c r="L1892">
        <v>0</v>
      </c>
      <c r="N1892" t="s">
        <v>164</v>
      </c>
      <c r="O1892" t="s">
        <v>189</v>
      </c>
    </row>
    <row r="1893" spans="8:18">
      <c r="H1893" t="s">
        <v>164</v>
      </c>
      <c r="I1893" t="s">
        <v>193</v>
      </c>
      <c r="J1893">
        <v>2014</v>
      </c>
      <c r="K1893" t="s">
        <v>765</v>
      </c>
      <c r="L1893">
        <v>1</v>
      </c>
      <c r="N1893" t="s">
        <v>164</v>
      </c>
      <c r="O1893" t="s">
        <v>190</v>
      </c>
      <c r="P1893">
        <v>2006</v>
      </c>
      <c r="Q1893">
        <v>0</v>
      </c>
      <c r="R1893">
        <v>0</v>
      </c>
    </row>
    <row r="1894" spans="8:18">
      <c r="H1894" t="s">
        <v>164</v>
      </c>
      <c r="I1894" t="s">
        <v>193</v>
      </c>
      <c r="J1894">
        <v>2015</v>
      </c>
      <c r="K1894" t="s">
        <v>765</v>
      </c>
      <c r="L1894">
        <v>1</v>
      </c>
      <c r="N1894" t="s">
        <v>164</v>
      </c>
      <c r="O1894" t="s">
        <v>190</v>
      </c>
      <c r="P1894">
        <v>2007</v>
      </c>
      <c r="Q1894">
        <v>0</v>
      </c>
      <c r="R1894">
        <v>0</v>
      </c>
    </row>
    <row r="1895" spans="8:18">
      <c r="H1895" t="s">
        <v>164</v>
      </c>
      <c r="I1895" t="s">
        <v>193</v>
      </c>
      <c r="J1895">
        <v>2016</v>
      </c>
      <c r="K1895" t="s">
        <v>765</v>
      </c>
      <c r="L1895">
        <v>1</v>
      </c>
      <c r="N1895" t="s">
        <v>164</v>
      </c>
      <c r="O1895" t="s">
        <v>190</v>
      </c>
      <c r="P1895">
        <v>2008</v>
      </c>
      <c r="Q1895">
        <v>0</v>
      </c>
      <c r="R1895">
        <v>0</v>
      </c>
    </row>
    <row r="1896" spans="8:18">
      <c r="H1896" t="s">
        <v>164</v>
      </c>
      <c r="I1896" t="s">
        <v>193</v>
      </c>
      <c r="J1896">
        <v>2017</v>
      </c>
      <c r="K1896" t="s">
        <v>765</v>
      </c>
      <c r="L1896">
        <v>1</v>
      </c>
      <c r="N1896" t="s">
        <v>164</v>
      </c>
      <c r="O1896" t="s">
        <v>190</v>
      </c>
      <c r="P1896">
        <v>2009</v>
      </c>
      <c r="Q1896">
        <v>0</v>
      </c>
      <c r="R1896">
        <v>0</v>
      </c>
    </row>
    <row r="1897" spans="8:18">
      <c r="H1897" t="s">
        <v>164</v>
      </c>
      <c r="I1897" t="s">
        <v>193</v>
      </c>
      <c r="J1897">
        <v>2018</v>
      </c>
      <c r="K1897" t="s">
        <v>765</v>
      </c>
      <c r="L1897">
        <v>1</v>
      </c>
      <c r="N1897" t="s">
        <v>164</v>
      </c>
      <c r="O1897" t="s">
        <v>190</v>
      </c>
      <c r="P1897">
        <v>2010</v>
      </c>
      <c r="Q1897">
        <v>0</v>
      </c>
      <c r="R1897">
        <v>0</v>
      </c>
    </row>
    <row r="1898" spans="8:18">
      <c r="H1898" t="s">
        <v>164</v>
      </c>
      <c r="I1898" t="s">
        <v>193</v>
      </c>
      <c r="J1898">
        <v>2019</v>
      </c>
      <c r="K1898" t="s">
        <v>765</v>
      </c>
      <c r="L1898">
        <v>1</v>
      </c>
      <c r="N1898" t="s">
        <v>164</v>
      </c>
      <c r="O1898" t="s">
        <v>190</v>
      </c>
      <c r="P1898">
        <v>2011</v>
      </c>
      <c r="Q1898">
        <v>0</v>
      </c>
      <c r="R1898">
        <v>0</v>
      </c>
    </row>
    <row r="1899" spans="8:18">
      <c r="H1899" t="s">
        <v>164</v>
      </c>
      <c r="I1899" t="s">
        <v>193</v>
      </c>
      <c r="J1899">
        <v>2020</v>
      </c>
      <c r="K1899" t="s">
        <v>765</v>
      </c>
      <c r="L1899">
        <v>1</v>
      </c>
      <c r="N1899" t="s">
        <v>164</v>
      </c>
      <c r="O1899" t="s">
        <v>190</v>
      </c>
      <c r="P1899">
        <v>2012</v>
      </c>
      <c r="Q1899">
        <v>0</v>
      </c>
      <c r="R1899">
        <v>0</v>
      </c>
    </row>
    <row r="1900" spans="8:18">
      <c r="H1900" t="s">
        <v>164</v>
      </c>
      <c r="I1900" t="s">
        <v>194</v>
      </c>
      <c r="J1900">
        <v>2006</v>
      </c>
      <c r="K1900" t="s">
        <v>516</v>
      </c>
      <c r="L1900">
        <v>0</v>
      </c>
      <c r="N1900" t="s">
        <v>164</v>
      </c>
      <c r="O1900" t="s">
        <v>190</v>
      </c>
      <c r="P1900">
        <v>2013</v>
      </c>
      <c r="Q1900">
        <v>0</v>
      </c>
      <c r="R1900">
        <v>0</v>
      </c>
    </row>
    <row r="1901" spans="8:18">
      <c r="H1901" t="s">
        <v>164</v>
      </c>
      <c r="I1901" t="s">
        <v>194</v>
      </c>
      <c r="J1901">
        <v>2007</v>
      </c>
      <c r="K1901" t="s">
        <v>516</v>
      </c>
      <c r="L1901">
        <v>0</v>
      </c>
      <c r="N1901" t="s">
        <v>164</v>
      </c>
      <c r="O1901" t="s">
        <v>190</v>
      </c>
      <c r="P1901">
        <v>2014</v>
      </c>
      <c r="Q1901">
        <v>0</v>
      </c>
      <c r="R1901">
        <v>0</v>
      </c>
    </row>
    <row r="1902" spans="8:18">
      <c r="H1902" t="s">
        <v>164</v>
      </c>
      <c r="I1902" t="s">
        <v>194</v>
      </c>
      <c r="J1902">
        <v>2008</v>
      </c>
      <c r="K1902" t="s">
        <v>516</v>
      </c>
      <c r="L1902">
        <v>0</v>
      </c>
      <c r="N1902" t="s">
        <v>164</v>
      </c>
      <c r="O1902" t="s">
        <v>190</v>
      </c>
      <c r="P1902">
        <v>2015</v>
      </c>
      <c r="Q1902">
        <v>0</v>
      </c>
      <c r="R1902">
        <v>0</v>
      </c>
    </row>
    <row r="1903" spans="8:18">
      <c r="H1903" t="s">
        <v>164</v>
      </c>
      <c r="I1903" t="s">
        <v>194</v>
      </c>
      <c r="J1903">
        <v>2009</v>
      </c>
      <c r="K1903" t="s">
        <v>516</v>
      </c>
      <c r="L1903">
        <v>0</v>
      </c>
      <c r="N1903" t="s">
        <v>164</v>
      </c>
      <c r="O1903" t="s">
        <v>190</v>
      </c>
      <c r="P1903">
        <v>2016</v>
      </c>
      <c r="Q1903">
        <v>0</v>
      </c>
      <c r="R1903">
        <v>0</v>
      </c>
    </row>
    <row r="1904" spans="8:18">
      <c r="H1904" t="s">
        <v>164</v>
      </c>
      <c r="I1904" t="s">
        <v>194</v>
      </c>
      <c r="J1904">
        <v>2010</v>
      </c>
      <c r="K1904" t="s">
        <v>516</v>
      </c>
      <c r="L1904">
        <v>0</v>
      </c>
      <c r="N1904" t="s">
        <v>164</v>
      </c>
      <c r="O1904" t="s">
        <v>190</v>
      </c>
      <c r="P1904">
        <v>2017</v>
      </c>
      <c r="Q1904">
        <v>0</v>
      </c>
      <c r="R1904">
        <v>0</v>
      </c>
    </row>
    <row r="1905" spans="8:18">
      <c r="H1905" t="s">
        <v>164</v>
      </c>
      <c r="I1905" t="s">
        <v>194</v>
      </c>
      <c r="J1905">
        <v>2011</v>
      </c>
      <c r="K1905" t="s">
        <v>516</v>
      </c>
      <c r="L1905">
        <v>0</v>
      </c>
      <c r="N1905" t="s">
        <v>164</v>
      </c>
      <c r="O1905" t="s">
        <v>190</v>
      </c>
      <c r="P1905">
        <v>2018</v>
      </c>
      <c r="Q1905">
        <v>0</v>
      </c>
      <c r="R1905">
        <v>0</v>
      </c>
    </row>
    <row r="1906" spans="8:18">
      <c r="H1906" t="s">
        <v>164</v>
      </c>
      <c r="I1906" t="s">
        <v>194</v>
      </c>
      <c r="J1906">
        <v>2012</v>
      </c>
      <c r="K1906" t="s">
        <v>516</v>
      </c>
      <c r="L1906">
        <v>0</v>
      </c>
      <c r="N1906" t="s">
        <v>164</v>
      </c>
      <c r="O1906" t="s">
        <v>190</v>
      </c>
      <c r="P1906">
        <v>2019</v>
      </c>
      <c r="Q1906">
        <v>0</v>
      </c>
      <c r="R1906">
        <v>0</v>
      </c>
    </row>
    <row r="1907" spans="8:18">
      <c r="H1907" t="s">
        <v>164</v>
      </c>
      <c r="I1907" t="s">
        <v>194</v>
      </c>
      <c r="J1907">
        <v>2013</v>
      </c>
      <c r="K1907" t="s">
        <v>516</v>
      </c>
      <c r="L1907">
        <v>0</v>
      </c>
      <c r="N1907" t="s">
        <v>164</v>
      </c>
      <c r="O1907" t="s">
        <v>190</v>
      </c>
      <c r="P1907">
        <v>2020</v>
      </c>
      <c r="Q1907">
        <v>0</v>
      </c>
      <c r="R1907">
        <v>0</v>
      </c>
    </row>
    <row r="1908" spans="8:18">
      <c r="H1908" t="s">
        <v>164</v>
      </c>
      <c r="I1908" t="s">
        <v>194</v>
      </c>
      <c r="J1908">
        <v>2014</v>
      </c>
      <c r="K1908" t="s">
        <v>720</v>
      </c>
      <c r="L1908">
        <v>1</v>
      </c>
      <c r="N1908" t="s">
        <v>164</v>
      </c>
      <c r="O1908" t="s">
        <v>191</v>
      </c>
      <c r="P1908">
        <v>2006</v>
      </c>
    </row>
    <row r="1909" spans="8:18">
      <c r="H1909" t="s">
        <v>164</v>
      </c>
      <c r="I1909" t="s">
        <v>194</v>
      </c>
      <c r="J1909">
        <v>2015</v>
      </c>
      <c r="K1909" t="s">
        <v>720</v>
      </c>
      <c r="L1909">
        <v>1</v>
      </c>
      <c r="N1909" t="s">
        <v>164</v>
      </c>
      <c r="O1909" t="s">
        <v>191</v>
      </c>
      <c r="P1909">
        <v>2007</v>
      </c>
    </row>
    <row r="1910" spans="8:18">
      <c r="H1910" t="s">
        <v>164</v>
      </c>
      <c r="I1910" t="s">
        <v>194</v>
      </c>
      <c r="J1910">
        <v>2016</v>
      </c>
      <c r="K1910" t="s">
        <v>720</v>
      </c>
      <c r="L1910">
        <v>1</v>
      </c>
      <c r="N1910" t="s">
        <v>164</v>
      </c>
      <c r="O1910" t="s">
        <v>191</v>
      </c>
      <c r="P1910">
        <v>2008</v>
      </c>
    </row>
    <row r="1911" spans="8:18">
      <c r="H1911" t="s">
        <v>164</v>
      </c>
      <c r="I1911" t="s">
        <v>194</v>
      </c>
      <c r="J1911">
        <v>2017</v>
      </c>
      <c r="K1911" t="s">
        <v>720</v>
      </c>
      <c r="L1911">
        <v>1</v>
      </c>
      <c r="N1911" t="s">
        <v>164</v>
      </c>
      <c r="O1911" t="s">
        <v>191</v>
      </c>
      <c r="P1911">
        <v>2009</v>
      </c>
    </row>
    <row r="1912" spans="8:18">
      <c r="H1912" t="s">
        <v>164</v>
      </c>
      <c r="I1912" t="s">
        <v>194</v>
      </c>
      <c r="J1912">
        <v>2018</v>
      </c>
      <c r="K1912" t="s">
        <v>720</v>
      </c>
      <c r="L1912">
        <v>1</v>
      </c>
      <c r="N1912" t="s">
        <v>164</v>
      </c>
      <c r="O1912" t="s">
        <v>191</v>
      </c>
      <c r="P1912">
        <v>2010</v>
      </c>
    </row>
    <row r="1913" spans="8:18">
      <c r="H1913" t="s">
        <v>164</v>
      </c>
      <c r="I1913" t="s">
        <v>194</v>
      </c>
      <c r="J1913">
        <v>2019</v>
      </c>
      <c r="K1913" t="s">
        <v>720</v>
      </c>
      <c r="L1913">
        <v>1</v>
      </c>
      <c r="N1913" t="s">
        <v>164</v>
      </c>
      <c r="O1913" t="s">
        <v>191</v>
      </c>
      <c r="P1913">
        <v>2011</v>
      </c>
    </row>
    <row r="1914" spans="8:18">
      <c r="H1914" t="s">
        <v>164</v>
      </c>
      <c r="I1914" t="s">
        <v>194</v>
      </c>
      <c r="J1914">
        <v>2020</v>
      </c>
      <c r="K1914" t="s">
        <v>720</v>
      </c>
      <c r="L1914">
        <v>1</v>
      </c>
      <c r="N1914" t="s">
        <v>164</v>
      </c>
      <c r="O1914" t="s">
        <v>191</v>
      </c>
      <c r="P1914">
        <v>2012</v>
      </c>
    </row>
    <row r="1915" spans="8:18">
      <c r="H1915" t="s">
        <v>164</v>
      </c>
      <c r="I1915" t="s">
        <v>195</v>
      </c>
      <c r="J1915">
        <v>2006</v>
      </c>
      <c r="K1915" t="s">
        <v>747</v>
      </c>
      <c r="L1915">
        <v>3</v>
      </c>
      <c r="N1915" t="s">
        <v>164</v>
      </c>
      <c r="O1915" t="s">
        <v>191</v>
      </c>
      <c r="P1915">
        <v>2013</v>
      </c>
    </row>
    <row r="1916" spans="8:18">
      <c r="H1916" t="s">
        <v>164</v>
      </c>
      <c r="I1916" t="s">
        <v>195</v>
      </c>
      <c r="J1916">
        <v>2007</v>
      </c>
      <c r="K1916" t="s">
        <v>747</v>
      </c>
      <c r="L1916">
        <v>3</v>
      </c>
      <c r="N1916" t="s">
        <v>164</v>
      </c>
      <c r="O1916" t="s">
        <v>191</v>
      </c>
      <c r="P1916">
        <v>2014</v>
      </c>
    </row>
    <row r="1917" spans="8:18">
      <c r="H1917" t="s">
        <v>164</v>
      </c>
      <c r="I1917" t="s">
        <v>195</v>
      </c>
      <c r="J1917">
        <v>2008</v>
      </c>
      <c r="K1917" t="s">
        <v>747</v>
      </c>
      <c r="L1917">
        <v>3</v>
      </c>
      <c r="N1917" t="s">
        <v>164</v>
      </c>
      <c r="O1917" t="s">
        <v>191</v>
      </c>
      <c r="P1917">
        <v>2015</v>
      </c>
    </row>
    <row r="1918" spans="8:18">
      <c r="H1918" t="s">
        <v>164</v>
      </c>
      <c r="I1918" t="s">
        <v>195</v>
      </c>
      <c r="J1918">
        <v>2009</v>
      </c>
      <c r="K1918" t="s">
        <v>747</v>
      </c>
      <c r="L1918">
        <v>3</v>
      </c>
      <c r="N1918" t="s">
        <v>164</v>
      </c>
      <c r="O1918" t="s">
        <v>191</v>
      </c>
      <c r="P1918">
        <v>2016</v>
      </c>
    </row>
    <row r="1919" spans="8:18">
      <c r="H1919" t="s">
        <v>164</v>
      </c>
      <c r="I1919" t="s">
        <v>195</v>
      </c>
      <c r="J1919">
        <v>2010</v>
      </c>
      <c r="K1919" t="s">
        <v>747</v>
      </c>
      <c r="L1919">
        <v>3</v>
      </c>
      <c r="N1919" t="s">
        <v>164</v>
      </c>
      <c r="O1919" t="s">
        <v>191</v>
      </c>
      <c r="P1919">
        <v>2017</v>
      </c>
    </row>
    <row r="1920" spans="8:18">
      <c r="H1920" t="s">
        <v>164</v>
      </c>
      <c r="I1920" t="s">
        <v>195</v>
      </c>
      <c r="J1920">
        <v>2011</v>
      </c>
      <c r="K1920" t="s">
        <v>747</v>
      </c>
      <c r="L1920">
        <v>3</v>
      </c>
      <c r="N1920" t="s">
        <v>164</v>
      </c>
      <c r="O1920" t="s">
        <v>191</v>
      </c>
      <c r="P1920">
        <v>2018</v>
      </c>
    </row>
    <row r="1921" spans="8:18">
      <c r="H1921" t="s">
        <v>164</v>
      </c>
      <c r="I1921" t="s">
        <v>195</v>
      </c>
      <c r="J1921">
        <v>2012</v>
      </c>
      <c r="K1921" t="s">
        <v>747</v>
      </c>
      <c r="L1921">
        <v>3</v>
      </c>
      <c r="N1921" t="s">
        <v>164</v>
      </c>
      <c r="O1921" t="s">
        <v>191</v>
      </c>
      <c r="P1921">
        <v>2019</v>
      </c>
    </row>
    <row r="1922" spans="8:18">
      <c r="H1922" t="s">
        <v>164</v>
      </c>
      <c r="I1922" t="s">
        <v>195</v>
      </c>
      <c r="J1922">
        <v>2013</v>
      </c>
      <c r="K1922" t="s">
        <v>747</v>
      </c>
      <c r="L1922">
        <v>3</v>
      </c>
      <c r="N1922" t="s">
        <v>164</v>
      </c>
      <c r="O1922" t="s">
        <v>191</v>
      </c>
      <c r="P1922">
        <v>2020</v>
      </c>
    </row>
    <row r="1923" spans="8:18">
      <c r="H1923" t="s">
        <v>164</v>
      </c>
      <c r="I1923" t="s">
        <v>195</v>
      </c>
      <c r="J1923">
        <v>2014</v>
      </c>
      <c r="K1923" t="s">
        <v>747</v>
      </c>
      <c r="L1923">
        <v>3</v>
      </c>
      <c r="N1923" t="s">
        <v>164</v>
      </c>
      <c r="O1923" t="s">
        <v>192</v>
      </c>
      <c r="P1923">
        <v>2017</v>
      </c>
      <c r="Q1923" t="s">
        <v>1231</v>
      </c>
      <c r="R1923">
        <v>1</v>
      </c>
    </row>
    <row r="1924" spans="8:18">
      <c r="H1924" t="s">
        <v>164</v>
      </c>
      <c r="I1924" t="s">
        <v>195</v>
      </c>
      <c r="J1924">
        <v>2015</v>
      </c>
      <c r="K1924" t="s">
        <v>747</v>
      </c>
      <c r="L1924">
        <v>3</v>
      </c>
      <c r="N1924" t="s">
        <v>164</v>
      </c>
      <c r="O1924" t="s">
        <v>192</v>
      </c>
      <c r="P1924">
        <v>2017</v>
      </c>
      <c r="Q1924" t="s">
        <v>1232</v>
      </c>
      <c r="R1924">
        <v>1</v>
      </c>
    </row>
    <row r="1925" spans="8:18">
      <c r="H1925" t="s">
        <v>164</v>
      </c>
      <c r="I1925" t="s">
        <v>195</v>
      </c>
      <c r="J1925">
        <v>2016</v>
      </c>
      <c r="K1925" t="s">
        <v>747</v>
      </c>
      <c r="L1925">
        <v>3</v>
      </c>
      <c r="N1925" t="s">
        <v>164</v>
      </c>
      <c r="O1925" t="s">
        <v>192</v>
      </c>
      <c r="P1925">
        <v>2017</v>
      </c>
      <c r="Q1925" t="s">
        <v>1233</v>
      </c>
      <c r="R1925">
        <v>3</v>
      </c>
    </row>
    <row r="1926" spans="8:18">
      <c r="H1926" t="s">
        <v>164</v>
      </c>
      <c r="I1926" t="s">
        <v>195</v>
      </c>
      <c r="J1926">
        <v>2017</v>
      </c>
      <c r="K1926" t="s">
        <v>747</v>
      </c>
      <c r="L1926">
        <v>3</v>
      </c>
      <c r="N1926" t="s">
        <v>164</v>
      </c>
      <c r="O1926" t="s">
        <v>192</v>
      </c>
      <c r="P1926">
        <v>2018</v>
      </c>
      <c r="Q1926" t="s">
        <v>1231</v>
      </c>
      <c r="R1926">
        <v>1</v>
      </c>
    </row>
    <row r="1927" spans="8:18">
      <c r="H1927" t="s">
        <v>164</v>
      </c>
      <c r="I1927" t="s">
        <v>195</v>
      </c>
      <c r="J1927">
        <v>2018</v>
      </c>
      <c r="K1927" t="s">
        <v>747</v>
      </c>
      <c r="L1927">
        <v>3</v>
      </c>
      <c r="N1927" t="s">
        <v>164</v>
      </c>
      <c r="O1927" t="s">
        <v>192</v>
      </c>
      <c r="P1927">
        <v>2018</v>
      </c>
      <c r="Q1927" t="s">
        <v>1232</v>
      </c>
      <c r="R1927">
        <v>1</v>
      </c>
    </row>
    <row r="1928" spans="8:18">
      <c r="H1928" t="s">
        <v>164</v>
      </c>
      <c r="I1928" t="s">
        <v>195</v>
      </c>
      <c r="J1928">
        <v>2019</v>
      </c>
      <c r="K1928" t="s">
        <v>747</v>
      </c>
      <c r="L1928">
        <v>3</v>
      </c>
      <c r="N1928" t="s">
        <v>164</v>
      </c>
      <c r="O1928" t="s">
        <v>192</v>
      </c>
      <c r="P1928">
        <v>2018</v>
      </c>
      <c r="Q1928" t="s">
        <v>1233</v>
      </c>
      <c r="R1928">
        <v>3</v>
      </c>
    </row>
    <row r="1929" spans="8:18">
      <c r="H1929" t="s">
        <v>164</v>
      </c>
      <c r="I1929" t="s">
        <v>195</v>
      </c>
      <c r="J1929">
        <v>2020</v>
      </c>
      <c r="K1929" t="s">
        <v>747</v>
      </c>
      <c r="L1929">
        <v>3</v>
      </c>
      <c r="N1929" t="s">
        <v>164</v>
      </c>
      <c r="O1929" t="s">
        <v>192</v>
      </c>
      <c r="P1929">
        <v>2019</v>
      </c>
      <c r="Q1929" t="s">
        <v>1231</v>
      </c>
      <c r="R1929">
        <v>1</v>
      </c>
    </row>
    <row r="1930" spans="8:18">
      <c r="H1930" t="s">
        <v>164</v>
      </c>
      <c r="I1930" t="s">
        <v>196</v>
      </c>
      <c r="J1930">
        <v>2006</v>
      </c>
      <c r="K1930" t="s">
        <v>516</v>
      </c>
      <c r="L1930">
        <v>0</v>
      </c>
      <c r="N1930" t="s">
        <v>164</v>
      </c>
      <c r="O1930" t="s">
        <v>192</v>
      </c>
      <c r="P1930">
        <v>2019</v>
      </c>
      <c r="Q1930" t="s">
        <v>1232</v>
      </c>
      <c r="R1930">
        <v>1</v>
      </c>
    </row>
    <row r="1931" spans="8:18">
      <c r="H1931" t="s">
        <v>164</v>
      </c>
      <c r="I1931" t="s">
        <v>196</v>
      </c>
      <c r="J1931">
        <v>2007</v>
      </c>
      <c r="K1931" t="s">
        <v>516</v>
      </c>
      <c r="L1931">
        <v>0</v>
      </c>
      <c r="N1931" t="s">
        <v>164</v>
      </c>
      <c r="O1931" t="s">
        <v>192</v>
      </c>
      <c r="P1931">
        <v>2019</v>
      </c>
      <c r="Q1931" t="s">
        <v>1233</v>
      </c>
      <c r="R1931">
        <v>3</v>
      </c>
    </row>
    <row r="1932" spans="8:18">
      <c r="H1932" t="s">
        <v>164</v>
      </c>
      <c r="I1932" t="s">
        <v>196</v>
      </c>
      <c r="J1932">
        <v>2008</v>
      </c>
      <c r="K1932" t="s">
        <v>516</v>
      </c>
      <c r="L1932">
        <v>0</v>
      </c>
      <c r="N1932" t="s">
        <v>164</v>
      </c>
      <c r="O1932" t="s">
        <v>192</v>
      </c>
      <c r="P1932">
        <v>2020</v>
      </c>
      <c r="Q1932" t="s">
        <v>1231</v>
      </c>
      <c r="R1932">
        <v>1</v>
      </c>
    </row>
    <row r="1933" spans="8:18">
      <c r="H1933" t="s">
        <v>164</v>
      </c>
      <c r="I1933" t="s">
        <v>196</v>
      </c>
      <c r="J1933">
        <v>2009</v>
      </c>
      <c r="K1933" t="s">
        <v>516</v>
      </c>
      <c r="L1933">
        <v>0</v>
      </c>
      <c r="N1933" t="s">
        <v>164</v>
      </c>
      <c r="O1933" t="s">
        <v>192</v>
      </c>
      <c r="P1933">
        <v>2020</v>
      </c>
      <c r="Q1933" t="s">
        <v>1232</v>
      </c>
      <c r="R1933">
        <v>1</v>
      </c>
    </row>
    <row r="1934" spans="8:18">
      <c r="H1934" t="s">
        <v>164</v>
      </c>
      <c r="I1934" t="s">
        <v>196</v>
      </c>
      <c r="J1934">
        <v>2010</v>
      </c>
      <c r="K1934" t="s">
        <v>516</v>
      </c>
      <c r="L1934">
        <v>0</v>
      </c>
      <c r="N1934" t="s">
        <v>164</v>
      </c>
      <c r="O1934" t="s">
        <v>192</v>
      </c>
      <c r="P1934">
        <v>2020</v>
      </c>
      <c r="Q1934" t="s">
        <v>1233</v>
      </c>
      <c r="R1934">
        <v>3</v>
      </c>
    </row>
    <row r="1935" spans="8:18">
      <c r="H1935" t="s">
        <v>164</v>
      </c>
      <c r="I1935" t="s">
        <v>196</v>
      </c>
      <c r="J1935">
        <v>2011</v>
      </c>
      <c r="K1935" t="s">
        <v>516</v>
      </c>
      <c r="L1935">
        <v>0</v>
      </c>
      <c r="N1935" t="s">
        <v>164</v>
      </c>
      <c r="O1935" t="s">
        <v>192</v>
      </c>
      <c r="P1935">
        <v>2021</v>
      </c>
      <c r="Q1935" t="s">
        <v>1231</v>
      </c>
      <c r="R1935">
        <v>1</v>
      </c>
    </row>
    <row r="1936" spans="8:18">
      <c r="H1936" t="s">
        <v>164</v>
      </c>
      <c r="I1936" t="s">
        <v>196</v>
      </c>
      <c r="J1936">
        <v>2012</v>
      </c>
      <c r="K1936" t="s">
        <v>516</v>
      </c>
      <c r="L1936">
        <v>0</v>
      </c>
      <c r="N1936" t="s">
        <v>164</v>
      </c>
      <c r="O1936" t="s">
        <v>192</v>
      </c>
      <c r="P1936">
        <v>2021</v>
      </c>
      <c r="Q1936" t="s">
        <v>1232</v>
      </c>
      <c r="R1936">
        <v>1</v>
      </c>
    </row>
    <row r="1937" spans="8:18">
      <c r="H1937" t="s">
        <v>164</v>
      </c>
      <c r="I1937" t="s">
        <v>196</v>
      </c>
      <c r="J1937">
        <v>2013</v>
      </c>
      <c r="K1937" t="s">
        <v>516</v>
      </c>
      <c r="L1937">
        <v>0</v>
      </c>
      <c r="N1937" t="s">
        <v>164</v>
      </c>
      <c r="O1937" t="s">
        <v>192</v>
      </c>
      <c r="P1937">
        <v>2021</v>
      </c>
      <c r="Q1937" t="s">
        <v>1233</v>
      </c>
      <c r="R1937">
        <v>3</v>
      </c>
    </row>
    <row r="1938" spans="8:18">
      <c r="H1938" t="s">
        <v>164</v>
      </c>
      <c r="I1938" t="s">
        <v>196</v>
      </c>
      <c r="J1938">
        <v>2014</v>
      </c>
      <c r="K1938" t="s">
        <v>516</v>
      </c>
      <c r="L1938">
        <v>0</v>
      </c>
      <c r="N1938" t="s">
        <v>164</v>
      </c>
      <c r="O1938" t="s">
        <v>193</v>
      </c>
      <c r="P1938">
        <v>2006</v>
      </c>
      <c r="Q1938" t="s">
        <v>516</v>
      </c>
      <c r="R1938">
        <v>0</v>
      </c>
    </row>
    <row r="1939" spans="8:18">
      <c r="H1939" t="s">
        <v>164</v>
      </c>
      <c r="I1939" t="s">
        <v>196</v>
      </c>
      <c r="J1939">
        <v>2015</v>
      </c>
      <c r="K1939" t="s">
        <v>516</v>
      </c>
      <c r="L1939">
        <v>0</v>
      </c>
      <c r="N1939" t="s">
        <v>164</v>
      </c>
      <c r="O1939" t="s">
        <v>193</v>
      </c>
      <c r="P1939">
        <v>2007</v>
      </c>
      <c r="Q1939" t="s">
        <v>516</v>
      </c>
      <c r="R1939">
        <v>0</v>
      </c>
    </row>
    <row r="1940" spans="8:18">
      <c r="H1940" t="s">
        <v>164</v>
      </c>
      <c r="I1940" t="s">
        <v>196</v>
      </c>
      <c r="J1940">
        <v>2016</v>
      </c>
      <c r="K1940" t="s">
        <v>516</v>
      </c>
      <c r="L1940">
        <v>0</v>
      </c>
      <c r="N1940" t="s">
        <v>164</v>
      </c>
      <c r="O1940" t="s">
        <v>193</v>
      </c>
      <c r="P1940">
        <v>2008</v>
      </c>
      <c r="Q1940" t="s">
        <v>516</v>
      </c>
      <c r="R1940">
        <v>0</v>
      </c>
    </row>
    <row r="1941" spans="8:18">
      <c r="H1941" t="s">
        <v>164</v>
      </c>
      <c r="I1941" t="s">
        <v>196</v>
      </c>
      <c r="J1941">
        <v>2017</v>
      </c>
      <c r="K1941" t="s">
        <v>516</v>
      </c>
      <c r="L1941">
        <v>0</v>
      </c>
      <c r="N1941" t="s">
        <v>164</v>
      </c>
      <c r="O1941" t="s">
        <v>193</v>
      </c>
      <c r="P1941">
        <v>2009</v>
      </c>
      <c r="Q1941" t="s">
        <v>516</v>
      </c>
      <c r="R1941">
        <v>0</v>
      </c>
    </row>
    <row r="1942" spans="8:18">
      <c r="H1942" t="s">
        <v>164</v>
      </c>
      <c r="I1942" t="s">
        <v>196</v>
      </c>
      <c r="J1942">
        <v>2018</v>
      </c>
      <c r="K1942" t="s">
        <v>516</v>
      </c>
      <c r="L1942">
        <v>0</v>
      </c>
      <c r="N1942" t="s">
        <v>164</v>
      </c>
      <c r="O1942" t="s">
        <v>193</v>
      </c>
      <c r="P1942">
        <v>2010</v>
      </c>
      <c r="Q1942" t="s">
        <v>516</v>
      </c>
      <c r="R1942">
        <v>0</v>
      </c>
    </row>
    <row r="1943" spans="8:18">
      <c r="H1943" t="s">
        <v>164</v>
      </c>
      <c r="I1943" t="s">
        <v>196</v>
      </c>
      <c r="J1943">
        <v>2019</v>
      </c>
      <c r="K1943" t="s">
        <v>516</v>
      </c>
      <c r="L1943">
        <v>0</v>
      </c>
      <c r="N1943" t="s">
        <v>164</v>
      </c>
      <c r="O1943" t="s">
        <v>193</v>
      </c>
      <c r="P1943">
        <v>2011</v>
      </c>
      <c r="Q1943" t="s">
        <v>516</v>
      </c>
      <c r="R1943">
        <v>0</v>
      </c>
    </row>
    <row r="1944" spans="8:18">
      <c r="H1944" t="s">
        <v>164</v>
      </c>
      <c r="I1944" t="s">
        <v>196</v>
      </c>
      <c r="J1944">
        <v>2020</v>
      </c>
      <c r="K1944" t="s">
        <v>516</v>
      </c>
      <c r="L1944">
        <v>0</v>
      </c>
      <c r="N1944" t="s">
        <v>164</v>
      </c>
      <c r="O1944" t="s">
        <v>193</v>
      </c>
      <c r="P1944">
        <v>2012</v>
      </c>
      <c r="Q1944" t="s">
        <v>516</v>
      </c>
      <c r="R1944">
        <v>0</v>
      </c>
    </row>
    <row r="1945" spans="8:18">
      <c r="H1945" t="s">
        <v>164</v>
      </c>
      <c r="I1945" t="s">
        <v>197</v>
      </c>
      <c r="J1945">
        <v>2006</v>
      </c>
      <c r="N1945" t="s">
        <v>164</v>
      </c>
      <c r="O1945" t="s">
        <v>193</v>
      </c>
      <c r="P1945">
        <v>2013</v>
      </c>
      <c r="Q1945" t="s">
        <v>516</v>
      </c>
      <c r="R1945">
        <v>0</v>
      </c>
    </row>
    <row r="1946" spans="8:18">
      <c r="H1946" t="s">
        <v>164</v>
      </c>
      <c r="I1946" t="s">
        <v>197</v>
      </c>
      <c r="J1946">
        <v>2007</v>
      </c>
      <c r="N1946" t="s">
        <v>164</v>
      </c>
      <c r="O1946" t="s">
        <v>193</v>
      </c>
      <c r="P1946">
        <v>2014</v>
      </c>
      <c r="Q1946" t="s">
        <v>1234</v>
      </c>
      <c r="R1946">
        <v>1</v>
      </c>
    </row>
    <row r="1947" spans="8:18">
      <c r="H1947" t="s">
        <v>164</v>
      </c>
      <c r="I1947" t="s">
        <v>197</v>
      </c>
      <c r="J1947">
        <v>2008</v>
      </c>
      <c r="N1947" t="s">
        <v>164</v>
      </c>
      <c r="O1947" t="s">
        <v>193</v>
      </c>
      <c r="P1947">
        <v>2015</v>
      </c>
      <c r="Q1947" t="s">
        <v>1234</v>
      </c>
      <c r="R1947">
        <v>1</v>
      </c>
    </row>
    <row r="1948" spans="8:18">
      <c r="H1948" t="s">
        <v>164</v>
      </c>
      <c r="I1948" t="s">
        <v>197</v>
      </c>
      <c r="J1948">
        <v>2009</v>
      </c>
      <c r="N1948" t="s">
        <v>164</v>
      </c>
      <c r="O1948" t="s">
        <v>193</v>
      </c>
      <c r="P1948">
        <v>2016</v>
      </c>
      <c r="Q1948" t="s">
        <v>1234</v>
      </c>
      <c r="R1948">
        <v>1</v>
      </c>
    </row>
    <row r="1949" spans="8:18">
      <c r="H1949" t="s">
        <v>164</v>
      </c>
      <c r="I1949" t="s">
        <v>197</v>
      </c>
      <c r="J1949">
        <v>2010</v>
      </c>
      <c r="N1949" t="s">
        <v>164</v>
      </c>
      <c r="O1949" t="s">
        <v>193</v>
      </c>
      <c r="P1949">
        <v>2017</v>
      </c>
      <c r="Q1949" t="s">
        <v>1234</v>
      </c>
      <c r="R1949">
        <v>1</v>
      </c>
    </row>
    <row r="1950" spans="8:18">
      <c r="H1950" t="s">
        <v>164</v>
      </c>
      <c r="I1950" t="s">
        <v>197</v>
      </c>
      <c r="J1950">
        <v>2011</v>
      </c>
      <c r="N1950" t="s">
        <v>164</v>
      </c>
      <c r="O1950" t="s">
        <v>193</v>
      </c>
      <c r="P1950">
        <v>2018</v>
      </c>
      <c r="Q1950" t="s">
        <v>1234</v>
      </c>
      <c r="R1950">
        <v>1</v>
      </c>
    </row>
    <row r="1951" spans="8:18">
      <c r="H1951" t="s">
        <v>164</v>
      </c>
      <c r="I1951" t="s">
        <v>197</v>
      </c>
      <c r="J1951">
        <v>2012</v>
      </c>
      <c r="N1951" t="s">
        <v>164</v>
      </c>
      <c r="O1951" t="s">
        <v>193</v>
      </c>
      <c r="P1951">
        <v>2019</v>
      </c>
      <c r="Q1951" t="s">
        <v>1234</v>
      </c>
      <c r="R1951">
        <v>1</v>
      </c>
    </row>
    <row r="1952" spans="8:18">
      <c r="H1952" t="s">
        <v>164</v>
      </c>
      <c r="I1952" t="s">
        <v>197</v>
      </c>
      <c r="J1952">
        <v>2013</v>
      </c>
      <c r="N1952" t="s">
        <v>164</v>
      </c>
      <c r="O1952" t="s">
        <v>193</v>
      </c>
      <c r="P1952">
        <v>2020</v>
      </c>
      <c r="Q1952" t="s">
        <v>1234</v>
      </c>
      <c r="R1952">
        <v>1</v>
      </c>
    </row>
    <row r="1953" spans="8:18">
      <c r="H1953" t="s">
        <v>164</v>
      </c>
      <c r="I1953" t="s">
        <v>197</v>
      </c>
      <c r="J1953">
        <v>2014</v>
      </c>
      <c r="N1953" t="s">
        <v>164</v>
      </c>
      <c r="O1953" t="s">
        <v>194</v>
      </c>
      <c r="P1953">
        <v>2006</v>
      </c>
      <c r="Q1953" t="s">
        <v>516</v>
      </c>
      <c r="R1953">
        <v>0</v>
      </c>
    </row>
    <row r="1954" spans="8:18">
      <c r="H1954" t="s">
        <v>164</v>
      </c>
      <c r="I1954" t="s">
        <v>197</v>
      </c>
      <c r="J1954">
        <v>2015</v>
      </c>
      <c r="N1954" t="s">
        <v>164</v>
      </c>
      <c r="O1954" t="s">
        <v>194</v>
      </c>
      <c r="P1954">
        <v>2007</v>
      </c>
      <c r="Q1954" t="s">
        <v>516</v>
      </c>
      <c r="R1954">
        <v>0</v>
      </c>
    </row>
    <row r="1955" spans="8:18">
      <c r="H1955" t="s">
        <v>164</v>
      </c>
      <c r="I1955" t="s">
        <v>197</v>
      </c>
      <c r="J1955">
        <v>2016</v>
      </c>
      <c r="N1955" t="s">
        <v>164</v>
      </c>
      <c r="O1955" t="s">
        <v>194</v>
      </c>
      <c r="P1955">
        <v>2008</v>
      </c>
      <c r="Q1955" t="s">
        <v>516</v>
      </c>
      <c r="R1955">
        <v>0</v>
      </c>
    </row>
    <row r="1956" spans="8:18">
      <c r="H1956" t="s">
        <v>164</v>
      </c>
      <c r="I1956" t="s">
        <v>197</v>
      </c>
      <c r="J1956">
        <v>2017</v>
      </c>
      <c r="N1956" t="s">
        <v>164</v>
      </c>
      <c r="O1956" t="s">
        <v>194</v>
      </c>
      <c r="P1956">
        <v>2009</v>
      </c>
      <c r="Q1956" t="s">
        <v>516</v>
      </c>
      <c r="R1956">
        <v>0</v>
      </c>
    </row>
    <row r="1957" spans="8:18">
      <c r="H1957" t="s">
        <v>164</v>
      </c>
      <c r="I1957" t="s">
        <v>197</v>
      </c>
      <c r="J1957">
        <v>2018</v>
      </c>
      <c r="N1957" t="s">
        <v>164</v>
      </c>
      <c r="O1957" t="s">
        <v>194</v>
      </c>
      <c r="P1957">
        <v>2010</v>
      </c>
      <c r="Q1957" t="s">
        <v>516</v>
      </c>
      <c r="R1957">
        <v>0</v>
      </c>
    </row>
    <row r="1958" spans="8:18">
      <c r="H1958" t="s">
        <v>164</v>
      </c>
      <c r="I1958" t="s">
        <v>197</v>
      </c>
      <c r="J1958">
        <v>2019</v>
      </c>
      <c r="N1958" t="s">
        <v>164</v>
      </c>
      <c r="O1958" t="s">
        <v>194</v>
      </c>
      <c r="P1958">
        <v>2011</v>
      </c>
      <c r="Q1958" t="s">
        <v>516</v>
      </c>
      <c r="R1958">
        <v>0</v>
      </c>
    </row>
    <row r="1959" spans="8:18">
      <c r="H1959" t="s">
        <v>164</v>
      </c>
      <c r="I1959" t="s">
        <v>197</v>
      </c>
      <c r="J1959">
        <v>2020</v>
      </c>
      <c r="N1959" t="s">
        <v>164</v>
      </c>
      <c r="O1959" t="s">
        <v>194</v>
      </c>
      <c r="P1959">
        <v>2012</v>
      </c>
      <c r="Q1959" t="s">
        <v>516</v>
      </c>
      <c r="R1959">
        <v>0</v>
      </c>
    </row>
    <row r="1960" spans="8:18">
      <c r="H1960" t="s">
        <v>164</v>
      </c>
      <c r="I1960" t="s">
        <v>198</v>
      </c>
      <c r="J1960">
        <v>2006</v>
      </c>
      <c r="K1960" t="s">
        <v>516</v>
      </c>
      <c r="L1960">
        <v>0</v>
      </c>
      <c r="N1960" t="s">
        <v>164</v>
      </c>
      <c r="O1960" t="s">
        <v>194</v>
      </c>
      <c r="P1960">
        <v>2013</v>
      </c>
      <c r="Q1960" t="s">
        <v>516</v>
      </c>
      <c r="R1960">
        <v>0</v>
      </c>
    </row>
    <row r="1961" spans="8:18">
      <c r="H1961" t="s">
        <v>164</v>
      </c>
      <c r="I1961" t="s">
        <v>198</v>
      </c>
      <c r="J1961">
        <v>2007</v>
      </c>
      <c r="K1961" t="s">
        <v>516</v>
      </c>
      <c r="L1961">
        <v>0</v>
      </c>
      <c r="N1961" t="s">
        <v>164</v>
      </c>
      <c r="O1961" t="s">
        <v>194</v>
      </c>
      <c r="P1961">
        <v>2014</v>
      </c>
      <c r="Q1961" t="s">
        <v>1235</v>
      </c>
      <c r="R1961">
        <v>1</v>
      </c>
    </row>
    <row r="1962" spans="8:18">
      <c r="H1962" t="s">
        <v>164</v>
      </c>
      <c r="I1962" t="s">
        <v>198</v>
      </c>
      <c r="J1962">
        <v>2008</v>
      </c>
      <c r="K1962" t="s">
        <v>516</v>
      </c>
      <c r="L1962">
        <v>0</v>
      </c>
      <c r="N1962" t="s">
        <v>164</v>
      </c>
      <c r="O1962" t="s">
        <v>194</v>
      </c>
      <c r="P1962">
        <v>2015</v>
      </c>
      <c r="Q1962" t="s">
        <v>1235</v>
      </c>
      <c r="R1962">
        <v>1</v>
      </c>
    </row>
    <row r="1963" spans="8:18">
      <c r="H1963" t="s">
        <v>164</v>
      </c>
      <c r="I1963" t="s">
        <v>198</v>
      </c>
      <c r="J1963">
        <v>2009</v>
      </c>
      <c r="K1963" t="s">
        <v>516</v>
      </c>
      <c r="L1963">
        <v>0</v>
      </c>
      <c r="N1963" t="s">
        <v>164</v>
      </c>
      <c r="O1963" t="s">
        <v>194</v>
      </c>
      <c r="P1963">
        <v>2016</v>
      </c>
      <c r="Q1963" t="s">
        <v>1235</v>
      </c>
      <c r="R1963">
        <v>1</v>
      </c>
    </row>
    <row r="1964" spans="8:18">
      <c r="H1964" t="s">
        <v>164</v>
      </c>
      <c r="I1964" t="s">
        <v>198</v>
      </c>
      <c r="J1964">
        <v>2010</v>
      </c>
      <c r="K1964" t="s">
        <v>516</v>
      </c>
      <c r="L1964">
        <v>0</v>
      </c>
      <c r="N1964" t="s">
        <v>164</v>
      </c>
      <c r="O1964" t="s">
        <v>194</v>
      </c>
      <c r="P1964">
        <v>2017</v>
      </c>
      <c r="Q1964" t="s">
        <v>1235</v>
      </c>
      <c r="R1964">
        <v>1</v>
      </c>
    </row>
    <row r="1965" spans="8:18">
      <c r="H1965" t="s">
        <v>164</v>
      </c>
      <c r="I1965" t="s">
        <v>198</v>
      </c>
      <c r="J1965">
        <v>2011</v>
      </c>
      <c r="K1965" t="s">
        <v>516</v>
      </c>
      <c r="L1965">
        <v>0</v>
      </c>
      <c r="N1965" t="s">
        <v>164</v>
      </c>
      <c r="O1965" t="s">
        <v>194</v>
      </c>
      <c r="P1965">
        <v>2018</v>
      </c>
      <c r="Q1965" t="s">
        <v>1235</v>
      </c>
      <c r="R1965">
        <v>1</v>
      </c>
    </row>
    <row r="1966" spans="8:18">
      <c r="H1966" t="s">
        <v>164</v>
      </c>
      <c r="I1966" t="s">
        <v>198</v>
      </c>
      <c r="J1966">
        <v>2012</v>
      </c>
      <c r="K1966" t="s">
        <v>516</v>
      </c>
      <c r="L1966">
        <v>0</v>
      </c>
      <c r="N1966" t="s">
        <v>164</v>
      </c>
      <c r="O1966" t="s">
        <v>194</v>
      </c>
      <c r="P1966">
        <v>2019</v>
      </c>
      <c r="Q1966" t="s">
        <v>1235</v>
      </c>
      <c r="R1966">
        <v>1</v>
      </c>
    </row>
    <row r="1967" spans="8:18">
      <c r="H1967" t="s">
        <v>164</v>
      </c>
      <c r="I1967" t="s">
        <v>198</v>
      </c>
      <c r="J1967">
        <v>2013</v>
      </c>
      <c r="K1967" t="s">
        <v>516</v>
      </c>
      <c r="L1967">
        <v>0</v>
      </c>
      <c r="N1967" t="s">
        <v>164</v>
      </c>
      <c r="O1967" t="s">
        <v>194</v>
      </c>
      <c r="P1967">
        <v>2020</v>
      </c>
      <c r="Q1967" t="s">
        <v>1236</v>
      </c>
      <c r="R1967">
        <v>1</v>
      </c>
    </row>
    <row r="1968" spans="8:18">
      <c r="H1968" t="s">
        <v>164</v>
      </c>
      <c r="I1968" t="s">
        <v>198</v>
      </c>
      <c r="J1968">
        <v>2014</v>
      </c>
      <c r="K1968" t="s">
        <v>749</v>
      </c>
      <c r="L1968">
        <v>1</v>
      </c>
      <c r="N1968" t="s">
        <v>164</v>
      </c>
      <c r="O1968" t="s">
        <v>195</v>
      </c>
      <c r="P1968">
        <v>2006</v>
      </c>
      <c r="Q1968" t="s">
        <v>1237</v>
      </c>
      <c r="R1968">
        <v>3</v>
      </c>
    </row>
    <row r="1969" spans="8:18">
      <c r="H1969" t="s">
        <v>164</v>
      </c>
      <c r="I1969" t="s">
        <v>198</v>
      </c>
      <c r="J1969">
        <v>2015</v>
      </c>
      <c r="K1969" t="s">
        <v>749</v>
      </c>
      <c r="L1969">
        <v>1</v>
      </c>
      <c r="N1969" t="s">
        <v>164</v>
      </c>
      <c r="O1969" t="s">
        <v>195</v>
      </c>
      <c r="P1969">
        <v>2007</v>
      </c>
      <c r="Q1969" t="s">
        <v>1237</v>
      </c>
      <c r="R1969">
        <v>3</v>
      </c>
    </row>
    <row r="1970" spans="8:18">
      <c r="H1970" t="s">
        <v>164</v>
      </c>
      <c r="I1970" t="s">
        <v>198</v>
      </c>
      <c r="J1970">
        <v>2016</v>
      </c>
      <c r="K1970" t="s">
        <v>749</v>
      </c>
      <c r="L1970">
        <v>1</v>
      </c>
      <c r="N1970" t="s">
        <v>164</v>
      </c>
      <c r="O1970" t="s">
        <v>195</v>
      </c>
      <c r="P1970">
        <v>2008</v>
      </c>
      <c r="Q1970" t="s">
        <v>1237</v>
      </c>
      <c r="R1970">
        <v>3</v>
      </c>
    </row>
    <row r="1971" spans="8:18">
      <c r="H1971" t="s">
        <v>164</v>
      </c>
      <c r="I1971" t="s">
        <v>198</v>
      </c>
      <c r="J1971">
        <v>2017</v>
      </c>
      <c r="K1971" t="s">
        <v>749</v>
      </c>
      <c r="L1971">
        <v>1</v>
      </c>
      <c r="N1971" t="s">
        <v>164</v>
      </c>
      <c r="O1971" t="s">
        <v>195</v>
      </c>
      <c r="P1971">
        <v>2009</v>
      </c>
      <c r="Q1971" t="s">
        <v>1237</v>
      </c>
      <c r="R1971">
        <v>3</v>
      </c>
    </row>
    <row r="1972" spans="8:18">
      <c r="H1972" t="s">
        <v>164</v>
      </c>
      <c r="I1972" t="s">
        <v>198</v>
      </c>
      <c r="J1972">
        <v>2018</v>
      </c>
      <c r="K1972" t="s">
        <v>749</v>
      </c>
      <c r="L1972">
        <v>1</v>
      </c>
      <c r="N1972" t="s">
        <v>164</v>
      </c>
      <c r="O1972" t="s">
        <v>195</v>
      </c>
      <c r="P1972">
        <v>2010</v>
      </c>
      <c r="Q1972" t="s">
        <v>1237</v>
      </c>
      <c r="R1972">
        <v>3</v>
      </c>
    </row>
    <row r="1973" spans="8:18">
      <c r="H1973" t="s">
        <v>164</v>
      </c>
      <c r="I1973" t="s">
        <v>198</v>
      </c>
      <c r="J1973">
        <v>2019</v>
      </c>
      <c r="K1973" t="s">
        <v>749</v>
      </c>
      <c r="L1973">
        <v>1</v>
      </c>
      <c r="N1973" t="s">
        <v>164</v>
      </c>
      <c r="O1973" t="s">
        <v>195</v>
      </c>
      <c r="P1973">
        <v>2011</v>
      </c>
      <c r="Q1973" t="s">
        <v>1237</v>
      </c>
      <c r="R1973">
        <v>3</v>
      </c>
    </row>
    <row r="1974" spans="8:18">
      <c r="H1974" t="s">
        <v>164</v>
      </c>
      <c r="I1974" t="s">
        <v>198</v>
      </c>
      <c r="J1974">
        <v>2020</v>
      </c>
      <c r="K1974" t="s">
        <v>749</v>
      </c>
      <c r="L1974">
        <v>1</v>
      </c>
      <c r="N1974" t="s">
        <v>164</v>
      </c>
      <c r="O1974" t="s">
        <v>195</v>
      </c>
      <c r="P1974">
        <v>2012</v>
      </c>
      <c r="Q1974" t="s">
        <v>1237</v>
      </c>
      <c r="R1974">
        <v>3</v>
      </c>
    </row>
    <row r="1975" spans="8:18">
      <c r="H1975" t="s">
        <v>164</v>
      </c>
      <c r="I1975" t="s">
        <v>199</v>
      </c>
      <c r="J1975">
        <v>2006</v>
      </c>
      <c r="K1975">
        <v>0</v>
      </c>
      <c r="L1975">
        <v>0</v>
      </c>
      <c r="N1975" t="s">
        <v>164</v>
      </c>
      <c r="O1975" t="s">
        <v>195</v>
      </c>
      <c r="P1975">
        <v>2013</v>
      </c>
      <c r="Q1975" t="s">
        <v>1237</v>
      </c>
      <c r="R1975">
        <v>3</v>
      </c>
    </row>
    <row r="1976" spans="8:18">
      <c r="H1976" t="s">
        <v>164</v>
      </c>
      <c r="I1976" t="s">
        <v>199</v>
      </c>
      <c r="J1976">
        <v>2007</v>
      </c>
      <c r="K1976">
        <v>0</v>
      </c>
      <c r="L1976">
        <v>0</v>
      </c>
      <c r="N1976" t="s">
        <v>164</v>
      </c>
      <c r="O1976" t="s">
        <v>195</v>
      </c>
      <c r="P1976">
        <v>2014</v>
      </c>
      <c r="Q1976" t="s">
        <v>1237</v>
      </c>
      <c r="R1976">
        <v>3</v>
      </c>
    </row>
    <row r="1977" spans="8:18">
      <c r="H1977" t="s">
        <v>164</v>
      </c>
      <c r="I1977" t="s">
        <v>199</v>
      </c>
      <c r="J1977">
        <v>2008</v>
      </c>
      <c r="K1977">
        <v>0</v>
      </c>
      <c r="L1977">
        <v>0</v>
      </c>
      <c r="N1977" t="s">
        <v>164</v>
      </c>
      <c r="O1977" t="s">
        <v>195</v>
      </c>
      <c r="P1977">
        <v>2015</v>
      </c>
      <c r="Q1977" t="s">
        <v>1237</v>
      </c>
      <c r="R1977">
        <v>3</v>
      </c>
    </row>
    <row r="1978" spans="8:18">
      <c r="H1978" t="s">
        <v>164</v>
      </c>
      <c r="I1978" t="s">
        <v>199</v>
      </c>
      <c r="J1978">
        <v>2009</v>
      </c>
      <c r="K1978">
        <v>0</v>
      </c>
      <c r="L1978">
        <v>0</v>
      </c>
      <c r="N1978" t="s">
        <v>164</v>
      </c>
      <c r="O1978" t="s">
        <v>195</v>
      </c>
      <c r="P1978">
        <v>2016</v>
      </c>
      <c r="Q1978" t="s">
        <v>1237</v>
      </c>
      <c r="R1978">
        <v>3</v>
      </c>
    </row>
    <row r="1979" spans="8:18">
      <c r="H1979" t="s">
        <v>164</v>
      </c>
      <c r="I1979" t="s">
        <v>199</v>
      </c>
      <c r="J1979">
        <v>2010</v>
      </c>
      <c r="K1979">
        <v>0</v>
      </c>
      <c r="L1979">
        <v>0</v>
      </c>
      <c r="N1979" t="s">
        <v>164</v>
      </c>
      <c r="O1979" t="s">
        <v>195</v>
      </c>
      <c r="P1979">
        <v>2017</v>
      </c>
      <c r="Q1979" t="s">
        <v>1237</v>
      </c>
      <c r="R1979">
        <v>3</v>
      </c>
    </row>
    <row r="1980" spans="8:18">
      <c r="H1980" t="s">
        <v>164</v>
      </c>
      <c r="I1980" t="s">
        <v>199</v>
      </c>
      <c r="J1980">
        <v>2011</v>
      </c>
      <c r="K1980">
        <v>0</v>
      </c>
      <c r="L1980">
        <v>0</v>
      </c>
      <c r="N1980" t="s">
        <v>164</v>
      </c>
      <c r="O1980" t="s">
        <v>195</v>
      </c>
      <c r="P1980">
        <v>2018</v>
      </c>
      <c r="Q1980" t="s">
        <v>1237</v>
      </c>
      <c r="R1980">
        <v>3</v>
      </c>
    </row>
    <row r="1981" spans="8:18">
      <c r="H1981" t="s">
        <v>164</v>
      </c>
      <c r="I1981" t="s">
        <v>199</v>
      </c>
      <c r="J1981">
        <v>2012</v>
      </c>
      <c r="K1981">
        <v>0</v>
      </c>
      <c r="L1981">
        <v>0</v>
      </c>
      <c r="N1981" t="s">
        <v>164</v>
      </c>
      <c r="O1981" t="s">
        <v>195</v>
      </c>
      <c r="P1981">
        <v>2019</v>
      </c>
      <c r="Q1981" t="s">
        <v>1237</v>
      </c>
      <c r="R1981">
        <v>3</v>
      </c>
    </row>
    <row r="1982" spans="8:18">
      <c r="H1982" t="s">
        <v>164</v>
      </c>
      <c r="I1982" t="s">
        <v>199</v>
      </c>
      <c r="J1982">
        <v>2013</v>
      </c>
      <c r="K1982">
        <v>0</v>
      </c>
      <c r="L1982">
        <v>0</v>
      </c>
      <c r="N1982" t="s">
        <v>164</v>
      </c>
      <c r="O1982" t="s">
        <v>195</v>
      </c>
      <c r="P1982">
        <v>2020</v>
      </c>
      <c r="Q1982" t="s">
        <v>1237</v>
      </c>
      <c r="R1982">
        <v>3</v>
      </c>
    </row>
    <row r="1983" spans="8:18">
      <c r="H1983" t="s">
        <v>164</v>
      </c>
      <c r="I1983" t="s">
        <v>199</v>
      </c>
      <c r="J1983">
        <v>2014</v>
      </c>
      <c r="K1983" t="s">
        <v>765</v>
      </c>
      <c r="L1983">
        <v>1</v>
      </c>
      <c r="N1983" t="s">
        <v>164</v>
      </c>
      <c r="O1983" t="s">
        <v>196</v>
      </c>
      <c r="P1983">
        <v>2006</v>
      </c>
      <c r="Q1983" t="s">
        <v>516</v>
      </c>
      <c r="R1983">
        <v>0</v>
      </c>
    </row>
    <row r="1984" spans="8:18">
      <c r="H1984" t="s">
        <v>164</v>
      </c>
      <c r="I1984" t="s">
        <v>199</v>
      </c>
      <c r="J1984">
        <v>2015</v>
      </c>
      <c r="K1984" t="s">
        <v>765</v>
      </c>
      <c r="L1984">
        <v>1</v>
      </c>
      <c r="N1984" t="s">
        <v>164</v>
      </c>
      <c r="O1984" t="s">
        <v>196</v>
      </c>
      <c r="P1984">
        <v>2007</v>
      </c>
      <c r="Q1984" t="s">
        <v>516</v>
      </c>
      <c r="R1984">
        <v>0</v>
      </c>
    </row>
    <row r="1985" spans="8:18">
      <c r="H1985" t="s">
        <v>164</v>
      </c>
      <c r="I1985" t="s">
        <v>199</v>
      </c>
      <c r="J1985">
        <v>2016</v>
      </c>
      <c r="K1985" t="s">
        <v>765</v>
      </c>
      <c r="L1985">
        <v>1</v>
      </c>
      <c r="N1985" t="s">
        <v>164</v>
      </c>
      <c r="O1985" t="s">
        <v>196</v>
      </c>
      <c r="P1985">
        <v>2008</v>
      </c>
      <c r="Q1985" t="s">
        <v>516</v>
      </c>
      <c r="R1985">
        <v>0</v>
      </c>
    </row>
    <row r="1986" spans="8:18">
      <c r="H1986" t="s">
        <v>164</v>
      </c>
      <c r="I1986" t="s">
        <v>199</v>
      </c>
      <c r="J1986">
        <v>2017</v>
      </c>
      <c r="K1986" t="s">
        <v>765</v>
      </c>
      <c r="L1986">
        <v>1</v>
      </c>
      <c r="N1986" t="s">
        <v>164</v>
      </c>
      <c r="O1986" t="s">
        <v>196</v>
      </c>
      <c r="P1986">
        <v>2009</v>
      </c>
      <c r="Q1986" t="s">
        <v>516</v>
      </c>
      <c r="R1986">
        <v>0</v>
      </c>
    </row>
    <row r="1987" spans="8:18">
      <c r="H1987" t="s">
        <v>164</v>
      </c>
      <c r="I1987" t="s">
        <v>199</v>
      </c>
      <c r="J1987">
        <v>2018</v>
      </c>
      <c r="K1987" t="s">
        <v>765</v>
      </c>
      <c r="L1987">
        <v>1</v>
      </c>
      <c r="N1987" t="s">
        <v>164</v>
      </c>
      <c r="O1987" t="s">
        <v>196</v>
      </c>
      <c r="P1987">
        <v>2010</v>
      </c>
      <c r="Q1987" t="s">
        <v>516</v>
      </c>
      <c r="R1987">
        <v>0</v>
      </c>
    </row>
    <row r="1988" spans="8:18">
      <c r="H1988" t="s">
        <v>164</v>
      </c>
      <c r="I1988" t="s">
        <v>199</v>
      </c>
      <c r="J1988">
        <v>2019</v>
      </c>
      <c r="K1988" t="s">
        <v>765</v>
      </c>
      <c r="L1988">
        <v>1</v>
      </c>
      <c r="N1988" t="s">
        <v>164</v>
      </c>
      <c r="O1988" t="s">
        <v>196</v>
      </c>
      <c r="P1988">
        <v>2011</v>
      </c>
      <c r="Q1988" t="s">
        <v>516</v>
      </c>
      <c r="R1988">
        <v>0</v>
      </c>
    </row>
    <row r="1989" spans="8:18">
      <c r="H1989" t="s">
        <v>164</v>
      </c>
      <c r="I1989" t="s">
        <v>199</v>
      </c>
      <c r="J1989">
        <v>2020</v>
      </c>
      <c r="K1989" t="s">
        <v>765</v>
      </c>
      <c r="L1989">
        <v>1</v>
      </c>
      <c r="N1989" t="s">
        <v>164</v>
      </c>
      <c r="O1989" t="s">
        <v>196</v>
      </c>
      <c r="P1989">
        <v>2012</v>
      </c>
      <c r="Q1989" t="s">
        <v>516</v>
      </c>
      <c r="R1989">
        <v>0</v>
      </c>
    </row>
    <row r="1990" spans="8:18">
      <c r="H1990" t="s">
        <v>164</v>
      </c>
      <c r="I1990" t="s">
        <v>200</v>
      </c>
      <c r="J1990">
        <v>2006</v>
      </c>
      <c r="K1990" t="s">
        <v>516</v>
      </c>
      <c r="L1990">
        <v>0</v>
      </c>
      <c r="N1990" t="s">
        <v>164</v>
      </c>
      <c r="O1990" t="s">
        <v>196</v>
      </c>
      <c r="P1990">
        <v>2013</v>
      </c>
      <c r="Q1990" t="s">
        <v>516</v>
      </c>
      <c r="R1990">
        <v>0</v>
      </c>
    </row>
    <row r="1991" spans="8:18">
      <c r="H1991" t="s">
        <v>164</v>
      </c>
      <c r="I1991" t="s">
        <v>200</v>
      </c>
      <c r="J1991">
        <v>2007</v>
      </c>
      <c r="K1991" t="s">
        <v>516</v>
      </c>
      <c r="L1991">
        <v>0</v>
      </c>
      <c r="N1991" t="s">
        <v>164</v>
      </c>
      <c r="O1991" t="s">
        <v>196</v>
      </c>
      <c r="P1991">
        <v>2014</v>
      </c>
      <c r="Q1991" t="s">
        <v>516</v>
      </c>
      <c r="R1991">
        <v>0</v>
      </c>
    </row>
    <row r="1992" spans="8:18">
      <c r="H1992" t="s">
        <v>164</v>
      </c>
      <c r="I1992" t="s">
        <v>200</v>
      </c>
      <c r="J1992">
        <v>2008</v>
      </c>
      <c r="K1992" t="s">
        <v>516</v>
      </c>
      <c r="L1992">
        <v>0</v>
      </c>
      <c r="N1992" t="s">
        <v>164</v>
      </c>
      <c r="O1992" t="s">
        <v>196</v>
      </c>
      <c r="P1992">
        <v>2015</v>
      </c>
      <c r="Q1992" t="s">
        <v>516</v>
      </c>
      <c r="R1992">
        <v>0</v>
      </c>
    </row>
    <row r="1993" spans="8:18">
      <c r="H1993" t="s">
        <v>164</v>
      </c>
      <c r="I1993" t="s">
        <v>200</v>
      </c>
      <c r="J1993">
        <v>2009</v>
      </c>
      <c r="K1993" t="s">
        <v>516</v>
      </c>
      <c r="L1993">
        <v>0</v>
      </c>
      <c r="N1993" t="s">
        <v>164</v>
      </c>
      <c r="O1993" t="s">
        <v>196</v>
      </c>
      <c r="P1993">
        <v>2016</v>
      </c>
      <c r="Q1993" t="s">
        <v>516</v>
      </c>
      <c r="R1993">
        <v>0</v>
      </c>
    </row>
    <row r="1994" spans="8:18">
      <c r="H1994" t="s">
        <v>164</v>
      </c>
      <c r="I1994" t="s">
        <v>200</v>
      </c>
      <c r="J1994">
        <v>2010</v>
      </c>
      <c r="K1994" t="s">
        <v>516</v>
      </c>
      <c r="L1994">
        <v>0</v>
      </c>
      <c r="N1994" t="s">
        <v>164</v>
      </c>
      <c r="O1994" t="s">
        <v>196</v>
      </c>
      <c r="P1994">
        <v>2017</v>
      </c>
      <c r="Q1994" t="s">
        <v>516</v>
      </c>
      <c r="R1994">
        <v>0</v>
      </c>
    </row>
    <row r="1995" spans="8:18">
      <c r="H1995" t="s">
        <v>164</v>
      </c>
      <c r="I1995" t="s">
        <v>200</v>
      </c>
      <c r="J1995">
        <v>2011</v>
      </c>
      <c r="K1995" t="s">
        <v>516</v>
      </c>
      <c r="L1995">
        <v>0</v>
      </c>
      <c r="N1995" t="s">
        <v>164</v>
      </c>
      <c r="O1995" t="s">
        <v>196</v>
      </c>
      <c r="P1995">
        <v>2018</v>
      </c>
      <c r="Q1995" t="s">
        <v>516</v>
      </c>
      <c r="R1995">
        <v>0</v>
      </c>
    </row>
    <row r="1996" spans="8:18">
      <c r="H1996" t="s">
        <v>164</v>
      </c>
      <c r="I1996" t="s">
        <v>200</v>
      </c>
      <c r="J1996">
        <v>2012</v>
      </c>
      <c r="K1996" t="s">
        <v>516</v>
      </c>
      <c r="L1996">
        <v>0</v>
      </c>
      <c r="N1996" t="s">
        <v>164</v>
      </c>
      <c r="O1996" t="s">
        <v>196</v>
      </c>
      <c r="P1996">
        <v>2019</v>
      </c>
      <c r="Q1996" t="s">
        <v>516</v>
      </c>
      <c r="R1996">
        <v>0</v>
      </c>
    </row>
    <row r="1997" spans="8:18">
      <c r="H1997" t="s">
        <v>164</v>
      </c>
      <c r="I1997" t="s">
        <v>200</v>
      </c>
      <c r="J1997">
        <v>2013</v>
      </c>
      <c r="K1997" t="s">
        <v>516</v>
      </c>
      <c r="L1997">
        <v>0</v>
      </c>
      <c r="N1997" t="s">
        <v>164</v>
      </c>
      <c r="O1997" t="s">
        <v>196</v>
      </c>
      <c r="P1997">
        <v>2020</v>
      </c>
      <c r="Q1997" t="s">
        <v>516</v>
      </c>
      <c r="R1997">
        <v>0</v>
      </c>
    </row>
    <row r="1998" spans="8:18">
      <c r="H1998" t="s">
        <v>164</v>
      </c>
      <c r="I1998" t="s">
        <v>200</v>
      </c>
      <c r="J1998">
        <v>2014</v>
      </c>
      <c r="K1998" t="s">
        <v>765</v>
      </c>
      <c r="L1998">
        <v>1</v>
      </c>
      <c r="N1998" t="s">
        <v>164</v>
      </c>
      <c r="O1998" t="s">
        <v>197</v>
      </c>
      <c r="P1998">
        <v>2006</v>
      </c>
    </row>
    <row r="1999" spans="8:18">
      <c r="H1999" t="s">
        <v>164</v>
      </c>
      <c r="I1999" t="s">
        <v>200</v>
      </c>
      <c r="J1999">
        <v>2015</v>
      </c>
      <c r="K1999" t="s">
        <v>765</v>
      </c>
      <c r="L1999">
        <v>1</v>
      </c>
      <c r="N1999" t="s">
        <v>164</v>
      </c>
      <c r="O1999" t="s">
        <v>197</v>
      </c>
      <c r="P1999">
        <v>2007</v>
      </c>
    </row>
    <row r="2000" spans="8:18">
      <c r="H2000" t="s">
        <v>164</v>
      </c>
      <c r="I2000" t="s">
        <v>200</v>
      </c>
      <c r="J2000">
        <v>2016</v>
      </c>
      <c r="K2000" t="s">
        <v>765</v>
      </c>
      <c r="L2000">
        <v>1</v>
      </c>
      <c r="N2000" t="s">
        <v>164</v>
      </c>
      <c r="O2000" t="s">
        <v>197</v>
      </c>
      <c r="P2000">
        <v>2008</v>
      </c>
    </row>
    <row r="2001" spans="8:18">
      <c r="H2001" t="s">
        <v>164</v>
      </c>
      <c r="I2001" t="s">
        <v>200</v>
      </c>
      <c r="J2001">
        <v>2017</v>
      </c>
      <c r="K2001" t="s">
        <v>765</v>
      </c>
      <c r="L2001">
        <v>1</v>
      </c>
      <c r="N2001" t="s">
        <v>164</v>
      </c>
      <c r="O2001" t="s">
        <v>197</v>
      </c>
      <c r="P2001">
        <v>2009</v>
      </c>
    </row>
    <row r="2002" spans="8:18">
      <c r="H2002" t="s">
        <v>164</v>
      </c>
      <c r="I2002" t="s">
        <v>200</v>
      </c>
      <c r="J2002">
        <v>2018</v>
      </c>
      <c r="K2002" t="s">
        <v>765</v>
      </c>
      <c r="L2002">
        <v>1</v>
      </c>
      <c r="N2002" t="s">
        <v>164</v>
      </c>
      <c r="O2002" t="s">
        <v>197</v>
      </c>
      <c r="P2002">
        <v>2010</v>
      </c>
    </row>
    <row r="2003" spans="8:18">
      <c r="H2003" t="s">
        <v>164</v>
      </c>
      <c r="I2003" t="s">
        <v>200</v>
      </c>
      <c r="J2003">
        <v>2019</v>
      </c>
      <c r="K2003" t="s">
        <v>765</v>
      </c>
      <c r="L2003">
        <v>1</v>
      </c>
      <c r="N2003" t="s">
        <v>164</v>
      </c>
      <c r="O2003" t="s">
        <v>197</v>
      </c>
      <c r="P2003">
        <v>2011</v>
      </c>
    </row>
    <row r="2004" spans="8:18">
      <c r="H2004" t="s">
        <v>164</v>
      </c>
      <c r="I2004" t="s">
        <v>200</v>
      </c>
      <c r="J2004">
        <v>2020</v>
      </c>
      <c r="K2004" t="s">
        <v>765</v>
      </c>
      <c r="L2004">
        <v>1</v>
      </c>
      <c r="N2004" t="s">
        <v>164</v>
      </c>
      <c r="O2004" t="s">
        <v>197</v>
      </c>
      <c r="P2004">
        <v>2012</v>
      </c>
    </row>
    <row r="2005" spans="8:18">
      <c r="H2005" t="s">
        <v>164</v>
      </c>
      <c r="I2005" t="s">
        <v>201</v>
      </c>
      <c r="J2005">
        <v>2006</v>
      </c>
      <c r="K2005" t="s">
        <v>516</v>
      </c>
      <c r="L2005">
        <v>0</v>
      </c>
      <c r="N2005" t="s">
        <v>164</v>
      </c>
      <c r="O2005" t="s">
        <v>197</v>
      </c>
      <c r="P2005">
        <v>2013</v>
      </c>
    </row>
    <row r="2006" spans="8:18">
      <c r="H2006" t="s">
        <v>164</v>
      </c>
      <c r="I2006" t="s">
        <v>201</v>
      </c>
      <c r="J2006">
        <v>2007</v>
      </c>
      <c r="K2006" t="s">
        <v>516</v>
      </c>
      <c r="L2006">
        <v>0</v>
      </c>
      <c r="N2006" t="s">
        <v>164</v>
      </c>
      <c r="O2006" t="s">
        <v>197</v>
      </c>
      <c r="P2006">
        <v>2014</v>
      </c>
    </row>
    <row r="2007" spans="8:18">
      <c r="H2007" t="s">
        <v>164</v>
      </c>
      <c r="I2007" t="s">
        <v>201</v>
      </c>
      <c r="J2007">
        <v>2008</v>
      </c>
      <c r="K2007" t="s">
        <v>516</v>
      </c>
      <c r="L2007">
        <v>0</v>
      </c>
      <c r="N2007" t="s">
        <v>164</v>
      </c>
      <c r="O2007" t="s">
        <v>197</v>
      </c>
      <c r="P2007">
        <v>2015</v>
      </c>
    </row>
    <row r="2008" spans="8:18">
      <c r="H2008" t="s">
        <v>164</v>
      </c>
      <c r="I2008" t="s">
        <v>201</v>
      </c>
      <c r="J2008">
        <v>2009</v>
      </c>
      <c r="K2008" t="s">
        <v>516</v>
      </c>
      <c r="L2008">
        <v>0</v>
      </c>
      <c r="N2008" t="s">
        <v>164</v>
      </c>
      <c r="O2008" t="s">
        <v>197</v>
      </c>
      <c r="P2008">
        <v>2016</v>
      </c>
    </row>
    <row r="2009" spans="8:18">
      <c r="H2009" t="s">
        <v>164</v>
      </c>
      <c r="I2009" t="s">
        <v>201</v>
      </c>
      <c r="J2009">
        <v>2010</v>
      </c>
      <c r="K2009" t="s">
        <v>516</v>
      </c>
      <c r="L2009">
        <v>0</v>
      </c>
      <c r="N2009" t="s">
        <v>164</v>
      </c>
      <c r="O2009" t="s">
        <v>197</v>
      </c>
      <c r="P2009">
        <v>2017</v>
      </c>
    </row>
    <row r="2010" spans="8:18">
      <c r="H2010" t="s">
        <v>164</v>
      </c>
      <c r="I2010" t="s">
        <v>201</v>
      </c>
      <c r="J2010">
        <v>2011</v>
      </c>
      <c r="K2010" t="s">
        <v>516</v>
      </c>
      <c r="L2010">
        <v>0</v>
      </c>
      <c r="N2010" t="s">
        <v>164</v>
      </c>
      <c r="O2010" t="s">
        <v>197</v>
      </c>
      <c r="P2010">
        <v>2018</v>
      </c>
    </row>
    <row r="2011" spans="8:18">
      <c r="H2011" t="s">
        <v>164</v>
      </c>
      <c r="I2011" t="s">
        <v>201</v>
      </c>
      <c r="J2011">
        <v>2012</v>
      </c>
      <c r="K2011" t="s">
        <v>516</v>
      </c>
      <c r="L2011">
        <v>0</v>
      </c>
      <c r="N2011" t="s">
        <v>164</v>
      </c>
      <c r="O2011" t="s">
        <v>197</v>
      </c>
      <c r="P2011">
        <v>2019</v>
      </c>
    </row>
    <row r="2012" spans="8:18">
      <c r="H2012" t="s">
        <v>164</v>
      </c>
      <c r="I2012" t="s">
        <v>201</v>
      </c>
      <c r="J2012">
        <v>2013</v>
      </c>
      <c r="K2012" t="s">
        <v>516</v>
      </c>
      <c r="L2012">
        <v>0</v>
      </c>
      <c r="N2012" t="s">
        <v>164</v>
      </c>
      <c r="O2012" t="s">
        <v>197</v>
      </c>
      <c r="P2012">
        <v>2020</v>
      </c>
    </row>
    <row r="2013" spans="8:18">
      <c r="H2013" t="s">
        <v>164</v>
      </c>
      <c r="I2013" t="s">
        <v>201</v>
      </c>
      <c r="J2013">
        <v>2014</v>
      </c>
      <c r="K2013" t="s">
        <v>765</v>
      </c>
      <c r="L2013">
        <v>1</v>
      </c>
      <c r="N2013" t="s">
        <v>164</v>
      </c>
      <c r="O2013" t="s">
        <v>198</v>
      </c>
      <c r="P2013">
        <v>2006</v>
      </c>
      <c r="Q2013" t="s">
        <v>516</v>
      </c>
      <c r="R2013">
        <v>0</v>
      </c>
    </row>
    <row r="2014" spans="8:18">
      <c r="H2014" t="s">
        <v>164</v>
      </c>
      <c r="I2014" t="s">
        <v>201</v>
      </c>
      <c r="J2014">
        <v>2015</v>
      </c>
      <c r="K2014" t="s">
        <v>765</v>
      </c>
      <c r="L2014">
        <v>1</v>
      </c>
      <c r="N2014" t="s">
        <v>164</v>
      </c>
      <c r="O2014" t="s">
        <v>198</v>
      </c>
      <c r="P2014">
        <v>2007</v>
      </c>
      <c r="Q2014" t="s">
        <v>516</v>
      </c>
      <c r="R2014">
        <v>0</v>
      </c>
    </row>
    <row r="2015" spans="8:18">
      <c r="H2015" t="s">
        <v>164</v>
      </c>
      <c r="I2015" t="s">
        <v>201</v>
      </c>
      <c r="J2015">
        <v>2016</v>
      </c>
      <c r="K2015" t="s">
        <v>765</v>
      </c>
      <c r="L2015">
        <v>1</v>
      </c>
      <c r="N2015" t="s">
        <v>164</v>
      </c>
      <c r="O2015" t="s">
        <v>198</v>
      </c>
      <c r="P2015">
        <v>2008</v>
      </c>
      <c r="Q2015" t="s">
        <v>516</v>
      </c>
      <c r="R2015">
        <v>0</v>
      </c>
    </row>
    <row r="2016" spans="8:18">
      <c r="H2016" t="s">
        <v>164</v>
      </c>
      <c r="I2016" t="s">
        <v>201</v>
      </c>
      <c r="J2016">
        <v>2017</v>
      </c>
      <c r="K2016" t="s">
        <v>765</v>
      </c>
      <c r="L2016">
        <v>1</v>
      </c>
      <c r="N2016" t="s">
        <v>164</v>
      </c>
      <c r="O2016" t="s">
        <v>198</v>
      </c>
      <c r="P2016">
        <v>2009</v>
      </c>
      <c r="Q2016" t="s">
        <v>516</v>
      </c>
      <c r="R2016">
        <v>0</v>
      </c>
    </row>
    <row r="2017" spans="8:18">
      <c r="H2017" t="s">
        <v>164</v>
      </c>
      <c r="I2017" t="s">
        <v>201</v>
      </c>
      <c r="J2017">
        <v>2018</v>
      </c>
      <c r="K2017" t="s">
        <v>765</v>
      </c>
      <c r="L2017">
        <v>1</v>
      </c>
      <c r="N2017" t="s">
        <v>164</v>
      </c>
      <c r="O2017" t="s">
        <v>198</v>
      </c>
      <c r="P2017">
        <v>2010</v>
      </c>
      <c r="Q2017" t="s">
        <v>516</v>
      </c>
      <c r="R2017">
        <v>0</v>
      </c>
    </row>
    <row r="2018" spans="8:18">
      <c r="H2018" t="s">
        <v>164</v>
      </c>
      <c r="I2018" t="s">
        <v>201</v>
      </c>
      <c r="J2018">
        <v>2019</v>
      </c>
      <c r="K2018" t="s">
        <v>765</v>
      </c>
      <c r="L2018">
        <v>1</v>
      </c>
      <c r="N2018" t="s">
        <v>164</v>
      </c>
      <c r="O2018" t="s">
        <v>198</v>
      </c>
      <c r="P2018">
        <v>2011</v>
      </c>
      <c r="Q2018" t="s">
        <v>516</v>
      </c>
      <c r="R2018">
        <v>0</v>
      </c>
    </row>
    <row r="2019" spans="8:18">
      <c r="H2019" t="s">
        <v>164</v>
      </c>
      <c r="I2019" t="s">
        <v>201</v>
      </c>
      <c r="J2019">
        <v>2020</v>
      </c>
      <c r="K2019" t="s">
        <v>765</v>
      </c>
      <c r="L2019">
        <v>1</v>
      </c>
      <c r="N2019" t="s">
        <v>164</v>
      </c>
      <c r="O2019" t="s">
        <v>198</v>
      </c>
      <c r="P2019">
        <v>2012</v>
      </c>
      <c r="Q2019" t="s">
        <v>516</v>
      </c>
      <c r="R2019">
        <v>0</v>
      </c>
    </row>
    <row r="2020" spans="8:18">
      <c r="H2020" t="s">
        <v>164</v>
      </c>
      <c r="I2020" t="s">
        <v>202</v>
      </c>
      <c r="J2020">
        <v>2006</v>
      </c>
      <c r="K2020" t="s">
        <v>516</v>
      </c>
      <c r="L2020">
        <v>0</v>
      </c>
      <c r="N2020" t="s">
        <v>164</v>
      </c>
      <c r="O2020" t="s">
        <v>198</v>
      </c>
      <c r="P2020">
        <v>2013</v>
      </c>
      <c r="Q2020" t="s">
        <v>516</v>
      </c>
      <c r="R2020">
        <v>0</v>
      </c>
    </row>
    <row r="2021" spans="8:18">
      <c r="H2021" t="s">
        <v>164</v>
      </c>
      <c r="I2021" t="s">
        <v>202</v>
      </c>
      <c r="J2021">
        <v>2007</v>
      </c>
      <c r="K2021" t="s">
        <v>516</v>
      </c>
      <c r="L2021">
        <v>0</v>
      </c>
      <c r="N2021" t="s">
        <v>164</v>
      </c>
      <c r="O2021" t="s">
        <v>198</v>
      </c>
      <c r="P2021">
        <v>2014</v>
      </c>
      <c r="Q2021" t="s">
        <v>1238</v>
      </c>
      <c r="R2021">
        <v>1</v>
      </c>
    </row>
    <row r="2022" spans="8:18">
      <c r="H2022" t="s">
        <v>164</v>
      </c>
      <c r="I2022" t="s">
        <v>202</v>
      </c>
      <c r="J2022">
        <v>2008</v>
      </c>
      <c r="K2022" t="s">
        <v>516</v>
      </c>
      <c r="L2022">
        <v>0</v>
      </c>
      <c r="N2022" t="s">
        <v>164</v>
      </c>
      <c r="O2022" t="s">
        <v>198</v>
      </c>
      <c r="P2022">
        <v>2015</v>
      </c>
      <c r="Q2022" t="s">
        <v>1238</v>
      </c>
      <c r="R2022">
        <v>1</v>
      </c>
    </row>
    <row r="2023" spans="8:18">
      <c r="H2023" t="s">
        <v>164</v>
      </c>
      <c r="I2023" t="s">
        <v>202</v>
      </c>
      <c r="J2023">
        <v>2009</v>
      </c>
      <c r="K2023" t="s">
        <v>516</v>
      </c>
      <c r="L2023">
        <v>0</v>
      </c>
      <c r="N2023" t="s">
        <v>164</v>
      </c>
      <c r="O2023" t="s">
        <v>198</v>
      </c>
      <c r="P2023">
        <v>2016</v>
      </c>
      <c r="Q2023" t="s">
        <v>1238</v>
      </c>
      <c r="R2023">
        <v>1</v>
      </c>
    </row>
    <row r="2024" spans="8:18">
      <c r="H2024" t="s">
        <v>164</v>
      </c>
      <c r="I2024" t="s">
        <v>202</v>
      </c>
      <c r="J2024">
        <v>2010</v>
      </c>
      <c r="K2024" t="s">
        <v>516</v>
      </c>
      <c r="L2024">
        <v>0</v>
      </c>
      <c r="N2024" t="s">
        <v>164</v>
      </c>
      <c r="O2024" t="s">
        <v>198</v>
      </c>
      <c r="P2024">
        <v>2017</v>
      </c>
      <c r="Q2024" t="s">
        <v>1238</v>
      </c>
      <c r="R2024">
        <v>1</v>
      </c>
    </row>
    <row r="2025" spans="8:18">
      <c r="H2025" t="s">
        <v>164</v>
      </c>
      <c r="I2025" t="s">
        <v>202</v>
      </c>
      <c r="J2025">
        <v>2011</v>
      </c>
      <c r="K2025" t="s">
        <v>516</v>
      </c>
      <c r="L2025">
        <v>0</v>
      </c>
      <c r="N2025" t="s">
        <v>164</v>
      </c>
      <c r="O2025" t="s">
        <v>198</v>
      </c>
      <c r="P2025">
        <v>2018</v>
      </c>
      <c r="Q2025" t="s">
        <v>1238</v>
      </c>
      <c r="R2025">
        <v>1</v>
      </c>
    </row>
    <row r="2026" spans="8:18">
      <c r="H2026" t="s">
        <v>164</v>
      </c>
      <c r="I2026" t="s">
        <v>202</v>
      </c>
      <c r="J2026">
        <v>2012</v>
      </c>
      <c r="K2026" t="s">
        <v>516</v>
      </c>
      <c r="L2026">
        <v>0</v>
      </c>
      <c r="N2026" t="s">
        <v>164</v>
      </c>
      <c r="O2026" t="s">
        <v>198</v>
      </c>
      <c r="P2026">
        <v>2019</v>
      </c>
      <c r="Q2026" t="s">
        <v>1238</v>
      </c>
      <c r="R2026">
        <v>1</v>
      </c>
    </row>
    <row r="2027" spans="8:18">
      <c r="H2027" t="s">
        <v>164</v>
      </c>
      <c r="I2027" t="s">
        <v>202</v>
      </c>
      <c r="J2027">
        <v>2013</v>
      </c>
      <c r="K2027" t="s">
        <v>516</v>
      </c>
      <c r="L2027">
        <v>0</v>
      </c>
      <c r="N2027" t="s">
        <v>164</v>
      </c>
      <c r="O2027" t="s">
        <v>198</v>
      </c>
      <c r="P2027">
        <v>2020</v>
      </c>
      <c r="Q2027" t="s">
        <v>1238</v>
      </c>
      <c r="R2027">
        <v>1</v>
      </c>
    </row>
    <row r="2028" spans="8:18">
      <c r="H2028" t="s">
        <v>164</v>
      </c>
      <c r="I2028" t="s">
        <v>202</v>
      </c>
      <c r="J2028">
        <v>2014</v>
      </c>
      <c r="K2028" t="s">
        <v>765</v>
      </c>
      <c r="L2028">
        <v>1</v>
      </c>
      <c r="N2028" t="s">
        <v>164</v>
      </c>
      <c r="O2028" t="s">
        <v>199</v>
      </c>
      <c r="P2028">
        <v>2006</v>
      </c>
      <c r="Q2028">
        <v>0</v>
      </c>
      <c r="R2028">
        <v>0</v>
      </c>
    </row>
    <row r="2029" spans="8:18">
      <c r="H2029" t="s">
        <v>164</v>
      </c>
      <c r="I2029" t="s">
        <v>202</v>
      </c>
      <c r="J2029">
        <v>2015</v>
      </c>
      <c r="K2029" t="s">
        <v>765</v>
      </c>
      <c r="L2029">
        <v>1</v>
      </c>
      <c r="N2029" t="s">
        <v>164</v>
      </c>
      <c r="O2029" t="s">
        <v>199</v>
      </c>
      <c r="P2029">
        <v>2007</v>
      </c>
      <c r="Q2029">
        <v>0</v>
      </c>
      <c r="R2029">
        <v>0</v>
      </c>
    </row>
    <row r="2030" spans="8:18">
      <c r="H2030" t="s">
        <v>164</v>
      </c>
      <c r="I2030" t="s">
        <v>202</v>
      </c>
      <c r="J2030">
        <v>2016</v>
      </c>
      <c r="K2030" t="s">
        <v>765</v>
      </c>
      <c r="L2030">
        <v>1</v>
      </c>
      <c r="N2030" t="s">
        <v>164</v>
      </c>
      <c r="O2030" t="s">
        <v>199</v>
      </c>
      <c r="P2030">
        <v>2008</v>
      </c>
      <c r="Q2030">
        <v>0</v>
      </c>
      <c r="R2030">
        <v>0</v>
      </c>
    </row>
    <row r="2031" spans="8:18">
      <c r="H2031" t="s">
        <v>164</v>
      </c>
      <c r="I2031" t="s">
        <v>202</v>
      </c>
      <c r="J2031">
        <v>2017</v>
      </c>
      <c r="K2031" t="s">
        <v>765</v>
      </c>
      <c r="L2031">
        <v>1</v>
      </c>
      <c r="N2031" t="s">
        <v>164</v>
      </c>
      <c r="O2031" t="s">
        <v>199</v>
      </c>
      <c r="P2031">
        <v>2009</v>
      </c>
      <c r="Q2031">
        <v>0</v>
      </c>
      <c r="R2031">
        <v>0</v>
      </c>
    </row>
    <row r="2032" spans="8:18">
      <c r="H2032" t="s">
        <v>164</v>
      </c>
      <c r="I2032" t="s">
        <v>202</v>
      </c>
      <c r="J2032">
        <v>2018</v>
      </c>
      <c r="K2032" t="s">
        <v>765</v>
      </c>
      <c r="L2032">
        <v>1</v>
      </c>
      <c r="N2032" t="s">
        <v>164</v>
      </c>
      <c r="O2032" t="s">
        <v>199</v>
      </c>
      <c r="P2032">
        <v>2010</v>
      </c>
      <c r="Q2032">
        <v>0</v>
      </c>
      <c r="R2032">
        <v>0</v>
      </c>
    </row>
    <row r="2033" spans="8:18">
      <c r="H2033" t="s">
        <v>164</v>
      </c>
      <c r="I2033" t="s">
        <v>202</v>
      </c>
      <c r="J2033">
        <v>2019</v>
      </c>
      <c r="K2033" t="s">
        <v>765</v>
      </c>
      <c r="L2033">
        <v>1</v>
      </c>
      <c r="N2033" t="s">
        <v>164</v>
      </c>
      <c r="O2033" t="s">
        <v>199</v>
      </c>
      <c r="P2033">
        <v>2011</v>
      </c>
      <c r="Q2033">
        <v>0</v>
      </c>
      <c r="R2033">
        <v>0</v>
      </c>
    </row>
    <row r="2034" spans="8:18">
      <c r="H2034" t="s">
        <v>164</v>
      </c>
      <c r="I2034" t="s">
        <v>202</v>
      </c>
      <c r="J2034">
        <v>2020</v>
      </c>
      <c r="K2034" t="s">
        <v>765</v>
      </c>
      <c r="L2034">
        <v>1</v>
      </c>
      <c r="N2034" t="s">
        <v>164</v>
      </c>
      <c r="O2034" t="s">
        <v>199</v>
      </c>
      <c r="P2034">
        <v>2012</v>
      </c>
      <c r="Q2034">
        <v>0</v>
      </c>
      <c r="R2034">
        <v>0</v>
      </c>
    </row>
    <row r="2035" spans="8:18">
      <c r="H2035" t="s">
        <v>164</v>
      </c>
      <c r="I2035" t="s">
        <v>203</v>
      </c>
      <c r="J2035">
        <v>2019</v>
      </c>
      <c r="K2035" t="s">
        <v>1239</v>
      </c>
      <c r="L2035">
        <v>2</v>
      </c>
      <c r="N2035" t="s">
        <v>164</v>
      </c>
      <c r="O2035" t="s">
        <v>199</v>
      </c>
      <c r="P2035">
        <v>2013</v>
      </c>
      <c r="Q2035">
        <v>0</v>
      </c>
      <c r="R2035">
        <v>0</v>
      </c>
    </row>
    <row r="2036" spans="8:18">
      <c r="H2036" t="s">
        <v>164</v>
      </c>
      <c r="I2036" t="s">
        <v>203</v>
      </c>
      <c r="J2036">
        <v>2020</v>
      </c>
      <c r="K2036" t="s">
        <v>1239</v>
      </c>
      <c r="L2036">
        <v>2</v>
      </c>
      <c r="N2036" t="s">
        <v>164</v>
      </c>
      <c r="O2036" t="s">
        <v>199</v>
      </c>
      <c r="P2036">
        <v>2014</v>
      </c>
      <c r="Q2036" t="s">
        <v>1240</v>
      </c>
      <c r="R2036">
        <v>1</v>
      </c>
    </row>
    <row r="2037" spans="8:18">
      <c r="H2037" t="s">
        <v>164</v>
      </c>
      <c r="I2037" t="s">
        <v>203</v>
      </c>
      <c r="J2037">
        <v>2021</v>
      </c>
      <c r="K2037" t="s">
        <v>1239</v>
      </c>
      <c r="L2037">
        <v>2</v>
      </c>
      <c r="N2037" t="s">
        <v>164</v>
      </c>
      <c r="O2037" t="s">
        <v>199</v>
      </c>
      <c r="P2037">
        <v>2015</v>
      </c>
      <c r="Q2037" t="s">
        <v>1240</v>
      </c>
      <c r="R2037">
        <v>1</v>
      </c>
    </row>
    <row r="2038" spans="8:18">
      <c r="H2038" t="s">
        <v>164</v>
      </c>
      <c r="I2038" t="s">
        <v>204</v>
      </c>
      <c r="J2038">
        <v>2006</v>
      </c>
      <c r="K2038" t="s">
        <v>516</v>
      </c>
      <c r="L2038">
        <v>0</v>
      </c>
      <c r="N2038" t="s">
        <v>164</v>
      </c>
      <c r="O2038" t="s">
        <v>199</v>
      </c>
      <c r="P2038">
        <v>2016</v>
      </c>
      <c r="Q2038" t="s">
        <v>1240</v>
      </c>
      <c r="R2038">
        <v>1</v>
      </c>
    </row>
    <row r="2039" spans="8:18">
      <c r="H2039" t="s">
        <v>164</v>
      </c>
      <c r="I2039" t="s">
        <v>204</v>
      </c>
      <c r="J2039">
        <v>2007</v>
      </c>
      <c r="K2039" t="s">
        <v>516</v>
      </c>
      <c r="L2039">
        <v>0</v>
      </c>
      <c r="N2039" t="s">
        <v>164</v>
      </c>
      <c r="O2039" t="s">
        <v>199</v>
      </c>
      <c r="P2039">
        <v>2017</v>
      </c>
      <c r="Q2039" t="s">
        <v>1240</v>
      </c>
      <c r="R2039">
        <v>1</v>
      </c>
    </row>
    <row r="2040" spans="8:18">
      <c r="H2040" t="s">
        <v>164</v>
      </c>
      <c r="I2040" t="s">
        <v>204</v>
      </c>
      <c r="J2040">
        <v>2008</v>
      </c>
      <c r="K2040" t="s">
        <v>516</v>
      </c>
      <c r="L2040">
        <v>0</v>
      </c>
      <c r="N2040" t="s">
        <v>164</v>
      </c>
      <c r="O2040" t="s">
        <v>199</v>
      </c>
      <c r="P2040">
        <v>2018</v>
      </c>
      <c r="Q2040" t="s">
        <v>1240</v>
      </c>
      <c r="R2040">
        <v>1</v>
      </c>
    </row>
    <row r="2041" spans="8:18">
      <c r="H2041" t="s">
        <v>164</v>
      </c>
      <c r="I2041" t="s">
        <v>204</v>
      </c>
      <c r="J2041">
        <v>2009</v>
      </c>
      <c r="K2041" t="s">
        <v>516</v>
      </c>
      <c r="L2041">
        <v>0</v>
      </c>
      <c r="N2041" t="s">
        <v>164</v>
      </c>
      <c r="O2041" t="s">
        <v>199</v>
      </c>
      <c r="P2041">
        <v>2019</v>
      </c>
      <c r="Q2041" t="s">
        <v>1240</v>
      </c>
      <c r="R2041">
        <v>1</v>
      </c>
    </row>
    <row r="2042" spans="8:18">
      <c r="H2042" t="s">
        <v>164</v>
      </c>
      <c r="I2042" t="s">
        <v>204</v>
      </c>
      <c r="J2042">
        <v>2010</v>
      </c>
      <c r="K2042" t="s">
        <v>516</v>
      </c>
      <c r="L2042">
        <v>0</v>
      </c>
      <c r="N2042" t="s">
        <v>164</v>
      </c>
      <c r="O2042" t="s">
        <v>199</v>
      </c>
      <c r="P2042">
        <v>2020</v>
      </c>
      <c r="Q2042" t="s">
        <v>1240</v>
      </c>
      <c r="R2042">
        <v>1</v>
      </c>
    </row>
    <row r="2043" spans="8:18">
      <c r="H2043" t="s">
        <v>164</v>
      </c>
      <c r="I2043" t="s">
        <v>204</v>
      </c>
      <c r="J2043">
        <v>2011</v>
      </c>
      <c r="K2043" t="s">
        <v>516</v>
      </c>
      <c r="L2043">
        <v>0</v>
      </c>
      <c r="N2043" t="s">
        <v>164</v>
      </c>
      <c r="O2043" t="s">
        <v>200</v>
      </c>
      <c r="P2043">
        <v>2006</v>
      </c>
      <c r="Q2043" t="s">
        <v>516</v>
      </c>
      <c r="R2043">
        <v>0</v>
      </c>
    </row>
    <row r="2044" spans="8:18">
      <c r="H2044" t="s">
        <v>164</v>
      </c>
      <c r="I2044" t="s">
        <v>204</v>
      </c>
      <c r="J2044">
        <v>2012</v>
      </c>
      <c r="K2044" t="s">
        <v>516</v>
      </c>
      <c r="L2044">
        <v>0</v>
      </c>
      <c r="N2044" t="s">
        <v>164</v>
      </c>
      <c r="O2044" t="s">
        <v>200</v>
      </c>
      <c r="P2044">
        <v>2007</v>
      </c>
      <c r="Q2044" t="s">
        <v>516</v>
      </c>
      <c r="R2044">
        <v>0</v>
      </c>
    </row>
    <row r="2045" spans="8:18">
      <c r="H2045" t="s">
        <v>164</v>
      </c>
      <c r="I2045" t="s">
        <v>204</v>
      </c>
      <c r="J2045">
        <v>2013</v>
      </c>
      <c r="K2045" t="s">
        <v>516</v>
      </c>
      <c r="L2045">
        <v>0</v>
      </c>
      <c r="N2045" t="s">
        <v>164</v>
      </c>
      <c r="O2045" t="s">
        <v>200</v>
      </c>
      <c r="P2045">
        <v>2008</v>
      </c>
      <c r="Q2045" t="s">
        <v>516</v>
      </c>
      <c r="R2045">
        <v>0</v>
      </c>
    </row>
    <row r="2046" spans="8:18">
      <c r="H2046" t="s">
        <v>164</v>
      </c>
      <c r="I2046" t="s">
        <v>204</v>
      </c>
      <c r="J2046">
        <v>2014</v>
      </c>
      <c r="K2046" t="s">
        <v>720</v>
      </c>
      <c r="L2046">
        <v>1</v>
      </c>
      <c r="N2046" t="s">
        <v>164</v>
      </c>
      <c r="O2046" t="s">
        <v>200</v>
      </c>
      <c r="P2046">
        <v>2009</v>
      </c>
      <c r="Q2046" t="s">
        <v>516</v>
      </c>
      <c r="R2046">
        <v>0</v>
      </c>
    </row>
    <row r="2047" spans="8:18">
      <c r="H2047" t="s">
        <v>164</v>
      </c>
      <c r="I2047" t="s">
        <v>204</v>
      </c>
      <c r="J2047">
        <v>2015</v>
      </c>
      <c r="K2047" t="s">
        <v>720</v>
      </c>
      <c r="L2047">
        <v>1</v>
      </c>
      <c r="N2047" t="s">
        <v>164</v>
      </c>
      <c r="O2047" t="s">
        <v>200</v>
      </c>
      <c r="P2047">
        <v>2010</v>
      </c>
      <c r="Q2047" t="s">
        <v>516</v>
      </c>
      <c r="R2047">
        <v>0</v>
      </c>
    </row>
    <row r="2048" spans="8:18">
      <c r="H2048" t="s">
        <v>164</v>
      </c>
      <c r="I2048" t="s">
        <v>204</v>
      </c>
      <c r="J2048">
        <v>2016</v>
      </c>
      <c r="K2048" t="s">
        <v>720</v>
      </c>
      <c r="L2048">
        <v>1</v>
      </c>
      <c r="N2048" t="s">
        <v>164</v>
      </c>
      <c r="O2048" t="s">
        <v>200</v>
      </c>
      <c r="P2048">
        <v>2011</v>
      </c>
      <c r="Q2048" t="s">
        <v>516</v>
      </c>
      <c r="R2048">
        <v>0</v>
      </c>
    </row>
    <row r="2049" spans="8:18">
      <c r="H2049" t="s">
        <v>164</v>
      </c>
      <c r="I2049" t="s">
        <v>204</v>
      </c>
      <c r="J2049">
        <v>2017</v>
      </c>
      <c r="K2049" t="s">
        <v>1241</v>
      </c>
      <c r="L2049">
        <v>2</v>
      </c>
      <c r="N2049" t="s">
        <v>164</v>
      </c>
      <c r="O2049" t="s">
        <v>200</v>
      </c>
      <c r="P2049">
        <v>2012</v>
      </c>
      <c r="Q2049" t="s">
        <v>516</v>
      </c>
      <c r="R2049">
        <v>0</v>
      </c>
    </row>
    <row r="2050" spans="8:18">
      <c r="H2050" t="s">
        <v>164</v>
      </c>
      <c r="I2050" t="s">
        <v>204</v>
      </c>
      <c r="J2050">
        <v>2018</v>
      </c>
      <c r="K2050" t="s">
        <v>1241</v>
      </c>
      <c r="L2050">
        <v>2</v>
      </c>
      <c r="N2050" t="s">
        <v>164</v>
      </c>
      <c r="O2050" t="s">
        <v>200</v>
      </c>
      <c r="P2050">
        <v>2013</v>
      </c>
      <c r="Q2050" t="s">
        <v>516</v>
      </c>
      <c r="R2050">
        <v>0</v>
      </c>
    </row>
    <row r="2051" spans="8:18">
      <c r="H2051" t="s">
        <v>164</v>
      </c>
      <c r="I2051" t="s">
        <v>204</v>
      </c>
      <c r="J2051">
        <v>2019</v>
      </c>
      <c r="K2051" t="s">
        <v>1241</v>
      </c>
      <c r="L2051">
        <v>2</v>
      </c>
      <c r="N2051" t="s">
        <v>164</v>
      </c>
      <c r="O2051" t="s">
        <v>200</v>
      </c>
      <c r="P2051">
        <v>2014</v>
      </c>
      <c r="Q2051" t="s">
        <v>1242</v>
      </c>
      <c r="R2051">
        <v>1</v>
      </c>
    </row>
    <row r="2052" spans="8:18">
      <c r="H2052" t="s">
        <v>164</v>
      </c>
      <c r="I2052" t="s">
        <v>204</v>
      </c>
      <c r="J2052">
        <v>2020</v>
      </c>
      <c r="K2052" t="s">
        <v>1241</v>
      </c>
      <c r="L2052">
        <v>2</v>
      </c>
      <c r="N2052" t="s">
        <v>164</v>
      </c>
      <c r="O2052" t="s">
        <v>200</v>
      </c>
      <c r="P2052">
        <v>2015</v>
      </c>
      <c r="Q2052" t="s">
        <v>1242</v>
      </c>
      <c r="R2052">
        <v>1</v>
      </c>
    </row>
    <row r="2053" spans="8:18">
      <c r="H2053" t="s">
        <v>164</v>
      </c>
      <c r="I2053" t="s">
        <v>206</v>
      </c>
      <c r="J2053">
        <v>2006</v>
      </c>
      <c r="K2053">
        <v>0</v>
      </c>
      <c r="L2053">
        <v>0</v>
      </c>
      <c r="N2053" t="s">
        <v>164</v>
      </c>
      <c r="O2053" t="s">
        <v>200</v>
      </c>
      <c r="P2053">
        <v>2016</v>
      </c>
      <c r="Q2053" t="s">
        <v>1242</v>
      </c>
      <c r="R2053">
        <v>1</v>
      </c>
    </row>
    <row r="2054" spans="8:18">
      <c r="H2054" t="s">
        <v>164</v>
      </c>
      <c r="I2054" t="s">
        <v>206</v>
      </c>
      <c r="J2054">
        <v>2007</v>
      </c>
      <c r="K2054">
        <v>0</v>
      </c>
      <c r="L2054">
        <v>0</v>
      </c>
      <c r="N2054" t="s">
        <v>164</v>
      </c>
      <c r="O2054" t="s">
        <v>200</v>
      </c>
      <c r="P2054">
        <v>2017</v>
      </c>
      <c r="Q2054" t="s">
        <v>1242</v>
      </c>
      <c r="R2054">
        <v>1</v>
      </c>
    </row>
    <row r="2055" spans="8:18">
      <c r="H2055" t="s">
        <v>164</v>
      </c>
      <c r="I2055" t="s">
        <v>206</v>
      </c>
      <c r="J2055">
        <v>2008</v>
      </c>
      <c r="K2055">
        <v>0</v>
      </c>
      <c r="L2055">
        <v>0</v>
      </c>
      <c r="N2055" t="s">
        <v>164</v>
      </c>
      <c r="O2055" t="s">
        <v>200</v>
      </c>
      <c r="P2055">
        <v>2018</v>
      </c>
      <c r="Q2055" t="s">
        <v>1242</v>
      </c>
      <c r="R2055">
        <v>1</v>
      </c>
    </row>
    <row r="2056" spans="8:18">
      <c r="H2056" t="s">
        <v>164</v>
      </c>
      <c r="I2056" t="s">
        <v>206</v>
      </c>
      <c r="J2056">
        <v>2009</v>
      </c>
      <c r="K2056">
        <v>0</v>
      </c>
      <c r="L2056">
        <v>0</v>
      </c>
      <c r="N2056" t="s">
        <v>164</v>
      </c>
      <c r="O2056" t="s">
        <v>200</v>
      </c>
      <c r="P2056">
        <v>2019</v>
      </c>
      <c r="Q2056" t="s">
        <v>1242</v>
      </c>
      <c r="R2056">
        <v>1</v>
      </c>
    </row>
    <row r="2057" spans="8:18">
      <c r="H2057" t="s">
        <v>164</v>
      </c>
      <c r="I2057" t="s">
        <v>206</v>
      </c>
      <c r="J2057">
        <v>2010</v>
      </c>
      <c r="K2057">
        <v>0</v>
      </c>
      <c r="L2057">
        <v>0</v>
      </c>
      <c r="N2057" t="s">
        <v>164</v>
      </c>
      <c r="O2057" t="s">
        <v>200</v>
      </c>
      <c r="P2057">
        <v>2020</v>
      </c>
      <c r="Q2057" t="s">
        <v>1242</v>
      </c>
      <c r="R2057">
        <v>1</v>
      </c>
    </row>
    <row r="2058" spans="8:18">
      <c r="H2058" t="s">
        <v>164</v>
      </c>
      <c r="I2058" t="s">
        <v>206</v>
      </c>
      <c r="J2058">
        <v>2011</v>
      </c>
      <c r="K2058">
        <v>0</v>
      </c>
      <c r="L2058">
        <v>0</v>
      </c>
      <c r="N2058" t="s">
        <v>164</v>
      </c>
      <c r="O2058" t="s">
        <v>201</v>
      </c>
      <c r="P2058">
        <v>2006</v>
      </c>
      <c r="Q2058" t="s">
        <v>516</v>
      </c>
      <c r="R2058">
        <v>0</v>
      </c>
    </row>
    <row r="2059" spans="8:18">
      <c r="H2059" t="s">
        <v>164</v>
      </c>
      <c r="I2059" t="s">
        <v>206</v>
      </c>
      <c r="J2059">
        <v>2012</v>
      </c>
      <c r="K2059">
        <v>0</v>
      </c>
      <c r="L2059">
        <v>0</v>
      </c>
      <c r="N2059" t="s">
        <v>164</v>
      </c>
      <c r="O2059" t="s">
        <v>201</v>
      </c>
      <c r="P2059">
        <v>2007</v>
      </c>
      <c r="Q2059" t="s">
        <v>516</v>
      </c>
      <c r="R2059">
        <v>0</v>
      </c>
    </row>
    <row r="2060" spans="8:18">
      <c r="H2060" t="s">
        <v>164</v>
      </c>
      <c r="I2060" t="s">
        <v>206</v>
      </c>
      <c r="J2060">
        <v>2013</v>
      </c>
      <c r="K2060">
        <v>0</v>
      </c>
      <c r="L2060">
        <v>0</v>
      </c>
      <c r="N2060" t="s">
        <v>164</v>
      </c>
      <c r="O2060" t="s">
        <v>201</v>
      </c>
      <c r="P2060">
        <v>2008</v>
      </c>
      <c r="Q2060" t="s">
        <v>516</v>
      </c>
      <c r="R2060">
        <v>0</v>
      </c>
    </row>
    <row r="2061" spans="8:18">
      <c r="H2061" t="s">
        <v>164</v>
      </c>
      <c r="I2061" t="s">
        <v>206</v>
      </c>
      <c r="J2061">
        <v>2014</v>
      </c>
      <c r="K2061" t="s">
        <v>720</v>
      </c>
      <c r="L2061">
        <v>1</v>
      </c>
      <c r="N2061" t="s">
        <v>164</v>
      </c>
      <c r="O2061" t="s">
        <v>201</v>
      </c>
      <c r="P2061">
        <v>2009</v>
      </c>
      <c r="Q2061" t="s">
        <v>516</v>
      </c>
      <c r="R2061">
        <v>0</v>
      </c>
    </row>
    <row r="2062" spans="8:18">
      <c r="H2062" t="s">
        <v>164</v>
      </c>
      <c r="I2062" t="s">
        <v>206</v>
      </c>
      <c r="J2062">
        <v>2015</v>
      </c>
      <c r="K2062" t="s">
        <v>720</v>
      </c>
      <c r="L2062">
        <v>1</v>
      </c>
      <c r="N2062" t="s">
        <v>164</v>
      </c>
      <c r="O2062" t="s">
        <v>201</v>
      </c>
      <c r="P2062">
        <v>2010</v>
      </c>
      <c r="Q2062" t="s">
        <v>516</v>
      </c>
      <c r="R2062">
        <v>0</v>
      </c>
    </row>
    <row r="2063" spans="8:18">
      <c r="H2063" t="s">
        <v>164</v>
      </c>
      <c r="I2063" t="s">
        <v>206</v>
      </c>
      <c r="J2063">
        <v>2016</v>
      </c>
      <c r="K2063" t="s">
        <v>720</v>
      </c>
      <c r="L2063">
        <v>1</v>
      </c>
      <c r="N2063" t="s">
        <v>164</v>
      </c>
      <c r="O2063" t="s">
        <v>201</v>
      </c>
      <c r="P2063">
        <v>2011</v>
      </c>
      <c r="Q2063" t="s">
        <v>516</v>
      </c>
      <c r="R2063">
        <v>0</v>
      </c>
    </row>
    <row r="2064" spans="8:18">
      <c r="H2064" t="s">
        <v>164</v>
      </c>
      <c r="I2064" t="s">
        <v>206</v>
      </c>
      <c r="J2064">
        <v>2017</v>
      </c>
      <c r="K2064" t="s">
        <v>720</v>
      </c>
      <c r="L2064">
        <v>1</v>
      </c>
      <c r="N2064" t="s">
        <v>164</v>
      </c>
      <c r="O2064" t="s">
        <v>201</v>
      </c>
      <c r="P2064">
        <v>2012</v>
      </c>
      <c r="Q2064" t="s">
        <v>516</v>
      </c>
      <c r="R2064">
        <v>0</v>
      </c>
    </row>
    <row r="2065" spans="8:18">
      <c r="H2065" t="s">
        <v>164</v>
      </c>
      <c r="I2065" t="s">
        <v>206</v>
      </c>
      <c r="J2065">
        <v>2018</v>
      </c>
      <c r="K2065" t="s">
        <v>720</v>
      </c>
      <c r="L2065">
        <v>1</v>
      </c>
      <c r="N2065" t="s">
        <v>164</v>
      </c>
      <c r="O2065" t="s">
        <v>201</v>
      </c>
      <c r="P2065">
        <v>2013</v>
      </c>
      <c r="Q2065" t="s">
        <v>516</v>
      </c>
      <c r="R2065">
        <v>0</v>
      </c>
    </row>
    <row r="2066" spans="8:18">
      <c r="H2066" t="s">
        <v>164</v>
      </c>
      <c r="I2066" t="s">
        <v>206</v>
      </c>
      <c r="J2066">
        <v>2019</v>
      </c>
      <c r="K2066" t="s">
        <v>720</v>
      </c>
      <c r="L2066">
        <v>1</v>
      </c>
      <c r="N2066" t="s">
        <v>164</v>
      </c>
      <c r="O2066" t="s">
        <v>201</v>
      </c>
      <c r="P2066">
        <v>2014</v>
      </c>
      <c r="Q2066" t="s">
        <v>1242</v>
      </c>
      <c r="R2066">
        <v>1</v>
      </c>
    </row>
    <row r="2067" spans="8:18">
      <c r="H2067" t="s">
        <v>164</v>
      </c>
      <c r="I2067" t="s">
        <v>206</v>
      </c>
      <c r="J2067">
        <v>2020</v>
      </c>
      <c r="K2067" t="s">
        <v>720</v>
      </c>
      <c r="L2067">
        <v>1</v>
      </c>
      <c r="N2067" t="s">
        <v>164</v>
      </c>
      <c r="O2067" t="s">
        <v>201</v>
      </c>
      <c r="P2067">
        <v>2015</v>
      </c>
      <c r="Q2067" t="s">
        <v>1242</v>
      </c>
      <c r="R2067">
        <v>1</v>
      </c>
    </row>
    <row r="2068" spans="8:18">
      <c r="H2068" t="s">
        <v>164</v>
      </c>
      <c r="I2068" t="s">
        <v>207</v>
      </c>
      <c r="J2068">
        <v>2006</v>
      </c>
      <c r="K2068" t="s">
        <v>516</v>
      </c>
      <c r="L2068">
        <v>0</v>
      </c>
      <c r="N2068" t="s">
        <v>164</v>
      </c>
      <c r="O2068" t="s">
        <v>201</v>
      </c>
      <c r="P2068">
        <v>2016</v>
      </c>
      <c r="Q2068" t="s">
        <v>1242</v>
      </c>
      <c r="R2068">
        <v>1</v>
      </c>
    </row>
    <row r="2069" spans="8:18">
      <c r="H2069" t="s">
        <v>164</v>
      </c>
      <c r="I2069" t="s">
        <v>207</v>
      </c>
      <c r="J2069">
        <v>2007</v>
      </c>
      <c r="K2069" t="s">
        <v>516</v>
      </c>
      <c r="L2069">
        <v>0</v>
      </c>
      <c r="N2069" t="s">
        <v>164</v>
      </c>
      <c r="O2069" t="s">
        <v>201</v>
      </c>
      <c r="P2069">
        <v>2017</v>
      </c>
      <c r="Q2069" t="s">
        <v>1242</v>
      </c>
      <c r="R2069">
        <v>1</v>
      </c>
    </row>
    <row r="2070" spans="8:18">
      <c r="H2070" t="s">
        <v>164</v>
      </c>
      <c r="I2070" t="s">
        <v>207</v>
      </c>
      <c r="J2070">
        <v>2008</v>
      </c>
      <c r="K2070" t="s">
        <v>516</v>
      </c>
      <c r="L2070">
        <v>0</v>
      </c>
      <c r="N2070" t="s">
        <v>164</v>
      </c>
      <c r="O2070" t="s">
        <v>201</v>
      </c>
      <c r="P2070">
        <v>2018</v>
      </c>
      <c r="Q2070" t="s">
        <v>1242</v>
      </c>
      <c r="R2070">
        <v>1</v>
      </c>
    </row>
    <row r="2071" spans="8:18">
      <c r="H2071" t="s">
        <v>164</v>
      </c>
      <c r="I2071" t="s">
        <v>207</v>
      </c>
      <c r="J2071">
        <v>2009</v>
      </c>
      <c r="K2071" t="s">
        <v>516</v>
      </c>
      <c r="L2071">
        <v>0</v>
      </c>
      <c r="N2071" t="s">
        <v>164</v>
      </c>
      <c r="O2071" t="s">
        <v>201</v>
      </c>
      <c r="P2071">
        <v>2019</v>
      </c>
      <c r="Q2071" t="s">
        <v>1242</v>
      </c>
      <c r="R2071">
        <v>1</v>
      </c>
    </row>
    <row r="2072" spans="8:18">
      <c r="H2072" t="s">
        <v>164</v>
      </c>
      <c r="I2072" t="s">
        <v>207</v>
      </c>
      <c r="J2072">
        <v>2010</v>
      </c>
      <c r="K2072" t="s">
        <v>516</v>
      </c>
      <c r="L2072">
        <v>0</v>
      </c>
      <c r="N2072" t="s">
        <v>164</v>
      </c>
      <c r="O2072" t="s">
        <v>201</v>
      </c>
      <c r="P2072">
        <v>2020</v>
      </c>
      <c r="Q2072" t="s">
        <v>1242</v>
      </c>
      <c r="R2072">
        <v>1</v>
      </c>
    </row>
    <row r="2073" spans="8:18">
      <c r="H2073" t="s">
        <v>164</v>
      </c>
      <c r="I2073" t="s">
        <v>207</v>
      </c>
      <c r="J2073">
        <v>2011</v>
      </c>
      <c r="K2073" t="s">
        <v>516</v>
      </c>
      <c r="L2073">
        <v>0</v>
      </c>
      <c r="N2073" t="s">
        <v>164</v>
      </c>
      <c r="O2073" t="s">
        <v>202</v>
      </c>
      <c r="P2073">
        <v>2006</v>
      </c>
      <c r="Q2073" t="s">
        <v>516</v>
      </c>
      <c r="R2073">
        <v>0</v>
      </c>
    </row>
    <row r="2074" spans="8:18">
      <c r="H2074" t="s">
        <v>164</v>
      </c>
      <c r="I2074" t="s">
        <v>207</v>
      </c>
      <c r="J2074">
        <v>2012</v>
      </c>
      <c r="K2074" t="s">
        <v>516</v>
      </c>
      <c r="L2074">
        <v>0</v>
      </c>
      <c r="N2074" t="s">
        <v>164</v>
      </c>
      <c r="O2074" t="s">
        <v>202</v>
      </c>
      <c r="P2074">
        <v>2007</v>
      </c>
      <c r="Q2074" t="s">
        <v>516</v>
      </c>
      <c r="R2074">
        <v>0</v>
      </c>
    </row>
    <row r="2075" spans="8:18">
      <c r="H2075" t="s">
        <v>164</v>
      </c>
      <c r="I2075" t="s">
        <v>207</v>
      </c>
      <c r="J2075">
        <v>2013</v>
      </c>
      <c r="K2075" t="s">
        <v>516</v>
      </c>
      <c r="L2075">
        <v>0</v>
      </c>
      <c r="N2075" t="s">
        <v>164</v>
      </c>
      <c r="O2075" t="s">
        <v>202</v>
      </c>
      <c r="P2075">
        <v>2008</v>
      </c>
      <c r="Q2075" t="s">
        <v>516</v>
      </c>
      <c r="R2075">
        <v>0</v>
      </c>
    </row>
    <row r="2076" spans="8:18">
      <c r="H2076" t="s">
        <v>164</v>
      </c>
      <c r="I2076" t="s">
        <v>207</v>
      </c>
      <c r="J2076">
        <v>2014</v>
      </c>
      <c r="K2076" t="s">
        <v>765</v>
      </c>
      <c r="L2076">
        <v>1</v>
      </c>
      <c r="N2076" t="s">
        <v>164</v>
      </c>
      <c r="O2076" t="s">
        <v>202</v>
      </c>
      <c r="P2076">
        <v>2009</v>
      </c>
      <c r="Q2076" t="s">
        <v>516</v>
      </c>
      <c r="R2076">
        <v>0</v>
      </c>
    </row>
    <row r="2077" spans="8:18">
      <c r="H2077" t="s">
        <v>164</v>
      </c>
      <c r="I2077" t="s">
        <v>207</v>
      </c>
      <c r="J2077">
        <v>2015</v>
      </c>
      <c r="K2077" t="s">
        <v>720</v>
      </c>
      <c r="L2077">
        <v>1</v>
      </c>
      <c r="N2077" t="s">
        <v>164</v>
      </c>
      <c r="O2077" t="s">
        <v>202</v>
      </c>
      <c r="P2077">
        <v>2010</v>
      </c>
      <c r="Q2077" t="s">
        <v>516</v>
      </c>
      <c r="R2077">
        <v>0</v>
      </c>
    </row>
    <row r="2078" spans="8:18">
      <c r="H2078" t="s">
        <v>164</v>
      </c>
      <c r="I2078" t="s">
        <v>207</v>
      </c>
      <c r="J2078">
        <v>2016</v>
      </c>
      <c r="K2078" t="s">
        <v>720</v>
      </c>
      <c r="L2078">
        <v>1</v>
      </c>
      <c r="N2078" t="s">
        <v>164</v>
      </c>
      <c r="O2078" t="s">
        <v>202</v>
      </c>
      <c r="P2078">
        <v>2011</v>
      </c>
      <c r="Q2078" t="s">
        <v>516</v>
      </c>
      <c r="R2078">
        <v>0</v>
      </c>
    </row>
    <row r="2079" spans="8:18">
      <c r="H2079" t="s">
        <v>164</v>
      </c>
      <c r="I2079" t="s">
        <v>207</v>
      </c>
      <c r="J2079">
        <v>2017</v>
      </c>
      <c r="K2079" t="s">
        <v>720</v>
      </c>
      <c r="L2079">
        <v>1</v>
      </c>
      <c r="N2079" t="s">
        <v>164</v>
      </c>
      <c r="O2079" t="s">
        <v>202</v>
      </c>
      <c r="P2079">
        <v>2012</v>
      </c>
      <c r="Q2079" t="s">
        <v>516</v>
      </c>
      <c r="R2079">
        <v>0</v>
      </c>
    </row>
    <row r="2080" spans="8:18">
      <c r="H2080" t="s">
        <v>164</v>
      </c>
      <c r="I2080" t="s">
        <v>207</v>
      </c>
      <c r="J2080">
        <v>2018</v>
      </c>
      <c r="K2080" t="s">
        <v>1243</v>
      </c>
      <c r="L2080">
        <v>2</v>
      </c>
      <c r="N2080" t="s">
        <v>164</v>
      </c>
      <c r="O2080" t="s">
        <v>202</v>
      </c>
      <c r="P2080">
        <v>2013</v>
      </c>
      <c r="Q2080" t="s">
        <v>516</v>
      </c>
      <c r="R2080">
        <v>0</v>
      </c>
    </row>
    <row r="2081" spans="8:18">
      <c r="H2081" t="s">
        <v>164</v>
      </c>
      <c r="I2081" t="s">
        <v>207</v>
      </c>
      <c r="J2081">
        <v>2019</v>
      </c>
      <c r="K2081" t="s">
        <v>1243</v>
      </c>
      <c r="L2081">
        <v>2</v>
      </c>
      <c r="N2081" t="s">
        <v>164</v>
      </c>
      <c r="O2081" t="s">
        <v>202</v>
      </c>
      <c r="P2081">
        <v>2014</v>
      </c>
      <c r="Q2081" t="s">
        <v>1242</v>
      </c>
      <c r="R2081">
        <v>1</v>
      </c>
    </row>
    <row r="2082" spans="8:18">
      <c r="H2082" t="s">
        <v>164</v>
      </c>
      <c r="I2082" t="s">
        <v>207</v>
      </c>
      <c r="J2082">
        <v>2020</v>
      </c>
      <c r="K2082" t="s">
        <v>1243</v>
      </c>
      <c r="L2082">
        <v>2</v>
      </c>
      <c r="N2082" t="s">
        <v>164</v>
      </c>
      <c r="O2082" t="s">
        <v>202</v>
      </c>
      <c r="P2082">
        <v>2015</v>
      </c>
      <c r="Q2082" t="s">
        <v>1242</v>
      </c>
      <c r="R2082">
        <v>1</v>
      </c>
    </row>
    <row r="2083" spans="8:18">
      <c r="H2083" t="s">
        <v>164</v>
      </c>
      <c r="I2083" t="s">
        <v>208</v>
      </c>
      <c r="J2083">
        <v>2006</v>
      </c>
      <c r="K2083" t="s">
        <v>516</v>
      </c>
      <c r="L2083">
        <v>0</v>
      </c>
      <c r="N2083" t="s">
        <v>164</v>
      </c>
      <c r="O2083" t="s">
        <v>202</v>
      </c>
      <c r="P2083">
        <v>2016</v>
      </c>
      <c r="Q2083" t="s">
        <v>1242</v>
      </c>
      <c r="R2083">
        <v>1</v>
      </c>
    </row>
    <row r="2084" spans="8:18">
      <c r="H2084" t="s">
        <v>164</v>
      </c>
      <c r="I2084" t="s">
        <v>208</v>
      </c>
      <c r="J2084">
        <v>2007</v>
      </c>
      <c r="K2084" t="s">
        <v>516</v>
      </c>
      <c r="L2084">
        <v>0</v>
      </c>
      <c r="N2084" t="s">
        <v>164</v>
      </c>
      <c r="O2084" t="s">
        <v>202</v>
      </c>
      <c r="P2084">
        <v>2017</v>
      </c>
      <c r="Q2084" t="s">
        <v>1242</v>
      </c>
      <c r="R2084">
        <v>1</v>
      </c>
    </row>
    <row r="2085" spans="8:18">
      <c r="H2085" t="s">
        <v>164</v>
      </c>
      <c r="I2085" t="s">
        <v>208</v>
      </c>
      <c r="J2085">
        <v>2008</v>
      </c>
      <c r="K2085" t="s">
        <v>516</v>
      </c>
      <c r="L2085">
        <v>0</v>
      </c>
      <c r="N2085" t="s">
        <v>164</v>
      </c>
      <c r="O2085" t="s">
        <v>202</v>
      </c>
      <c r="P2085">
        <v>2018</v>
      </c>
      <c r="Q2085" t="s">
        <v>1242</v>
      </c>
      <c r="R2085">
        <v>1</v>
      </c>
    </row>
    <row r="2086" spans="8:18">
      <c r="H2086" t="s">
        <v>164</v>
      </c>
      <c r="I2086" t="s">
        <v>208</v>
      </c>
      <c r="J2086">
        <v>2009</v>
      </c>
      <c r="K2086" t="s">
        <v>516</v>
      </c>
      <c r="L2086">
        <v>0</v>
      </c>
      <c r="N2086" t="s">
        <v>164</v>
      </c>
      <c r="O2086" t="s">
        <v>202</v>
      </c>
      <c r="P2086">
        <v>2019</v>
      </c>
      <c r="Q2086" t="s">
        <v>1242</v>
      </c>
      <c r="R2086">
        <v>1</v>
      </c>
    </row>
    <row r="2087" spans="8:18">
      <c r="H2087" t="s">
        <v>164</v>
      </c>
      <c r="I2087" t="s">
        <v>208</v>
      </c>
      <c r="J2087">
        <v>2010</v>
      </c>
      <c r="K2087" t="s">
        <v>516</v>
      </c>
      <c r="L2087">
        <v>0</v>
      </c>
      <c r="N2087" t="s">
        <v>164</v>
      </c>
      <c r="O2087" t="s">
        <v>202</v>
      </c>
      <c r="P2087">
        <v>2020</v>
      </c>
      <c r="Q2087" t="s">
        <v>1242</v>
      </c>
      <c r="R2087">
        <v>1</v>
      </c>
    </row>
    <row r="2088" spans="8:18">
      <c r="H2088" t="s">
        <v>164</v>
      </c>
      <c r="I2088" t="s">
        <v>208</v>
      </c>
      <c r="J2088">
        <v>2011</v>
      </c>
      <c r="K2088" t="s">
        <v>516</v>
      </c>
      <c r="L2088">
        <v>0</v>
      </c>
      <c r="N2088" t="s">
        <v>164</v>
      </c>
      <c r="O2088" t="s">
        <v>203</v>
      </c>
    </row>
    <row r="2089" spans="8:18">
      <c r="H2089" t="s">
        <v>164</v>
      </c>
      <c r="I2089" t="s">
        <v>208</v>
      </c>
      <c r="J2089">
        <v>2012</v>
      </c>
      <c r="K2089" t="s">
        <v>516</v>
      </c>
      <c r="L2089">
        <v>0</v>
      </c>
      <c r="N2089" t="s">
        <v>164</v>
      </c>
      <c r="O2089" t="s">
        <v>203</v>
      </c>
      <c r="P2089">
        <v>2019</v>
      </c>
      <c r="Q2089" t="s">
        <v>1244</v>
      </c>
      <c r="R2089">
        <v>2</v>
      </c>
    </row>
    <row r="2090" spans="8:18">
      <c r="H2090" t="s">
        <v>164</v>
      </c>
      <c r="I2090" t="s">
        <v>208</v>
      </c>
      <c r="J2090">
        <v>2013</v>
      </c>
      <c r="K2090" t="s">
        <v>516</v>
      </c>
      <c r="L2090">
        <v>0</v>
      </c>
      <c r="N2090" t="s">
        <v>164</v>
      </c>
      <c r="O2090" t="s">
        <v>203</v>
      </c>
      <c r="P2090">
        <v>2020</v>
      </c>
      <c r="Q2090" t="s">
        <v>1244</v>
      </c>
      <c r="R2090">
        <v>2</v>
      </c>
    </row>
    <row r="2091" spans="8:18">
      <c r="H2091" t="s">
        <v>164</v>
      </c>
      <c r="I2091" t="s">
        <v>208</v>
      </c>
      <c r="J2091">
        <v>2014</v>
      </c>
      <c r="K2091" t="s">
        <v>516</v>
      </c>
      <c r="L2091">
        <v>0</v>
      </c>
      <c r="N2091" t="s">
        <v>164</v>
      </c>
      <c r="O2091" t="s">
        <v>203</v>
      </c>
      <c r="P2091">
        <v>2021</v>
      </c>
      <c r="Q2091" t="s">
        <v>1244</v>
      </c>
      <c r="R2091">
        <v>2</v>
      </c>
    </row>
    <row r="2092" spans="8:18">
      <c r="H2092" t="s">
        <v>164</v>
      </c>
      <c r="I2092" t="s">
        <v>208</v>
      </c>
      <c r="J2092">
        <v>2015</v>
      </c>
      <c r="K2092" t="s">
        <v>516</v>
      </c>
      <c r="L2092">
        <v>0</v>
      </c>
      <c r="N2092" t="s">
        <v>164</v>
      </c>
      <c r="O2092" t="s">
        <v>204</v>
      </c>
      <c r="P2092">
        <v>2006</v>
      </c>
      <c r="Q2092" t="s">
        <v>516</v>
      </c>
      <c r="R2092">
        <v>0</v>
      </c>
    </row>
    <row r="2093" spans="8:18">
      <c r="H2093" t="s">
        <v>164</v>
      </c>
      <c r="I2093" t="s">
        <v>208</v>
      </c>
      <c r="J2093">
        <v>2016</v>
      </c>
      <c r="K2093" t="s">
        <v>516</v>
      </c>
      <c r="L2093">
        <v>0</v>
      </c>
      <c r="N2093" t="s">
        <v>164</v>
      </c>
      <c r="O2093" t="s">
        <v>204</v>
      </c>
      <c r="P2093">
        <v>2007</v>
      </c>
      <c r="Q2093" t="s">
        <v>516</v>
      </c>
      <c r="R2093">
        <v>0</v>
      </c>
    </row>
    <row r="2094" spans="8:18">
      <c r="H2094" t="s">
        <v>164</v>
      </c>
      <c r="I2094" t="s">
        <v>208</v>
      </c>
      <c r="J2094">
        <v>2017</v>
      </c>
      <c r="K2094" t="s">
        <v>1245</v>
      </c>
      <c r="L2094">
        <v>1</v>
      </c>
      <c r="N2094" t="s">
        <v>164</v>
      </c>
      <c r="O2094" t="s">
        <v>204</v>
      </c>
      <c r="P2094">
        <v>2008</v>
      </c>
      <c r="Q2094" t="s">
        <v>516</v>
      </c>
      <c r="R2094">
        <v>0</v>
      </c>
    </row>
    <row r="2095" spans="8:18">
      <c r="H2095" t="s">
        <v>164</v>
      </c>
      <c r="I2095" t="s">
        <v>208</v>
      </c>
      <c r="J2095">
        <v>2018</v>
      </c>
      <c r="K2095" t="s">
        <v>1246</v>
      </c>
      <c r="L2095">
        <v>3</v>
      </c>
      <c r="N2095" t="s">
        <v>164</v>
      </c>
      <c r="O2095" t="s">
        <v>204</v>
      </c>
      <c r="P2095">
        <v>2009</v>
      </c>
      <c r="Q2095" t="s">
        <v>516</v>
      </c>
      <c r="R2095">
        <v>0</v>
      </c>
    </row>
    <row r="2096" spans="8:18">
      <c r="H2096" t="s">
        <v>164</v>
      </c>
      <c r="I2096" t="s">
        <v>208</v>
      </c>
      <c r="J2096">
        <v>2019</v>
      </c>
      <c r="K2096" t="s">
        <v>1246</v>
      </c>
      <c r="L2096">
        <v>3</v>
      </c>
      <c r="N2096" t="s">
        <v>164</v>
      </c>
      <c r="O2096" t="s">
        <v>204</v>
      </c>
      <c r="P2096">
        <v>2010</v>
      </c>
      <c r="Q2096" t="s">
        <v>516</v>
      </c>
      <c r="R2096">
        <v>0</v>
      </c>
    </row>
    <row r="2097" spans="8:18">
      <c r="H2097" t="s">
        <v>164</v>
      </c>
      <c r="I2097" t="s">
        <v>208</v>
      </c>
      <c r="J2097">
        <v>2020</v>
      </c>
      <c r="K2097" t="s">
        <v>1246</v>
      </c>
      <c r="L2097">
        <v>3</v>
      </c>
      <c r="N2097" t="s">
        <v>164</v>
      </c>
      <c r="O2097" t="s">
        <v>204</v>
      </c>
      <c r="P2097">
        <v>2011</v>
      </c>
      <c r="Q2097" t="s">
        <v>516</v>
      </c>
      <c r="R2097">
        <v>0</v>
      </c>
    </row>
    <row r="2098" spans="8:18">
      <c r="H2098" t="s">
        <v>164</v>
      </c>
      <c r="I2098" t="s">
        <v>209</v>
      </c>
      <c r="J2098">
        <v>2006</v>
      </c>
      <c r="K2098" t="s">
        <v>716</v>
      </c>
      <c r="L2098">
        <v>1</v>
      </c>
      <c r="N2098" t="s">
        <v>164</v>
      </c>
      <c r="O2098" t="s">
        <v>204</v>
      </c>
      <c r="P2098">
        <v>2012</v>
      </c>
      <c r="Q2098" t="s">
        <v>516</v>
      </c>
      <c r="R2098">
        <v>0</v>
      </c>
    </row>
    <row r="2099" spans="8:18">
      <c r="H2099" t="s">
        <v>164</v>
      </c>
      <c r="I2099" t="s">
        <v>209</v>
      </c>
      <c r="J2099">
        <v>2007</v>
      </c>
      <c r="K2099" t="s">
        <v>716</v>
      </c>
      <c r="L2099">
        <v>1</v>
      </c>
      <c r="N2099" t="s">
        <v>164</v>
      </c>
      <c r="O2099" t="s">
        <v>204</v>
      </c>
      <c r="P2099">
        <v>2013</v>
      </c>
      <c r="Q2099" t="s">
        <v>516</v>
      </c>
      <c r="R2099">
        <v>0</v>
      </c>
    </row>
    <row r="2100" spans="8:18">
      <c r="H2100" t="s">
        <v>164</v>
      </c>
      <c r="I2100" t="s">
        <v>209</v>
      </c>
      <c r="J2100">
        <v>2008</v>
      </c>
      <c r="K2100" t="s">
        <v>716</v>
      </c>
      <c r="L2100">
        <v>1</v>
      </c>
      <c r="N2100" t="s">
        <v>164</v>
      </c>
      <c r="O2100" t="s">
        <v>204</v>
      </c>
      <c r="P2100">
        <v>2014</v>
      </c>
      <c r="Q2100" t="s">
        <v>1247</v>
      </c>
      <c r="R2100">
        <v>1</v>
      </c>
    </row>
    <row r="2101" spans="8:18">
      <c r="H2101" t="s">
        <v>164</v>
      </c>
      <c r="I2101" t="s">
        <v>209</v>
      </c>
      <c r="J2101">
        <v>2009</v>
      </c>
      <c r="K2101" t="s">
        <v>716</v>
      </c>
      <c r="L2101">
        <v>1</v>
      </c>
      <c r="N2101" t="s">
        <v>164</v>
      </c>
      <c r="O2101" t="s">
        <v>204</v>
      </c>
      <c r="P2101">
        <v>2015</v>
      </c>
      <c r="Q2101" t="s">
        <v>1247</v>
      </c>
      <c r="R2101">
        <v>1</v>
      </c>
    </row>
    <row r="2102" spans="8:18">
      <c r="H2102" t="s">
        <v>164</v>
      </c>
      <c r="I2102" t="s">
        <v>209</v>
      </c>
      <c r="J2102">
        <v>2010</v>
      </c>
      <c r="K2102" t="s">
        <v>716</v>
      </c>
      <c r="L2102">
        <v>1</v>
      </c>
      <c r="N2102" t="s">
        <v>164</v>
      </c>
      <c r="O2102" t="s">
        <v>204</v>
      </c>
      <c r="P2102">
        <v>2016</v>
      </c>
      <c r="Q2102" t="s">
        <v>1247</v>
      </c>
      <c r="R2102">
        <v>1</v>
      </c>
    </row>
    <row r="2103" spans="8:18">
      <c r="H2103" t="s">
        <v>164</v>
      </c>
      <c r="I2103" t="s">
        <v>209</v>
      </c>
      <c r="J2103">
        <v>2011</v>
      </c>
      <c r="K2103" t="s">
        <v>716</v>
      </c>
      <c r="L2103">
        <v>1</v>
      </c>
      <c r="N2103" t="s">
        <v>164</v>
      </c>
      <c r="O2103" t="s">
        <v>204</v>
      </c>
      <c r="P2103">
        <v>2017</v>
      </c>
      <c r="Q2103" t="s">
        <v>1247</v>
      </c>
      <c r="R2103">
        <v>1</v>
      </c>
    </row>
    <row r="2104" spans="8:18">
      <c r="H2104" t="s">
        <v>164</v>
      </c>
      <c r="I2104" t="s">
        <v>209</v>
      </c>
      <c r="J2104">
        <v>2012</v>
      </c>
      <c r="K2104" t="s">
        <v>800</v>
      </c>
      <c r="L2104">
        <v>2</v>
      </c>
      <c r="N2104" t="s">
        <v>164</v>
      </c>
      <c r="O2104" t="s">
        <v>204</v>
      </c>
      <c r="P2104">
        <v>2018</v>
      </c>
      <c r="Q2104" t="s">
        <v>1247</v>
      </c>
      <c r="R2104">
        <v>1</v>
      </c>
    </row>
    <row r="2105" spans="8:18">
      <c r="H2105" t="s">
        <v>164</v>
      </c>
      <c r="I2105" t="s">
        <v>209</v>
      </c>
      <c r="J2105">
        <v>2013</v>
      </c>
      <c r="K2105" t="s">
        <v>800</v>
      </c>
      <c r="L2105">
        <v>2</v>
      </c>
      <c r="N2105" t="s">
        <v>164</v>
      </c>
      <c r="O2105" t="s">
        <v>204</v>
      </c>
      <c r="P2105">
        <v>2019</v>
      </c>
      <c r="Q2105" t="s">
        <v>1247</v>
      </c>
      <c r="R2105">
        <v>1</v>
      </c>
    </row>
    <row r="2106" spans="8:18">
      <c r="H2106" t="s">
        <v>164</v>
      </c>
      <c r="I2106" t="s">
        <v>209</v>
      </c>
      <c r="J2106">
        <v>2014</v>
      </c>
      <c r="K2106" t="s">
        <v>1248</v>
      </c>
      <c r="L2106">
        <v>1</v>
      </c>
      <c r="N2106" t="s">
        <v>164</v>
      </c>
      <c r="O2106" t="s">
        <v>204</v>
      </c>
      <c r="P2106">
        <v>2020</v>
      </c>
      <c r="Q2106" t="s">
        <v>1247</v>
      </c>
      <c r="R2106">
        <v>1</v>
      </c>
    </row>
    <row r="2107" spans="8:18">
      <c r="H2107" t="s">
        <v>164</v>
      </c>
      <c r="I2107" t="s">
        <v>209</v>
      </c>
      <c r="J2107">
        <v>2015</v>
      </c>
      <c r="K2107" t="s">
        <v>1249</v>
      </c>
      <c r="L2107">
        <v>2</v>
      </c>
      <c r="N2107" t="s">
        <v>164</v>
      </c>
      <c r="O2107" t="s">
        <v>205</v>
      </c>
    </row>
    <row r="2108" spans="8:18">
      <c r="H2108" t="s">
        <v>164</v>
      </c>
      <c r="I2108" t="s">
        <v>209</v>
      </c>
      <c r="J2108">
        <v>2016</v>
      </c>
      <c r="K2108" t="s">
        <v>1250</v>
      </c>
      <c r="L2108">
        <v>1</v>
      </c>
      <c r="N2108" t="s">
        <v>164</v>
      </c>
      <c r="O2108" t="s">
        <v>206</v>
      </c>
      <c r="P2108">
        <v>2006</v>
      </c>
      <c r="Q2108">
        <v>0</v>
      </c>
      <c r="R2108">
        <v>0</v>
      </c>
    </row>
    <row r="2109" spans="8:18">
      <c r="H2109" t="s">
        <v>164</v>
      </c>
      <c r="I2109" t="s">
        <v>209</v>
      </c>
      <c r="J2109">
        <v>2017</v>
      </c>
      <c r="K2109" t="s">
        <v>716</v>
      </c>
      <c r="L2109">
        <v>1</v>
      </c>
      <c r="N2109" t="s">
        <v>164</v>
      </c>
      <c r="O2109" t="s">
        <v>206</v>
      </c>
      <c r="P2109">
        <v>2007</v>
      </c>
      <c r="Q2109">
        <v>0</v>
      </c>
      <c r="R2109">
        <v>0</v>
      </c>
    </row>
    <row r="2110" spans="8:18">
      <c r="H2110" t="s">
        <v>164</v>
      </c>
      <c r="I2110" t="s">
        <v>209</v>
      </c>
      <c r="J2110">
        <v>2018</v>
      </c>
      <c r="K2110" t="s">
        <v>716</v>
      </c>
      <c r="L2110">
        <v>1</v>
      </c>
      <c r="N2110" t="s">
        <v>164</v>
      </c>
      <c r="O2110" t="s">
        <v>206</v>
      </c>
      <c r="P2110">
        <v>2008</v>
      </c>
      <c r="Q2110">
        <v>0</v>
      </c>
      <c r="R2110">
        <v>0</v>
      </c>
    </row>
    <row r="2111" spans="8:18">
      <c r="H2111" t="s">
        <v>164</v>
      </c>
      <c r="I2111" t="s">
        <v>209</v>
      </c>
      <c r="J2111">
        <v>2019</v>
      </c>
      <c r="K2111" t="s">
        <v>716</v>
      </c>
      <c r="L2111">
        <v>1</v>
      </c>
      <c r="N2111" t="s">
        <v>164</v>
      </c>
      <c r="O2111" t="s">
        <v>206</v>
      </c>
      <c r="P2111">
        <v>2009</v>
      </c>
      <c r="Q2111">
        <v>0</v>
      </c>
      <c r="R2111">
        <v>0</v>
      </c>
    </row>
    <row r="2112" spans="8:18">
      <c r="H2112" t="s">
        <v>164</v>
      </c>
      <c r="I2112" t="s">
        <v>209</v>
      </c>
      <c r="J2112">
        <v>2020</v>
      </c>
      <c r="K2112" t="s">
        <v>808</v>
      </c>
      <c r="L2112">
        <v>1</v>
      </c>
      <c r="N2112" t="s">
        <v>164</v>
      </c>
      <c r="O2112" t="s">
        <v>206</v>
      </c>
      <c r="P2112">
        <v>2010</v>
      </c>
      <c r="Q2112">
        <v>0</v>
      </c>
      <c r="R2112">
        <v>0</v>
      </c>
    </row>
    <row r="2113" spans="8:18">
      <c r="H2113" t="s">
        <v>164</v>
      </c>
      <c r="I2113" t="s">
        <v>210</v>
      </c>
      <c r="J2113">
        <v>2013</v>
      </c>
      <c r="K2113" t="s">
        <v>1251</v>
      </c>
      <c r="L2113">
        <v>3</v>
      </c>
      <c r="N2113" t="s">
        <v>164</v>
      </c>
      <c r="O2113" t="s">
        <v>206</v>
      </c>
      <c r="P2113">
        <v>2011</v>
      </c>
      <c r="Q2113">
        <v>0</v>
      </c>
      <c r="R2113">
        <v>0</v>
      </c>
    </row>
    <row r="2114" spans="8:18">
      <c r="H2114" t="s">
        <v>164</v>
      </c>
      <c r="I2114" t="s">
        <v>210</v>
      </c>
      <c r="J2114">
        <v>2014</v>
      </c>
      <c r="K2114" t="s">
        <v>1251</v>
      </c>
      <c r="L2114">
        <v>3</v>
      </c>
      <c r="N2114" t="s">
        <v>164</v>
      </c>
      <c r="O2114" t="s">
        <v>206</v>
      </c>
      <c r="P2114">
        <v>2012</v>
      </c>
      <c r="Q2114">
        <v>0</v>
      </c>
      <c r="R2114">
        <v>0</v>
      </c>
    </row>
    <row r="2115" spans="8:18">
      <c r="H2115" t="s">
        <v>164</v>
      </c>
      <c r="I2115" t="s">
        <v>210</v>
      </c>
      <c r="J2115">
        <v>2015</v>
      </c>
      <c r="K2115" t="s">
        <v>1251</v>
      </c>
      <c r="L2115">
        <v>3</v>
      </c>
      <c r="N2115" t="s">
        <v>164</v>
      </c>
      <c r="O2115" t="s">
        <v>206</v>
      </c>
      <c r="P2115">
        <v>2013</v>
      </c>
      <c r="Q2115">
        <v>0</v>
      </c>
      <c r="R2115">
        <v>0</v>
      </c>
    </row>
    <row r="2116" spans="8:18">
      <c r="H2116" t="s">
        <v>164</v>
      </c>
      <c r="I2116" t="s">
        <v>210</v>
      </c>
      <c r="J2116">
        <v>2016</v>
      </c>
      <c r="K2116" t="s">
        <v>1251</v>
      </c>
      <c r="L2116">
        <v>3</v>
      </c>
      <c r="N2116" t="s">
        <v>164</v>
      </c>
      <c r="O2116" t="s">
        <v>206</v>
      </c>
      <c r="P2116">
        <v>2014</v>
      </c>
      <c r="Q2116" t="s">
        <v>1252</v>
      </c>
      <c r="R2116">
        <v>1</v>
      </c>
    </row>
    <row r="2117" spans="8:18">
      <c r="H2117" t="s">
        <v>164</v>
      </c>
      <c r="I2117" t="s">
        <v>210</v>
      </c>
      <c r="J2117">
        <v>2017</v>
      </c>
      <c r="K2117" t="s">
        <v>1251</v>
      </c>
      <c r="L2117">
        <v>3</v>
      </c>
      <c r="N2117" t="s">
        <v>164</v>
      </c>
      <c r="O2117" t="s">
        <v>206</v>
      </c>
      <c r="P2117">
        <v>2015</v>
      </c>
      <c r="Q2117" t="s">
        <v>1252</v>
      </c>
      <c r="R2117">
        <v>1</v>
      </c>
    </row>
    <row r="2118" spans="8:18">
      <c r="H2118" t="s">
        <v>164</v>
      </c>
      <c r="I2118" t="s">
        <v>210</v>
      </c>
      <c r="J2118">
        <v>2018</v>
      </c>
      <c r="K2118" t="s">
        <v>1251</v>
      </c>
      <c r="L2118">
        <v>3</v>
      </c>
      <c r="N2118" t="s">
        <v>164</v>
      </c>
      <c r="O2118" t="s">
        <v>206</v>
      </c>
      <c r="P2118">
        <v>2016</v>
      </c>
      <c r="Q2118" t="s">
        <v>1252</v>
      </c>
      <c r="R2118">
        <v>1</v>
      </c>
    </row>
    <row r="2119" spans="8:18">
      <c r="H2119" t="s">
        <v>164</v>
      </c>
      <c r="I2119" t="s">
        <v>210</v>
      </c>
      <c r="J2119">
        <v>2019</v>
      </c>
      <c r="K2119" t="s">
        <v>1251</v>
      </c>
      <c r="L2119">
        <v>3</v>
      </c>
      <c r="N2119" t="s">
        <v>164</v>
      </c>
      <c r="O2119" t="s">
        <v>206</v>
      </c>
      <c r="P2119">
        <v>2017</v>
      </c>
      <c r="Q2119" t="s">
        <v>1252</v>
      </c>
      <c r="R2119">
        <v>1</v>
      </c>
    </row>
    <row r="2120" spans="8:18">
      <c r="H2120" t="s">
        <v>164</v>
      </c>
      <c r="I2120" t="s">
        <v>210</v>
      </c>
      <c r="J2120">
        <v>2020</v>
      </c>
      <c r="K2120" t="s">
        <v>1251</v>
      </c>
      <c r="L2120">
        <v>3</v>
      </c>
      <c r="N2120" t="s">
        <v>164</v>
      </c>
      <c r="O2120" t="s">
        <v>206</v>
      </c>
      <c r="P2120">
        <v>2018</v>
      </c>
      <c r="Q2120" t="s">
        <v>1252</v>
      </c>
      <c r="R2120">
        <v>1</v>
      </c>
    </row>
    <row r="2121" spans="8:18">
      <c r="H2121" t="s">
        <v>164</v>
      </c>
      <c r="I2121" t="s">
        <v>210</v>
      </c>
      <c r="J2121">
        <v>2021</v>
      </c>
      <c r="K2121" t="s">
        <v>1251</v>
      </c>
      <c r="L2121">
        <v>3</v>
      </c>
      <c r="N2121" t="s">
        <v>164</v>
      </c>
      <c r="O2121" t="s">
        <v>206</v>
      </c>
      <c r="P2121">
        <v>2019</v>
      </c>
      <c r="Q2121" t="s">
        <v>1252</v>
      </c>
      <c r="R2121">
        <v>1</v>
      </c>
    </row>
    <row r="2122" spans="8:18">
      <c r="H2122" t="s">
        <v>164</v>
      </c>
      <c r="I2122" t="s">
        <v>211</v>
      </c>
      <c r="J2122">
        <v>2007</v>
      </c>
      <c r="K2122" t="s">
        <v>516</v>
      </c>
      <c r="L2122">
        <v>0</v>
      </c>
      <c r="N2122" t="s">
        <v>164</v>
      </c>
      <c r="O2122" t="s">
        <v>206</v>
      </c>
      <c r="P2122">
        <v>2020</v>
      </c>
      <c r="Q2122" t="s">
        <v>1252</v>
      </c>
      <c r="R2122">
        <v>1</v>
      </c>
    </row>
    <row r="2123" spans="8:18">
      <c r="H2123" t="s">
        <v>164</v>
      </c>
      <c r="I2123" t="s">
        <v>211</v>
      </c>
      <c r="J2123">
        <v>2008</v>
      </c>
      <c r="K2123" t="s">
        <v>516</v>
      </c>
      <c r="L2123">
        <v>0</v>
      </c>
      <c r="N2123" t="s">
        <v>164</v>
      </c>
      <c r="O2123" t="s">
        <v>207</v>
      </c>
      <c r="P2123">
        <v>2006</v>
      </c>
      <c r="Q2123" t="s">
        <v>516</v>
      </c>
      <c r="R2123">
        <v>0</v>
      </c>
    </row>
    <row r="2124" spans="8:18">
      <c r="H2124" t="s">
        <v>164</v>
      </c>
      <c r="I2124" t="s">
        <v>211</v>
      </c>
      <c r="J2124">
        <v>2009</v>
      </c>
      <c r="K2124" t="s">
        <v>516</v>
      </c>
      <c r="L2124">
        <v>0</v>
      </c>
      <c r="N2124" t="s">
        <v>164</v>
      </c>
      <c r="O2124" t="s">
        <v>207</v>
      </c>
      <c r="P2124">
        <v>2007</v>
      </c>
      <c r="Q2124" t="s">
        <v>516</v>
      </c>
      <c r="R2124">
        <v>0</v>
      </c>
    </row>
    <row r="2125" spans="8:18">
      <c r="H2125" t="s">
        <v>164</v>
      </c>
      <c r="I2125" t="s">
        <v>211</v>
      </c>
      <c r="J2125">
        <v>2010</v>
      </c>
      <c r="K2125" t="s">
        <v>516</v>
      </c>
      <c r="L2125">
        <v>0</v>
      </c>
      <c r="N2125" t="s">
        <v>164</v>
      </c>
      <c r="O2125" t="s">
        <v>207</v>
      </c>
      <c r="P2125">
        <v>2008</v>
      </c>
      <c r="Q2125" t="s">
        <v>516</v>
      </c>
      <c r="R2125">
        <v>0</v>
      </c>
    </row>
    <row r="2126" spans="8:18">
      <c r="H2126" t="s">
        <v>164</v>
      </c>
      <c r="I2126" t="s">
        <v>211</v>
      </c>
      <c r="J2126">
        <v>2011</v>
      </c>
      <c r="K2126" t="s">
        <v>516</v>
      </c>
      <c r="L2126">
        <v>0</v>
      </c>
      <c r="N2126" t="s">
        <v>164</v>
      </c>
      <c r="O2126" t="s">
        <v>207</v>
      </c>
      <c r="P2126">
        <v>2009</v>
      </c>
      <c r="Q2126" t="s">
        <v>516</v>
      </c>
      <c r="R2126">
        <v>0</v>
      </c>
    </row>
    <row r="2127" spans="8:18">
      <c r="H2127" t="s">
        <v>164</v>
      </c>
      <c r="I2127" t="s">
        <v>211</v>
      </c>
      <c r="J2127">
        <v>2012</v>
      </c>
      <c r="K2127" t="s">
        <v>516</v>
      </c>
      <c r="L2127">
        <v>0</v>
      </c>
      <c r="N2127" t="s">
        <v>164</v>
      </c>
      <c r="O2127" t="s">
        <v>207</v>
      </c>
      <c r="P2127">
        <v>2010</v>
      </c>
      <c r="Q2127" t="s">
        <v>516</v>
      </c>
      <c r="R2127">
        <v>0</v>
      </c>
    </row>
    <row r="2128" spans="8:18">
      <c r="H2128" t="s">
        <v>164</v>
      </c>
      <c r="I2128" t="s">
        <v>211</v>
      </c>
      <c r="J2128">
        <v>2013</v>
      </c>
      <c r="K2128" t="s">
        <v>516</v>
      </c>
      <c r="L2128">
        <v>0</v>
      </c>
      <c r="N2128" t="s">
        <v>164</v>
      </c>
      <c r="O2128" t="s">
        <v>207</v>
      </c>
      <c r="P2128">
        <v>2011</v>
      </c>
      <c r="Q2128" t="s">
        <v>516</v>
      </c>
      <c r="R2128">
        <v>0</v>
      </c>
    </row>
    <row r="2129" spans="8:18">
      <c r="H2129" t="s">
        <v>164</v>
      </c>
      <c r="I2129" t="s">
        <v>211</v>
      </c>
      <c r="J2129">
        <v>2014</v>
      </c>
      <c r="K2129" t="s">
        <v>516</v>
      </c>
      <c r="L2129">
        <v>0</v>
      </c>
      <c r="N2129" t="s">
        <v>164</v>
      </c>
      <c r="O2129" t="s">
        <v>207</v>
      </c>
      <c r="P2129">
        <v>2012</v>
      </c>
      <c r="Q2129" t="s">
        <v>516</v>
      </c>
      <c r="R2129">
        <v>0</v>
      </c>
    </row>
    <row r="2130" spans="8:18">
      <c r="H2130" t="s">
        <v>164</v>
      </c>
      <c r="I2130" t="s">
        <v>211</v>
      </c>
      <c r="J2130">
        <v>2015</v>
      </c>
      <c r="K2130" t="s">
        <v>516</v>
      </c>
      <c r="L2130">
        <v>0</v>
      </c>
      <c r="N2130" t="s">
        <v>164</v>
      </c>
      <c r="O2130" t="s">
        <v>207</v>
      </c>
      <c r="P2130">
        <v>2013</v>
      </c>
      <c r="Q2130" t="s">
        <v>516</v>
      </c>
      <c r="R2130">
        <v>0</v>
      </c>
    </row>
    <row r="2131" spans="8:18">
      <c r="H2131" t="s">
        <v>164</v>
      </c>
      <c r="I2131" t="s">
        <v>211</v>
      </c>
      <c r="J2131">
        <v>2016</v>
      </c>
      <c r="K2131" t="s">
        <v>516</v>
      </c>
      <c r="L2131">
        <v>0</v>
      </c>
      <c r="N2131" t="s">
        <v>164</v>
      </c>
      <c r="O2131" t="s">
        <v>207</v>
      </c>
      <c r="P2131">
        <v>2014</v>
      </c>
      <c r="Q2131" t="s">
        <v>1253</v>
      </c>
      <c r="R2131">
        <v>1</v>
      </c>
    </row>
    <row r="2132" spans="8:18">
      <c r="H2132" t="s">
        <v>164</v>
      </c>
      <c r="I2132" t="s">
        <v>211</v>
      </c>
      <c r="J2132">
        <v>2017</v>
      </c>
      <c r="K2132" t="s">
        <v>516</v>
      </c>
      <c r="L2132">
        <v>0</v>
      </c>
      <c r="N2132" t="s">
        <v>164</v>
      </c>
      <c r="O2132" t="s">
        <v>207</v>
      </c>
      <c r="P2132">
        <v>2015</v>
      </c>
      <c r="Q2132" t="s">
        <v>1254</v>
      </c>
      <c r="R2132">
        <v>1</v>
      </c>
    </row>
    <row r="2133" spans="8:18">
      <c r="H2133" t="s">
        <v>164</v>
      </c>
      <c r="I2133" t="s">
        <v>211</v>
      </c>
      <c r="J2133">
        <v>2018</v>
      </c>
      <c r="K2133" t="s">
        <v>716</v>
      </c>
      <c r="L2133">
        <v>1</v>
      </c>
      <c r="N2133" t="s">
        <v>164</v>
      </c>
      <c r="O2133" t="s">
        <v>207</v>
      </c>
      <c r="P2133">
        <v>2016</v>
      </c>
      <c r="Q2133" t="s">
        <v>1254</v>
      </c>
      <c r="R2133">
        <v>1</v>
      </c>
    </row>
    <row r="2134" spans="8:18">
      <c r="H2134" t="s">
        <v>164</v>
      </c>
      <c r="I2134" t="s">
        <v>211</v>
      </c>
      <c r="J2134">
        <v>2019</v>
      </c>
      <c r="K2134" t="s">
        <v>716</v>
      </c>
      <c r="L2134">
        <v>1</v>
      </c>
      <c r="N2134" t="s">
        <v>164</v>
      </c>
      <c r="O2134" t="s">
        <v>207</v>
      </c>
      <c r="P2134">
        <v>2017</v>
      </c>
      <c r="Q2134" t="s">
        <v>1254</v>
      </c>
      <c r="R2134">
        <v>1</v>
      </c>
    </row>
    <row r="2135" spans="8:18">
      <c r="H2135" t="s">
        <v>164</v>
      </c>
      <c r="I2135" t="s">
        <v>211</v>
      </c>
      <c r="J2135">
        <v>2020</v>
      </c>
      <c r="K2135" t="s">
        <v>716</v>
      </c>
      <c r="L2135">
        <v>1</v>
      </c>
      <c r="N2135" t="s">
        <v>164</v>
      </c>
      <c r="O2135" t="s">
        <v>207</v>
      </c>
      <c r="P2135">
        <v>2018</v>
      </c>
      <c r="Q2135" t="s">
        <v>1255</v>
      </c>
      <c r="R2135">
        <v>1</v>
      </c>
    </row>
    <row r="2136" spans="8:18">
      <c r="H2136" t="s">
        <v>164</v>
      </c>
      <c r="I2136" t="s">
        <v>211</v>
      </c>
      <c r="J2136">
        <v>2021</v>
      </c>
      <c r="K2136" t="s">
        <v>716</v>
      </c>
      <c r="L2136">
        <v>1</v>
      </c>
      <c r="N2136" t="s">
        <v>164</v>
      </c>
      <c r="O2136" t="s">
        <v>207</v>
      </c>
      <c r="P2136">
        <v>2019</v>
      </c>
      <c r="Q2136" t="s">
        <v>1255</v>
      </c>
      <c r="R2136">
        <v>1</v>
      </c>
    </row>
    <row r="2137" spans="8:18">
      <c r="H2137" t="s">
        <v>164</v>
      </c>
      <c r="I2137" t="s">
        <v>212</v>
      </c>
      <c r="J2137">
        <v>2013</v>
      </c>
      <c r="K2137" t="s">
        <v>1251</v>
      </c>
      <c r="L2137">
        <v>3</v>
      </c>
      <c r="N2137" t="s">
        <v>164</v>
      </c>
      <c r="O2137" t="s">
        <v>207</v>
      </c>
      <c r="P2137">
        <v>2020</v>
      </c>
      <c r="Q2137" t="s">
        <v>1256</v>
      </c>
      <c r="R2137">
        <v>1</v>
      </c>
    </row>
    <row r="2138" spans="8:18">
      <c r="H2138" t="s">
        <v>164</v>
      </c>
      <c r="I2138" t="s">
        <v>212</v>
      </c>
      <c r="J2138">
        <v>2014</v>
      </c>
      <c r="K2138" t="s">
        <v>1251</v>
      </c>
      <c r="L2138">
        <v>3</v>
      </c>
      <c r="N2138" t="s">
        <v>164</v>
      </c>
      <c r="O2138" t="s">
        <v>208</v>
      </c>
      <c r="P2138">
        <v>2006</v>
      </c>
      <c r="Q2138" t="s">
        <v>516</v>
      </c>
      <c r="R2138">
        <v>0</v>
      </c>
    </row>
    <row r="2139" spans="8:18">
      <c r="H2139" t="s">
        <v>164</v>
      </c>
      <c r="I2139" t="s">
        <v>212</v>
      </c>
      <c r="J2139">
        <v>2015</v>
      </c>
      <c r="K2139" t="s">
        <v>1251</v>
      </c>
      <c r="L2139">
        <v>3</v>
      </c>
      <c r="N2139" t="s">
        <v>164</v>
      </c>
      <c r="O2139" t="s">
        <v>208</v>
      </c>
      <c r="P2139">
        <v>2007</v>
      </c>
      <c r="Q2139" t="s">
        <v>516</v>
      </c>
      <c r="R2139">
        <v>0</v>
      </c>
    </row>
    <row r="2140" spans="8:18">
      <c r="H2140" t="s">
        <v>164</v>
      </c>
      <c r="I2140" t="s">
        <v>212</v>
      </c>
      <c r="J2140">
        <v>2016</v>
      </c>
      <c r="K2140" t="s">
        <v>1251</v>
      </c>
      <c r="L2140">
        <v>3</v>
      </c>
      <c r="N2140" t="s">
        <v>164</v>
      </c>
      <c r="O2140" t="s">
        <v>208</v>
      </c>
      <c r="P2140">
        <v>2008</v>
      </c>
      <c r="Q2140" t="s">
        <v>516</v>
      </c>
      <c r="R2140">
        <v>0</v>
      </c>
    </row>
    <row r="2141" spans="8:18">
      <c r="H2141" t="s">
        <v>164</v>
      </c>
      <c r="I2141" t="s">
        <v>212</v>
      </c>
      <c r="J2141">
        <v>2017</v>
      </c>
      <c r="K2141" t="s">
        <v>1251</v>
      </c>
      <c r="L2141">
        <v>3</v>
      </c>
      <c r="N2141" t="s">
        <v>164</v>
      </c>
      <c r="O2141" t="s">
        <v>208</v>
      </c>
      <c r="P2141">
        <v>2009</v>
      </c>
      <c r="Q2141" t="s">
        <v>516</v>
      </c>
      <c r="R2141">
        <v>0</v>
      </c>
    </row>
    <row r="2142" spans="8:18">
      <c r="H2142" t="s">
        <v>164</v>
      </c>
      <c r="I2142" t="s">
        <v>212</v>
      </c>
      <c r="J2142">
        <v>2018</v>
      </c>
      <c r="K2142" t="s">
        <v>1251</v>
      </c>
      <c r="L2142">
        <v>3</v>
      </c>
      <c r="N2142" t="s">
        <v>164</v>
      </c>
      <c r="O2142" t="s">
        <v>208</v>
      </c>
      <c r="P2142">
        <v>2010</v>
      </c>
      <c r="Q2142" t="s">
        <v>516</v>
      </c>
      <c r="R2142">
        <v>0</v>
      </c>
    </row>
    <row r="2143" spans="8:18">
      <c r="H2143" t="s">
        <v>164</v>
      </c>
      <c r="I2143" t="s">
        <v>212</v>
      </c>
      <c r="J2143">
        <v>2019</v>
      </c>
      <c r="K2143" t="s">
        <v>1251</v>
      </c>
      <c r="L2143">
        <v>3</v>
      </c>
      <c r="N2143" t="s">
        <v>164</v>
      </c>
      <c r="O2143" t="s">
        <v>208</v>
      </c>
      <c r="P2143">
        <v>2011</v>
      </c>
      <c r="Q2143" t="s">
        <v>516</v>
      </c>
      <c r="R2143">
        <v>0</v>
      </c>
    </row>
    <row r="2144" spans="8:18">
      <c r="H2144" t="s">
        <v>164</v>
      </c>
      <c r="I2144" t="s">
        <v>212</v>
      </c>
      <c r="J2144">
        <v>2020</v>
      </c>
      <c r="K2144" t="s">
        <v>1251</v>
      </c>
      <c r="L2144">
        <v>3</v>
      </c>
      <c r="N2144" t="s">
        <v>164</v>
      </c>
      <c r="O2144" t="s">
        <v>208</v>
      </c>
      <c r="P2144">
        <v>2012</v>
      </c>
      <c r="Q2144" t="s">
        <v>516</v>
      </c>
      <c r="R2144">
        <v>0</v>
      </c>
    </row>
    <row r="2145" spans="8:18">
      <c r="H2145" t="s">
        <v>164</v>
      </c>
      <c r="I2145" t="s">
        <v>212</v>
      </c>
      <c r="J2145">
        <v>2021</v>
      </c>
      <c r="K2145" t="s">
        <v>1251</v>
      </c>
      <c r="L2145">
        <v>3</v>
      </c>
      <c r="N2145" t="s">
        <v>164</v>
      </c>
      <c r="O2145" t="s">
        <v>208</v>
      </c>
      <c r="P2145">
        <v>2013</v>
      </c>
      <c r="Q2145" t="s">
        <v>516</v>
      </c>
      <c r="R2145">
        <v>0</v>
      </c>
    </row>
    <row r="2146" spans="8:18">
      <c r="H2146" t="s">
        <v>164</v>
      </c>
      <c r="I2146" t="s">
        <v>213</v>
      </c>
      <c r="J2146">
        <v>2006</v>
      </c>
      <c r="K2146">
        <v>0</v>
      </c>
      <c r="L2146">
        <v>0</v>
      </c>
      <c r="N2146" t="s">
        <v>164</v>
      </c>
      <c r="O2146" t="s">
        <v>208</v>
      </c>
      <c r="P2146">
        <v>2014</v>
      </c>
      <c r="Q2146" t="s">
        <v>516</v>
      </c>
      <c r="R2146">
        <v>0</v>
      </c>
    </row>
    <row r="2147" spans="8:18">
      <c r="H2147" t="s">
        <v>164</v>
      </c>
      <c r="I2147" t="s">
        <v>213</v>
      </c>
      <c r="J2147">
        <v>2007</v>
      </c>
      <c r="K2147">
        <v>0</v>
      </c>
      <c r="L2147">
        <v>0</v>
      </c>
      <c r="N2147" t="s">
        <v>164</v>
      </c>
      <c r="O2147" t="s">
        <v>208</v>
      </c>
      <c r="P2147">
        <v>2015</v>
      </c>
      <c r="Q2147" t="s">
        <v>516</v>
      </c>
      <c r="R2147">
        <v>0</v>
      </c>
    </row>
    <row r="2148" spans="8:18">
      <c r="H2148" t="s">
        <v>164</v>
      </c>
      <c r="I2148" t="s">
        <v>213</v>
      </c>
      <c r="J2148">
        <v>2008</v>
      </c>
      <c r="K2148">
        <v>0</v>
      </c>
      <c r="L2148">
        <v>0</v>
      </c>
      <c r="N2148" t="s">
        <v>164</v>
      </c>
      <c r="O2148" t="s">
        <v>208</v>
      </c>
      <c r="P2148">
        <v>2016</v>
      </c>
      <c r="Q2148" t="s">
        <v>516</v>
      </c>
      <c r="R2148">
        <v>0</v>
      </c>
    </row>
    <row r="2149" spans="8:18">
      <c r="H2149" t="s">
        <v>164</v>
      </c>
      <c r="I2149" t="s">
        <v>213</v>
      </c>
      <c r="J2149">
        <v>2009</v>
      </c>
      <c r="K2149">
        <v>0</v>
      </c>
      <c r="L2149">
        <v>0</v>
      </c>
      <c r="N2149" t="s">
        <v>164</v>
      </c>
      <c r="O2149" t="s">
        <v>208</v>
      </c>
      <c r="P2149">
        <v>2017</v>
      </c>
      <c r="Q2149" t="s">
        <v>1257</v>
      </c>
      <c r="R2149">
        <v>1</v>
      </c>
    </row>
    <row r="2150" spans="8:18">
      <c r="H2150" t="s">
        <v>164</v>
      </c>
      <c r="I2150" t="s">
        <v>213</v>
      </c>
      <c r="J2150">
        <v>2010</v>
      </c>
      <c r="K2150">
        <v>0</v>
      </c>
      <c r="L2150">
        <v>0</v>
      </c>
      <c r="N2150" t="s">
        <v>164</v>
      </c>
      <c r="O2150" t="s">
        <v>208</v>
      </c>
      <c r="P2150">
        <v>2018</v>
      </c>
      <c r="Q2150" t="s">
        <v>1258</v>
      </c>
      <c r="R2150">
        <v>3</v>
      </c>
    </row>
    <row r="2151" spans="8:18">
      <c r="H2151" t="s">
        <v>164</v>
      </c>
      <c r="I2151" t="s">
        <v>213</v>
      </c>
      <c r="J2151">
        <v>2011</v>
      </c>
      <c r="K2151">
        <v>0</v>
      </c>
      <c r="L2151">
        <v>0</v>
      </c>
      <c r="N2151" t="s">
        <v>164</v>
      </c>
      <c r="O2151" t="s">
        <v>208</v>
      </c>
      <c r="P2151">
        <v>2019</v>
      </c>
      <c r="Q2151" t="s">
        <v>1258</v>
      </c>
      <c r="R2151">
        <v>3</v>
      </c>
    </row>
    <row r="2152" spans="8:18">
      <c r="H2152" t="s">
        <v>164</v>
      </c>
      <c r="I2152" t="s">
        <v>213</v>
      </c>
      <c r="J2152">
        <v>2012</v>
      </c>
      <c r="K2152">
        <v>0</v>
      </c>
      <c r="L2152">
        <v>0</v>
      </c>
      <c r="N2152" t="s">
        <v>164</v>
      </c>
      <c r="O2152" t="s">
        <v>208</v>
      </c>
      <c r="P2152">
        <v>2020</v>
      </c>
      <c r="Q2152" t="s">
        <v>1258</v>
      </c>
      <c r="R2152">
        <v>3</v>
      </c>
    </row>
    <row r="2153" spans="8:18">
      <c r="H2153" t="s">
        <v>164</v>
      </c>
      <c r="I2153" t="s">
        <v>213</v>
      </c>
      <c r="J2153">
        <v>2013</v>
      </c>
      <c r="K2153">
        <v>0</v>
      </c>
      <c r="L2153">
        <v>0</v>
      </c>
      <c r="N2153" t="s">
        <v>164</v>
      </c>
      <c r="O2153" t="s">
        <v>209</v>
      </c>
      <c r="P2153">
        <v>2006</v>
      </c>
      <c r="Q2153" t="s">
        <v>1259</v>
      </c>
      <c r="R2153">
        <v>1</v>
      </c>
    </row>
    <row r="2154" spans="8:18">
      <c r="H2154" t="s">
        <v>164</v>
      </c>
      <c r="I2154" t="s">
        <v>213</v>
      </c>
      <c r="J2154">
        <v>2014</v>
      </c>
      <c r="K2154" t="s">
        <v>1260</v>
      </c>
      <c r="L2154">
        <v>1</v>
      </c>
      <c r="N2154" t="s">
        <v>164</v>
      </c>
      <c r="O2154" t="s">
        <v>209</v>
      </c>
      <c r="P2154">
        <v>2007</v>
      </c>
      <c r="Q2154" t="s">
        <v>1261</v>
      </c>
      <c r="R2154">
        <v>1</v>
      </c>
    </row>
    <row r="2155" spans="8:18">
      <c r="H2155" t="s">
        <v>164</v>
      </c>
      <c r="I2155" t="s">
        <v>213</v>
      </c>
      <c r="J2155">
        <v>2015</v>
      </c>
      <c r="K2155" t="s">
        <v>1260</v>
      </c>
      <c r="L2155">
        <v>1</v>
      </c>
      <c r="N2155" t="s">
        <v>164</v>
      </c>
      <c r="O2155" t="s">
        <v>209</v>
      </c>
      <c r="P2155">
        <v>2008</v>
      </c>
      <c r="Q2155" t="s">
        <v>1261</v>
      </c>
      <c r="R2155">
        <v>1</v>
      </c>
    </row>
    <row r="2156" spans="8:18">
      <c r="H2156" t="s">
        <v>164</v>
      </c>
      <c r="I2156" t="s">
        <v>213</v>
      </c>
      <c r="J2156">
        <v>2016</v>
      </c>
      <c r="K2156" t="s">
        <v>1260</v>
      </c>
      <c r="L2156">
        <v>1</v>
      </c>
      <c r="N2156" t="s">
        <v>164</v>
      </c>
      <c r="O2156" t="s">
        <v>209</v>
      </c>
      <c r="P2156">
        <v>2009</v>
      </c>
      <c r="Q2156" t="s">
        <v>1261</v>
      </c>
      <c r="R2156">
        <v>1</v>
      </c>
    </row>
    <row r="2157" spans="8:18">
      <c r="H2157" t="s">
        <v>164</v>
      </c>
      <c r="I2157" t="s">
        <v>213</v>
      </c>
      <c r="J2157">
        <v>2017</v>
      </c>
      <c r="K2157" t="s">
        <v>1260</v>
      </c>
      <c r="L2157">
        <v>1</v>
      </c>
      <c r="N2157" t="s">
        <v>164</v>
      </c>
      <c r="O2157" t="s">
        <v>209</v>
      </c>
      <c r="P2157">
        <v>2010</v>
      </c>
      <c r="Q2157" t="s">
        <v>1262</v>
      </c>
      <c r="R2157">
        <v>1</v>
      </c>
    </row>
    <row r="2158" spans="8:18">
      <c r="H2158" t="s">
        <v>164</v>
      </c>
      <c r="I2158" t="s">
        <v>213</v>
      </c>
      <c r="J2158">
        <v>2018</v>
      </c>
      <c r="K2158" t="s">
        <v>1260</v>
      </c>
      <c r="L2158">
        <v>1</v>
      </c>
      <c r="N2158" t="s">
        <v>164</v>
      </c>
      <c r="O2158" t="s">
        <v>209</v>
      </c>
      <c r="P2158">
        <v>2011</v>
      </c>
      <c r="Q2158" t="s">
        <v>1263</v>
      </c>
      <c r="R2158">
        <v>1</v>
      </c>
    </row>
    <row r="2159" spans="8:18">
      <c r="H2159" t="s">
        <v>164</v>
      </c>
      <c r="I2159" t="s">
        <v>213</v>
      </c>
      <c r="J2159">
        <v>2019</v>
      </c>
      <c r="K2159" t="s">
        <v>1260</v>
      </c>
      <c r="L2159">
        <v>1</v>
      </c>
      <c r="N2159" t="s">
        <v>164</v>
      </c>
      <c r="O2159" t="s">
        <v>209</v>
      </c>
      <c r="P2159">
        <v>2012</v>
      </c>
      <c r="Q2159" t="s">
        <v>1264</v>
      </c>
      <c r="R2159">
        <v>2</v>
      </c>
    </row>
    <row r="2160" spans="8:18">
      <c r="H2160" t="s">
        <v>164</v>
      </c>
      <c r="I2160" t="s">
        <v>213</v>
      </c>
      <c r="J2160">
        <v>2020</v>
      </c>
      <c r="K2160" t="s">
        <v>1260</v>
      </c>
      <c r="L2160">
        <v>1</v>
      </c>
      <c r="N2160" t="s">
        <v>164</v>
      </c>
      <c r="O2160" t="s">
        <v>209</v>
      </c>
      <c r="P2160">
        <v>2013</v>
      </c>
      <c r="Q2160" t="s">
        <v>1264</v>
      </c>
      <c r="R2160">
        <v>2</v>
      </c>
    </row>
    <row r="2161" spans="8:18">
      <c r="H2161" t="s">
        <v>164</v>
      </c>
      <c r="I2161" t="s">
        <v>214</v>
      </c>
      <c r="J2161">
        <v>2006</v>
      </c>
      <c r="K2161" t="s">
        <v>516</v>
      </c>
      <c r="L2161">
        <v>0</v>
      </c>
      <c r="N2161" t="s">
        <v>164</v>
      </c>
      <c r="O2161" t="s">
        <v>209</v>
      </c>
      <c r="P2161">
        <v>2014</v>
      </c>
      <c r="Q2161" t="s">
        <v>1263</v>
      </c>
      <c r="R2161">
        <v>1</v>
      </c>
    </row>
    <row r="2162" spans="8:18">
      <c r="H2162" t="s">
        <v>164</v>
      </c>
      <c r="I2162" t="s">
        <v>214</v>
      </c>
      <c r="J2162">
        <v>2007</v>
      </c>
      <c r="K2162" t="s">
        <v>516</v>
      </c>
      <c r="L2162">
        <v>0</v>
      </c>
      <c r="N2162" t="s">
        <v>164</v>
      </c>
      <c r="O2162" t="s">
        <v>209</v>
      </c>
      <c r="P2162">
        <v>2015</v>
      </c>
      <c r="Q2162" t="s">
        <v>1265</v>
      </c>
      <c r="R2162">
        <v>2</v>
      </c>
    </row>
    <row r="2163" spans="8:18">
      <c r="H2163" t="s">
        <v>164</v>
      </c>
      <c r="I2163" t="s">
        <v>214</v>
      </c>
      <c r="J2163">
        <v>2008</v>
      </c>
      <c r="K2163" t="s">
        <v>516</v>
      </c>
      <c r="L2163">
        <v>0</v>
      </c>
      <c r="N2163" t="s">
        <v>164</v>
      </c>
      <c r="O2163" t="s">
        <v>209</v>
      </c>
      <c r="P2163">
        <v>2016</v>
      </c>
      <c r="Q2163" t="s">
        <v>1266</v>
      </c>
      <c r="R2163">
        <v>2</v>
      </c>
    </row>
    <row r="2164" spans="8:18">
      <c r="H2164" t="s">
        <v>164</v>
      </c>
      <c r="I2164" t="s">
        <v>214</v>
      </c>
      <c r="J2164">
        <v>2009</v>
      </c>
      <c r="K2164" t="s">
        <v>516</v>
      </c>
      <c r="L2164">
        <v>0</v>
      </c>
      <c r="N2164" t="s">
        <v>164</v>
      </c>
      <c r="O2164" t="s">
        <v>209</v>
      </c>
      <c r="P2164">
        <v>2017</v>
      </c>
      <c r="Q2164" t="s">
        <v>1267</v>
      </c>
      <c r="R2164">
        <v>2</v>
      </c>
    </row>
    <row r="2165" spans="8:18">
      <c r="H2165" t="s">
        <v>164</v>
      </c>
      <c r="I2165" t="s">
        <v>214</v>
      </c>
      <c r="J2165">
        <v>2010</v>
      </c>
      <c r="K2165" t="s">
        <v>516</v>
      </c>
      <c r="L2165">
        <v>0</v>
      </c>
      <c r="N2165" t="s">
        <v>164</v>
      </c>
      <c r="O2165" t="s">
        <v>209</v>
      </c>
      <c r="P2165">
        <v>2018</v>
      </c>
      <c r="Q2165" t="s">
        <v>1268</v>
      </c>
      <c r="R2165">
        <v>2</v>
      </c>
    </row>
    <row r="2166" spans="8:18">
      <c r="H2166" t="s">
        <v>164</v>
      </c>
      <c r="I2166" t="s">
        <v>214</v>
      </c>
      <c r="J2166">
        <v>2011</v>
      </c>
      <c r="K2166" t="s">
        <v>516</v>
      </c>
      <c r="L2166">
        <v>0</v>
      </c>
      <c r="N2166" t="s">
        <v>164</v>
      </c>
      <c r="O2166" t="s">
        <v>209</v>
      </c>
      <c r="P2166">
        <v>2019</v>
      </c>
      <c r="Q2166" t="s">
        <v>1269</v>
      </c>
      <c r="R2166">
        <v>2</v>
      </c>
    </row>
    <row r="2167" spans="8:18">
      <c r="H2167" t="s">
        <v>164</v>
      </c>
      <c r="I2167" t="s">
        <v>214</v>
      </c>
      <c r="J2167">
        <v>2012</v>
      </c>
      <c r="K2167" t="s">
        <v>516</v>
      </c>
      <c r="L2167">
        <v>0</v>
      </c>
      <c r="N2167" t="s">
        <v>164</v>
      </c>
      <c r="O2167" t="s">
        <v>209</v>
      </c>
      <c r="P2167">
        <v>2020</v>
      </c>
      <c r="Q2167" t="s">
        <v>1268</v>
      </c>
      <c r="R2167">
        <v>2</v>
      </c>
    </row>
    <row r="2168" spans="8:18">
      <c r="H2168" t="s">
        <v>164</v>
      </c>
      <c r="I2168" t="s">
        <v>214</v>
      </c>
      <c r="J2168">
        <v>2013</v>
      </c>
      <c r="K2168" t="s">
        <v>516</v>
      </c>
      <c r="L2168">
        <v>0</v>
      </c>
      <c r="N2168" t="s">
        <v>164</v>
      </c>
      <c r="O2168" t="s">
        <v>210</v>
      </c>
    </row>
    <row r="2169" spans="8:18">
      <c r="H2169" t="s">
        <v>164</v>
      </c>
      <c r="I2169" t="s">
        <v>214</v>
      </c>
      <c r="J2169">
        <v>2014</v>
      </c>
      <c r="K2169" t="s">
        <v>765</v>
      </c>
      <c r="L2169">
        <v>1</v>
      </c>
      <c r="N2169" t="s">
        <v>164</v>
      </c>
      <c r="O2169" t="s">
        <v>210</v>
      </c>
      <c r="P2169">
        <v>2013</v>
      </c>
      <c r="Q2169" t="s">
        <v>1270</v>
      </c>
      <c r="R2169">
        <v>3</v>
      </c>
    </row>
    <row r="2170" spans="8:18">
      <c r="H2170" t="s">
        <v>164</v>
      </c>
      <c r="I2170" t="s">
        <v>214</v>
      </c>
      <c r="J2170">
        <v>2015</v>
      </c>
      <c r="K2170" t="s">
        <v>765</v>
      </c>
      <c r="L2170">
        <v>1</v>
      </c>
      <c r="N2170" t="s">
        <v>164</v>
      </c>
      <c r="O2170" t="s">
        <v>210</v>
      </c>
      <c r="P2170">
        <v>2014</v>
      </c>
      <c r="Q2170" t="s">
        <v>1270</v>
      </c>
      <c r="R2170">
        <v>3</v>
      </c>
    </row>
    <row r="2171" spans="8:18">
      <c r="H2171" t="s">
        <v>164</v>
      </c>
      <c r="I2171" t="s">
        <v>214</v>
      </c>
      <c r="J2171">
        <v>2016</v>
      </c>
      <c r="K2171" t="s">
        <v>765</v>
      </c>
      <c r="L2171">
        <v>1</v>
      </c>
      <c r="N2171" t="s">
        <v>164</v>
      </c>
      <c r="O2171" t="s">
        <v>210</v>
      </c>
      <c r="P2171">
        <v>2015</v>
      </c>
      <c r="Q2171" t="s">
        <v>1270</v>
      </c>
      <c r="R2171">
        <v>3</v>
      </c>
    </row>
    <row r="2172" spans="8:18">
      <c r="H2172" t="s">
        <v>164</v>
      </c>
      <c r="I2172" t="s">
        <v>214</v>
      </c>
      <c r="J2172">
        <v>2017</v>
      </c>
      <c r="K2172" t="s">
        <v>765</v>
      </c>
      <c r="L2172">
        <v>1</v>
      </c>
      <c r="N2172" t="s">
        <v>164</v>
      </c>
      <c r="O2172" t="s">
        <v>210</v>
      </c>
      <c r="P2172">
        <v>2016</v>
      </c>
      <c r="Q2172" t="s">
        <v>1270</v>
      </c>
      <c r="R2172">
        <v>3</v>
      </c>
    </row>
    <row r="2173" spans="8:18">
      <c r="H2173" t="s">
        <v>164</v>
      </c>
      <c r="I2173" t="s">
        <v>214</v>
      </c>
      <c r="J2173">
        <v>2018</v>
      </c>
      <c r="K2173" t="s">
        <v>765</v>
      </c>
      <c r="L2173">
        <v>1</v>
      </c>
      <c r="N2173" t="s">
        <v>164</v>
      </c>
      <c r="O2173" t="s">
        <v>210</v>
      </c>
      <c r="P2173">
        <v>2017</v>
      </c>
      <c r="Q2173" t="s">
        <v>1270</v>
      </c>
      <c r="R2173">
        <v>3</v>
      </c>
    </row>
    <row r="2174" spans="8:18">
      <c r="H2174" t="s">
        <v>164</v>
      </c>
      <c r="I2174" t="s">
        <v>214</v>
      </c>
      <c r="J2174">
        <v>2019</v>
      </c>
      <c r="K2174" t="s">
        <v>765</v>
      </c>
      <c r="L2174">
        <v>1</v>
      </c>
      <c r="N2174" t="s">
        <v>164</v>
      </c>
      <c r="O2174" t="s">
        <v>210</v>
      </c>
      <c r="P2174">
        <v>2018</v>
      </c>
      <c r="Q2174" t="s">
        <v>1270</v>
      </c>
      <c r="R2174">
        <v>3</v>
      </c>
    </row>
    <row r="2175" spans="8:18">
      <c r="H2175" t="s">
        <v>164</v>
      </c>
      <c r="I2175" t="s">
        <v>214</v>
      </c>
      <c r="J2175">
        <v>2020</v>
      </c>
      <c r="K2175" t="s">
        <v>765</v>
      </c>
      <c r="L2175">
        <v>1</v>
      </c>
      <c r="N2175" t="s">
        <v>164</v>
      </c>
      <c r="O2175" t="s">
        <v>210</v>
      </c>
      <c r="P2175">
        <v>2019</v>
      </c>
      <c r="Q2175" t="s">
        <v>1270</v>
      </c>
      <c r="R2175">
        <v>3</v>
      </c>
    </row>
    <row r="2176" spans="8:18">
      <c r="H2176" t="s">
        <v>164</v>
      </c>
      <c r="I2176" t="s">
        <v>215</v>
      </c>
      <c r="J2176">
        <v>2006</v>
      </c>
      <c r="K2176" t="s">
        <v>516</v>
      </c>
      <c r="L2176">
        <v>0</v>
      </c>
      <c r="N2176" t="s">
        <v>164</v>
      </c>
      <c r="O2176" t="s">
        <v>210</v>
      </c>
      <c r="P2176">
        <v>2020</v>
      </c>
      <c r="Q2176" t="s">
        <v>1270</v>
      </c>
      <c r="R2176">
        <v>3</v>
      </c>
    </row>
    <row r="2177" spans="8:18">
      <c r="H2177" t="s">
        <v>164</v>
      </c>
      <c r="I2177" t="s">
        <v>215</v>
      </c>
      <c r="J2177">
        <v>2007</v>
      </c>
      <c r="K2177" t="s">
        <v>516</v>
      </c>
      <c r="L2177">
        <v>0</v>
      </c>
      <c r="N2177" t="s">
        <v>164</v>
      </c>
      <c r="O2177" t="s">
        <v>210</v>
      </c>
      <c r="P2177">
        <v>2021</v>
      </c>
      <c r="Q2177" t="s">
        <v>1270</v>
      </c>
      <c r="R2177">
        <v>3</v>
      </c>
    </row>
    <row r="2178" spans="8:18">
      <c r="H2178" t="s">
        <v>164</v>
      </c>
      <c r="I2178" t="s">
        <v>215</v>
      </c>
      <c r="J2178">
        <v>2008</v>
      </c>
      <c r="K2178" t="s">
        <v>516</v>
      </c>
      <c r="L2178">
        <v>0</v>
      </c>
      <c r="N2178" t="s">
        <v>164</v>
      </c>
      <c r="O2178" t="s">
        <v>211</v>
      </c>
      <c r="P2178">
        <v>2007</v>
      </c>
      <c r="Q2178" t="s">
        <v>516</v>
      </c>
      <c r="R2178">
        <v>0</v>
      </c>
    </row>
    <row r="2179" spans="8:18">
      <c r="H2179" t="s">
        <v>164</v>
      </c>
      <c r="I2179" t="s">
        <v>215</v>
      </c>
      <c r="J2179">
        <v>2009</v>
      </c>
      <c r="K2179" t="s">
        <v>516</v>
      </c>
      <c r="L2179">
        <v>0</v>
      </c>
      <c r="N2179" t="s">
        <v>164</v>
      </c>
      <c r="O2179" t="s">
        <v>211</v>
      </c>
      <c r="P2179">
        <v>2008</v>
      </c>
      <c r="Q2179" t="s">
        <v>516</v>
      </c>
      <c r="R2179">
        <v>0</v>
      </c>
    </row>
    <row r="2180" spans="8:18">
      <c r="H2180" t="s">
        <v>164</v>
      </c>
      <c r="I2180" t="s">
        <v>215</v>
      </c>
      <c r="J2180">
        <v>2010</v>
      </c>
      <c r="K2180" t="s">
        <v>516</v>
      </c>
      <c r="L2180">
        <v>0</v>
      </c>
      <c r="N2180" t="s">
        <v>164</v>
      </c>
      <c r="O2180" t="s">
        <v>211</v>
      </c>
      <c r="P2180">
        <v>2009</v>
      </c>
      <c r="Q2180" t="s">
        <v>516</v>
      </c>
      <c r="R2180">
        <v>0</v>
      </c>
    </row>
    <row r="2181" spans="8:18">
      <c r="H2181" t="s">
        <v>164</v>
      </c>
      <c r="I2181" t="s">
        <v>215</v>
      </c>
      <c r="J2181">
        <v>2011</v>
      </c>
      <c r="K2181" t="s">
        <v>516</v>
      </c>
      <c r="L2181">
        <v>0</v>
      </c>
      <c r="N2181" t="s">
        <v>164</v>
      </c>
      <c r="O2181" t="s">
        <v>211</v>
      </c>
      <c r="P2181">
        <v>2010</v>
      </c>
      <c r="Q2181" t="s">
        <v>516</v>
      </c>
      <c r="R2181">
        <v>0</v>
      </c>
    </row>
    <row r="2182" spans="8:18">
      <c r="H2182" t="s">
        <v>164</v>
      </c>
      <c r="I2182" t="s">
        <v>215</v>
      </c>
      <c r="J2182">
        <v>2012</v>
      </c>
      <c r="K2182" t="s">
        <v>516</v>
      </c>
      <c r="L2182">
        <v>0</v>
      </c>
      <c r="N2182" t="s">
        <v>164</v>
      </c>
      <c r="O2182" t="s">
        <v>211</v>
      </c>
      <c r="P2182">
        <v>2011</v>
      </c>
      <c r="Q2182" t="s">
        <v>516</v>
      </c>
      <c r="R2182">
        <v>0</v>
      </c>
    </row>
    <row r="2183" spans="8:18">
      <c r="H2183" t="s">
        <v>164</v>
      </c>
      <c r="I2183" t="s">
        <v>215</v>
      </c>
      <c r="J2183">
        <v>2013</v>
      </c>
      <c r="K2183" t="s">
        <v>516</v>
      </c>
      <c r="L2183">
        <v>0</v>
      </c>
      <c r="N2183" t="s">
        <v>164</v>
      </c>
      <c r="O2183" t="s">
        <v>211</v>
      </c>
      <c r="P2183">
        <v>2012</v>
      </c>
      <c r="Q2183" t="s">
        <v>516</v>
      </c>
      <c r="R2183">
        <v>0</v>
      </c>
    </row>
    <row r="2184" spans="8:18">
      <c r="H2184" t="s">
        <v>164</v>
      </c>
      <c r="I2184" t="s">
        <v>215</v>
      </c>
      <c r="J2184">
        <v>2014</v>
      </c>
      <c r="K2184" t="s">
        <v>516</v>
      </c>
      <c r="L2184">
        <v>0</v>
      </c>
      <c r="N2184" t="s">
        <v>164</v>
      </c>
      <c r="O2184" t="s">
        <v>211</v>
      </c>
      <c r="P2184">
        <v>2013</v>
      </c>
      <c r="Q2184" t="s">
        <v>516</v>
      </c>
      <c r="R2184">
        <v>0</v>
      </c>
    </row>
    <row r="2185" spans="8:18">
      <c r="H2185" t="s">
        <v>164</v>
      </c>
      <c r="I2185" t="s">
        <v>215</v>
      </c>
      <c r="J2185">
        <v>2015</v>
      </c>
      <c r="K2185" t="s">
        <v>516</v>
      </c>
      <c r="L2185">
        <v>0</v>
      </c>
      <c r="N2185" t="s">
        <v>164</v>
      </c>
      <c r="O2185" t="s">
        <v>211</v>
      </c>
      <c r="P2185">
        <v>2014</v>
      </c>
      <c r="Q2185" t="s">
        <v>516</v>
      </c>
      <c r="R2185">
        <v>0</v>
      </c>
    </row>
    <row r="2186" spans="8:18">
      <c r="H2186" t="s">
        <v>164</v>
      </c>
      <c r="I2186" t="s">
        <v>215</v>
      </c>
      <c r="J2186">
        <v>2016</v>
      </c>
      <c r="K2186" t="s">
        <v>716</v>
      </c>
      <c r="L2186">
        <v>1</v>
      </c>
      <c r="N2186" t="s">
        <v>164</v>
      </c>
      <c r="O2186" t="s">
        <v>211</v>
      </c>
      <c r="P2186">
        <v>2015</v>
      </c>
      <c r="Q2186" t="s">
        <v>516</v>
      </c>
      <c r="R2186">
        <v>0</v>
      </c>
    </row>
    <row r="2187" spans="8:18">
      <c r="H2187" t="s">
        <v>164</v>
      </c>
      <c r="I2187" t="s">
        <v>215</v>
      </c>
      <c r="J2187">
        <v>2017</v>
      </c>
      <c r="K2187" t="s">
        <v>1271</v>
      </c>
      <c r="L2187">
        <v>1</v>
      </c>
      <c r="N2187" t="s">
        <v>164</v>
      </c>
      <c r="O2187" t="s">
        <v>211</v>
      </c>
      <c r="P2187">
        <v>2016</v>
      </c>
      <c r="Q2187" t="s">
        <v>516</v>
      </c>
      <c r="R2187">
        <v>0</v>
      </c>
    </row>
    <row r="2188" spans="8:18">
      <c r="H2188" t="s">
        <v>164</v>
      </c>
      <c r="I2188" t="s">
        <v>215</v>
      </c>
      <c r="J2188">
        <v>2018</v>
      </c>
      <c r="K2188" t="s">
        <v>720</v>
      </c>
      <c r="L2188">
        <v>1</v>
      </c>
      <c r="N2188" t="s">
        <v>164</v>
      </c>
      <c r="O2188" t="s">
        <v>211</v>
      </c>
      <c r="P2188">
        <v>2017</v>
      </c>
      <c r="Q2188" t="s">
        <v>516</v>
      </c>
      <c r="R2188">
        <v>0</v>
      </c>
    </row>
    <row r="2189" spans="8:18">
      <c r="H2189" t="s">
        <v>164</v>
      </c>
      <c r="I2189" t="s">
        <v>215</v>
      </c>
      <c r="J2189">
        <v>2019</v>
      </c>
      <c r="K2189" t="s">
        <v>720</v>
      </c>
      <c r="L2189">
        <v>1</v>
      </c>
      <c r="N2189" t="s">
        <v>164</v>
      </c>
      <c r="O2189" t="s">
        <v>211</v>
      </c>
      <c r="P2189">
        <v>2018</v>
      </c>
      <c r="Q2189" t="s">
        <v>1267</v>
      </c>
      <c r="R2189">
        <v>2</v>
      </c>
    </row>
    <row r="2190" spans="8:18">
      <c r="H2190" t="s">
        <v>164</v>
      </c>
      <c r="I2190" t="s">
        <v>215</v>
      </c>
      <c r="J2190">
        <v>2020</v>
      </c>
      <c r="K2190" t="s">
        <v>720</v>
      </c>
      <c r="L2190">
        <v>1</v>
      </c>
      <c r="N2190" t="s">
        <v>164</v>
      </c>
      <c r="O2190" t="s">
        <v>211</v>
      </c>
      <c r="P2190">
        <v>2019</v>
      </c>
      <c r="Q2190" t="s">
        <v>1268</v>
      </c>
      <c r="R2190">
        <v>2</v>
      </c>
    </row>
    <row r="2191" spans="8:18">
      <c r="H2191" t="s">
        <v>164</v>
      </c>
      <c r="I2191" t="s">
        <v>216</v>
      </c>
      <c r="J2191">
        <v>2019</v>
      </c>
      <c r="K2191" t="s">
        <v>1251</v>
      </c>
      <c r="L2191">
        <v>3</v>
      </c>
      <c r="N2191" t="s">
        <v>164</v>
      </c>
      <c r="O2191" t="s">
        <v>211</v>
      </c>
      <c r="P2191">
        <v>2020</v>
      </c>
      <c r="Q2191" t="s">
        <v>1269</v>
      </c>
      <c r="R2191">
        <v>2</v>
      </c>
    </row>
    <row r="2192" spans="8:18">
      <c r="H2192" t="s">
        <v>164</v>
      </c>
      <c r="I2192" t="s">
        <v>216</v>
      </c>
      <c r="J2192">
        <v>2020</v>
      </c>
      <c r="K2192" t="s">
        <v>1251</v>
      </c>
      <c r="L2192">
        <v>3</v>
      </c>
      <c r="N2192" t="s">
        <v>164</v>
      </c>
      <c r="O2192" t="s">
        <v>211</v>
      </c>
      <c r="P2192">
        <v>2021</v>
      </c>
      <c r="Q2192" t="s">
        <v>1268</v>
      </c>
      <c r="R2192">
        <v>2</v>
      </c>
    </row>
    <row r="2193" spans="8:18">
      <c r="H2193" t="s">
        <v>164</v>
      </c>
      <c r="I2193" t="s">
        <v>216</v>
      </c>
      <c r="J2193">
        <v>2021</v>
      </c>
      <c r="K2193" t="s">
        <v>1251</v>
      </c>
      <c r="L2193">
        <v>3</v>
      </c>
      <c r="N2193" t="s">
        <v>164</v>
      </c>
      <c r="O2193" t="s">
        <v>212</v>
      </c>
    </row>
    <row r="2194" spans="8:18">
      <c r="H2194" t="s">
        <v>164</v>
      </c>
      <c r="I2194" t="s">
        <v>217</v>
      </c>
      <c r="J2194">
        <v>2006</v>
      </c>
      <c r="K2194" t="s">
        <v>516</v>
      </c>
      <c r="L2194">
        <v>0</v>
      </c>
      <c r="N2194" t="s">
        <v>164</v>
      </c>
      <c r="O2194" t="s">
        <v>212</v>
      </c>
      <c r="P2194">
        <v>2013</v>
      </c>
      <c r="Q2194" t="s">
        <v>1272</v>
      </c>
      <c r="R2194">
        <v>3</v>
      </c>
    </row>
    <row r="2195" spans="8:18">
      <c r="H2195" t="s">
        <v>164</v>
      </c>
      <c r="I2195" t="s">
        <v>217</v>
      </c>
      <c r="J2195">
        <v>2007</v>
      </c>
      <c r="K2195" t="s">
        <v>516</v>
      </c>
      <c r="L2195">
        <v>0</v>
      </c>
      <c r="N2195" t="s">
        <v>164</v>
      </c>
      <c r="O2195" t="s">
        <v>212</v>
      </c>
      <c r="P2195">
        <v>2014</v>
      </c>
      <c r="Q2195" t="s">
        <v>1272</v>
      </c>
      <c r="R2195">
        <v>3</v>
      </c>
    </row>
    <row r="2196" spans="8:18">
      <c r="H2196" t="s">
        <v>164</v>
      </c>
      <c r="I2196" t="s">
        <v>217</v>
      </c>
      <c r="J2196">
        <v>2008</v>
      </c>
      <c r="K2196" t="s">
        <v>516</v>
      </c>
      <c r="L2196">
        <v>0</v>
      </c>
      <c r="N2196" t="s">
        <v>164</v>
      </c>
      <c r="O2196" t="s">
        <v>212</v>
      </c>
      <c r="P2196">
        <v>2015</v>
      </c>
      <c r="Q2196" t="s">
        <v>1272</v>
      </c>
      <c r="R2196">
        <v>3</v>
      </c>
    </row>
    <row r="2197" spans="8:18">
      <c r="H2197" t="s">
        <v>164</v>
      </c>
      <c r="I2197" t="s">
        <v>217</v>
      </c>
      <c r="J2197">
        <v>2009</v>
      </c>
      <c r="K2197" t="s">
        <v>516</v>
      </c>
      <c r="L2197">
        <v>0</v>
      </c>
      <c r="N2197" t="s">
        <v>164</v>
      </c>
      <c r="O2197" t="s">
        <v>212</v>
      </c>
      <c r="P2197">
        <v>2016</v>
      </c>
      <c r="Q2197" t="s">
        <v>1272</v>
      </c>
      <c r="R2197">
        <v>3</v>
      </c>
    </row>
    <row r="2198" spans="8:18">
      <c r="H2198" t="s">
        <v>164</v>
      </c>
      <c r="I2198" t="s">
        <v>217</v>
      </c>
      <c r="J2198">
        <v>2010</v>
      </c>
      <c r="K2198" t="s">
        <v>516</v>
      </c>
      <c r="L2198">
        <v>0</v>
      </c>
      <c r="N2198" t="s">
        <v>164</v>
      </c>
      <c r="O2198" t="s">
        <v>212</v>
      </c>
      <c r="P2198">
        <v>2017</v>
      </c>
      <c r="Q2198" t="s">
        <v>1272</v>
      </c>
      <c r="R2198">
        <v>3</v>
      </c>
    </row>
    <row r="2199" spans="8:18">
      <c r="H2199" t="s">
        <v>164</v>
      </c>
      <c r="I2199" t="s">
        <v>217</v>
      </c>
      <c r="J2199">
        <v>2011</v>
      </c>
      <c r="K2199" t="s">
        <v>516</v>
      </c>
      <c r="L2199">
        <v>0</v>
      </c>
      <c r="N2199" t="s">
        <v>164</v>
      </c>
      <c r="O2199" t="s">
        <v>212</v>
      </c>
      <c r="P2199">
        <v>2018</v>
      </c>
      <c r="Q2199" t="s">
        <v>1272</v>
      </c>
      <c r="R2199">
        <v>3</v>
      </c>
    </row>
    <row r="2200" spans="8:18">
      <c r="H2200" t="s">
        <v>164</v>
      </c>
      <c r="I2200" t="s">
        <v>217</v>
      </c>
      <c r="J2200">
        <v>2012</v>
      </c>
      <c r="K2200" t="s">
        <v>516</v>
      </c>
      <c r="L2200">
        <v>0</v>
      </c>
      <c r="N2200" t="s">
        <v>164</v>
      </c>
      <c r="O2200" t="s">
        <v>212</v>
      </c>
      <c r="P2200">
        <v>2019</v>
      </c>
      <c r="Q2200" t="s">
        <v>1272</v>
      </c>
      <c r="R2200">
        <v>3</v>
      </c>
    </row>
    <row r="2201" spans="8:18">
      <c r="H2201" t="s">
        <v>164</v>
      </c>
      <c r="I2201" t="s">
        <v>217</v>
      </c>
      <c r="J2201">
        <v>2013</v>
      </c>
      <c r="K2201" t="s">
        <v>516</v>
      </c>
      <c r="L2201">
        <v>0</v>
      </c>
      <c r="N2201" t="s">
        <v>164</v>
      </c>
      <c r="O2201" t="s">
        <v>212</v>
      </c>
      <c r="P2201">
        <v>2020</v>
      </c>
      <c r="Q2201" t="s">
        <v>1272</v>
      </c>
      <c r="R2201">
        <v>3</v>
      </c>
    </row>
    <row r="2202" spans="8:18">
      <c r="H2202" t="s">
        <v>164</v>
      </c>
      <c r="I2202" t="s">
        <v>217</v>
      </c>
      <c r="J2202">
        <v>2014</v>
      </c>
      <c r="K2202" t="s">
        <v>765</v>
      </c>
      <c r="L2202">
        <v>1</v>
      </c>
      <c r="N2202" t="s">
        <v>164</v>
      </c>
      <c r="O2202" t="s">
        <v>212</v>
      </c>
      <c r="P2202">
        <v>2021</v>
      </c>
      <c r="Q2202" t="s">
        <v>1272</v>
      </c>
      <c r="R2202">
        <v>3</v>
      </c>
    </row>
    <row r="2203" spans="8:18">
      <c r="H2203" t="s">
        <v>164</v>
      </c>
      <c r="I2203" t="s">
        <v>217</v>
      </c>
      <c r="J2203">
        <v>2015</v>
      </c>
      <c r="K2203" t="s">
        <v>765</v>
      </c>
      <c r="L2203">
        <v>1</v>
      </c>
      <c r="N2203" t="s">
        <v>164</v>
      </c>
      <c r="O2203" t="s">
        <v>213</v>
      </c>
      <c r="P2203">
        <v>2006</v>
      </c>
      <c r="Q2203">
        <v>0</v>
      </c>
      <c r="R2203">
        <v>0</v>
      </c>
    </row>
    <row r="2204" spans="8:18">
      <c r="H2204" t="s">
        <v>164</v>
      </c>
      <c r="I2204" t="s">
        <v>217</v>
      </c>
      <c r="J2204">
        <v>2016</v>
      </c>
      <c r="K2204" t="s">
        <v>765</v>
      </c>
      <c r="L2204">
        <v>1</v>
      </c>
      <c r="N2204" t="s">
        <v>164</v>
      </c>
      <c r="O2204" t="s">
        <v>213</v>
      </c>
      <c r="P2204">
        <v>2007</v>
      </c>
      <c r="Q2204">
        <v>0</v>
      </c>
      <c r="R2204">
        <v>0</v>
      </c>
    </row>
    <row r="2205" spans="8:18">
      <c r="H2205" t="s">
        <v>164</v>
      </c>
      <c r="I2205" t="s">
        <v>217</v>
      </c>
      <c r="J2205">
        <v>2017</v>
      </c>
      <c r="K2205" t="s">
        <v>765</v>
      </c>
      <c r="L2205">
        <v>1</v>
      </c>
      <c r="N2205" t="s">
        <v>164</v>
      </c>
      <c r="O2205" t="s">
        <v>213</v>
      </c>
      <c r="P2205">
        <v>2008</v>
      </c>
      <c r="Q2205">
        <v>0</v>
      </c>
      <c r="R2205">
        <v>0</v>
      </c>
    </row>
    <row r="2206" spans="8:18">
      <c r="H2206" t="s">
        <v>164</v>
      </c>
      <c r="I2206" t="s">
        <v>217</v>
      </c>
      <c r="J2206">
        <v>2018</v>
      </c>
      <c r="K2206" t="s">
        <v>749</v>
      </c>
      <c r="L2206">
        <v>1</v>
      </c>
      <c r="N2206" t="s">
        <v>164</v>
      </c>
      <c r="O2206" t="s">
        <v>213</v>
      </c>
      <c r="P2206">
        <v>2009</v>
      </c>
      <c r="Q2206">
        <v>0</v>
      </c>
      <c r="R2206">
        <v>0</v>
      </c>
    </row>
    <row r="2207" spans="8:18">
      <c r="H2207" t="s">
        <v>164</v>
      </c>
      <c r="I2207" t="s">
        <v>217</v>
      </c>
      <c r="J2207">
        <v>2019</v>
      </c>
      <c r="K2207" t="s">
        <v>749</v>
      </c>
      <c r="L2207">
        <v>1</v>
      </c>
      <c r="N2207" t="s">
        <v>164</v>
      </c>
      <c r="O2207" t="s">
        <v>213</v>
      </c>
      <c r="P2207">
        <v>2010</v>
      </c>
      <c r="Q2207">
        <v>0</v>
      </c>
      <c r="R2207">
        <v>0</v>
      </c>
    </row>
    <row r="2208" spans="8:18">
      <c r="H2208" t="s">
        <v>164</v>
      </c>
      <c r="I2208" t="s">
        <v>217</v>
      </c>
      <c r="J2208">
        <v>2020</v>
      </c>
      <c r="K2208" t="s">
        <v>749</v>
      </c>
      <c r="L2208">
        <v>1</v>
      </c>
      <c r="N2208" t="s">
        <v>164</v>
      </c>
      <c r="O2208" t="s">
        <v>213</v>
      </c>
      <c r="P2208">
        <v>2011</v>
      </c>
      <c r="Q2208">
        <v>0</v>
      </c>
      <c r="R2208">
        <v>0</v>
      </c>
    </row>
    <row r="2209" spans="8:18">
      <c r="H2209" t="s">
        <v>164</v>
      </c>
      <c r="I2209" t="s">
        <v>218</v>
      </c>
      <c r="J2209">
        <v>2006</v>
      </c>
      <c r="K2209">
        <v>0</v>
      </c>
      <c r="L2209">
        <v>0</v>
      </c>
      <c r="N2209" t="s">
        <v>164</v>
      </c>
      <c r="O2209" t="s">
        <v>213</v>
      </c>
      <c r="P2209">
        <v>2012</v>
      </c>
      <c r="Q2209">
        <v>0</v>
      </c>
      <c r="R2209">
        <v>0</v>
      </c>
    </row>
    <row r="2210" spans="8:18">
      <c r="H2210" t="s">
        <v>164</v>
      </c>
      <c r="I2210" t="s">
        <v>218</v>
      </c>
      <c r="J2210">
        <v>2007</v>
      </c>
      <c r="K2210">
        <v>0</v>
      </c>
      <c r="L2210">
        <v>0</v>
      </c>
      <c r="N2210" t="s">
        <v>164</v>
      </c>
      <c r="O2210" t="s">
        <v>213</v>
      </c>
      <c r="P2210">
        <v>2013</v>
      </c>
      <c r="Q2210">
        <v>0</v>
      </c>
      <c r="R2210">
        <v>0</v>
      </c>
    </row>
    <row r="2211" spans="8:18">
      <c r="H2211" t="s">
        <v>164</v>
      </c>
      <c r="I2211" t="s">
        <v>218</v>
      </c>
      <c r="J2211">
        <v>2008</v>
      </c>
      <c r="K2211">
        <v>0</v>
      </c>
      <c r="L2211">
        <v>0</v>
      </c>
      <c r="N2211" t="s">
        <v>164</v>
      </c>
      <c r="O2211" t="s">
        <v>213</v>
      </c>
      <c r="P2211">
        <v>2014</v>
      </c>
      <c r="Q2211" t="s">
        <v>1273</v>
      </c>
      <c r="R2211">
        <v>1</v>
      </c>
    </row>
    <row r="2212" spans="8:18">
      <c r="H2212" t="s">
        <v>164</v>
      </c>
      <c r="I2212" t="s">
        <v>218</v>
      </c>
      <c r="J2212">
        <v>2009</v>
      </c>
      <c r="K2212">
        <v>0</v>
      </c>
      <c r="L2212">
        <v>0</v>
      </c>
      <c r="N2212" t="s">
        <v>164</v>
      </c>
      <c r="O2212" t="s">
        <v>213</v>
      </c>
      <c r="P2212">
        <v>2015</v>
      </c>
      <c r="Q2212" t="s">
        <v>1273</v>
      </c>
      <c r="R2212">
        <v>1</v>
      </c>
    </row>
    <row r="2213" spans="8:18">
      <c r="H2213" t="s">
        <v>164</v>
      </c>
      <c r="I2213" t="s">
        <v>218</v>
      </c>
      <c r="J2213">
        <v>2010</v>
      </c>
      <c r="K2213">
        <v>0</v>
      </c>
      <c r="L2213">
        <v>0</v>
      </c>
      <c r="N2213" t="s">
        <v>164</v>
      </c>
      <c r="O2213" t="s">
        <v>213</v>
      </c>
      <c r="P2213">
        <v>2016</v>
      </c>
      <c r="Q2213" t="s">
        <v>1273</v>
      </c>
      <c r="R2213">
        <v>1</v>
      </c>
    </row>
    <row r="2214" spans="8:18">
      <c r="H2214" t="s">
        <v>164</v>
      </c>
      <c r="I2214" t="s">
        <v>218</v>
      </c>
      <c r="J2214">
        <v>2011</v>
      </c>
      <c r="K2214">
        <v>0</v>
      </c>
      <c r="L2214">
        <v>0</v>
      </c>
      <c r="N2214" t="s">
        <v>164</v>
      </c>
      <c r="O2214" t="s">
        <v>213</v>
      </c>
      <c r="P2214">
        <v>2017</v>
      </c>
      <c r="Q2214" t="s">
        <v>1273</v>
      </c>
      <c r="R2214">
        <v>1</v>
      </c>
    </row>
    <row r="2215" spans="8:18">
      <c r="H2215" t="s">
        <v>164</v>
      </c>
      <c r="I2215" t="s">
        <v>218</v>
      </c>
      <c r="J2215">
        <v>2012</v>
      </c>
      <c r="K2215">
        <v>0</v>
      </c>
      <c r="L2215">
        <v>0</v>
      </c>
      <c r="N2215" t="s">
        <v>164</v>
      </c>
      <c r="O2215" t="s">
        <v>213</v>
      </c>
      <c r="P2215">
        <v>2018</v>
      </c>
      <c r="Q2215" t="s">
        <v>1273</v>
      </c>
      <c r="R2215">
        <v>1</v>
      </c>
    </row>
    <row r="2216" spans="8:18">
      <c r="H2216" t="s">
        <v>164</v>
      </c>
      <c r="I2216" t="s">
        <v>218</v>
      </c>
      <c r="J2216">
        <v>2013</v>
      </c>
      <c r="K2216" t="s">
        <v>742</v>
      </c>
      <c r="L2216">
        <v>3</v>
      </c>
      <c r="N2216" t="s">
        <v>164</v>
      </c>
      <c r="O2216" t="s">
        <v>213</v>
      </c>
      <c r="P2216">
        <v>2019</v>
      </c>
      <c r="Q2216" t="s">
        <v>1273</v>
      </c>
      <c r="R2216">
        <v>1</v>
      </c>
    </row>
    <row r="2217" spans="8:18">
      <c r="H2217" t="s">
        <v>164</v>
      </c>
      <c r="I2217" t="s">
        <v>218</v>
      </c>
      <c r="J2217">
        <v>2014</v>
      </c>
      <c r="K2217" t="s">
        <v>742</v>
      </c>
      <c r="L2217">
        <v>3</v>
      </c>
      <c r="N2217" t="s">
        <v>164</v>
      </c>
      <c r="O2217" t="s">
        <v>213</v>
      </c>
      <c r="P2217">
        <v>2020</v>
      </c>
      <c r="Q2217" t="s">
        <v>1273</v>
      </c>
      <c r="R2217">
        <v>1</v>
      </c>
    </row>
    <row r="2218" spans="8:18">
      <c r="H2218" t="s">
        <v>164</v>
      </c>
      <c r="I2218" t="s">
        <v>218</v>
      </c>
      <c r="J2218">
        <v>2015</v>
      </c>
      <c r="K2218" t="s">
        <v>742</v>
      </c>
      <c r="L2218">
        <v>3</v>
      </c>
      <c r="N2218" t="s">
        <v>164</v>
      </c>
      <c r="O2218" t="s">
        <v>214</v>
      </c>
      <c r="P2218">
        <v>2006</v>
      </c>
      <c r="Q2218" t="s">
        <v>516</v>
      </c>
      <c r="R2218">
        <v>0</v>
      </c>
    </row>
    <row r="2219" spans="8:18">
      <c r="H2219" t="s">
        <v>164</v>
      </c>
      <c r="I2219" t="s">
        <v>218</v>
      </c>
      <c r="J2219">
        <v>2016</v>
      </c>
      <c r="K2219" t="s">
        <v>742</v>
      </c>
      <c r="L2219">
        <v>3</v>
      </c>
      <c r="N2219" t="s">
        <v>164</v>
      </c>
      <c r="O2219" t="s">
        <v>214</v>
      </c>
      <c r="P2219">
        <v>2007</v>
      </c>
      <c r="Q2219" t="s">
        <v>516</v>
      </c>
      <c r="R2219">
        <v>0</v>
      </c>
    </row>
    <row r="2220" spans="8:18">
      <c r="H2220" t="s">
        <v>164</v>
      </c>
      <c r="I2220" t="s">
        <v>218</v>
      </c>
      <c r="J2220">
        <v>2017</v>
      </c>
      <c r="K2220" t="s">
        <v>742</v>
      </c>
      <c r="L2220">
        <v>3</v>
      </c>
      <c r="N2220" t="s">
        <v>164</v>
      </c>
      <c r="O2220" t="s">
        <v>214</v>
      </c>
      <c r="P2220">
        <v>2008</v>
      </c>
      <c r="Q2220" t="s">
        <v>516</v>
      </c>
      <c r="R2220">
        <v>0</v>
      </c>
    </row>
    <row r="2221" spans="8:18">
      <c r="H2221" t="s">
        <v>164</v>
      </c>
      <c r="I2221" t="s">
        <v>218</v>
      </c>
      <c r="J2221">
        <v>2018</v>
      </c>
      <c r="K2221" t="s">
        <v>742</v>
      </c>
      <c r="L2221">
        <v>3</v>
      </c>
      <c r="N2221" t="s">
        <v>164</v>
      </c>
      <c r="O2221" t="s">
        <v>214</v>
      </c>
      <c r="P2221">
        <v>2009</v>
      </c>
      <c r="Q2221" t="s">
        <v>516</v>
      </c>
      <c r="R2221">
        <v>0</v>
      </c>
    </row>
    <row r="2222" spans="8:18">
      <c r="H2222" t="s">
        <v>164</v>
      </c>
      <c r="I2222" t="s">
        <v>218</v>
      </c>
      <c r="J2222">
        <v>2019</v>
      </c>
      <c r="K2222" t="s">
        <v>742</v>
      </c>
      <c r="L2222">
        <v>3</v>
      </c>
      <c r="N2222" t="s">
        <v>164</v>
      </c>
      <c r="O2222" t="s">
        <v>214</v>
      </c>
      <c r="P2222">
        <v>2010</v>
      </c>
      <c r="Q2222" t="s">
        <v>516</v>
      </c>
      <c r="R2222">
        <v>0</v>
      </c>
    </row>
    <row r="2223" spans="8:18">
      <c r="H2223" t="s">
        <v>164</v>
      </c>
      <c r="I2223" t="s">
        <v>218</v>
      </c>
      <c r="J2223">
        <v>2020</v>
      </c>
      <c r="K2223" t="s">
        <v>742</v>
      </c>
      <c r="L2223">
        <v>3</v>
      </c>
      <c r="N2223" t="s">
        <v>164</v>
      </c>
      <c r="O2223" t="s">
        <v>214</v>
      </c>
      <c r="P2223">
        <v>2011</v>
      </c>
      <c r="Q2223" t="s">
        <v>516</v>
      </c>
      <c r="R2223">
        <v>0</v>
      </c>
    </row>
    <row r="2224" spans="8:18">
      <c r="H2224" t="s">
        <v>164</v>
      </c>
      <c r="I2224" t="s">
        <v>219</v>
      </c>
      <c r="J2224">
        <v>2006</v>
      </c>
      <c r="K2224" t="s">
        <v>720</v>
      </c>
      <c r="L2224">
        <v>1</v>
      </c>
      <c r="N2224" t="s">
        <v>164</v>
      </c>
      <c r="O2224" t="s">
        <v>214</v>
      </c>
      <c r="P2224">
        <v>2012</v>
      </c>
      <c r="Q2224" t="s">
        <v>516</v>
      </c>
      <c r="R2224">
        <v>0</v>
      </c>
    </row>
    <row r="2225" spans="8:18">
      <c r="H2225" t="s">
        <v>164</v>
      </c>
      <c r="I2225" t="s">
        <v>219</v>
      </c>
      <c r="J2225">
        <v>2007</v>
      </c>
      <c r="K2225" t="s">
        <v>720</v>
      </c>
      <c r="L2225">
        <v>1</v>
      </c>
      <c r="N2225" t="s">
        <v>164</v>
      </c>
      <c r="O2225" t="s">
        <v>214</v>
      </c>
      <c r="P2225">
        <v>2013</v>
      </c>
      <c r="Q2225" t="s">
        <v>516</v>
      </c>
      <c r="R2225">
        <v>0</v>
      </c>
    </row>
    <row r="2226" spans="8:18">
      <c r="H2226" t="s">
        <v>164</v>
      </c>
      <c r="I2226" t="s">
        <v>219</v>
      </c>
      <c r="J2226">
        <v>2008</v>
      </c>
      <c r="K2226" t="s">
        <v>720</v>
      </c>
      <c r="L2226">
        <v>1</v>
      </c>
      <c r="N2226" t="s">
        <v>164</v>
      </c>
      <c r="O2226" t="s">
        <v>214</v>
      </c>
      <c r="P2226">
        <v>2014</v>
      </c>
      <c r="Q2226" t="s">
        <v>1274</v>
      </c>
      <c r="R2226">
        <v>1</v>
      </c>
    </row>
    <row r="2227" spans="8:18">
      <c r="H2227" t="s">
        <v>164</v>
      </c>
      <c r="I2227" t="s">
        <v>219</v>
      </c>
      <c r="J2227">
        <v>2009</v>
      </c>
      <c r="K2227" t="s">
        <v>720</v>
      </c>
      <c r="L2227">
        <v>1</v>
      </c>
      <c r="N2227" t="s">
        <v>164</v>
      </c>
      <c r="O2227" t="s">
        <v>214</v>
      </c>
      <c r="P2227">
        <v>2015</v>
      </c>
      <c r="Q2227" t="s">
        <v>1274</v>
      </c>
      <c r="R2227">
        <v>1</v>
      </c>
    </row>
    <row r="2228" spans="8:18">
      <c r="H2228" t="s">
        <v>164</v>
      </c>
      <c r="I2228" t="s">
        <v>219</v>
      </c>
      <c r="J2228">
        <v>2010</v>
      </c>
      <c r="K2228" t="s">
        <v>720</v>
      </c>
      <c r="L2228">
        <v>1</v>
      </c>
      <c r="N2228" t="s">
        <v>164</v>
      </c>
      <c r="O2228" t="s">
        <v>214</v>
      </c>
      <c r="P2228">
        <v>2016</v>
      </c>
      <c r="Q2228" t="s">
        <v>1274</v>
      </c>
      <c r="R2228">
        <v>1</v>
      </c>
    </row>
    <row r="2229" spans="8:18">
      <c r="H2229" t="s">
        <v>164</v>
      </c>
      <c r="I2229" t="s">
        <v>219</v>
      </c>
      <c r="J2229">
        <v>2011</v>
      </c>
      <c r="K2229" t="s">
        <v>720</v>
      </c>
      <c r="L2229">
        <v>1</v>
      </c>
      <c r="N2229" t="s">
        <v>164</v>
      </c>
      <c r="O2229" t="s">
        <v>214</v>
      </c>
      <c r="P2229">
        <v>2017</v>
      </c>
      <c r="Q2229" t="s">
        <v>1274</v>
      </c>
      <c r="R2229">
        <v>1</v>
      </c>
    </row>
    <row r="2230" spans="8:18">
      <c r="H2230" t="s">
        <v>164</v>
      </c>
      <c r="I2230" t="s">
        <v>219</v>
      </c>
      <c r="J2230">
        <v>2012</v>
      </c>
      <c r="K2230" t="s">
        <v>720</v>
      </c>
      <c r="L2230">
        <v>1</v>
      </c>
      <c r="N2230" t="s">
        <v>164</v>
      </c>
      <c r="O2230" t="s">
        <v>214</v>
      </c>
      <c r="P2230">
        <v>2018</v>
      </c>
      <c r="Q2230" t="s">
        <v>1274</v>
      </c>
      <c r="R2230">
        <v>1</v>
      </c>
    </row>
    <row r="2231" spans="8:18">
      <c r="H2231" t="s">
        <v>164</v>
      </c>
      <c r="I2231" t="s">
        <v>219</v>
      </c>
      <c r="J2231">
        <v>2013</v>
      </c>
      <c r="K2231" t="s">
        <v>716</v>
      </c>
      <c r="L2231">
        <v>1</v>
      </c>
      <c r="N2231" t="s">
        <v>164</v>
      </c>
      <c r="O2231" t="s">
        <v>214</v>
      </c>
      <c r="P2231">
        <v>2019</v>
      </c>
      <c r="Q2231" t="s">
        <v>1274</v>
      </c>
      <c r="R2231">
        <v>1</v>
      </c>
    </row>
    <row r="2232" spans="8:18">
      <c r="H2232" t="s">
        <v>164</v>
      </c>
      <c r="I2232" t="s">
        <v>219</v>
      </c>
      <c r="J2232">
        <v>2014</v>
      </c>
      <c r="K2232" t="s">
        <v>716</v>
      </c>
      <c r="L2232">
        <v>1</v>
      </c>
      <c r="N2232" t="s">
        <v>164</v>
      </c>
      <c r="O2232" t="s">
        <v>214</v>
      </c>
      <c r="P2232">
        <v>2020</v>
      </c>
      <c r="Q2232" t="s">
        <v>1274</v>
      </c>
      <c r="R2232">
        <v>1</v>
      </c>
    </row>
    <row r="2233" spans="8:18">
      <c r="H2233" t="s">
        <v>164</v>
      </c>
      <c r="I2233" t="s">
        <v>219</v>
      </c>
      <c r="J2233">
        <v>2015</v>
      </c>
      <c r="K2233" t="s">
        <v>716</v>
      </c>
      <c r="L2233">
        <v>1</v>
      </c>
      <c r="N2233" t="s">
        <v>164</v>
      </c>
      <c r="O2233" t="s">
        <v>215</v>
      </c>
      <c r="P2233">
        <v>2006</v>
      </c>
      <c r="Q2233" t="s">
        <v>516</v>
      </c>
      <c r="R2233">
        <v>0</v>
      </c>
    </row>
    <row r="2234" spans="8:18">
      <c r="H2234" t="s">
        <v>164</v>
      </c>
      <c r="I2234" t="s">
        <v>219</v>
      </c>
      <c r="J2234">
        <v>2016</v>
      </c>
      <c r="K2234" t="s">
        <v>716</v>
      </c>
      <c r="L2234">
        <v>1</v>
      </c>
      <c r="N2234" t="s">
        <v>164</v>
      </c>
      <c r="O2234" t="s">
        <v>215</v>
      </c>
      <c r="P2234">
        <v>2007</v>
      </c>
      <c r="Q2234" t="s">
        <v>516</v>
      </c>
      <c r="R2234">
        <v>0</v>
      </c>
    </row>
    <row r="2235" spans="8:18">
      <c r="H2235" t="s">
        <v>164</v>
      </c>
      <c r="I2235" t="s">
        <v>219</v>
      </c>
      <c r="J2235">
        <v>2017</v>
      </c>
      <c r="K2235" t="s">
        <v>716</v>
      </c>
      <c r="L2235">
        <v>1</v>
      </c>
      <c r="N2235" t="s">
        <v>164</v>
      </c>
      <c r="O2235" t="s">
        <v>215</v>
      </c>
      <c r="P2235">
        <v>2008</v>
      </c>
      <c r="Q2235" t="s">
        <v>516</v>
      </c>
      <c r="R2235">
        <v>0</v>
      </c>
    </row>
    <row r="2236" spans="8:18">
      <c r="H2236" t="s">
        <v>164</v>
      </c>
      <c r="I2236" t="s">
        <v>219</v>
      </c>
      <c r="J2236">
        <v>2018</v>
      </c>
      <c r="K2236" t="s">
        <v>736</v>
      </c>
      <c r="L2236">
        <v>1</v>
      </c>
      <c r="N2236" t="s">
        <v>164</v>
      </c>
      <c r="O2236" t="s">
        <v>215</v>
      </c>
      <c r="P2236">
        <v>2009</v>
      </c>
      <c r="Q2236" t="s">
        <v>516</v>
      </c>
      <c r="R2236">
        <v>0</v>
      </c>
    </row>
    <row r="2237" spans="8:18">
      <c r="H2237" t="s">
        <v>164</v>
      </c>
      <c r="I2237" t="s">
        <v>219</v>
      </c>
      <c r="J2237">
        <v>2019</v>
      </c>
      <c r="K2237" t="s">
        <v>716</v>
      </c>
      <c r="L2237">
        <v>1</v>
      </c>
      <c r="N2237" t="s">
        <v>164</v>
      </c>
      <c r="O2237" t="s">
        <v>215</v>
      </c>
      <c r="P2237">
        <v>2010</v>
      </c>
      <c r="Q2237" t="s">
        <v>516</v>
      </c>
      <c r="R2237">
        <v>0</v>
      </c>
    </row>
    <row r="2238" spans="8:18">
      <c r="H2238" t="s">
        <v>164</v>
      </c>
      <c r="I2238" t="s">
        <v>219</v>
      </c>
      <c r="J2238">
        <v>2020</v>
      </c>
      <c r="K2238" t="s">
        <v>716</v>
      </c>
      <c r="L2238">
        <v>1</v>
      </c>
      <c r="N2238" t="s">
        <v>164</v>
      </c>
      <c r="O2238" t="s">
        <v>215</v>
      </c>
      <c r="P2238">
        <v>2011</v>
      </c>
      <c r="Q2238" t="s">
        <v>516</v>
      </c>
      <c r="R2238">
        <v>0</v>
      </c>
    </row>
    <row r="2239" spans="8:18">
      <c r="H2239" t="s">
        <v>164</v>
      </c>
      <c r="I2239" t="s">
        <v>220</v>
      </c>
      <c r="J2239">
        <v>2006</v>
      </c>
      <c r="K2239">
        <v>0</v>
      </c>
      <c r="L2239">
        <v>0</v>
      </c>
      <c r="N2239" t="s">
        <v>164</v>
      </c>
      <c r="O2239" t="s">
        <v>215</v>
      </c>
      <c r="P2239">
        <v>2012</v>
      </c>
      <c r="Q2239" t="s">
        <v>516</v>
      </c>
      <c r="R2239">
        <v>0</v>
      </c>
    </row>
    <row r="2240" spans="8:18">
      <c r="H2240" t="s">
        <v>164</v>
      </c>
      <c r="I2240" t="s">
        <v>220</v>
      </c>
      <c r="J2240">
        <v>2007</v>
      </c>
      <c r="K2240">
        <v>0</v>
      </c>
      <c r="L2240">
        <v>0</v>
      </c>
      <c r="N2240" t="s">
        <v>164</v>
      </c>
      <c r="O2240" t="s">
        <v>215</v>
      </c>
      <c r="P2240">
        <v>2013</v>
      </c>
      <c r="Q2240" t="s">
        <v>516</v>
      </c>
      <c r="R2240">
        <v>0</v>
      </c>
    </row>
    <row r="2241" spans="8:18">
      <c r="H2241" t="s">
        <v>164</v>
      </c>
      <c r="I2241" t="s">
        <v>220</v>
      </c>
      <c r="J2241">
        <v>2008</v>
      </c>
      <c r="K2241">
        <v>0</v>
      </c>
      <c r="L2241">
        <v>0</v>
      </c>
      <c r="N2241" t="s">
        <v>164</v>
      </c>
      <c r="O2241" t="s">
        <v>215</v>
      </c>
      <c r="P2241">
        <v>2014</v>
      </c>
      <c r="Q2241" t="s">
        <v>516</v>
      </c>
      <c r="R2241">
        <v>0</v>
      </c>
    </row>
    <row r="2242" spans="8:18">
      <c r="H2242" t="s">
        <v>164</v>
      </c>
      <c r="I2242" t="s">
        <v>220</v>
      </c>
      <c r="J2242">
        <v>2009</v>
      </c>
      <c r="K2242">
        <v>0</v>
      </c>
      <c r="L2242">
        <v>0</v>
      </c>
      <c r="N2242" t="s">
        <v>164</v>
      </c>
      <c r="O2242" t="s">
        <v>215</v>
      </c>
      <c r="P2242">
        <v>2015</v>
      </c>
      <c r="Q2242" t="s">
        <v>516</v>
      </c>
      <c r="R2242">
        <v>0</v>
      </c>
    </row>
    <row r="2243" spans="8:18">
      <c r="H2243" t="s">
        <v>164</v>
      </c>
      <c r="I2243" t="s">
        <v>220</v>
      </c>
      <c r="J2243">
        <v>2010</v>
      </c>
      <c r="K2243">
        <v>0</v>
      </c>
      <c r="L2243">
        <v>0</v>
      </c>
      <c r="N2243" t="s">
        <v>164</v>
      </c>
      <c r="O2243" t="s">
        <v>215</v>
      </c>
      <c r="P2243">
        <v>2016</v>
      </c>
      <c r="Q2243" t="s">
        <v>1275</v>
      </c>
      <c r="R2243">
        <v>1</v>
      </c>
    </row>
    <row r="2244" spans="8:18">
      <c r="H2244" t="s">
        <v>164</v>
      </c>
      <c r="I2244" t="s">
        <v>220</v>
      </c>
      <c r="J2244">
        <v>2011</v>
      </c>
      <c r="K2244">
        <v>0</v>
      </c>
      <c r="L2244">
        <v>0</v>
      </c>
      <c r="N2244" t="s">
        <v>164</v>
      </c>
      <c r="O2244" t="s">
        <v>215</v>
      </c>
      <c r="P2244">
        <v>2017</v>
      </c>
      <c r="Q2244" t="s">
        <v>1276</v>
      </c>
      <c r="R2244">
        <v>1</v>
      </c>
    </row>
    <row r="2245" spans="8:18">
      <c r="H2245" t="s">
        <v>164</v>
      </c>
      <c r="I2245" t="s">
        <v>220</v>
      </c>
      <c r="J2245">
        <v>2012</v>
      </c>
      <c r="K2245">
        <v>0</v>
      </c>
      <c r="L2245">
        <v>0</v>
      </c>
      <c r="N2245" t="s">
        <v>164</v>
      </c>
      <c r="O2245" t="s">
        <v>215</v>
      </c>
      <c r="P2245">
        <v>2018</v>
      </c>
      <c r="Q2245" t="s">
        <v>771</v>
      </c>
      <c r="R2245">
        <v>1</v>
      </c>
    </row>
    <row r="2246" spans="8:18">
      <c r="H2246" t="s">
        <v>164</v>
      </c>
      <c r="I2246" t="s">
        <v>220</v>
      </c>
      <c r="J2246">
        <v>2013</v>
      </c>
      <c r="K2246">
        <v>0</v>
      </c>
      <c r="L2246">
        <v>0</v>
      </c>
      <c r="N2246" t="s">
        <v>164</v>
      </c>
      <c r="O2246" t="s">
        <v>215</v>
      </c>
      <c r="P2246">
        <v>2019</v>
      </c>
      <c r="Q2246" t="s">
        <v>1277</v>
      </c>
      <c r="R2246">
        <v>1</v>
      </c>
    </row>
    <row r="2247" spans="8:18">
      <c r="H2247" t="s">
        <v>164</v>
      </c>
      <c r="I2247" t="s">
        <v>220</v>
      </c>
      <c r="J2247">
        <v>2014</v>
      </c>
      <c r="K2247" t="s">
        <v>720</v>
      </c>
      <c r="L2247">
        <v>1</v>
      </c>
      <c r="N2247" t="s">
        <v>164</v>
      </c>
      <c r="O2247" t="s">
        <v>215</v>
      </c>
      <c r="P2247">
        <v>2020</v>
      </c>
      <c r="Q2247" t="s">
        <v>1277</v>
      </c>
      <c r="R2247">
        <v>1</v>
      </c>
    </row>
    <row r="2248" spans="8:18">
      <c r="H2248" t="s">
        <v>164</v>
      </c>
      <c r="I2248" t="s">
        <v>220</v>
      </c>
      <c r="J2248">
        <v>2015</v>
      </c>
      <c r="K2248" t="s">
        <v>720</v>
      </c>
      <c r="L2248">
        <v>1</v>
      </c>
      <c r="N2248" t="s">
        <v>164</v>
      </c>
      <c r="O2248" t="s">
        <v>216</v>
      </c>
    </row>
    <row r="2249" spans="8:18">
      <c r="H2249" t="s">
        <v>164</v>
      </c>
      <c r="I2249" t="s">
        <v>220</v>
      </c>
      <c r="J2249">
        <v>2016</v>
      </c>
      <c r="K2249" t="s">
        <v>720</v>
      </c>
      <c r="L2249">
        <v>1</v>
      </c>
      <c r="N2249" t="s">
        <v>164</v>
      </c>
      <c r="O2249" t="s">
        <v>216</v>
      </c>
      <c r="P2249">
        <v>2019</v>
      </c>
      <c r="Q2249" t="s">
        <v>1278</v>
      </c>
      <c r="R2249">
        <v>3</v>
      </c>
    </row>
    <row r="2250" spans="8:18">
      <c r="H2250" t="s">
        <v>164</v>
      </c>
      <c r="I2250" t="s">
        <v>220</v>
      </c>
      <c r="J2250">
        <v>2017</v>
      </c>
      <c r="K2250" t="s">
        <v>720</v>
      </c>
      <c r="L2250">
        <v>1</v>
      </c>
      <c r="N2250" t="s">
        <v>164</v>
      </c>
      <c r="O2250" t="s">
        <v>216</v>
      </c>
      <c r="P2250">
        <v>2020</v>
      </c>
      <c r="Q2250" t="s">
        <v>1278</v>
      </c>
      <c r="R2250">
        <v>3</v>
      </c>
    </row>
    <row r="2251" spans="8:18">
      <c r="H2251" t="s">
        <v>164</v>
      </c>
      <c r="I2251" t="s">
        <v>220</v>
      </c>
      <c r="J2251">
        <v>2018</v>
      </c>
      <c r="K2251" t="s">
        <v>720</v>
      </c>
      <c r="L2251">
        <v>1</v>
      </c>
      <c r="N2251" t="s">
        <v>164</v>
      </c>
      <c r="O2251" t="s">
        <v>216</v>
      </c>
      <c r="P2251">
        <v>2021</v>
      </c>
      <c r="Q2251" t="s">
        <v>1278</v>
      </c>
      <c r="R2251">
        <v>3</v>
      </c>
    </row>
    <row r="2252" spans="8:18">
      <c r="H2252" t="s">
        <v>164</v>
      </c>
      <c r="I2252" t="s">
        <v>220</v>
      </c>
      <c r="J2252">
        <v>2019</v>
      </c>
      <c r="K2252" t="s">
        <v>720</v>
      </c>
      <c r="L2252">
        <v>1</v>
      </c>
      <c r="N2252" t="s">
        <v>164</v>
      </c>
      <c r="O2252" t="s">
        <v>217</v>
      </c>
      <c r="P2252">
        <v>2006</v>
      </c>
      <c r="Q2252" t="s">
        <v>516</v>
      </c>
      <c r="R2252">
        <v>0</v>
      </c>
    </row>
    <row r="2253" spans="8:18">
      <c r="H2253" t="s">
        <v>164</v>
      </c>
      <c r="I2253" t="s">
        <v>220</v>
      </c>
      <c r="J2253">
        <v>2020</v>
      </c>
      <c r="K2253" t="s">
        <v>1279</v>
      </c>
      <c r="L2253">
        <v>2</v>
      </c>
      <c r="N2253" t="s">
        <v>164</v>
      </c>
      <c r="O2253" t="s">
        <v>217</v>
      </c>
      <c r="P2253">
        <v>2007</v>
      </c>
      <c r="Q2253" t="s">
        <v>516</v>
      </c>
      <c r="R2253">
        <v>0</v>
      </c>
    </row>
    <row r="2254" spans="8:18">
      <c r="H2254" t="s">
        <v>164</v>
      </c>
      <c r="I2254" t="s">
        <v>221</v>
      </c>
      <c r="J2254">
        <v>0</v>
      </c>
      <c r="K2254">
        <v>0</v>
      </c>
      <c r="L2254">
        <v>0</v>
      </c>
      <c r="N2254" t="s">
        <v>164</v>
      </c>
      <c r="O2254" t="s">
        <v>217</v>
      </c>
      <c r="P2254">
        <v>2008</v>
      </c>
      <c r="Q2254" t="s">
        <v>516</v>
      </c>
      <c r="R2254">
        <v>0</v>
      </c>
    </row>
    <row r="2255" spans="8:18">
      <c r="H2255" t="s">
        <v>164</v>
      </c>
      <c r="I2255" t="s">
        <v>221</v>
      </c>
      <c r="J2255">
        <v>2019</v>
      </c>
      <c r="K2255" t="s">
        <v>742</v>
      </c>
      <c r="L2255">
        <v>3</v>
      </c>
      <c r="N2255" t="s">
        <v>164</v>
      </c>
      <c r="O2255" t="s">
        <v>217</v>
      </c>
      <c r="P2255">
        <v>2009</v>
      </c>
      <c r="Q2255" t="s">
        <v>516</v>
      </c>
      <c r="R2255">
        <v>0</v>
      </c>
    </row>
    <row r="2256" spans="8:18">
      <c r="H2256" t="s">
        <v>164</v>
      </c>
      <c r="I2256" t="s">
        <v>221</v>
      </c>
      <c r="J2256">
        <v>2019</v>
      </c>
      <c r="K2256" t="s">
        <v>681</v>
      </c>
      <c r="L2256">
        <v>3</v>
      </c>
      <c r="N2256" t="s">
        <v>164</v>
      </c>
      <c r="O2256" t="s">
        <v>217</v>
      </c>
      <c r="P2256">
        <v>2010</v>
      </c>
      <c r="Q2256" t="s">
        <v>516</v>
      </c>
      <c r="R2256">
        <v>0</v>
      </c>
    </row>
    <row r="2257" spans="8:18">
      <c r="H2257" t="s">
        <v>164</v>
      </c>
      <c r="I2257" t="s">
        <v>221</v>
      </c>
      <c r="J2257">
        <v>2020</v>
      </c>
      <c r="K2257" t="s">
        <v>681</v>
      </c>
      <c r="L2257">
        <v>3</v>
      </c>
      <c r="N2257" t="s">
        <v>164</v>
      </c>
      <c r="O2257" t="s">
        <v>217</v>
      </c>
      <c r="P2257">
        <v>2011</v>
      </c>
      <c r="Q2257" t="s">
        <v>516</v>
      </c>
      <c r="R2257">
        <v>0</v>
      </c>
    </row>
    <row r="2258" spans="8:18">
      <c r="H2258" t="s">
        <v>164</v>
      </c>
      <c r="I2258" t="s">
        <v>221</v>
      </c>
      <c r="J2258">
        <v>2021</v>
      </c>
      <c r="K2258" t="s">
        <v>681</v>
      </c>
      <c r="L2258">
        <v>3</v>
      </c>
      <c r="N2258" t="s">
        <v>164</v>
      </c>
      <c r="O2258" t="s">
        <v>217</v>
      </c>
      <c r="P2258">
        <v>2012</v>
      </c>
      <c r="Q2258" t="s">
        <v>516</v>
      </c>
      <c r="R2258">
        <v>0</v>
      </c>
    </row>
    <row r="2259" spans="8:18">
      <c r="H2259" t="s">
        <v>164</v>
      </c>
      <c r="I2259" t="s">
        <v>222</v>
      </c>
      <c r="J2259">
        <v>2006</v>
      </c>
      <c r="K2259">
        <v>0</v>
      </c>
      <c r="L2259">
        <v>0</v>
      </c>
      <c r="N2259" t="s">
        <v>164</v>
      </c>
      <c r="O2259" t="s">
        <v>217</v>
      </c>
      <c r="P2259">
        <v>2013</v>
      </c>
      <c r="Q2259" t="s">
        <v>516</v>
      </c>
      <c r="R2259">
        <v>0</v>
      </c>
    </row>
    <row r="2260" spans="8:18">
      <c r="H2260" t="s">
        <v>164</v>
      </c>
      <c r="I2260" t="s">
        <v>222</v>
      </c>
      <c r="J2260">
        <v>2007</v>
      </c>
      <c r="K2260">
        <v>0</v>
      </c>
      <c r="L2260">
        <v>0</v>
      </c>
      <c r="N2260" t="s">
        <v>164</v>
      </c>
      <c r="O2260" t="s">
        <v>217</v>
      </c>
      <c r="P2260">
        <v>2014</v>
      </c>
      <c r="Q2260" t="s">
        <v>1280</v>
      </c>
      <c r="R2260">
        <v>1</v>
      </c>
    </row>
    <row r="2261" spans="8:18">
      <c r="H2261" t="s">
        <v>164</v>
      </c>
      <c r="I2261" t="s">
        <v>222</v>
      </c>
      <c r="J2261">
        <v>2008</v>
      </c>
      <c r="K2261">
        <v>0</v>
      </c>
      <c r="L2261">
        <v>0</v>
      </c>
      <c r="N2261" t="s">
        <v>164</v>
      </c>
      <c r="O2261" t="s">
        <v>217</v>
      </c>
      <c r="P2261">
        <v>2015</v>
      </c>
      <c r="Q2261" t="s">
        <v>1280</v>
      </c>
      <c r="R2261">
        <v>1</v>
      </c>
    </row>
    <row r="2262" spans="8:18">
      <c r="H2262" t="s">
        <v>164</v>
      </c>
      <c r="I2262" t="s">
        <v>222</v>
      </c>
      <c r="J2262">
        <v>2009</v>
      </c>
      <c r="K2262">
        <v>0</v>
      </c>
      <c r="L2262">
        <v>0</v>
      </c>
      <c r="N2262" t="s">
        <v>164</v>
      </c>
      <c r="O2262" t="s">
        <v>217</v>
      </c>
      <c r="P2262">
        <v>2016</v>
      </c>
      <c r="Q2262" t="s">
        <v>1280</v>
      </c>
      <c r="R2262">
        <v>1</v>
      </c>
    </row>
    <row r="2263" spans="8:18">
      <c r="H2263" t="s">
        <v>164</v>
      </c>
      <c r="I2263" t="s">
        <v>222</v>
      </c>
      <c r="J2263">
        <v>2010</v>
      </c>
      <c r="K2263">
        <v>0</v>
      </c>
      <c r="L2263">
        <v>0</v>
      </c>
      <c r="N2263" t="s">
        <v>164</v>
      </c>
      <c r="O2263" t="s">
        <v>217</v>
      </c>
      <c r="P2263">
        <v>2017</v>
      </c>
      <c r="Q2263" t="s">
        <v>1280</v>
      </c>
      <c r="R2263">
        <v>1</v>
      </c>
    </row>
    <row r="2264" spans="8:18">
      <c r="H2264" t="s">
        <v>164</v>
      </c>
      <c r="I2264" t="s">
        <v>222</v>
      </c>
      <c r="J2264">
        <v>2011</v>
      </c>
      <c r="K2264">
        <v>0</v>
      </c>
      <c r="L2264">
        <v>0</v>
      </c>
      <c r="N2264" t="s">
        <v>164</v>
      </c>
      <c r="O2264" t="s">
        <v>217</v>
      </c>
      <c r="P2264">
        <v>2018</v>
      </c>
      <c r="Q2264" t="s">
        <v>1281</v>
      </c>
      <c r="R2264">
        <v>1</v>
      </c>
    </row>
    <row r="2265" spans="8:18">
      <c r="H2265" t="s">
        <v>164</v>
      </c>
      <c r="I2265" t="s">
        <v>222</v>
      </c>
      <c r="J2265">
        <v>2012</v>
      </c>
      <c r="K2265">
        <v>0</v>
      </c>
      <c r="L2265">
        <v>0</v>
      </c>
      <c r="N2265" t="s">
        <v>164</v>
      </c>
      <c r="O2265" t="s">
        <v>217</v>
      </c>
      <c r="P2265">
        <v>2019</v>
      </c>
      <c r="Q2265" t="s">
        <v>1281</v>
      </c>
      <c r="R2265">
        <v>1</v>
      </c>
    </row>
    <row r="2266" spans="8:18">
      <c r="H2266" t="s">
        <v>164</v>
      </c>
      <c r="I2266" t="s">
        <v>222</v>
      </c>
      <c r="J2266">
        <v>2013</v>
      </c>
      <c r="K2266">
        <v>0</v>
      </c>
      <c r="L2266">
        <v>0</v>
      </c>
      <c r="N2266" t="s">
        <v>164</v>
      </c>
      <c r="O2266" t="s">
        <v>217</v>
      </c>
      <c r="P2266">
        <v>2020</v>
      </c>
      <c r="Q2266" t="s">
        <v>1281</v>
      </c>
      <c r="R2266">
        <v>1</v>
      </c>
    </row>
    <row r="2267" spans="8:18">
      <c r="H2267" t="s">
        <v>164</v>
      </c>
      <c r="I2267" t="s">
        <v>222</v>
      </c>
      <c r="J2267">
        <v>2014</v>
      </c>
      <c r="K2267">
        <v>0</v>
      </c>
      <c r="L2267">
        <v>0</v>
      </c>
      <c r="N2267" t="s">
        <v>164</v>
      </c>
      <c r="O2267" t="s">
        <v>218</v>
      </c>
      <c r="P2267">
        <v>2006</v>
      </c>
      <c r="Q2267">
        <v>0</v>
      </c>
      <c r="R2267">
        <v>0</v>
      </c>
    </row>
    <row r="2268" spans="8:18">
      <c r="H2268" t="s">
        <v>164</v>
      </c>
      <c r="I2268" t="s">
        <v>222</v>
      </c>
      <c r="J2268">
        <v>2015</v>
      </c>
      <c r="K2268" t="s">
        <v>765</v>
      </c>
      <c r="L2268">
        <v>1</v>
      </c>
      <c r="N2268" t="s">
        <v>164</v>
      </c>
      <c r="O2268" t="s">
        <v>218</v>
      </c>
      <c r="P2268">
        <v>2007</v>
      </c>
      <c r="Q2268">
        <v>0</v>
      </c>
      <c r="R2268">
        <v>0</v>
      </c>
    </row>
    <row r="2269" spans="8:18">
      <c r="H2269" t="s">
        <v>164</v>
      </c>
      <c r="I2269" t="s">
        <v>222</v>
      </c>
      <c r="J2269">
        <v>2016</v>
      </c>
      <c r="K2269" t="s">
        <v>765</v>
      </c>
      <c r="L2269">
        <v>1</v>
      </c>
      <c r="N2269" t="s">
        <v>164</v>
      </c>
      <c r="O2269" t="s">
        <v>218</v>
      </c>
      <c r="P2269">
        <v>2008</v>
      </c>
      <c r="Q2269">
        <v>0</v>
      </c>
      <c r="R2269">
        <v>0</v>
      </c>
    </row>
    <row r="2270" spans="8:18">
      <c r="H2270" t="s">
        <v>164</v>
      </c>
      <c r="I2270" t="s">
        <v>222</v>
      </c>
      <c r="J2270">
        <v>2017</v>
      </c>
      <c r="K2270" t="s">
        <v>765</v>
      </c>
      <c r="L2270">
        <v>1</v>
      </c>
      <c r="N2270" t="s">
        <v>164</v>
      </c>
      <c r="O2270" t="s">
        <v>218</v>
      </c>
      <c r="P2270">
        <v>2009</v>
      </c>
      <c r="Q2270">
        <v>0</v>
      </c>
      <c r="R2270">
        <v>0</v>
      </c>
    </row>
    <row r="2271" spans="8:18">
      <c r="H2271" t="s">
        <v>164</v>
      </c>
      <c r="I2271" t="s">
        <v>222</v>
      </c>
      <c r="J2271">
        <v>2018</v>
      </c>
      <c r="K2271" t="s">
        <v>765</v>
      </c>
      <c r="L2271">
        <v>1</v>
      </c>
      <c r="N2271" t="s">
        <v>164</v>
      </c>
      <c r="O2271" t="s">
        <v>218</v>
      </c>
      <c r="P2271">
        <v>2010</v>
      </c>
      <c r="Q2271">
        <v>0</v>
      </c>
      <c r="R2271">
        <v>0</v>
      </c>
    </row>
    <row r="2272" spans="8:18">
      <c r="H2272" t="s">
        <v>164</v>
      </c>
      <c r="I2272" t="s">
        <v>222</v>
      </c>
      <c r="J2272">
        <v>2019</v>
      </c>
      <c r="K2272" t="s">
        <v>765</v>
      </c>
      <c r="L2272">
        <v>1</v>
      </c>
      <c r="N2272" t="s">
        <v>164</v>
      </c>
      <c r="O2272" t="s">
        <v>218</v>
      </c>
      <c r="P2272">
        <v>2011</v>
      </c>
      <c r="Q2272">
        <v>0</v>
      </c>
      <c r="R2272">
        <v>0</v>
      </c>
    </row>
    <row r="2273" spans="8:18">
      <c r="H2273" t="s">
        <v>164</v>
      </c>
      <c r="I2273" t="s">
        <v>222</v>
      </c>
      <c r="J2273">
        <v>2020</v>
      </c>
      <c r="K2273" t="s">
        <v>765</v>
      </c>
      <c r="L2273">
        <v>1</v>
      </c>
      <c r="N2273" t="s">
        <v>164</v>
      </c>
      <c r="O2273" t="s">
        <v>218</v>
      </c>
      <c r="P2273">
        <v>2012</v>
      </c>
      <c r="Q2273">
        <v>0</v>
      </c>
      <c r="R2273">
        <v>0</v>
      </c>
    </row>
    <row r="2274" spans="8:18">
      <c r="H2274" t="s">
        <v>164</v>
      </c>
      <c r="I2274" t="s">
        <v>223</v>
      </c>
      <c r="J2274">
        <v>2006</v>
      </c>
      <c r="K2274" t="s">
        <v>516</v>
      </c>
      <c r="L2274">
        <v>0</v>
      </c>
      <c r="N2274" t="s">
        <v>164</v>
      </c>
      <c r="O2274" t="s">
        <v>218</v>
      </c>
      <c r="P2274">
        <v>2013</v>
      </c>
      <c r="Q2274" t="s">
        <v>1282</v>
      </c>
      <c r="R2274">
        <v>3</v>
      </c>
    </row>
    <row r="2275" spans="8:18">
      <c r="H2275" t="s">
        <v>164</v>
      </c>
      <c r="I2275" t="s">
        <v>223</v>
      </c>
      <c r="J2275">
        <v>2007</v>
      </c>
      <c r="K2275" t="s">
        <v>516</v>
      </c>
      <c r="L2275">
        <v>0</v>
      </c>
      <c r="N2275" t="s">
        <v>164</v>
      </c>
      <c r="O2275" t="s">
        <v>218</v>
      </c>
      <c r="P2275">
        <v>2014</v>
      </c>
      <c r="Q2275" t="s">
        <v>1282</v>
      </c>
      <c r="R2275">
        <v>3</v>
      </c>
    </row>
    <row r="2276" spans="8:18">
      <c r="H2276" t="s">
        <v>164</v>
      </c>
      <c r="I2276" t="s">
        <v>223</v>
      </c>
      <c r="J2276">
        <v>2008</v>
      </c>
      <c r="K2276" t="s">
        <v>516</v>
      </c>
      <c r="L2276">
        <v>0</v>
      </c>
      <c r="N2276" t="s">
        <v>164</v>
      </c>
      <c r="O2276" t="s">
        <v>218</v>
      </c>
      <c r="P2276">
        <v>2015</v>
      </c>
      <c r="Q2276" t="s">
        <v>1283</v>
      </c>
      <c r="R2276">
        <v>3</v>
      </c>
    </row>
    <row r="2277" spans="8:18">
      <c r="H2277" t="s">
        <v>164</v>
      </c>
      <c r="I2277" t="s">
        <v>223</v>
      </c>
      <c r="J2277">
        <v>2009</v>
      </c>
      <c r="K2277" t="s">
        <v>516</v>
      </c>
      <c r="L2277">
        <v>0</v>
      </c>
      <c r="N2277" t="s">
        <v>164</v>
      </c>
      <c r="O2277" t="s">
        <v>218</v>
      </c>
      <c r="P2277">
        <v>2016</v>
      </c>
      <c r="Q2277" t="s">
        <v>1283</v>
      </c>
      <c r="R2277">
        <v>3</v>
      </c>
    </row>
    <row r="2278" spans="8:18">
      <c r="H2278" t="s">
        <v>164</v>
      </c>
      <c r="I2278" t="s">
        <v>223</v>
      </c>
      <c r="J2278">
        <v>2010</v>
      </c>
      <c r="K2278" t="s">
        <v>516</v>
      </c>
      <c r="L2278">
        <v>0</v>
      </c>
      <c r="N2278" t="s">
        <v>164</v>
      </c>
      <c r="O2278" t="s">
        <v>218</v>
      </c>
      <c r="P2278">
        <v>2017</v>
      </c>
      <c r="Q2278" t="s">
        <v>1283</v>
      </c>
      <c r="R2278">
        <v>3</v>
      </c>
    </row>
    <row r="2279" spans="8:18">
      <c r="H2279" t="s">
        <v>164</v>
      </c>
      <c r="I2279" t="s">
        <v>223</v>
      </c>
      <c r="J2279">
        <v>2011</v>
      </c>
      <c r="K2279" t="s">
        <v>516</v>
      </c>
      <c r="L2279">
        <v>0</v>
      </c>
      <c r="N2279" t="s">
        <v>164</v>
      </c>
      <c r="O2279" t="s">
        <v>218</v>
      </c>
      <c r="P2279">
        <v>2018</v>
      </c>
      <c r="Q2279" t="s">
        <v>1283</v>
      </c>
      <c r="R2279">
        <v>3</v>
      </c>
    </row>
    <row r="2280" spans="8:18">
      <c r="H2280" t="s">
        <v>164</v>
      </c>
      <c r="I2280" t="s">
        <v>223</v>
      </c>
      <c r="J2280">
        <v>2012</v>
      </c>
      <c r="K2280" t="s">
        <v>516</v>
      </c>
      <c r="L2280">
        <v>0</v>
      </c>
      <c r="N2280" t="s">
        <v>164</v>
      </c>
      <c r="O2280" t="s">
        <v>218</v>
      </c>
      <c r="P2280">
        <v>2019</v>
      </c>
      <c r="Q2280" t="s">
        <v>1283</v>
      </c>
      <c r="R2280">
        <v>3</v>
      </c>
    </row>
    <row r="2281" spans="8:18">
      <c r="H2281" t="s">
        <v>164</v>
      </c>
      <c r="I2281" t="s">
        <v>223</v>
      </c>
      <c r="J2281">
        <v>2013</v>
      </c>
      <c r="K2281" t="s">
        <v>516</v>
      </c>
      <c r="L2281">
        <v>0</v>
      </c>
      <c r="N2281" t="s">
        <v>164</v>
      </c>
      <c r="O2281" t="s">
        <v>218</v>
      </c>
      <c r="P2281">
        <v>2020</v>
      </c>
      <c r="Q2281" t="s">
        <v>1282</v>
      </c>
      <c r="R2281">
        <v>3</v>
      </c>
    </row>
    <row r="2282" spans="8:18">
      <c r="H2282" t="s">
        <v>164</v>
      </c>
      <c r="I2282" t="s">
        <v>223</v>
      </c>
      <c r="J2282">
        <v>2014</v>
      </c>
      <c r="K2282" t="s">
        <v>765</v>
      </c>
      <c r="L2282">
        <v>1</v>
      </c>
      <c r="N2282" t="s">
        <v>164</v>
      </c>
      <c r="O2282" t="s">
        <v>219</v>
      </c>
      <c r="P2282">
        <v>2006</v>
      </c>
      <c r="Q2282" t="s">
        <v>1284</v>
      </c>
      <c r="R2282">
        <v>1</v>
      </c>
    </row>
    <row r="2283" spans="8:18">
      <c r="H2283" t="s">
        <v>164</v>
      </c>
      <c r="I2283" t="s">
        <v>223</v>
      </c>
      <c r="J2283">
        <v>2015</v>
      </c>
      <c r="K2283" t="s">
        <v>516</v>
      </c>
      <c r="L2283">
        <v>0</v>
      </c>
      <c r="N2283" t="s">
        <v>164</v>
      </c>
      <c r="O2283" t="s">
        <v>219</v>
      </c>
      <c r="P2283">
        <v>2007</v>
      </c>
      <c r="Q2283" t="s">
        <v>1284</v>
      </c>
      <c r="R2283">
        <v>1</v>
      </c>
    </row>
    <row r="2284" spans="8:18">
      <c r="H2284" t="s">
        <v>164</v>
      </c>
      <c r="I2284" t="s">
        <v>223</v>
      </c>
      <c r="J2284">
        <v>2016</v>
      </c>
      <c r="K2284" t="s">
        <v>765</v>
      </c>
      <c r="L2284">
        <v>1</v>
      </c>
      <c r="N2284" t="s">
        <v>164</v>
      </c>
      <c r="O2284" t="s">
        <v>219</v>
      </c>
      <c r="P2284">
        <v>2008</v>
      </c>
      <c r="Q2284" t="s">
        <v>1284</v>
      </c>
      <c r="R2284">
        <v>1</v>
      </c>
    </row>
    <row r="2285" spans="8:18">
      <c r="H2285" t="s">
        <v>164</v>
      </c>
      <c r="I2285" t="s">
        <v>223</v>
      </c>
      <c r="J2285">
        <v>2017</v>
      </c>
      <c r="K2285" t="s">
        <v>516</v>
      </c>
      <c r="L2285">
        <v>0</v>
      </c>
      <c r="N2285" t="s">
        <v>164</v>
      </c>
      <c r="O2285" t="s">
        <v>219</v>
      </c>
      <c r="P2285">
        <v>2009</v>
      </c>
      <c r="Q2285" t="s">
        <v>1285</v>
      </c>
      <c r="R2285">
        <v>1</v>
      </c>
    </row>
    <row r="2286" spans="8:18">
      <c r="H2286" t="s">
        <v>164</v>
      </c>
      <c r="I2286" t="s">
        <v>223</v>
      </c>
      <c r="J2286">
        <v>2018</v>
      </c>
      <c r="K2286" t="s">
        <v>765</v>
      </c>
      <c r="L2286">
        <v>1</v>
      </c>
      <c r="N2286" t="s">
        <v>164</v>
      </c>
      <c r="O2286" t="s">
        <v>219</v>
      </c>
      <c r="P2286">
        <v>2010</v>
      </c>
      <c r="Q2286" t="s">
        <v>1285</v>
      </c>
      <c r="R2286">
        <v>1</v>
      </c>
    </row>
    <row r="2287" spans="8:18">
      <c r="H2287" t="s">
        <v>164</v>
      </c>
      <c r="I2287" t="s">
        <v>223</v>
      </c>
      <c r="J2287">
        <v>2019</v>
      </c>
      <c r="K2287" t="s">
        <v>765</v>
      </c>
      <c r="L2287">
        <v>1</v>
      </c>
      <c r="N2287" t="s">
        <v>164</v>
      </c>
      <c r="O2287" t="s">
        <v>219</v>
      </c>
      <c r="P2287">
        <v>2011</v>
      </c>
      <c r="Q2287" t="s">
        <v>1285</v>
      </c>
      <c r="R2287">
        <v>1</v>
      </c>
    </row>
    <row r="2288" spans="8:18">
      <c r="H2288" t="s">
        <v>164</v>
      </c>
      <c r="I2288" t="s">
        <v>223</v>
      </c>
      <c r="J2288">
        <v>2020</v>
      </c>
      <c r="K2288" t="s">
        <v>765</v>
      </c>
      <c r="L2288">
        <v>1</v>
      </c>
      <c r="N2288" t="s">
        <v>164</v>
      </c>
      <c r="O2288" t="s">
        <v>219</v>
      </c>
      <c r="P2288">
        <v>2012</v>
      </c>
      <c r="Q2288" t="s">
        <v>1285</v>
      </c>
      <c r="R2288">
        <v>1</v>
      </c>
    </row>
    <row r="2289" spans="8:18">
      <c r="H2289" t="s">
        <v>164</v>
      </c>
      <c r="I2289" t="s">
        <v>224</v>
      </c>
      <c r="J2289">
        <v>2006</v>
      </c>
      <c r="K2289" t="s">
        <v>516</v>
      </c>
      <c r="L2289">
        <v>0</v>
      </c>
      <c r="N2289" t="s">
        <v>164</v>
      </c>
      <c r="O2289" t="s">
        <v>219</v>
      </c>
      <c r="P2289">
        <v>2013</v>
      </c>
      <c r="Q2289" t="s">
        <v>1286</v>
      </c>
      <c r="R2289">
        <v>1</v>
      </c>
    </row>
    <row r="2290" spans="8:18">
      <c r="H2290" t="s">
        <v>164</v>
      </c>
      <c r="I2290" t="s">
        <v>224</v>
      </c>
      <c r="J2290">
        <v>2007</v>
      </c>
      <c r="K2290" t="s">
        <v>516</v>
      </c>
      <c r="L2290">
        <v>0</v>
      </c>
      <c r="N2290" t="s">
        <v>164</v>
      </c>
      <c r="O2290" t="s">
        <v>219</v>
      </c>
      <c r="P2290">
        <v>2014</v>
      </c>
      <c r="Q2290" t="s">
        <v>1286</v>
      </c>
      <c r="R2290">
        <v>1</v>
      </c>
    </row>
    <row r="2291" spans="8:18">
      <c r="H2291" t="s">
        <v>164</v>
      </c>
      <c r="I2291" t="s">
        <v>224</v>
      </c>
      <c r="J2291">
        <v>2008</v>
      </c>
      <c r="K2291" t="s">
        <v>516</v>
      </c>
      <c r="L2291">
        <v>0</v>
      </c>
      <c r="N2291" t="s">
        <v>164</v>
      </c>
      <c r="O2291" t="s">
        <v>219</v>
      </c>
      <c r="P2291">
        <v>2015</v>
      </c>
      <c r="Q2291" t="s">
        <v>1287</v>
      </c>
      <c r="R2291">
        <v>1</v>
      </c>
    </row>
    <row r="2292" spans="8:18">
      <c r="H2292" t="s">
        <v>164</v>
      </c>
      <c r="I2292" t="s">
        <v>224</v>
      </c>
      <c r="J2292">
        <v>2009</v>
      </c>
      <c r="K2292" t="s">
        <v>516</v>
      </c>
      <c r="L2292">
        <v>0</v>
      </c>
      <c r="N2292" t="s">
        <v>164</v>
      </c>
      <c r="O2292" t="s">
        <v>219</v>
      </c>
      <c r="P2292">
        <v>2016</v>
      </c>
      <c r="Q2292" t="s">
        <v>1287</v>
      </c>
      <c r="R2292">
        <v>1</v>
      </c>
    </row>
    <row r="2293" spans="8:18">
      <c r="H2293" t="s">
        <v>164</v>
      </c>
      <c r="I2293" t="s">
        <v>224</v>
      </c>
      <c r="J2293">
        <v>2010</v>
      </c>
      <c r="K2293" t="s">
        <v>516</v>
      </c>
      <c r="L2293">
        <v>0</v>
      </c>
      <c r="N2293" t="s">
        <v>164</v>
      </c>
      <c r="O2293" t="s">
        <v>219</v>
      </c>
      <c r="P2293">
        <v>2017</v>
      </c>
      <c r="Q2293" t="s">
        <v>1287</v>
      </c>
      <c r="R2293">
        <v>1</v>
      </c>
    </row>
    <row r="2294" spans="8:18">
      <c r="H2294" t="s">
        <v>164</v>
      </c>
      <c r="I2294" t="s">
        <v>224</v>
      </c>
      <c r="J2294">
        <v>2011</v>
      </c>
      <c r="K2294" t="s">
        <v>516</v>
      </c>
      <c r="L2294">
        <v>0</v>
      </c>
      <c r="N2294" t="s">
        <v>164</v>
      </c>
      <c r="O2294" t="s">
        <v>219</v>
      </c>
      <c r="P2294">
        <v>2018</v>
      </c>
      <c r="Q2294" t="s">
        <v>1288</v>
      </c>
      <c r="R2294">
        <v>1</v>
      </c>
    </row>
    <row r="2295" spans="8:18">
      <c r="H2295" t="s">
        <v>164</v>
      </c>
      <c r="I2295" t="s">
        <v>224</v>
      </c>
      <c r="J2295">
        <v>2012</v>
      </c>
      <c r="K2295" t="s">
        <v>516</v>
      </c>
      <c r="L2295">
        <v>0</v>
      </c>
      <c r="N2295" t="s">
        <v>164</v>
      </c>
      <c r="O2295" t="s">
        <v>219</v>
      </c>
      <c r="P2295">
        <v>2019</v>
      </c>
      <c r="Q2295" t="s">
        <v>1289</v>
      </c>
      <c r="R2295">
        <v>1</v>
      </c>
    </row>
    <row r="2296" spans="8:18">
      <c r="H2296" t="s">
        <v>164</v>
      </c>
      <c r="I2296" t="s">
        <v>224</v>
      </c>
      <c r="J2296">
        <v>2013</v>
      </c>
      <c r="K2296" t="s">
        <v>516</v>
      </c>
      <c r="L2296">
        <v>0</v>
      </c>
      <c r="N2296" t="s">
        <v>164</v>
      </c>
      <c r="O2296" t="s">
        <v>219</v>
      </c>
      <c r="P2296">
        <v>2020</v>
      </c>
      <c r="Q2296" t="s">
        <v>1289</v>
      </c>
      <c r="R2296">
        <v>1</v>
      </c>
    </row>
    <row r="2297" spans="8:18">
      <c r="H2297" t="s">
        <v>164</v>
      </c>
      <c r="I2297" t="s">
        <v>224</v>
      </c>
      <c r="J2297">
        <v>2014</v>
      </c>
      <c r="K2297" t="s">
        <v>516</v>
      </c>
      <c r="L2297">
        <v>0</v>
      </c>
      <c r="N2297" t="s">
        <v>164</v>
      </c>
      <c r="O2297" t="s">
        <v>220</v>
      </c>
      <c r="P2297">
        <v>2006</v>
      </c>
      <c r="Q2297">
        <v>0</v>
      </c>
      <c r="R2297">
        <v>0</v>
      </c>
    </row>
    <row r="2298" spans="8:18">
      <c r="H2298" t="s">
        <v>164</v>
      </c>
      <c r="I2298" t="s">
        <v>224</v>
      </c>
      <c r="J2298">
        <v>2015</v>
      </c>
      <c r="K2298" t="s">
        <v>516</v>
      </c>
      <c r="L2298">
        <v>0</v>
      </c>
      <c r="N2298" t="s">
        <v>164</v>
      </c>
      <c r="O2298" t="s">
        <v>220</v>
      </c>
      <c r="P2298">
        <v>2007</v>
      </c>
      <c r="Q2298">
        <v>0</v>
      </c>
      <c r="R2298">
        <v>0</v>
      </c>
    </row>
    <row r="2299" spans="8:18">
      <c r="H2299" t="s">
        <v>164</v>
      </c>
      <c r="I2299" t="s">
        <v>224</v>
      </c>
      <c r="J2299">
        <v>2016</v>
      </c>
      <c r="K2299" t="s">
        <v>765</v>
      </c>
      <c r="L2299">
        <v>1</v>
      </c>
      <c r="N2299" t="s">
        <v>164</v>
      </c>
      <c r="O2299" t="s">
        <v>220</v>
      </c>
      <c r="P2299">
        <v>2008</v>
      </c>
      <c r="Q2299">
        <v>0</v>
      </c>
      <c r="R2299">
        <v>0</v>
      </c>
    </row>
    <row r="2300" spans="8:18">
      <c r="H2300" t="s">
        <v>164</v>
      </c>
      <c r="I2300" t="s">
        <v>224</v>
      </c>
      <c r="J2300">
        <v>2017</v>
      </c>
      <c r="K2300" t="s">
        <v>765</v>
      </c>
      <c r="L2300">
        <v>1</v>
      </c>
      <c r="N2300" t="s">
        <v>164</v>
      </c>
      <c r="O2300" t="s">
        <v>220</v>
      </c>
      <c r="P2300">
        <v>2009</v>
      </c>
      <c r="Q2300">
        <v>0</v>
      </c>
      <c r="R2300">
        <v>0</v>
      </c>
    </row>
    <row r="2301" spans="8:18">
      <c r="H2301" t="s">
        <v>164</v>
      </c>
      <c r="I2301" t="s">
        <v>224</v>
      </c>
      <c r="J2301">
        <v>2018</v>
      </c>
      <c r="K2301" t="s">
        <v>765</v>
      </c>
      <c r="L2301">
        <v>1</v>
      </c>
      <c r="N2301" t="s">
        <v>164</v>
      </c>
      <c r="O2301" t="s">
        <v>220</v>
      </c>
      <c r="P2301">
        <v>2010</v>
      </c>
      <c r="Q2301">
        <v>0</v>
      </c>
      <c r="R2301">
        <v>0</v>
      </c>
    </row>
    <row r="2302" spans="8:18">
      <c r="H2302" t="s">
        <v>164</v>
      </c>
      <c r="I2302" t="s">
        <v>224</v>
      </c>
      <c r="J2302">
        <v>2019</v>
      </c>
      <c r="K2302" t="s">
        <v>765</v>
      </c>
      <c r="L2302">
        <v>1</v>
      </c>
      <c r="N2302" t="s">
        <v>164</v>
      </c>
      <c r="O2302" t="s">
        <v>220</v>
      </c>
      <c r="P2302">
        <v>2011</v>
      </c>
      <c r="Q2302">
        <v>0</v>
      </c>
      <c r="R2302">
        <v>0</v>
      </c>
    </row>
    <row r="2303" spans="8:18">
      <c r="H2303" t="s">
        <v>164</v>
      </c>
      <c r="I2303" t="s">
        <v>224</v>
      </c>
      <c r="J2303">
        <v>2020</v>
      </c>
      <c r="K2303" t="s">
        <v>765</v>
      </c>
      <c r="L2303">
        <v>1</v>
      </c>
      <c r="N2303" t="s">
        <v>164</v>
      </c>
      <c r="O2303" t="s">
        <v>220</v>
      </c>
      <c r="P2303">
        <v>2012</v>
      </c>
      <c r="Q2303">
        <v>0</v>
      </c>
      <c r="R2303">
        <v>0</v>
      </c>
    </row>
    <row r="2304" spans="8:18">
      <c r="H2304" t="s">
        <v>164</v>
      </c>
      <c r="I2304" t="s">
        <v>225</v>
      </c>
      <c r="J2304">
        <v>2006</v>
      </c>
      <c r="K2304" t="s">
        <v>516</v>
      </c>
      <c r="L2304">
        <v>0</v>
      </c>
      <c r="N2304" t="s">
        <v>164</v>
      </c>
      <c r="O2304" t="s">
        <v>220</v>
      </c>
      <c r="P2304">
        <v>2013</v>
      </c>
      <c r="Q2304">
        <v>0</v>
      </c>
      <c r="R2304">
        <v>0</v>
      </c>
    </row>
    <row r="2305" spans="8:18">
      <c r="H2305" t="s">
        <v>164</v>
      </c>
      <c r="I2305" t="s">
        <v>225</v>
      </c>
      <c r="J2305">
        <v>2007</v>
      </c>
      <c r="K2305" t="s">
        <v>516</v>
      </c>
      <c r="L2305">
        <v>0</v>
      </c>
      <c r="N2305" t="s">
        <v>164</v>
      </c>
      <c r="O2305" t="s">
        <v>220</v>
      </c>
      <c r="P2305">
        <v>2014</v>
      </c>
      <c r="Q2305" t="s">
        <v>1290</v>
      </c>
      <c r="R2305">
        <v>1</v>
      </c>
    </row>
    <row r="2306" spans="8:18">
      <c r="H2306" t="s">
        <v>164</v>
      </c>
      <c r="I2306" t="s">
        <v>225</v>
      </c>
      <c r="J2306">
        <v>2008</v>
      </c>
      <c r="K2306" t="s">
        <v>516</v>
      </c>
      <c r="L2306">
        <v>0</v>
      </c>
      <c r="N2306" t="s">
        <v>164</v>
      </c>
      <c r="O2306" t="s">
        <v>220</v>
      </c>
      <c r="P2306">
        <v>2015</v>
      </c>
      <c r="Q2306" t="s">
        <v>1290</v>
      </c>
      <c r="R2306">
        <v>1</v>
      </c>
    </row>
    <row r="2307" spans="8:18">
      <c r="H2307" t="s">
        <v>164</v>
      </c>
      <c r="I2307" t="s">
        <v>225</v>
      </c>
      <c r="J2307">
        <v>2009</v>
      </c>
      <c r="K2307" t="s">
        <v>516</v>
      </c>
      <c r="L2307">
        <v>0</v>
      </c>
      <c r="N2307" t="s">
        <v>164</v>
      </c>
      <c r="O2307" t="s">
        <v>220</v>
      </c>
      <c r="P2307">
        <v>2016</v>
      </c>
      <c r="Q2307" t="s">
        <v>1290</v>
      </c>
      <c r="R2307">
        <v>1</v>
      </c>
    </row>
    <row r="2308" spans="8:18">
      <c r="H2308" t="s">
        <v>164</v>
      </c>
      <c r="I2308" t="s">
        <v>225</v>
      </c>
      <c r="J2308">
        <v>2010</v>
      </c>
      <c r="K2308" t="s">
        <v>516</v>
      </c>
      <c r="L2308">
        <v>0</v>
      </c>
      <c r="N2308" t="s">
        <v>164</v>
      </c>
      <c r="O2308" t="s">
        <v>220</v>
      </c>
      <c r="P2308">
        <v>2017</v>
      </c>
      <c r="Q2308" t="s">
        <v>1290</v>
      </c>
      <c r="R2308">
        <v>1</v>
      </c>
    </row>
    <row r="2309" spans="8:18">
      <c r="H2309" t="s">
        <v>164</v>
      </c>
      <c r="I2309" t="s">
        <v>225</v>
      </c>
      <c r="J2309">
        <v>2011</v>
      </c>
      <c r="K2309" t="s">
        <v>516</v>
      </c>
      <c r="L2309">
        <v>0</v>
      </c>
      <c r="N2309" t="s">
        <v>164</v>
      </c>
      <c r="O2309" t="s">
        <v>220</v>
      </c>
      <c r="P2309">
        <v>2018</v>
      </c>
      <c r="Q2309" t="s">
        <v>1290</v>
      </c>
      <c r="R2309">
        <v>1</v>
      </c>
    </row>
    <row r="2310" spans="8:18">
      <c r="H2310" t="s">
        <v>164</v>
      </c>
      <c r="I2310" t="s">
        <v>225</v>
      </c>
      <c r="J2310">
        <v>2012</v>
      </c>
      <c r="K2310" t="s">
        <v>516</v>
      </c>
      <c r="L2310">
        <v>0</v>
      </c>
      <c r="N2310" t="s">
        <v>164</v>
      </c>
      <c r="O2310" t="s">
        <v>220</v>
      </c>
      <c r="P2310">
        <v>2019</v>
      </c>
      <c r="Q2310" t="s">
        <v>1290</v>
      </c>
      <c r="R2310">
        <v>1</v>
      </c>
    </row>
    <row r="2311" spans="8:18">
      <c r="H2311" t="s">
        <v>164</v>
      </c>
      <c r="I2311" t="s">
        <v>225</v>
      </c>
      <c r="J2311">
        <v>2013</v>
      </c>
      <c r="K2311" t="s">
        <v>516</v>
      </c>
      <c r="L2311">
        <v>0</v>
      </c>
      <c r="N2311" t="s">
        <v>164</v>
      </c>
      <c r="O2311" t="s">
        <v>220</v>
      </c>
      <c r="P2311">
        <v>2020</v>
      </c>
      <c r="Q2311" t="s">
        <v>1290</v>
      </c>
      <c r="R2311">
        <v>1</v>
      </c>
    </row>
    <row r="2312" spans="8:18">
      <c r="H2312" t="s">
        <v>164</v>
      </c>
      <c r="I2312" t="s">
        <v>225</v>
      </c>
      <c r="J2312">
        <v>2014</v>
      </c>
      <c r="K2312" t="s">
        <v>749</v>
      </c>
      <c r="L2312">
        <v>1</v>
      </c>
      <c r="N2312" t="s">
        <v>164</v>
      </c>
      <c r="O2312" t="s">
        <v>221</v>
      </c>
      <c r="P2312">
        <v>0</v>
      </c>
      <c r="Q2312">
        <v>0</v>
      </c>
      <c r="R2312">
        <v>0</v>
      </c>
    </row>
    <row r="2313" spans="8:18">
      <c r="H2313" t="s">
        <v>164</v>
      </c>
      <c r="I2313" t="s">
        <v>225</v>
      </c>
      <c r="J2313">
        <v>2015</v>
      </c>
      <c r="K2313" t="s">
        <v>749</v>
      </c>
      <c r="L2313">
        <v>1</v>
      </c>
      <c r="N2313" t="s">
        <v>164</v>
      </c>
      <c r="O2313" t="s">
        <v>221</v>
      </c>
      <c r="P2313">
        <v>2019</v>
      </c>
      <c r="Q2313" t="s">
        <v>1291</v>
      </c>
      <c r="R2313">
        <v>3</v>
      </c>
    </row>
    <row r="2314" spans="8:18">
      <c r="H2314" t="s">
        <v>164</v>
      </c>
      <c r="I2314" t="s">
        <v>225</v>
      </c>
      <c r="J2314">
        <v>2016</v>
      </c>
      <c r="K2314" t="s">
        <v>749</v>
      </c>
      <c r="L2314">
        <v>1</v>
      </c>
      <c r="N2314" t="s">
        <v>164</v>
      </c>
      <c r="O2314" t="s">
        <v>221</v>
      </c>
      <c r="P2314">
        <v>2019</v>
      </c>
      <c r="Q2314" t="s">
        <v>1292</v>
      </c>
      <c r="R2314">
        <v>3</v>
      </c>
    </row>
    <row r="2315" spans="8:18">
      <c r="H2315" t="s">
        <v>164</v>
      </c>
      <c r="I2315" t="s">
        <v>225</v>
      </c>
      <c r="J2315">
        <v>2017</v>
      </c>
      <c r="K2315" t="s">
        <v>749</v>
      </c>
      <c r="L2315">
        <v>1</v>
      </c>
      <c r="N2315" t="s">
        <v>164</v>
      </c>
      <c r="O2315" t="s">
        <v>221</v>
      </c>
      <c r="P2315">
        <v>2020</v>
      </c>
      <c r="Q2315" t="s">
        <v>1292</v>
      </c>
      <c r="R2315">
        <v>3</v>
      </c>
    </row>
    <row r="2316" spans="8:18">
      <c r="H2316" t="s">
        <v>164</v>
      </c>
      <c r="I2316" t="s">
        <v>225</v>
      </c>
      <c r="J2316">
        <v>2018</v>
      </c>
      <c r="K2316" t="s">
        <v>749</v>
      </c>
      <c r="L2316">
        <v>1</v>
      </c>
      <c r="N2316" t="s">
        <v>164</v>
      </c>
      <c r="O2316" t="s">
        <v>221</v>
      </c>
      <c r="P2316">
        <v>2021</v>
      </c>
      <c r="Q2316" t="s">
        <v>1292</v>
      </c>
      <c r="R2316">
        <v>3</v>
      </c>
    </row>
    <row r="2317" spans="8:18">
      <c r="H2317" t="s">
        <v>164</v>
      </c>
      <c r="I2317" t="s">
        <v>225</v>
      </c>
      <c r="J2317">
        <v>2019</v>
      </c>
      <c r="K2317" t="s">
        <v>749</v>
      </c>
      <c r="L2317">
        <v>1</v>
      </c>
      <c r="N2317" t="s">
        <v>164</v>
      </c>
      <c r="O2317" t="s">
        <v>222</v>
      </c>
      <c r="P2317">
        <v>2006</v>
      </c>
      <c r="Q2317">
        <v>0</v>
      </c>
      <c r="R2317">
        <v>0</v>
      </c>
    </row>
    <row r="2318" spans="8:18">
      <c r="H2318" t="s">
        <v>164</v>
      </c>
      <c r="I2318" t="s">
        <v>225</v>
      </c>
      <c r="J2318">
        <v>2020</v>
      </c>
      <c r="K2318" t="s">
        <v>749</v>
      </c>
      <c r="L2318">
        <v>1</v>
      </c>
      <c r="N2318" t="s">
        <v>164</v>
      </c>
      <c r="O2318" t="s">
        <v>222</v>
      </c>
      <c r="P2318">
        <v>2007</v>
      </c>
      <c r="Q2318">
        <v>0</v>
      </c>
      <c r="R2318">
        <v>0</v>
      </c>
    </row>
    <row r="2319" spans="8:18">
      <c r="H2319" t="s">
        <v>164</v>
      </c>
      <c r="I2319" t="s">
        <v>227</v>
      </c>
      <c r="J2319">
        <v>2013</v>
      </c>
      <c r="K2319" t="s">
        <v>807</v>
      </c>
      <c r="L2319">
        <v>2</v>
      </c>
      <c r="N2319" t="s">
        <v>164</v>
      </c>
      <c r="O2319" t="s">
        <v>222</v>
      </c>
      <c r="P2319">
        <v>2008</v>
      </c>
      <c r="Q2319">
        <v>0</v>
      </c>
      <c r="R2319">
        <v>0</v>
      </c>
    </row>
    <row r="2320" spans="8:18">
      <c r="H2320" t="s">
        <v>164</v>
      </c>
      <c r="I2320" t="s">
        <v>227</v>
      </c>
      <c r="J2320">
        <v>2014</v>
      </c>
      <c r="K2320" t="s">
        <v>807</v>
      </c>
      <c r="L2320">
        <v>2</v>
      </c>
      <c r="N2320" t="s">
        <v>164</v>
      </c>
      <c r="O2320" t="s">
        <v>222</v>
      </c>
      <c r="P2320">
        <v>2009</v>
      </c>
      <c r="Q2320">
        <v>0</v>
      </c>
      <c r="R2320">
        <v>0</v>
      </c>
    </row>
    <row r="2321" spans="8:18">
      <c r="H2321" t="s">
        <v>164</v>
      </c>
      <c r="I2321" t="s">
        <v>227</v>
      </c>
      <c r="J2321">
        <v>2015</v>
      </c>
      <c r="K2321" t="s">
        <v>807</v>
      </c>
      <c r="L2321">
        <v>2</v>
      </c>
      <c r="N2321" t="s">
        <v>164</v>
      </c>
      <c r="O2321" t="s">
        <v>222</v>
      </c>
      <c r="P2321">
        <v>2010</v>
      </c>
      <c r="Q2321">
        <v>0</v>
      </c>
      <c r="R2321">
        <v>0</v>
      </c>
    </row>
    <row r="2322" spans="8:18">
      <c r="H2322" t="s">
        <v>164</v>
      </c>
      <c r="I2322" t="s">
        <v>227</v>
      </c>
      <c r="J2322">
        <v>2016</v>
      </c>
      <c r="K2322" t="s">
        <v>807</v>
      </c>
      <c r="L2322">
        <v>2</v>
      </c>
      <c r="N2322" t="s">
        <v>164</v>
      </c>
      <c r="O2322" t="s">
        <v>222</v>
      </c>
      <c r="P2322">
        <v>2011</v>
      </c>
      <c r="Q2322">
        <v>0</v>
      </c>
      <c r="R2322">
        <v>0</v>
      </c>
    </row>
    <row r="2323" spans="8:18">
      <c r="H2323" t="s">
        <v>164</v>
      </c>
      <c r="I2323" t="s">
        <v>227</v>
      </c>
      <c r="J2323">
        <v>2017</v>
      </c>
      <c r="K2323" t="s">
        <v>807</v>
      </c>
      <c r="L2323">
        <v>2</v>
      </c>
      <c r="N2323" t="s">
        <v>164</v>
      </c>
      <c r="O2323" t="s">
        <v>222</v>
      </c>
      <c r="P2323">
        <v>2012</v>
      </c>
      <c r="Q2323">
        <v>0</v>
      </c>
      <c r="R2323">
        <v>0</v>
      </c>
    </row>
    <row r="2324" spans="8:18">
      <c r="H2324" t="s">
        <v>164</v>
      </c>
      <c r="I2324" t="s">
        <v>227</v>
      </c>
      <c r="J2324">
        <v>2018</v>
      </c>
      <c r="K2324" t="s">
        <v>807</v>
      </c>
      <c r="L2324">
        <v>2</v>
      </c>
      <c r="N2324" t="s">
        <v>164</v>
      </c>
      <c r="O2324" t="s">
        <v>222</v>
      </c>
      <c r="P2324">
        <v>2013</v>
      </c>
      <c r="Q2324">
        <v>0</v>
      </c>
      <c r="R2324">
        <v>0</v>
      </c>
    </row>
    <row r="2325" spans="8:18">
      <c r="H2325" t="s">
        <v>164</v>
      </c>
      <c r="I2325" t="s">
        <v>227</v>
      </c>
      <c r="J2325">
        <v>2019</v>
      </c>
      <c r="K2325" t="s">
        <v>807</v>
      </c>
      <c r="L2325">
        <v>2</v>
      </c>
      <c r="N2325" t="s">
        <v>164</v>
      </c>
      <c r="O2325" t="s">
        <v>222</v>
      </c>
      <c r="P2325">
        <v>2014</v>
      </c>
      <c r="Q2325">
        <v>0</v>
      </c>
      <c r="R2325">
        <v>0</v>
      </c>
    </row>
    <row r="2326" spans="8:18">
      <c r="H2326" t="s">
        <v>164</v>
      </c>
      <c r="I2326" t="s">
        <v>228</v>
      </c>
      <c r="J2326">
        <v>2006</v>
      </c>
      <c r="K2326" t="s">
        <v>749</v>
      </c>
      <c r="L2326">
        <v>1</v>
      </c>
      <c r="N2326" t="s">
        <v>164</v>
      </c>
      <c r="O2326" t="s">
        <v>222</v>
      </c>
      <c r="P2326">
        <v>2015</v>
      </c>
      <c r="Q2326" t="s">
        <v>1293</v>
      </c>
      <c r="R2326">
        <v>1</v>
      </c>
    </row>
    <row r="2327" spans="8:18">
      <c r="H2327" t="s">
        <v>164</v>
      </c>
      <c r="I2327" t="s">
        <v>228</v>
      </c>
      <c r="J2327">
        <v>2007</v>
      </c>
      <c r="K2327" t="s">
        <v>749</v>
      </c>
      <c r="L2327">
        <v>1</v>
      </c>
      <c r="N2327" t="s">
        <v>164</v>
      </c>
      <c r="O2327" t="s">
        <v>222</v>
      </c>
      <c r="P2327">
        <v>2016</v>
      </c>
      <c r="Q2327" t="s">
        <v>1293</v>
      </c>
      <c r="R2327">
        <v>1</v>
      </c>
    </row>
    <row r="2328" spans="8:18">
      <c r="H2328" t="s">
        <v>164</v>
      </c>
      <c r="I2328" t="s">
        <v>228</v>
      </c>
      <c r="J2328">
        <v>2008</v>
      </c>
      <c r="K2328" t="s">
        <v>749</v>
      </c>
      <c r="L2328">
        <v>1</v>
      </c>
      <c r="N2328" t="s">
        <v>164</v>
      </c>
      <c r="O2328" t="s">
        <v>222</v>
      </c>
      <c r="P2328">
        <v>2017</v>
      </c>
      <c r="Q2328" t="s">
        <v>1293</v>
      </c>
      <c r="R2328">
        <v>1</v>
      </c>
    </row>
    <row r="2329" spans="8:18">
      <c r="H2329" t="s">
        <v>164</v>
      </c>
      <c r="I2329" t="s">
        <v>228</v>
      </c>
      <c r="J2329">
        <v>2009</v>
      </c>
      <c r="K2329" t="s">
        <v>749</v>
      </c>
      <c r="L2329">
        <v>1</v>
      </c>
      <c r="N2329" t="s">
        <v>164</v>
      </c>
      <c r="O2329" t="s">
        <v>222</v>
      </c>
      <c r="P2329">
        <v>2018</v>
      </c>
      <c r="Q2329" t="s">
        <v>1293</v>
      </c>
      <c r="R2329">
        <v>1</v>
      </c>
    </row>
    <row r="2330" spans="8:18">
      <c r="H2330" t="s">
        <v>164</v>
      </c>
      <c r="I2330" t="s">
        <v>228</v>
      </c>
      <c r="J2330">
        <v>2010</v>
      </c>
      <c r="K2330" t="s">
        <v>749</v>
      </c>
      <c r="L2330">
        <v>1</v>
      </c>
      <c r="N2330" t="s">
        <v>164</v>
      </c>
      <c r="O2330" t="s">
        <v>222</v>
      </c>
      <c r="P2330">
        <v>2019</v>
      </c>
      <c r="Q2330" t="s">
        <v>1293</v>
      </c>
      <c r="R2330">
        <v>1</v>
      </c>
    </row>
    <row r="2331" spans="8:18">
      <c r="H2331" t="s">
        <v>164</v>
      </c>
      <c r="I2331" t="s">
        <v>228</v>
      </c>
      <c r="J2331">
        <v>2011</v>
      </c>
      <c r="K2331" t="s">
        <v>749</v>
      </c>
      <c r="L2331">
        <v>1</v>
      </c>
      <c r="N2331" t="s">
        <v>164</v>
      </c>
      <c r="O2331" t="s">
        <v>222</v>
      </c>
      <c r="P2331">
        <v>2020</v>
      </c>
      <c r="Q2331" t="s">
        <v>1293</v>
      </c>
      <c r="R2331">
        <v>1</v>
      </c>
    </row>
    <row r="2332" spans="8:18">
      <c r="H2332" t="s">
        <v>164</v>
      </c>
      <c r="I2332" t="s">
        <v>228</v>
      </c>
      <c r="J2332">
        <v>2012</v>
      </c>
      <c r="K2332" t="s">
        <v>749</v>
      </c>
      <c r="L2332">
        <v>1</v>
      </c>
      <c r="N2332" t="s">
        <v>164</v>
      </c>
      <c r="O2332" t="s">
        <v>223</v>
      </c>
      <c r="P2332">
        <v>2006</v>
      </c>
      <c r="Q2332" t="s">
        <v>516</v>
      </c>
      <c r="R2332">
        <v>0</v>
      </c>
    </row>
    <row r="2333" spans="8:18">
      <c r="H2333" t="s">
        <v>164</v>
      </c>
      <c r="I2333" t="s">
        <v>228</v>
      </c>
      <c r="J2333">
        <v>2013</v>
      </c>
      <c r="K2333" t="s">
        <v>749</v>
      </c>
      <c r="L2333">
        <v>1</v>
      </c>
      <c r="N2333" t="s">
        <v>164</v>
      </c>
      <c r="O2333" t="s">
        <v>223</v>
      </c>
      <c r="P2333">
        <v>2007</v>
      </c>
      <c r="Q2333" t="s">
        <v>516</v>
      </c>
      <c r="R2333">
        <v>0</v>
      </c>
    </row>
    <row r="2334" spans="8:18">
      <c r="H2334" t="s">
        <v>164</v>
      </c>
      <c r="I2334" t="s">
        <v>228</v>
      </c>
      <c r="J2334">
        <v>2014</v>
      </c>
      <c r="K2334" t="s">
        <v>749</v>
      </c>
      <c r="L2334">
        <v>1</v>
      </c>
      <c r="N2334" t="s">
        <v>164</v>
      </c>
      <c r="O2334" t="s">
        <v>223</v>
      </c>
      <c r="P2334">
        <v>2008</v>
      </c>
      <c r="Q2334" t="s">
        <v>516</v>
      </c>
      <c r="R2334">
        <v>0</v>
      </c>
    </row>
    <row r="2335" spans="8:18">
      <c r="H2335" t="s">
        <v>164</v>
      </c>
      <c r="I2335" t="s">
        <v>228</v>
      </c>
      <c r="J2335">
        <v>2015</v>
      </c>
      <c r="K2335" t="s">
        <v>749</v>
      </c>
      <c r="L2335">
        <v>1</v>
      </c>
      <c r="N2335" t="s">
        <v>164</v>
      </c>
      <c r="O2335" t="s">
        <v>223</v>
      </c>
      <c r="P2335">
        <v>2009</v>
      </c>
      <c r="Q2335" t="s">
        <v>516</v>
      </c>
      <c r="R2335">
        <v>0</v>
      </c>
    </row>
    <row r="2336" spans="8:18">
      <c r="H2336" t="s">
        <v>164</v>
      </c>
      <c r="I2336" t="s">
        <v>228</v>
      </c>
      <c r="J2336">
        <v>2016</v>
      </c>
      <c r="K2336" t="s">
        <v>749</v>
      </c>
      <c r="L2336">
        <v>1</v>
      </c>
      <c r="N2336" t="s">
        <v>164</v>
      </c>
      <c r="O2336" t="s">
        <v>223</v>
      </c>
      <c r="P2336">
        <v>2010</v>
      </c>
      <c r="Q2336" t="s">
        <v>516</v>
      </c>
      <c r="R2336">
        <v>0</v>
      </c>
    </row>
    <row r="2337" spans="8:18">
      <c r="H2337" t="s">
        <v>164</v>
      </c>
      <c r="I2337" t="s">
        <v>228</v>
      </c>
      <c r="J2337">
        <v>2017</v>
      </c>
      <c r="K2337" t="s">
        <v>749</v>
      </c>
      <c r="L2337">
        <v>1</v>
      </c>
      <c r="N2337" t="s">
        <v>164</v>
      </c>
      <c r="O2337" t="s">
        <v>223</v>
      </c>
      <c r="P2337">
        <v>2011</v>
      </c>
      <c r="Q2337" t="s">
        <v>516</v>
      </c>
      <c r="R2337">
        <v>0</v>
      </c>
    </row>
    <row r="2338" spans="8:18">
      <c r="H2338" t="s">
        <v>164</v>
      </c>
      <c r="I2338" t="s">
        <v>228</v>
      </c>
      <c r="J2338">
        <v>2018</v>
      </c>
      <c r="K2338" t="s">
        <v>749</v>
      </c>
      <c r="L2338">
        <v>1</v>
      </c>
      <c r="N2338" t="s">
        <v>164</v>
      </c>
      <c r="O2338" t="s">
        <v>223</v>
      </c>
      <c r="P2338">
        <v>2012</v>
      </c>
      <c r="Q2338" t="s">
        <v>516</v>
      </c>
      <c r="R2338">
        <v>0</v>
      </c>
    </row>
    <row r="2339" spans="8:18">
      <c r="H2339" t="s">
        <v>164</v>
      </c>
      <c r="I2339" t="s">
        <v>228</v>
      </c>
      <c r="J2339">
        <v>2019</v>
      </c>
      <c r="K2339" t="s">
        <v>749</v>
      </c>
      <c r="L2339">
        <v>1</v>
      </c>
      <c r="N2339" t="s">
        <v>164</v>
      </c>
      <c r="O2339" t="s">
        <v>223</v>
      </c>
      <c r="P2339">
        <v>2013</v>
      </c>
      <c r="Q2339" t="s">
        <v>516</v>
      </c>
      <c r="R2339">
        <v>0</v>
      </c>
    </row>
    <row r="2340" spans="8:18">
      <c r="H2340" t="s">
        <v>164</v>
      </c>
      <c r="I2340" t="s">
        <v>228</v>
      </c>
      <c r="J2340">
        <v>2020</v>
      </c>
      <c r="K2340" t="s">
        <v>749</v>
      </c>
      <c r="L2340">
        <v>1</v>
      </c>
      <c r="N2340" t="s">
        <v>164</v>
      </c>
      <c r="O2340" t="s">
        <v>223</v>
      </c>
      <c r="P2340">
        <v>2014</v>
      </c>
      <c r="Q2340" t="s">
        <v>1294</v>
      </c>
      <c r="R2340">
        <v>1</v>
      </c>
    </row>
    <row r="2341" spans="8:18">
      <c r="H2341" t="s">
        <v>164</v>
      </c>
      <c r="I2341" t="s">
        <v>229</v>
      </c>
      <c r="J2341">
        <v>2019</v>
      </c>
      <c r="K2341" t="s">
        <v>720</v>
      </c>
      <c r="L2341">
        <v>1</v>
      </c>
      <c r="N2341" t="s">
        <v>164</v>
      </c>
      <c r="O2341" t="s">
        <v>223</v>
      </c>
      <c r="P2341">
        <v>2015</v>
      </c>
      <c r="Q2341" t="s">
        <v>516</v>
      </c>
      <c r="R2341">
        <v>0</v>
      </c>
    </row>
    <row r="2342" spans="8:18">
      <c r="H2342" t="s">
        <v>164</v>
      </c>
      <c r="I2342" t="s">
        <v>229</v>
      </c>
      <c r="J2342">
        <v>2020</v>
      </c>
      <c r="K2342" t="s">
        <v>720</v>
      </c>
      <c r="L2342">
        <v>1</v>
      </c>
      <c r="N2342" t="s">
        <v>164</v>
      </c>
      <c r="O2342" t="s">
        <v>223</v>
      </c>
      <c r="P2342">
        <v>2016</v>
      </c>
      <c r="Q2342" t="s">
        <v>1294</v>
      </c>
      <c r="R2342">
        <v>1</v>
      </c>
    </row>
    <row r="2343" spans="8:18">
      <c r="H2343" t="s">
        <v>164</v>
      </c>
      <c r="I2343" t="s">
        <v>229</v>
      </c>
      <c r="J2343">
        <v>2021</v>
      </c>
      <c r="K2343" t="s">
        <v>720</v>
      </c>
      <c r="L2343">
        <v>1</v>
      </c>
      <c r="N2343" t="s">
        <v>164</v>
      </c>
      <c r="O2343" t="s">
        <v>223</v>
      </c>
      <c r="P2343">
        <v>2017</v>
      </c>
      <c r="Q2343" t="s">
        <v>516</v>
      </c>
      <c r="R2343">
        <v>0</v>
      </c>
    </row>
    <row r="2344" spans="8:18">
      <c r="H2344" t="s">
        <v>164</v>
      </c>
      <c r="I2344" t="s">
        <v>231</v>
      </c>
      <c r="J2344">
        <v>2006</v>
      </c>
      <c r="K2344" t="s">
        <v>516</v>
      </c>
      <c r="L2344">
        <v>0</v>
      </c>
      <c r="N2344" t="s">
        <v>164</v>
      </c>
      <c r="O2344" t="s">
        <v>223</v>
      </c>
      <c r="P2344">
        <v>2018</v>
      </c>
      <c r="Q2344" t="s">
        <v>1294</v>
      </c>
      <c r="R2344">
        <v>1</v>
      </c>
    </row>
    <row r="2345" spans="8:18">
      <c r="H2345" t="s">
        <v>164</v>
      </c>
      <c r="I2345" t="s">
        <v>231</v>
      </c>
      <c r="J2345">
        <v>2007</v>
      </c>
      <c r="K2345" t="s">
        <v>516</v>
      </c>
      <c r="L2345">
        <v>0</v>
      </c>
      <c r="N2345" t="s">
        <v>164</v>
      </c>
      <c r="O2345" t="s">
        <v>223</v>
      </c>
      <c r="P2345">
        <v>2019</v>
      </c>
      <c r="Q2345" t="s">
        <v>1294</v>
      </c>
      <c r="R2345">
        <v>1</v>
      </c>
    </row>
    <row r="2346" spans="8:18">
      <c r="H2346" t="s">
        <v>164</v>
      </c>
      <c r="I2346" t="s">
        <v>231</v>
      </c>
      <c r="J2346">
        <v>2008</v>
      </c>
      <c r="K2346" t="s">
        <v>516</v>
      </c>
      <c r="L2346">
        <v>0</v>
      </c>
      <c r="N2346" t="s">
        <v>164</v>
      </c>
      <c r="O2346" t="s">
        <v>223</v>
      </c>
      <c r="P2346">
        <v>2020</v>
      </c>
      <c r="Q2346" t="s">
        <v>1295</v>
      </c>
      <c r="R2346">
        <v>1</v>
      </c>
    </row>
    <row r="2347" spans="8:18">
      <c r="H2347" t="s">
        <v>164</v>
      </c>
      <c r="I2347" t="s">
        <v>231</v>
      </c>
      <c r="J2347">
        <v>2009</v>
      </c>
      <c r="K2347" t="s">
        <v>516</v>
      </c>
      <c r="L2347">
        <v>0</v>
      </c>
      <c r="N2347" t="s">
        <v>164</v>
      </c>
      <c r="O2347" t="s">
        <v>224</v>
      </c>
      <c r="P2347">
        <v>2006</v>
      </c>
      <c r="Q2347" t="s">
        <v>516</v>
      </c>
      <c r="R2347">
        <v>0</v>
      </c>
    </row>
    <row r="2348" spans="8:18">
      <c r="H2348" t="s">
        <v>164</v>
      </c>
      <c r="I2348" t="s">
        <v>231</v>
      </c>
      <c r="J2348">
        <v>2010</v>
      </c>
      <c r="K2348" t="s">
        <v>516</v>
      </c>
      <c r="L2348">
        <v>0</v>
      </c>
      <c r="N2348" t="s">
        <v>164</v>
      </c>
      <c r="O2348" t="s">
        <v>224</v>
      </c>
      <c r="P2348">
        <v>2007</v>
      </c>
      <c r="Q2348" t="s">
        <v>516</v>
      </c>
      <c r="R2348">
        <v>0</v>
      </c>
    </row>
    <row r="2349" spans="8:18">
      <c r="H2349" t="s">
        <v>164</v>
      </c>
      <c r="I2349" t="s">
        <v>231</v>
      </c>
      <c r="J2349">
        <v>2011</v>
      </c>
      <c r="K2349" t="s">
        <v>516</v>
      </c>
      <c r="L2349">
        <v>0</v>
      </c>
      <c r="N2349" t="s">
        <v>164</v>
      </c>
      <c r="O2349" t="s">
        <v>224</v>
      </c>
      <c r="P2349">
        <v>2008</v>
      </c>
      <c r="Q2349" t="s">
        <v>516</v>
      </c>
      <c r="R2349">
        <v>0</v>
      </c>
    </row>
    <row r="2350" spans="8:18">
      <c r="H2350" t="s">
        <v>164</v>
      </c>
      <c r="I2350" t="s">
        <v>231</v>
      </c>
      <c r="J2350">
        <v>2012</v>
      </c>
      <c r="K2350" t="s">
        <v>516</v>
      </c>
      <c r="L2350">
        <v>0</v>
      </c>
      <c r="N2350" t="s">
        <v>164</v>
      </c>
      <c r="O2350" t="s">
        <v>224</v>
      </c>
      <c r="P2350">
        <v>2009</v>
      </c>
      <c r="Q2350" t="s">
        <v>516</v>
      </c>
      <c r="R2350">
        <v>0</v>
      </c>
    </row>
    <row r="2351" spans="8:18">
      <c r="H2351" t="s">
        <v>164</v>
      </c>
      <c r="I2351" t="s">
        <v>231</v>
      </c>
      <c r="J2351">
        <v>2013</v>
      </c>
      <c r="K2351" t="s">
        <v>516</v>
      </c>
      <c r="L2351">
        <v>0</v>
      </c>
      <c r="N2351" t="s">
        <v>164</v>
      </c>
      <c r="O2351" t="s">
        <v>224</v>
      </c>
      <c r="P2351">
        <v>2010</v>
      </c>
      <c r="Q2351" t="s">
        <v>516</v>
      </c>
      <c r="R2351">
        <v>0</v>
      </c>
    </row>
    <row r="2352" spans="8:18">
      <c r="H2352" t="s">
        <v>164</v>
      </c>
      <c r="I2352" t="s">
        <v>231</v>
      </c>
      <c r="J2352">
        <v>2014</v>
      </c>
      <c r="K2352" t="s">
        <v>749</v>
      </c>
      <c r="L2352">
        <v>1</v>
      </c>
      <c r="N2352" t="s">
        <v>164</v>
      </c>
      <c r="O2352" t="s">
        <v>224</v>
      </c>
      <c r="P2352">
        <v>2011</v>
      </c>
      <c r="Q2352" t="s">
        <v>516</v>
      </c>
      <c r="R2352">
        <v>0</v>
      </c>
    </row>
    <row r="2353" spans="8:18">
      <c r="H2353" t="s">
        <v>164</v>
      </c>
      <c r="I2353" t="s">
        <v>231</v>
      </c>
      <c r="J2353">
        <v>2015</v>
      </c>
      <c r="K2353" t="s">
        <v>749</v>
      </c>
      <c r="L2353">
        <v>1</v>
      </c>
      <c r="N2353" t="s">
        <v>164</v>
      </c>
      <c r="O2353" t="s">
        <v>224</v>
      </c>
      <c r="P2353">
        <v>2012</v>
      </c>
      <c r="Q2353" t="s">
        <v>516</v>
      </c>
      <c r="R2353">
        <v>0</v>
      </c>
    </row>
    <row r="2354" spans="8:18">
      <c r="H2354" t="s">
        <v>164</v>
      </c>
      <c r="I2354" t="s">
        <v>231</v>
      </c>
      <c r="J2354">
        <v>2016</v>
      </c>
      <c r="K2354" t="s">
        <v>749</v>
      </c>
      <c r="L2354">
        <v>1</v>
      </c>
      <c r="N2354" t="s">
        <v>164</v>
      </c>
      <c r="O2354" t="s">
        <v>224</v>
      </c>
      <c r="P2354">
        <v>2013</v>
      </c>
      <c r="Q2354" t="s">
        <v>516</v>
      </c>
      <c r="R2354">
        <v>0</v>
      </c>
    </row>
    <row r="2355" spans="8:18">
      <c r="H2355" t="s">
        <v>164</v>
      </c>
      <c r="I2355" t="s">
        <v>231</v>
      </c>
      <c r="J2355">
        <v>2017</v>
      </c>
      <c r="K2355" t="s">
        <v>749</v>
      </c>
      <c r="L2355">
        <v>1</v>
      </c>
      <c r="N2355" t="s">
        <v>164</v>
      </c>
      <c r="O2355" t="s">
        <v>224</v>
      </c>
      <c r="P2355">
        <v>2014</v>
      </c>
      <c r="Q2355" t="s">
        <v>516</v>
      </c>
      <c r="R2355">
        <v>0</v>
      </c>
    </row>
    <row r="2356" spans="8:18">
      <c r="H2356" t="s">
        <v>164</v>
      </c>
      <c r="I2356" t="s">
        <v>231</v>
      </c>
      <c r="J2356">
        <v>2018</v>
      </c>
      <c r="K2356" t="s">
        <v>749</v>
      </c>
      <c r="L2356">
        <v>1</v>
      </c>
      <c r="N2356" t="s">
        <v>164</v>
      </c>
      <c r="O2356" t="s">
        <v>224</v>
      </c>
      <c r="P2356">
        <v>2015</v>
      </c>
      <c r="Q2356" t="s">
        <v>516</v>
      </c>
      <c r="R2356">
        <v>0</v>
      </c>
    </row>
    <row r="2357" spans="8:18">
      <c r="H2357" t="s">
        <v>164</v>
      </c>
      <c r="I2357" t="s">
        <v>231</v>
      </c>
      <c r="J2357">
        <v>2019</v>
      </c>
      <c r="K2357" t="s">
        <v>749</v>
      </c>
      <c r="L2357">
        <v>1</v>
      </c>
      <c r="N2357" t="s">
        <v>164</v>
      </c>
      <c r="O2357" t="s">
        <v>224</v>
      </c>
      <c r="P2357">
        <v>2016</v>
      </c>
      <c r="Q2357" t="s">
        <v>948</v>
      </c>
      <c r="R2357">
        <v>1</v>
      </c>
    </row>
    <row r="2358" spans="8:18">
      <c r="H2358" t="s">
        <v>164</v>
      </c>
      <c r="I2358" t="s">
        <v>231</v>
      </c>
      <c r="J2358">
        <v>2020</v>
      </c>
      <c r="K2358" t="s">
        <v>749</v>
      </c>
      <c r="L2358">
        <v>1</v>
      </c>
      <c r="N2358" t="s">
        <v>164</v>
      </c>
      <c r="O2358" t="s">
        <v>224</v>
      </c>
      <c r="P2358">
        <v>2017</v>
      </c>
      <c r="Q2358" t="s">
        <v>948</v>
      </c>
      <c r="R2358">
        <v>1</v>
      </c>
    </row>
    <row r="2359" spans="8:18">
      <c r="H2359" t="s">
        <v>164</v>
      </c>
      <c r="I2359" t="s">
        <v>232</v>
      </c>
      <c r="J2359">
        <v>2006</v>
      </c>
      <c r="N2359" t="s">
        <v>164</v>
      </c>
      <c r="O2359" t="s">
        <v>224</v>
      </c>
      <c r="P2359">
        <v>2018</v>
      </c>
      <c r="Q2359" t="s">
        <v>948</v>
      </c>
      <c r="R2359">
        <v>1</v>
      </c>
    </row>
    <row r="2360" spans="8:18">
      <c r="H2360" t="s">
        <v>164</v>
      </c>
      <c r="I2360" t="s">
        <v>232</v>
      </c>
      <c r="J2360">
        <v>2007</v>
      </c>
      <c r="K2360" t="s">
        <v>749</v>
      </c>
      <c r="L2360">
        <v>1</v>
      </c>
      <c r="N2360" t="s">
        <v>164</v>
      </c>
      <c r="O2360" t="s">
        <v>224</v>
      </c>
      <c r="P2360">
        <v>2019</v>
      </c>
      <c r="Q2360" t="s">
        <v>948</v>
      </c>
      <c r="R2360">
        <v>1</v>
      </c>
    </row>
    <row r="2361" spans="8:18">
      <c r="H2361" t="s">
        <v>164</v>
      </c>
      <c r="I2361" t="s">
        <v>232</v>
      </c>
      <c r="J2361">
        <v>2008</v>
      </c>
      <c r="K2361" t="s">
        <v>749</v>
      </c>
      <c r="L2361">
        <v>1</v>
      </c>
      <c r="N2361" t="s">
        <v>164</v>
      </c>
      <c r="O2361" t="s">
        <v>224</v>
      </c>
      <c r="P2361">
        <v>2020</v>
      </c>
      <c r="Q2361" t="s">
        <v>948</v>
      </c>
      <c r="R2361">
        <v>1</v>
      </c>
    </row>
    <row r="2362" spans="8:18">
      <c r="H2362" t="s">
        <v>164</v>
      </c>
      <c r="I2362" t="s">
        <v>232</v>
      </c>
      <c r="J2362">
        <v>2009</v>
      </c>
      <c r="K2362" t="s">
        <v>749</v>
      </c>
      <c r="L2362">
        <v>1</v>
      </c>
      <c r="N2362" t="s">
        <v>164</v>
      </c>
      <c r="O2362" t="s">
        <v>225</v>
      </c>
      <c r="P2362">
        <v>2006</v>
      </c>
      <c r="Q2362" t="s">
        <v>516</v>
      </c>
      <c r="R2362">
        <v>0</v>
      </c>
    </row>
    <row r="2363" spans="8:18">
      <c r="H2363" t="s">
        <v>164</v>
      </c>
      <c r="I2363" t="s">
        <v>232</v>
      </c>
      <c r="J2363">
        <v>2010</v>
      </c>
      <c r="K2363" t="s">
        <v>749</v>
      </c>
      <c r="L2363">
        <v>1</v>
      </c>
      <c r="N2363" t="s">
        <v>164</v>
      </c>
      <c r="O2363" t="s">
        <v>225</v>
      </c>
      <c r="P2363">
        <v>2007</v>
      </c>
      <c r="Q2363" t="s">
        <v>516</v>
      </c>
      <c r="R2363">
        <v>0</v>
      </c>
    </row>
    <row r="2364" spans="8:18">
      <c r="H2364" t="s">
        <v>164</v>
      </c>
      <c r="I2364" t="s">
        <v>232</v>
      </c>
      <c r="J2364">
        <v>2011</v>
      </c>
      <c r="K2364" t="s">
        <v>749</v>
      </c>
      <c r="L2364">
        <v>1</v>
      </c>
      <c r="N2364" t="s">
        <v>164</v>
      </c>
      <c r="O2364" t="s">
        <v>225</v>
      </c>
      <c r="P2364">
        <v>2008</v>
      </c>
      <c r="Q2364" t="s">
        <v>516</v>
      </c>
      <c r="R2364">
        <v>0</v>
      </c>
    </row>
    <row r="2365" spans="8:18">
      <c r="H2365" t="s">
        <v>164</v>
      </c>
      <c r="I2365" t="s">
        <v>232</v>
      </c>
      <c r="J2365">
        <v>2012</v>
      </c>
      <c r="K2365" t="s">
        <v>749</v>
      </c>
      <c r="L2365">
        <v>1</v>
      </c>
      <c r="N2365" t="s">
        <v>164</v>
      </c>
      <c r="O2365" t="s">
        <v>225</v>
      </c>
      <c r="P2365">
        <v>2009</v>
      </c>
      <c r="Q2365" t="s">
        <v>516</v>
      </c>
      <c r="R2365">
        <v>0</v>
      </c>
    </row>
    <row r="2366" spans="8:18">
      <c r="H2366" t="s">
        <v>164</v>
      </c>
      <c r="I2366" t="s">
        <v>232</v>
      </c>
      <c r="J2366">
        <v>2013</v>
      </c>
      <c r="K2366" t="s">
        <v>749</v>
      </c>
      <c r="L2366">
        <v>1</v>
      </c>
      <c r="N2366" t="s">
        <v>164</v>
      </c>
      <c r="O2366" t="s">
        <v>225</v>
      </c>
      <c r="P2366">
        <v>2010</v>
      </c>
      <c r="Q2366" t="s">
        <v>516</v>
      </c>
      <c r="R2366">
        <v>0</v>
      </c>
    </row>
    <row r="2367" spans="8:18">
      <c r="H2367" t="s">
        <v>164</v>
      </c>
      <c r="I2367" t="s">
        <v>232</v>
      </c>
      <c r="J2367">
        <v>2014</v>
      </c>
      <c r="K2367" t="s">
        <v>749</v>
      </c>
      <c r="L2367">
        <v>1</v>
      </c>
      <c r="N2367" t="s">
        <v>164</v>
      </c>
      <c r="O2367" t="s">
        <v>225</v>
      </c>
      <c r="P2367">
        <v>2011</v>
      </c>
      <c r="Q2367" t="s">
        <v>516</v>
      </c>
      <c r="R2367">
        <v>0</v>
      </c>
    </row>
    <row r="2368" spans="8:18">
      <c r="H2368" t="s">
        <v>164</v>
      </c>
      <c r="I2368" t="s">
        <v>232</v>
      </c>
      <c r="J2368">
        <v>2015</v>
      </c>
      <c r="K2368" t="s">
        <v>749</v>
      </c>
      <c r="L2368">
        <v>1</v>
      </c>
      <c r="N2368" t="s">
        <v>164</v>
      </c>
      <c r="O2368" t="s">
        <v>225</v>
      </c>
      <c r="P2368">
        <v>2012</v>
      </c>
      <c r="Q2368" t="s">
        <v>516</v>
      </c>
      <c r="R2368">
        <v>0</v>
      </c>
    </row>
    <row r="2369" spans="8:18">
      <c r="H2369" t="s">
        <v>164</v>
      </c>
      <c r="I2369" t="s">
        <v>232</v>
      </c>
      <c r="J2369">
        <v>2016</v>
      </c>
      <c r="K2369" t="s">
        <v>749</v>
      </c>
      <c r="L2369">
        <v>1</v>
      </c>
      <c r="N2369" t="s">
        <v>164</v>
      </c>
      <c r="O2369" t="s">
        <v>225</v>
      </c>
      <c r="P2369">
        <v>2013</v>
      </c>
      <c r="Q2369" t="s">
        <v>516</v>
      </c>
      <c r="R2369">
        <v>0</v>
      </c>
    </row>
    <row r="2370" spans="8:18">
      <c r="H2370" t="s">
        <v>164</v>
      </c>
      <c r="I2370" t="s">
        <v>232</v>
      </c>
      <c r="J2370">
        <v>2017</v>
      </c>
      <c r="K2370" t="s">
        <v>749</v>
      </c>
      <c r="L2370">
        <v>1</v>
      </c>
      <c r="N2370" t="s">
        <v>164</v>
      </c>
      <c r="O2370" t="s">
        <v>225</v>
      </c>
      <c r="P2370">
        <v>2014</v>
      </c>
      <c r="Q2370" t="s">
        <v>1296</v>
      </c>
      <c r="R2370">
        <v>1</v>
      </c>
    </row>
    <row r="2371" spans="8:18">
      <c r="H2371" t="s">
        <v>164</v>
      </c>
      <c r="I2371" t="s">
        <v>232</v>
      </c>
      <c r="J2371">
        <v>2018</v>
      </c>
      <c r="K2371" t="s">
        <v>749</v>
      </c>
      <c r="L2371">
        <v>1</v>
      </c>
      <c r="N2371" t="s">
        <v>164</v>
      </c>
      <c r="O2371" t="s">
        <v>225</v>
      </c>
      <c r="P2371">
        <v>2015</v>
      </c>
      <c r="Q2371" t="s">
        <v>1296</v>
      </c>
      <c r="R2371">
        <v>1</v>
      </c>
    </row>
    <row r="2372" spans="8:18">
      <c r="H2372" t="s">
        <v>164</v>
      </c>
      <c r="I2372" t="s">
        <v>232</v>
      </c>
      <c r="J2372">
        <v>2019</v>
      </c>
      <c r="K2372" t="s">
        <v>749</v>
      </c>
      <c r="L2372">
        <v>1</v>
      </c>
      <c r="N2372" t="s">
        <v>164</v>
      </c>
      <c r="O2372" t="s">
        <v>225</v>
      </c>
      <c r="P2372">
        <v>2016</v>
      </c>
      <c r="Q2372" t="s">
        <v>1296</v>
      </c>
      <c r="R2372">
        <v>1</v>
      </c>
    </row>
    <row r="2373" spans="8:18">
      <c r="H2373" t="s">
        <v>164</v>
      </c>
      <c r="I2373" t="s">
        <v>232</v>
      </c>
      <c r="J2373">
        <v>2020</v>
      </c>
      <c r="K2373" t="s">
        <v>749</v>
      </c>
      <c r="L2373">
        <v>1</v>
      </c>
      <c r="N2373" t="s">
        <v>164</v>
      </c>
      <c r="O2373" t="s">
        <v>225</v>
      </c>
      <c r="P2373">
        <v>2017</v>
      </c>
      <c r="Q2373" t="s">
        <v>1296</v>
      </c>
      <c r="R2373">
        <v>1</v>
      </c>
    </row>
    <row r="2374" spans="8:18">
      <c r="H2374" t="s">
        <v>164</v>
      </c>
      <c r="I2374" t="s">
        <v>233</v>
      </c>
      <c r="J2374">
        <v>2006</v>
      </c>
      <c r="K2374">
        <v>0</v>
      </c>
      <c r="L2374">
        <v>0</v>
      </c>
      <c r="N2374" t="s">
        <v>164</v>
      </c>
      <c r="O2374" t="s">
        <v>225</v>
      </c>
      <c r="P2374">
        <v>2018</v>
      </c>
      <c r="Q2374" t="s">
        <v>1296</v>
      </c>
      <c r="R2374">
        <v>1</v>
      </c>
    </row>
    <row r="2375" spans="8:18">
      <c r="H2375" t="s">
        <v>164</v>
      </c>
      <c r="I2375" t="s">
        <v>233</v>
      </c>
      <c r="J2375">
        <v>2007</v>
      </c>
      <c r="K2375">
        <v>0</v>
      </c>
      <c r="L2375">
        <v>0</v>
      </c>
      <c r="N2375" t="s">
        <v>164</v>
      </c>
      <c r="O2375" t="s">
        <v>225</v>
      </c>
      <c r="P2375">
        <v>2019</v>
      </c>
      <c r="Q2375" t="s">
        <v>1296</v>
      </c>
      <c r="R2375">
        <v>1</v>
      </c>
    </row>
    <row r="2376" spans="8:18">
      <c r="H2376" t="s">
        <v>164</v>
      </c>
      <c r="I2376" t="s">
        <v>233</v>
      </c>
      <c r="J2376">
        <v>2008</v>
      </c>
      <c r="K2376">
        <v>0</v>
      </c>
      <c r="L2376">
        <v>0</v>
      </c>
      <c r="N2376" t="s">
        <v>164</v>
      </c>
      <c r="O2376" t="s">
        <v>225</v>
      </c>
      <c r="P2376">
        <v>2020</v>
      </c>
      <c r="Q2376" t="s">
        <v>1296</v>
      </c>
      <c r="R2376">
        <v>1</v>
      </c>
    </row>
    <row r="2377" spans="8:18">
      <c r="H2377" t="s">
        <v>164</v>
      </c>
      <c r="I2377" t="s">
        <v>233</v>
      </c>
      <c r="J2377">
        <v>2009</v>
      </c>
      <c r="K2377">
        <v>0</v>
      </c>
      <c r="L2377">
        <v>0</v>
      </c>
      <c r="N2377" t="s">
        <v>164</v>
      </c>
      <c r="O2377" t="s">
        <v>226</v>
      </c>
      <c r="Q2377" t="s">
        <v>516</v>
      </c>
      <c r="R2377">
        <v>0</v>
      </c>
    </row>
    <row r="2378" spans="8:18">
      <c r="H2378" t="s">
        <v>164</v>
      </c>
      <c r="I2378" t="s">
        <v>233</v>
      </c>
      <c r="J2378">
        <v>2010</v>
      </c>
      <c r="K2378">
        <v>0</v>
      </c>
      <c r="L2378">
        <v>0</v>
      </c>
      <c r="N2378" t="s">
        <v>164</v>
      </c>
      <c r="O2378" t="s">
        <v>227</v>
      </c>
      <c r="Q2378">
        <v>0</v>
      </c>
      <c r="R2378">
        <v>0</v>
      </c>
    </row>
    <row r="2379" spans="8:18">
      <c r="H2379" t="s">
        <v>164</v>
      </c>
      <c r="I2379" t="s">
        <v>233</v>
      </c>
      <c r="J2379">
        <v>2011</v>
      </c>
      <c r="K2379">
        <v>0</v>
      </c>
      <c r="L2379">
        <v>0</v>
      </c>
      <c r="N2379" t="s">
        <v>164</v>
      </c>
      <c r="O2379" t="s">
        <v>227</v>
      </c>
      <c r="P2379">
        <v>2013</v>
      </c>
      <c r="Q2379" t="s">
        <v>1297</v>
      </c>
      <c r="R2379">
        <v>2</v>
      </c>
    </row>
    <row r="2380" spans="8:18">
      <c r="H2380" t="s">
        <v>164</v>
      </c>
      <c r="I2380" t="s">
        <v>233</v>
      </c>
      <c r="J2380">
        <v>2012</v>
      </c>
      <c r="K2380">
        <v>0</v>
      </c>
      <c r="L2380">
        <v>0</v>
      </c>
      <c r="N2380" t="s">
        <v>164</v>
      </c>
      <c r="O2380" t="s">
        <v>227</v>
      </c>
      <c r="P2380">
        <v>2014</v>
      </c>
      <c r="Q2380" t="s">
        <v>1297</v>
      </c>
      <c r="R2380">
        <v>2</v>
      </c>
    </row>
    <row r="2381" spans="8:18">
      <c r="H2381" t="s">
        <v>164</v>
      </c>
      <c r="I2381" t="s">
        <v>233</v>
      </c>
      <c r="J2381">
        <v>2013</v>
      </c>
      <c r="K2381">
        <v>0</v>
      </c>
      <c r="L2381">
        <v>0</v>
      </c>
      <c r="N2381" t="s">
        <v>164</v>
      </c>
      <c r="O2381" t="s">
        <v>227</v>
      </c>
      <c r="P2381">
        <v>2015</v>
      </c>
      <c r="Q2381" t="s">
        <v>1297</v>
      </c>
      <c r="R2381">
        <v>2</v>
      </c>
    </row>
    <row r="2382" spans="8:18">
      <c r="H2382" t="s">
        <v>164</v>
      </c>
      <c r="I2382" t="s">
        <v>233</v>
      </c>
      <c r="J2382">
        <v>2014</v>
      </c>
      <c r="K2382">
        <v>0</v>
      </c>
      <c r="L2382">
        <v>0</v>
      </c>
      <c r="N2382" t="s">
        <v>164</v>
      </c>
      <c r="O2382" t="s">
        <v>227</v>
      </c>
      <c r="P2382">
        <v>2016</v>
      </c>
      <c r="Q2382" t="s">
        <v>1297</v>
      </c>
      <c r="R2382">
        <v>2</v>
      </c>
    </row>
    <row r="2383" spans="8:18">
      <c r="H2383" t="s">
        <v>164</v>
      </c>
      <c r="I2383" t="s">
        <v>233</v>
      </c>
      <c r="J2383">
        <v>2015</v>
      </c>
      <c r="K2383" t="s">
        <v>749</v>
      </c>
      <c r="L2383">
        <v>1</v>
      </c>
      <c r="N2383" t="s">
        <v>164</v>
      </c>
      <c r="O2383" t="s">
        <v>227</v>
      </c>
      <c r="P2383">
        <v>2017</v>
      </c>
      <c r="Q2383" t="s">
        <v>1297</v>
      </c>
      <c r="R2383">
        <v>2</v>
      </c>
    </row>
    <row r="2384" spans="8:18">
      <c r="H2384" t="s">
        <v>164</v>
      </c>
      <c r="I2384" t="s">
        <v>233</v>
      </c>
      <c r="J2384">
        <v>2016</v>
      </c>
      <c r="K2384" t="s">
        <v>749</v>
      </c>
      <c r="L2384">
        <v>1</v>
      </c>
      <c r="N2384" t="s">
        <v>164</v>
      </c>
      <c r="O2384" t="s">
        <v>227</v>
      </c>
      <c r="P2384">
        <v>2018</v>
      </c>
      <c r="Q2384" t="s">
        <v>1297</v>
      </c>
      <c r="R2384">
        <v>2</v>
      </c>
    </row>
    <row r="2385" spans="8:18">
      <c r="H2385" t="s">
        <v>164</v>
      </c>
      <c r="I2385" t="s">
        <v>233</v>
      </c>
      <c r="J2385">
        <v>2017</v>
      </c>
      <c r="K2385" t="s">
        <v>749</v>
      </c>
      <c r="L2385">
        <v>1</v>
      </c>
      <c r="N2385" t="s">
        <v>164</v>
      </c>
      <c r="O2385" t="s">
        <v>227</v>
      </c>
      <c r="P2385">
        <v>2019</v>
      </c>
      <c r="Q2385" t="s">
        <v>1297</v>
      </c>
      <c r="R2385">
        <v>2</v>
      </c>
    </row>
    <row r="2386" spans="8:18">
      <c r="H2386" t="s">
        <v>164</v>
      </c>
      <c r="I2386" t="s">
        <v>233</v>
      </c>
      <c r="J2386">
        <v>2018</v>
      </c>
      <c r="K2386" t="s">
        <v>749</v>
      </c>
      <c r="L2386">
        <v>1</v>
      </c>
      <c r="N2386" t="s">
        <v>164</v>
      </c>
      <c r="O2386" t="s">
        <v>228</v>
      </c>
      <c r="P2386">
        <v>2006</v>
      </c>
      <c r="Q2386" t="s">
        <v>1298</v>
      </c>
      <c r="R2386">
        <v>1</v>
      </c>
    </row>
    <row r="2387" spans="8:18">
      <c r="H2387" t="s">
        <v>164</v>
      </c>
      <c r="I2387" t="s">
        <v>233</v>
      </c>
      <c r="J2387">
        <v>2019</v>
      </c>
      <c r="K2387" t="s">
        <v>749</v>
      </c>
      <c r="L2387">
        <v>1</v>
      </c>
      <c r="N2387" t="s">
        <v>164</v>
      </c>
      <c r="O2387" t="s">
        <v>228</v>
      </c>
      <c r="P2387">
        <v>2007</v>
      </c>
      <c r="Q2387" t="s">
        <v>1298</v>
      </c>
      <c r="R2387">
        <v>1</v>
      </c>
    </row>
    <row r="2388" spans="8:18">
      <c r="H2388" t="s">
        <v>164</v>
      </c>
      <c r="I2388" t="s">
        <v>233</v>
      </c>
      <c r="J2388">
        <v>2020</v>
      </c>
      <c r="K2388" t="s">
        <v>749</v>
      </c>
      <c r="L2388">
        <v>1</v>
      </c>
      <c r="N2388" t="s">
        <v>164</v>
      </c>
      <c r="O2388" t="s">
        <v>228</v>
      </c>
      <c r="P2388">
        <v>2008</v>
      </c>
      <c r="Q2388" t="s">
        <v>1298</v>
      </c>
      <c r="R2388">
        <v>1</v>
      </c>
    </row>
    <row r="2389" spans="8:18">
      <c r="H2389" t="s">
        <v>164</v>
      </c>
      <c r="I2389" t="s">
        <v>234</v>
      </c>
      <c r="J2389">
        <v>2014</v>
      </c>
      <c r="K2389" t="s">
        <v>720</v>
      </c>
      <c r="L2389">
        <v>1</v>
      </c>
      <c r="N2389" t="s">
        <v>164</v>
      </c>
      <c r="O2389" t="s">
        <v>228</v>
      </c>
      <c r="P2389">
        <v>2009</v>
      </c>
      <c r="Q2389" t="s">
        <v>1298</v>
      </c>
      <c r="R2389">
        <v>1</v>
      </c>
    </row>
    <row r="2390" spans="8:18">
      <c r="H2390" t="s">
        <v>164</v>
      </c>
      <c r="I2390" t="s">
        <v>234</v>
      </c>
      <c r="J2390">
        <v>2015</v>
      </c>
      <c r="K2390" t="s">
        <v>720</v>
      </c>
      <c r="L2390">
        <v>1</v>
      </c>
      <c r="N2390" t="s">
        <v>164</v>
      </c>
      <c r="O2390" t="s">
        <v>228</v>
      </c>
      <c r="P2390">
        <v>2010</v>
      </c>
      <c r="Q2390" t="s">
        <v>1298</v>
      </c>
      <c r="R2390">
        <v>1</v>
      </c>
    </row>
    <row r="2391" spans="8:18">
      <c r="H2391" t="s">
        <v>164</v>
      </c>
      <c r="I2391" t="s">
        <v>234</v>
      </c>
      <c r="J2391">
        <v>2016</v>
      </c>
      <c r="K2391" t="s">
        <v>720</v>
      </c>
      <c r="L2391">
        <v>1</v>
      </c>
      <c r="N2391" t="s">
        <v>164</v>
      </c>
      <c r="O2391" t="s">
        <v>228</v>
      </c>
      <c r="P2391">
        <v>2011</v>
      </c>
      <c r="Q2391" t="s">
        <v>1299</v>
      </c>
      <c r="R2391">
        <v>1</v>
      </c>
    </row>
    <row r="2392" spans="8:18">
      <c r="H2392" t="s">
        <v>164</v>
      </c>
      <c r="I2392" t="s">
        <v>234</v>
      </c>
      <c r="J2392">
        <v>2017</v>
      </c>
      <c r="K2392" t="s">
        <v>720</v>
      </c>
      <c r="L2392">
        <v>1</v>
      </c>
      <c r="N2392" t="s">
        <v>164</v>
      </c>
      <c r="O2392" t="s">
        <v>228</v>
      </c>
      <c r="P2392">
        <v>2012</v>
      </c>
      <c r="Q2392" t="s">
        <v>1299</v>
      </c>
      <c r="R2392">
        <v>1</v>
      </c>
    </row>
    <row r="2393" spans="8:18">
      <c r="H2393" t="s">
        <v>164</v>
      </c>
      <c r="I2393" t="s">
        <v>234</v>
      </c>
      <c r="J2393">
        <v>2018</v>
      </c>
      <c r="K2393" t="s">
        <v>720</v>
      </c>
      <c r="L2393">
        <v>1</v>
      </c>
      <c r="N2393" t="s">
        <v>164</v>
      </c>
      <c r="O2393" t="s">
        <v>228</v>
      </c>
      <c r="P2393">
        <v>2013</v>
      </c>
      <c r="Q2393" t="s">
        <v>1299</v>
      </c>
      <c r="R2393">
        <v>1</v>
      </c>
    </row>
    <row r="2394" spans="8:18">
      <c r="H2394" t="s">
        <v>164</v>
      </c>
      <c r="I2394" t="s">
        <v>234</v>
      </c>
      <c r="J2394">
        <v>2019</v>
      </c>
      <c r="K2394" t="s">
        <v>720</v>
      </c>
      <c r="L2394">
        <v>1</v>
      </c>
      <c r="N2394" t="s">
        <v>164</v>
      </c>
      <c r="O2394" t="s">
        <v>228</v>
      </c>
      <c r="P2394">
        <v>2014</v>
      </c>
      <c r="Q2394" t="s">
        <v>1299</v>
      </c>
      <c r="R2394">
        <v>1</v>
      </c>
    </row>
    <row r="2395" spans="8:18">
      <c r="H2395" t="s">
        <v>164</v>
      </c>
      <c r="I2395" t="s">
        <v>234</v>
      </c>
      <c r="J2395">
        <v>2020</v>
      </c>
      <c r="K2395" t="s">
        <v>720</v>
      </c>
      <c r="L2395">
        <v>1</v>
      </c>
      <c r="N2395" t="s">
        <v>164</v>
      </c>
      <c r="O2395" t="s">
        <v>228</v>
      </c>
      <c r="P2395">
        <v>2015</v>
      </c>
      <c r="Q2395" t="s">
        <v>1299</v>
      </c>
      <c r="R2395">
        <v>1</v>
      </c>
    </row>
    <row r="2396" spans="8:18">
      <c r="H2396" t="s">
        <v>164</v>
      </c>
      <c r="I2396" t="s">
        <v>235</v>
      </c>
      <c r="J2396">
        <v>2006</v>
      </c>
      <c r="K2396" t="s">
        <v>516</v>
      </c>
      <c r="L2396">
        <v>0</v>
      </c>
      <c r="N2396" t="s">
        <v>164</v>
      </c>
      <c r="O2396" t="s">
        <v>228</v>
      </c>
      <c r="P2396">
        <v>2016</v>
      </c>
      <c r="Q2396" t="s">
        <v>1299</v>
      </c>
      <c r="R2396">
        <v>1</v>
      </c>
    </row>
    <row r="2397" spans="8:18">
      <c r="H2397" t="s">
        <v>164</v>
      </c>
      <c r="I2397" t="s">
        <v>235</v>
      </c>
      <c r="J2397">
        <v>2007</v>
      </c>
      <c r="K2397" t="s">
        <v>516</v>
      </c>
      <c r="L2397">
        <v>0</v>
      </c>
      <c r="N2397" t="s">
        <v>164</v>
      </c>
      <c r="O2397" t="s">
        <v>228</v>
      </c>
      <c r="P2397">
        <v>2017</v>
      </c>
      <c r="Q2397" t="s">
        <v>1299</v>
      </c>
      <c r="R2397">
        <v>1</v>
      </c>
    </row>
    <row r="2398" spans="8:18">
      <c r="H2398" t="s">
        <v>164</v>
      </c>
      <c r="I2398" t="s">
        <v>235</v>
      </c>
      <c r="J2398">
        <v>2008</v>
      </c>
      <c r="K2398" t="s">
        <v>516</v>
      </c>
      <c r="L2398">
        <v>0</v>
      </c>
      <c r="N2398" t="s">
        <v>164</v>
      </c>
      <c r="O2398" t="s">
        <v>228</v>
      </c>
      <c r="P2398">
        <v>2018</v>
      </c>
      <c r="Q2398" t="s">
        <v>1299</v>
      </c>
      <c r="R2398">
        <v>1</v>
      </c>
    </row>
    <row r="2399" spans="8:18">
      <c r="H2399" t="s">
        <v>164</v>
      </c>
      <c r="I2399" t="s">
        <v>235</v>
      </c>
      <c r="J2399">
        <v>2009</v>
      </c>
      <c r="K2399" t="s">
        <v>516</v>
      </c>
      <c r="L2399">
        <v>0</v>
      </c>
      <c r="N2399" t="s">
        <v>164</v>
      </c>
      <c r="O2399" t="s">
        <v>228</v>
      </c>
      <c r="P2399">
        <v>2019</v>
      </c>
      <c r="Q2399" t="s">
        <v>1299</v>
      </c>
      <c r="R2399">
        <v>1</v>
      </c>
    </row>
    <row r="2400" spans="8:18">
      <c r="H2400" t="s">
        <v>164</v>
      </c>
      <c r="I2400" t="s">
        <v>235</v>
      </c>
      <c r="J2400">
        <v>2010</v>
      </c>
      <c r="K2400" t="s">
        <v>516</v>
      </c>
      <c r="L2400">
        <v>0</v>
      </c>
      <c r="N2400" t="s">
        <v>164</v>
      </c>
      <c r="O2400" t="s">
        <v>228</v>
      </c>
      <c r="P2400">
        <v>2020</v>
      </c>
      <c r="Q2400" t="s">
        <v>1299</v>
      </c>
      <c r="R2400">
        <v>1</v>
      </c>
    </row>
    <row r="2401" spans="8:18">
      <c r="H2401" t="s">
        <v>164</v>
      </c>
      <c r="I2401" t="s">
        <v>235</v>
      </c>
      <c r="J2401">
        <v>2011</v>
      </c>
      <c r="K2401" t="s">
        <v>516</v>
      </c>
      <c r="L2401">
        <v>0</v>
      </c>
      <c r="N2401" t="s">
        <v>164</v>
      </c>
      <c r="O2401" t="s">
        <v>229</v>
      </c>
    </row>
    <row r="2402" spans="8:18">
      <c r="H2402" t="s">
        <v>164</v>
      </c>
      <c r="I2402" t="s">
        <v>235</v>
      </c>
      <c r="J2402">
        <v>2012</v>
      </c>
      <c r="K2402" t="s">
        <v>516</v>
      </c>
      <c r="L2402">
        <v>0</v>
      </c>
      <c r="N2402" t="s">
        <v>164</v>
      </c>
      <c r="O2402" t="s">
        <v>229</v>
      </c>
      <c r="P2402">
        <v>2019</v>
      </c>
      <c r="Q2402" t="s">
        <v>1300</v>
      </c>
      <c r="R2402">
        <v>1</v>
      </c>
    </row>
    <row r="2403" spans="8:18">
      <c r="H2403" t="s">
        <v>164</v>
      </c>
      <c r="I2403" t="s">
        <v>235</v>
      </c>
      <c r="J2403">
        <v>2013</v>
      </c>
      <c r="K2403" t="s">
        <v>516</v>
      </c>
      <c r="L2403">
        <v>0</v>
      </c>
      <c r="N2403" t="s">
        <v>164</v>
      </c>
      <c r="O2403" t="s">
        <v>229</v>
      </c>
      <c r="P2403">
        <v>2020</v>
      </c>
      <c r="Q2403" t="s">
        <v>1300</v>
      </c>
      <c r="R2403">
        <v>1</v>
      </c>
    </row>
    <row r="2404" spans="8:18">
      <c r="H2404" t="s">
        <v>164</v>
      </c>
      <c r="I2404" t="s">
        <v>235</v>
      </c>
      <c r="J2404">
        <v>2014</v>
      </c>
      <c r="K2404" t="s">
        <v>765</v>
      </c>
      <c r="L2404">
        <v>1</v>
      </c>
      <c r="N2404" t="s">
        <v>164</v>
      </c>
      <c r="O2404" t="s">
        <v>229</v>
      </c>
      <c r="P2404">
        <v>2021</v>
      </c>
      <c r="Q2404" t="s">
        <v>1300</v>
      </c>
      <c r="R2404">
        <v>1</v>
      </c>
    </row>
    <row r="2405" spans="8:18">
      <c r="H2405" t="s">
        <v>164</v>
      </c>
      <c r="I2405" t="s">
        <v>235</v>
      </c>
      <c r="J2405">
        <v>2015</v>
      </c>
      <c r="K2405" t="s">
        <v>765</v>
      </c>
      <c r="L2405">
        <v>1</v>
      </c>
      <c r="N2405" t="s">
        <v>164</v>
      </c>
      <c r="O2405" t="s">
        <v>230</v>
      </c>
    </row>
    <row r="2406" spans="8:18">
      <c r="H2406" t="s">
        <v>164</v>
      </c>
      <c r="I2406" t="s">
        <v>235</v>
      </c>
      <c r="J2406">
        <v>2016</v>
      </c>
      <c r="K2406" t="s">
        <v>765</v>
      </c>
      <c r="L2406">
        <v>1</v>
      </c>
      <c r="N2406" t="s">
        <v>164</v>
      </c>
      <c r="O2406" t="s">
        <v>231</v>
      </c>
      <c r="P2406">
        <v>2006</v>
      </c>
      <c r="Q2406" t="s">
        <v>516</v>
      </c>
      <c r="R2406">
        <v>0</v>
      </c>
    </row>
    <row r="2407" spans="8:18">
      <c r="H2407" t="s">
        <v>164</v>
      </c>
      <c r="I2407" t="s">
        <v>235</v>
      </c>
      <c r="J2407">
        <v>2017</v>
      </c>
      <c r="K2407" t="s">
        <v>765</v>
      </c>
      <c r="L2407">
        <v>1</v>
      </c>
      <c r="N2407" t="s">
        <v>164</v>
      </c>
      <c r="O2407" t="s">
        <v>231</v>
      </c>
      <c r="P2407">
        <v>2007</v>
      </c>
      <c r="Q2407" t="s">
        <v>516</v>
      </c>
      <c r="R2407">
        <v>0</v>
      </c>
    </row>
    <row r="2408" spans="8:18">
      <c r="H2408" t="s">
        <v>164</v>
      </c>
      <c r="I2408" t="s">
        <v>235</v>
      </c>
      <c r="J2408">
        <v>2018</v>
      </c>
      <c r="K2408" t="s">
        <v>765</v>
      </c>
      <c r="L2408">
        <v>1</v>
      </c>
      <c r="N2408" t="s">
        <v>164</v>
      </c>
      <c r="O2408" t="s">
        <v>231</v>
      </c>
      <c r="P2408">
        <v>2008</v>
      </c>
      <c r="Q2408" t="s">
        <v>516</v>
      </c>
      <c r="R2408">
        <v>0</v>
      </c>
    </row>
    <row r="2409" spans="8:18">
      <c r="H2409" t="s">
        <v>164</v>
      </c>
      <c r="I2409" t="s">
        <v>235</v>
      </c>
      <c r="J2409">
        <v>2019</v>
      </c>
      <c r="K2409" t="s">
        <v>765</v>
      </c>
      <c r="L2409">
        <v>1</v>
      </c>
      <c r="N2409" t="s">
        <v>164</v>
      </c>
      <c r="O2409" t="s">
        <v>231</v>
      </c>
      <c r="P2409">
        <v>2009</v>
      </c>
      <c r="Q2409" t="s">
        <v>516</v>
      </c>
      <c r="R2409">
        <v>0</v>
      </c>
    </row>
    <row r="2410" spans="8:18">
      <c r="H2410" t="s">
        <v>164</v>
      </c>
      <c r="I2410" t="s">
        <v>235</v>
      </c>
      <c r="J2410">
        <v>2020</v>
      </c>
      <c r="K2410" t="s">
        <v>765</v>
      </c>
      <c r="L2410">
        <v>1</v>
      </c>
      <c r="N2410" t="s">
        <v>164</v>
      </c>
      <c r="O2410" t="s">
        <v>231</v>
      </c>
      <c r="P2410">
        <v>2010</v>
      </c>
      <c r="Q2410" t="s">
        <v>516</v>
      </c>
      <c r="R2410">
        <v>0</v>
      </c>
    </row>
    <row r="2411" spans="8:18">
      <c r="H2411" t="s">
        <v>164</v>
      </c>
      <c r="I2411" t="s">
        <v>236</v>
      </c>
      <c r="J2411">
        <v>2006</v>
      </c>
      <c r="K2411" t="s">
        <v>516</v>
      </c>
      <c r="L2411">
        <v>0</v>
      </c>
      <c r="N2411" t="s">
        <v>164</v>
      </c>
      <c r="O2411" t="s">
        <v>231</v>
      </c>
      <c r="P2411">
        <v>2011</v>
      </c>
      <c r="Q2411" t="s">
        <v>516</v>
      </c>
      <c r="R2411">
        <v>0</v>
      </c>
    </row>
    <row r="2412" spans="8:18">
      <c r="H2412" t="s">
        <v>164</v>
      </c>
      <c r="I2412" t="s">
        <v>236</v>
      </c>
      <c r="J2412">
        <v>2007</v>
      </c>
      <c r="K2412" t="s">
        <v>516</v>
      </c>
      <c r="L2412">
        <v>0</v>
      </c>
      <c r="N2412" t="s">
        <v>164</v>
      </c>
      <c r="O2412" t="s">
        <v>231</v>
      </c>
      <c r="P2412">
        <v>2012</v>
      </c>
      <c r="Q2412" t="s">
        <v>516</v>
      </c>
      <c r="R2412">
        <v>0</v>
      </c>
    </row>
    <row r="2413" spans="8:18">
      <c r="H2413" t="s">
        <v>164</v>
      </c>
      <c r="I2413" t="s">
        <v>236</v>
      </c>
      <c r="J2413">
        <v>2008</v>
      </c>
      <c r="K2413" t="s">
        <v>516</v>
      </c>
      <c r="L2413">
        <v>0</v>
      </c>
      <c r="N2413" t="s">
        <v>164</v>
      </c>
      <c r="O2413" t="s">
        <v>231</v>
      </c>
      <c r="P2413">
        <v>2013</v>
      </c>
      <c r="Q2413" t="s">
        <v>516</v>
      </c>
      <c r="R2413">
        <v>0</v>
      </c>
    </row>
    <row r="2414" spans="8:18">
      <c r="H2414" t="s">
        <v>164</v>
      </c>
      <c r="I2414" t="s">
        <v>236</v>
      </c>
      <c r="J2414">
        <v>2009</v>
      </c>
      <c r="K2414" t="s">
        <v>516</v>
      </c>
      <c r="L2414">
        <v>0</v>
      </c>
      <c r="N2414" t="s">
        <v>164</v>
      </c>
      <c r="O2414" t="s">
        <v>231</v>
      </c>
      <c r="P2414">
        <v>2014</v>
      </c>
      <c r="Q2414" t="s">
        <v>1301</v>
      </c>
      <c r="R2414">
        <v>1</v>
      </c>
    </row>
    <row r="2415" spans="8:18">
      <c r="H2415" t="s">
        <v>164</v>
      </c>
      <c r="I2415" t="s">
        <v>236</v>
      </c>
      <c r="J2415">
        <v>2010</v>
      </c>
      <c r="K2415" t="s">
        <v>516</v>
      </c>
      <c r="L2415">
        <v>0</v>
      </c>
      <c r="N2415" t="s">
        <v>164</v>
      </c>
      <c r="O2415" t="s">
        <v>231</v>
      </c>
      <c r="P2415">
        <v>2015</v>
      </c>
      <c r="Q2415" t="s">
        <v>1301</v>
      </c>
      <c r="R2415">
        <v>1</v>
      </c>
    </row>
    <row r="2416" spans="8:18">
      <c r="H2416" t="s">
        <v>164</v>
      </c>
      <c r="I2416" t="s">
        <v>236</v>
      </c>
      <c r="J2416">
        <v>2011</v>
      </c>
      <c r="K2416" t="s">
        <v>516</v>
      </c>
      <c r="L2416">
        <v>0</v>
      </c>
      <c r="N2416" t="s">
        <v>164</v>
      </c>
      <c r="O2416" t="s">
        <v>231</v>
      </c>
      <c r="P2416">
        <v>2016</v>
      </c>
      <c r="Q2416" t="s">
        <v>1301</v>
      </c>
      <c r="R2416">
        <v>1</v>
      </c>
    </row>
    <row r="2417" spans="8:18">
      <c r="H2417" t="s">
        <v>164</v>
      </c>
      <c r="I2417" t="s">
        <v>236</v>
      </c>
      <c r="J2417">
        <v>2012</v>
      </c>
      <c r="K2417" t="s">
        <v>516</v>
      </c>
      <c r="L2417">
        <v>0</v>
      </c>
      <c r="N2417" t="s">
        <v>164</v>
      </c>
      <c r="O2417" t="s">
        <v>231</v>
      </c>
      <c r="P2417">
        <v>2017</v>
      </c>
      <c r="Q2417" t="s">
        <v>1301</v>
      </c>
      <c r="R2417">
        <v>1</v>
      </c>
    </row>
    <row r="2418" spans="8:18">
      <c r="H2418" t="s">
        <v>164</v>
      </c>
      <c r="I2418" t="s">
        <v>236</v>
      </c>
      <c r="J2418">
        <v>2013</v>
      </c>
      <c r="K2418" t="s">
        <v>516</v>
      </c>
      <c r="L2418">
        <v>0</v>
      </c>
      <c r="N2418" t="s">
        <v>164</v>
      </c>
      <c r="O2418" t="s">
        <v>231</v>
      </c>
      <c r="P2418">
        <v>2018</v>
      </c>
      <c r="Q2418" t="s">
        <v>1301</v>
      </c>
      <c r="R2418">
        <v>1</v>
      </c>
    </row>
    <row r="2419" spans="8:18">
      <c r="H2419" t="s">
        <v>164</v>
      </c>
      <c r="I2419" t="s">
        <v>236</v>
      </c>
      <c r="J2419">
        <v>2014</v>
      </c>
      <c r="K2419" t="s">
        <v>765</v>
      </c>
      <c r="L2419">
        <v>1</v>
      </c>
      <c r="N2419" t="s">
        <v>164</v>
      </c>
      <c r="O2419" t="s">
        <v>231</v>
      </c>
      <c r="P2419">
        <v>2019</v>
      </c>
      <c r="Q2419" t="s">
        <v>1301</v>
      </c>
      <c r="R2419">
        <v>1</v>
      </c>
    </row>
    <row r="2420" spans="8:18">
      <c r="H2420" t="s">
        <v>164</v>
      </c>
      <c r="I2420" t="s">
        <v>236</v>
      </c>
      <c r="J2420">
        <v>2015</v>
      </c>
      <c r="K2420" t="s">
        <v>749</v>
      </c>
      <c r="L2420">
        <v>1</v>
      </c>
      <c r="N2420" t="s">
        <v>164</v>
      </c>
      <c r="O2420" t="s">
        <v>231</v>
      </c>
      <c r="P2420">
        <v>2020</v>
      </c>
      <c r="Q2420" t="s">
        <v>1301</v>
      </c>
      <c r="R2420">
        <v>1</v>
      </c>
    </row>
    <row r="2421" spans="8:18">
      <c r="H2421" t="s">
        <v>164</v>
      </c>
      <c r="I2421" t="s">
        <v>236</v>
      </c>
      <c r="J2421">
        <v>2016</v>
      </c>
      <c r="K2421" t="s">
        <v>749</v>
      </c>
      <c r="L2421">
        <v>1</v>
      </c>
      <c r="N2421" t="s">
        <v>164</v>
      </c>
      <c r="O2421" t="s">
        <v>232</v>
      </c>
      <c r="P2421">
        <v>2006</v>
      </c>
    </row>
    <row r="2422" spans="8:18">
      <c r="H2422" t="s">
        <v>164</v>
      </c>
      <c r="I2422" t="s">
        <v>236</v>
      </c>
      <c r="J2422">
        <v>2017</v>
      </c>
      <c r="K2422" t="s">
        <v>749</v>
      </c>
      <c r="L2422">
        <v>1</v>
      </c>
      <c r="N2422" t="s">
        <v>164</v>
      </c>
      <c r="O2422" t="s">
        <v>232</v>
      </c>
      <c r="P2422">
        <v>2007</v>
      </c>
      <c r="Q2422" t="s">
        <v>1302</v>
      </c>
      <c r="R2422">
        <v>1</v>
      </c>
    </row>
    <row r="2423" spans="8:18">
      <c r="H2423" t="s">
        <v>164</v>
      </c>
      <c r="I2423" t="s">
        <v>236</v>
      </c>
      <c r="J2423">
        <v>2018</v>
      </c>
      <c r="K2423" t="s">
        <v>749</v>
      </c>
      <c r="L2423">
        <v>1</v>
      </c>
      <c r="N2423" t="s">
        <v>164</v>
      </c>
      <c r="O2423" t="s">
        <v>232</v>
      </c>
      <c r="P2423">
        <v>2008</v>
      </c>
      <c r="Q2423" t="s">
        <v>1302</v>
      </c>
      <c r="R2423">
        <v>1</v>
      </c>
    </row>
    <row r="2424" spans="8:18">
      <c r="H2424" t="s">
        <v>164</v>
      </c>
      <c r="I2424" t="s">
        <v>236</v>
      </c>
      <c r="J2424">
        <v>2019</v>
      </c>
      <c r="K2424" t="s">
        <v>749</v>
      </c>
      <c r="L2424">
        <v>1</v>
      </c>
      <c r="N2424" t="s">
        <v>164</v>
      </c>
      <c r="O2424" t="s">
        <v>232</v>
      </c>
      <c r="P2424">
        <v>2009</v>
      </c>
      <c r="Q2424" t="s">
        <v>1302</v>
      </c>
      <c r="R2424">
        <v>1</v>
      </c>
    </row>
    <row r="2425" spans="8:18">
      <c r="H2425" t="s">
        <v>164</v>
      </c>
      <c r="I2425" t="s">
        <v>236</v>
      </c>
      <c r="J2425">
        <v>2020</v>
      </c>
      <c r="K2425" t="s">
        <v>749</v>
      </c>
      <c r="L2425">
        <v>1</v>
      </c>
      <c r="N2425" t="s">
        <v>164</v>
      </c>
      <c r="O2425" t="s">
        <v>232</v>
      </c>
      <c r="P2425">
        <v>2010</v>
      </c>
      <c r="Q2425" t="s">
        <v>1302</v>
      </c>
      <c r="R2425">
        <v>1</v>
      </c>
    </row>
    <row r="2426" spans="8:18">
      <c r="H2426" t="s">
        <v>164</v>
      </c>
      <c r="I2426" t="s">
        <v>237</v>
      </c>
      <c r="J2426">
        <v>2006</v>
      </c>
      <c r="K2426" t="s">
        <v>1303</v>
      </c>
      <c r="L2426">
        <v>3</v>
      </c>
      <c r="N2426" t="s">
        <v>164</v>
      </c>
      <c r="O2426" t="s">
        <v>232</v>
      </c>
      <c r="P2426">
        <v>2011</v>
      </c>
      <c r="Q2426" t="s">
        <v>1302</v>
      </c>
      <c r="R2426">
        <v>1</v>
      </c>
    </row>
    <row r="2427" spans="8:18">
      <c r="H2427" t="s">
        <v>164</v>
      </c>
      <c r="I2427" t="s">
        <v>237</v>
      </c>
      <c r="J2427">
        <v>2007</v>
      </c>
      <c r="K2427" t="s">
        <v>1303</v>
      </c>
      <c r="L2427">
        <v>3</v>
      </c>
      <c r="N2427" t="s">
        <v>164</v>
      </c>
      <c r="O2427" t="s">
        <v>232</v>
      </c>
      <c r="P2427">
        <v>2012</v>
      </c>
      <c r="Q2427" t="s">
        <v>1302</v>
      </c>
      <c r="R2427">
        <v>1</v>
      </c>
    </row>
    <row r="2428" spans="8:18">
      <c r="H2428" t="s">
        <v>164</v>
      </c>
      <c r="I2428" t="s">
        <v>237</v>
      </c>
      <c r="J2428">
        <v>2008</v>
      </c>
      <c r="K2428" t="s">
        <v>1303</v>
      </c>
      <c r="L2428">
        <v>3</v>
      </c>
      <c r="N2428" t="s">
        <v>164</v>
      </c>
      <c r="O2428" t="s">
        <v>232</v>
      </c>
      <c r="P2428">
        <v>2013</v>
      </c>
      <c r="Q2428" t="s">
        <v>1053</v>
      </c>
      <c r="R2428">
        <v>1</v>
      </c>
    </row>
    <row r="2429" spans="8:18">
      <c r="H2429" t="s">
        <v>164</v>
      </c>
      <c r="I2429" t="s">
        <v>237</v>
      </c>
      <c r="J2429">
        <v>2009</v>
      </c>
      <c r="K2429" t="s">
        <v>1303</v>
      </c>
      <c r="L2429">
        <v>3</v>
      </c>
      <c r="N2429" t="s">
        <v>164</v>
      </c>
      <c r="O2429" t="s">
        <v>232</v>
      </c>
      <c r="P2429">
        <v>2014</v>
      </c>
      <c r="Q2429" t="s">
        <v>1053</v>
      </c>
      <c r="R2429">
        <v>1</v>
      </c>
    </row>
    <row r="2430" spans="8:18">
      <c r="H2430" t="s">
        <v>164</v>
      </c>
      <c r="I2430" t="s">
        <v>237</v>
      </c>
      <c r="J2430">
        <v>2010</v>
      </c>
      <c r="K2430" t="s">
        <v>1303</v>
      </c>
      <c r="L2430">
        <v>3</v>
      </c>
      <c r="N2430" t="s">
        <v>164</v>
      </c>
      <c r="O2430" t="s">
        <v>232</v>
      </c>
      <c r="P2430">
        <v>2015</v>
      </c>
      <c r="Q2430" t="s">
        <v>1053</v>
      </c>
      <c r="R2430">
        <v>1</v>
      </c>
    </row>
    <row r="2431" spans="8:18">
      <c r="H2431" t="s">
        <v>164</v>
      </c>
      <c r="I2431" t="s">
        <v>237</v>
      </c>
      <c r="J2431">
        <v>2011</v>
      </c>
      <c r="K2431" t="s">
        <v>1303</v>
      </c>
      <c r="L2431">
        <v>3</v>
      </c>
      <c r="N2431" t="s">
        <v>164</v>
      </c>
      <c r="O2431" t="s">
        <v>232</v>
      </c>
      <c r="P2431">
        <v>2016</v>
      </c>
      <c r="Q2431" t="s">
        <v>1053</v>
      </c>
      <c r="R2431">
        <v>1</v>
      </c>
    </row>
    <row r="2432" spans="8:18">
      <c r="H2432" t="s">
        <v>164</v>
      </c>
      <c r="I2432" t="s">
        <v>237</v>
      </c>
      <c r="J2432">
        <v>2012</v>
      </c>
      <c r="K2432" t="s">
        <v>1303</v>
      </c>
      <c r="L2432">
        <v>3</v>
      </c>
      <c r="N2432" t="s">
        <v>164</v>
      </c>
      <c r="O2432" t="s">
        <v>232</v>
      </c>
      <c r="P2432">
        <v>2017</v>
      </c>
      <c r="Q2432" t="s">
        <v>1053</v>
      </c>
      <c r="R2432">
        <v>1</v>
      </c>
    </row>
    <row r="2433" spans="8:18">
      <c r="H2433" t="s">
        <v>164</v>
      </c>
      <c r="I2433" t="s">
        <v>237</v>
      </c>
      <c r="J2433">
        <v>2013</v>
      </c>
      <c r="K2433" t="s">
        <v>1303</v>
      </c>
      <c r="L2433">
        <v>3</v>
      </c>
      <c r="N2433" t="s">
        <v>164</v>
      </c>
      <c r="O2433" t="s">
        <v>232</v>
      </c>
      <c r="P2433">
        <v>2018</v>
      </c>
      <c r="Q2433" t="s">
        <v>1053</v>
      </c>
      <c r="R2433">
        <v>1</v>
      </c>
    </row>
    <row r="2434" spans="8:18">
      <c r="H2434" t="s">
        <v>164</v>
      </c>
      <c r="I2434" t="s">
        <v>237</v>
      </c>
      <c r="J2434">
        <v>2014</v>
      </c>
      <c r="K2434" t="s">
        <v>1303</v>
      </c>
      <c r="L2434">
        <v>3</v>
      </c>
      <c r="N2434" t="s">
        <v>164</v>
      </c>
      <c r="O2434" t="s">
        <v>232</v>
      </c>
      <c r="P2434">
        <v>2019</v>
      </c>
      <c r="Q2434" t="s">
        <v>1053</v>
      </c>
      <c r="R2434">
        <v>1</v>
      </c>
    </row>
    <row r="2435" spans="8:18">
      <c r="H2435" t="s">
        <v>164</v>
      </c>
      <c r="I2435" t="s">
        <v>237</v>
      </c>
      <c r="J2435">
        <v>2015</v>
      </c>
      <c r="K2435" t="s">
        <v>1303</v>
      </c>
      <c r="L2435">
        <v>3</v>
      </c>
      <c r="N2435" t="s">
        <v>164</v>
      </c>
      <c r="O2435" t="s">
        <v>232</v>
      </c>
      <c r="P2435">
        <v>2020</v>
      </c>
      <c r="Q2435" t="s">
        <v>1053</v>
      </c>
      <c r="R2435">
        <v>1</v>
      </c>
    </row>
    <row r="2436" spans="8:18">
      <c r="H2436" t="s">
        <v>164</v>
      </c>
      <c r="I2436" t="s">
        <v>237</v>
      </c>
      <c r="J2436">
        <v>2016</v>
      </c>
      <c r="K2436" t="s">
        <v>1303</v>
      </c>
      <c r="L2436">
        <v>3</v>
      </c>
      <c r="N2436" t="s">
        <v>164</v>
      </c>
      <c r="O2436" t="s">
        <v>233</v>
      </c>
      <c r="P2436">
        <v>2006</v>
      </c>
      <c r="Q2436">
        <v>0</v>
      </c>
      <c r="R2436">
        <v>0</v>
      </c>
    </row>
    <row r="2437" spans="8:18">
      <c r="H2437" t="s">
        <v>164</v>
      </c>
      <c r="I2437" t="s">
        <v>237</v>
      </c>
      <c r="J2437">
        <v>2017</v>
      </c>
      <c r="K2437" t="s">
        <v>1303</v>
      </c>
      <c r="L2437">
        <v>3</v>
      </c>
      <c r="N2437" t="s">
        <v>164</v>
      </c>
      <c r="O2437" t="s">
        <v>233</v>
      </c>
      <c r="P2437">
        <v>2007</v>
      </c>
      <c r="Q2437">
        <v>0</v>
      </c>
      <c r="R2437">
        <v>0</v>
      </c>
    </row>
    <row r="2438" spans="8:18">
      <c r="H2438" t="s">
        <v>164</v>
      </c>
      <c r="I2438" t="s">
        <v>237</v>
      </c>
      <c r="J2438">
        <v>2018</v>
      </c>
      <c r="K2438" t="s">
        <v>1303</v>
      </c>
      <c r="L2438">
        <v>3</v>
      </c>
      <c r="N2438" t="s">
        <v>164</v>
      </c>
      <c r="O2438" t="s">
        <v>233</v>
      </c>
      <c r="P2438">
        <v>2008</v>
      </c>
      <c r="Q2438">
        <v>0</v>
      </c>
      <c r="R2438">
        <v>0</v>
      </c>
    </row>
    <row r="2439" spans="8:18">
      <c r="H2439" t="s">
        <v>164</v>
      </c>
      <c r="I2439" t="s">
        <v>237</v>
      </c>
      <c r="J2439">
        <v>2019</v>
      </c>
      <c r="K2439" t="s">
        <v>1303</v>
      </c>
      <c r="L2439">
        <v>3</v>
      </c>
      <c r="N2439" t="s">
        <v>164</v>
      </c>
      <c r="O2439" t="s">
        <v>233</v>
      </c>
      <c r="P2439">
        <v>2009</v>
      </c>
      <c r="Q2439">
        <v>0</v>
      </c>
      <c r="R2439">
        <v>0</v>
      </c>
    </row>
    <row r="2440" spans="8:18">
      <c r="H2440" t="s">
        <v>164</v>
      </c>
      <c r="I2440" t="s">
        <v>237</v>
      </c>
      <c r="J2440">
        <v>2020</v>
      </c>
      <c r="K2440" t="s">
        <v>1303</v>
      </c>
      <c r="L2440">
        <v>3</v>
      </c>
      <c r="N2440" t="s">
        <v>164</v>
      </c>
      <c r="O2440" t="s">
        <v>233</v>
      </c>
      <c r="P2440">
        <v>2010</v>
      </c>
      <c r="Q2440">
        <v>0</v>
      </c>
      <c r="R2440">
        <v>0</v>
      </c>
    </row>
    <row r="2441" spans="8:18">
      <c r="H2441" t="s">
        <v>164</v>
      </c>
      <c r="I2441" t="s">
        <v>238</v>
      </c>
      <c r="J2441">
        <v>2006</v>
      </c>
      <c r="N2441" t="s">
        <v>164</v>
      </c>
      <c r="O2441" t="s">
        <v>233</v>
      </c>
      <c r="P2441">
        <v>2011</v>
      </c>
      <c r="Q2441">
        <v>0</v>
      </c>
      <c r="R2441">
        <v>0</v>
      </c>
    </row>
    <row r="2442" spans="8:18">
      <c r="H2442" t="s">
        <v>164</v>
      </c>
      <c r="I2442" t="s">
        <v>238</v>
      </c>
      <c r="J2442">
        <v>2007</v>
      </c>
      <c r="N2442" t="s">
        <v>164</v>
      </c>
      <c r="O2442" t="s">
        <v>233</v>
      </c>
      <c r="P2442">
        <v>2012</v>
      </c>
      <c r="Q2442">
        <v>0</v>
      </c>
      <c r="R2442">
        <v>0</v>
      </c>
    </row>
    <row r="2443" spans="8:18">
      <c r="H2443" t="s">
        <v>164</v>
      </c>
      <c r="I2443" t="s">
        <v>238</v>
      </c>
      <c r="J2443">
        <v>2008</v>
      </c>
      <c r="N2443" t="s">
        <v>164</v>
      </c>
      <c r="O2443" t="s">
        <v>233</v>
      </c>
      <c r="P2443">
        <v>2013</v>
      </c>
      <c r="Q2443">
        <v>0</v>
      </c>
      <c r="R2443">
        <v>0</v>
      </c>
    </row>
    <row r="2444" spans="8:18">
      <c r="H2444" t="s">
        <v>164</v>
      </c>
      <c r="I2444" t="s">
        <v>238</v>
      </c>
      <c r="J2444">
        <v>2009</v>
      </c>
      <c r="N2444" t="s">
        <v>164</v>
      </c>
      <c r="O2444" t="s">
        <v>233</v>
      </c>
      <c r="P2444">
        <v>2014</v>
      </c>
      <c r="Q2444">
        <v>0</v>
      </c>
      <c r="R2444">
        <v>0</v>
      </c>
    </row>
    <row r="2445" spans="8:18">
      <c r="H2445" t="s">
        <v>164</v>
      </c>
      <c r="I2445" t="s">
        <v>238</v>
      </c>
      <c r="J2445">
        <v>2010</v>
      </c>
      <c r="N2445" t="s">
        <v>164</v>
      </c>
      <c r="O2445" t="s">
        <v>233</v>
      </c>
      <c r="P2445">
        <v>2015</v>
      </c>
      <c r="Q2445" t="s">
        <v>1302</v>
      </c>
      <c r="R2445">
        <v>1</v>
      </c>
    </row>
    <row r="2446" spans="8:18">
      <c r="H2446" t="s">
        <v>164</v>
      </c>
      <c r="I2446" t="s">
        <v>238</v>
      </c>
      <c r="J2446">
        <v>2011</v>
      </c>
      <c r="N2446" t="s">
        <v>164</v>
      </c>
      <c r="O2446" t="s">
        <v>233</v>
      </c>
      <c r="P2446">
        <v>2016</v>
      </c>
      <c r="Q2446" t="s">
        <v>1302</v>
      </c>
      <c r="R2446">
        <v>1</v>
      </c>
    </row>
    <row r="2447" spans="8:18">
      <c r="H2447" t="s">
        <v>164</v>
      </c>
      <c r="I2447" t="s">
        <v>238</v>
      </c>
      <c r="J2447">
        <v>2012</v>
      </c>
      <c r="N2447" t="s">
        <v>164</v>
      </c>
      <c r="O2447" t="s">
        <v>233</v>
      </c>
      <c r="P2447">
        <v>2017</v>
      </c>
      <c r="Q2447" t="s">
        <v>1302</v>
      </c>
      <c r="R2447">
        <v>1</v>
      </c>
    </row>
    <row r="2448" spans="8:18">
      <c r="H2448" t="s">
        <v>164</v>
      </c>
      <c r="I2448" t="s">
        <v>238</v>
      </c>
      <c r="J2448">
        <v>2013</v>
      </c>
      <c r="N2448" t="s">
        <v>164</v>
      </c>
      <c r="O2448" t="s">
        <v>233</v>
      </c>
      <c r="P2448">
        <v>2018</v>
      </c>
      <c r="Q2448" t="s">
        <v>1302</v>
      </c>
      <c r="R2448">
        <v>1</v>
      </c>
    </row>
    <row r="2449" spans="8:18">
      <c r="H2449" t="s">
        <v>164</v>
      </c>
      <c r="I2449" t="s">
        <v>238</v>
      </c>
      <c r="J2449">
        <v>2014</v>
      </c>
      <c r="N2449" t="s">
        <v>164</v>
      </c>
      <c r="O2449" t="s">
        <v>233</v>
      </c>
      <c r="P2449">
        <v>2019</v>
      </c>
      <c r="Q2449" t="s">
        <v>1302</v>
      </c>
      <c r="R2449">
        <v>1</v>
      </c>
    </row>
    <row r="2450" spans="8:18">
      <c r="H2450" t="s">
        <v>164</v>
      </c>
      <c r="I2450" t="s">
        <v>238</v>
      </c>
      <c r="J2450">
        <v>2015</v>
      </c>
      <c r="N2450" t="s">
        <v>164</v>
      </c>
      <c r="O2450" t="s">
        <v>233</v>
      </c>
      <c r="P2450">
        <v>2020</v>
      </c>
      <c r="Q2450" t="s">
        <v>1302</v>
      </c>
      <c r="R2450">
        <v>1</v>
      </c>
    </row>
    <row r="2451" spans="8:18">
      <c r="H2451" t="s">
        <v>164</v>
      </c>
      <c r="I2451" t="s">
        <v>238</v>
      </c>
      <c r="J2451">
        <v>2016</v>
      </c>
      <c r="K2451" t="s">
        <v>1250</v>
      </c>
      <c r="L2451">
        <v>1</v>
      </c>
      <c r="N2451" t="s">
        <v>164</v>
      </c>
      <c r="O2451" t="s">
        <v>234</v>
      </c>
    </row>
    <row r="2452" spans="8:18">
      <c r="H2452" t="s">
        <v>164</v>
      </c>
      <c r="I2452" t="s">
        <v>238</v>
      </c>
      <c r="J2452">
        <v>2017</v>
      </c>
      <c r="K2452" t="s">
        <v>1250</v>
      </c>
      <c r="L2452">
        <v>1</v>
      </c>
      <c r="N2452" t="s">
        <v>164</v>
      </c>
      <c r="O2452" t="s">
        <v>234</v>
      </c>
      <c r="P2452">
        <v>2014</v>
      </c>
      <c r="Q2452" t="s">
        <v>1304</v>
      </c>
      <c r="R2452">
        <v>2</v>
      </c>
    </row>
    <row r="2453" spans="8:18">
      <c r="H2453" t="s">
        <v>164</v>
      </c>
      <c r="I2453" t="s">
        <v>238</v>
      </c>
      <c r="J2453">
        <v>2018</v>
      </c>
      <c r="K2453" t="s">
        <v>1250</v>
      </c>
      <c r="L2453">
        <v>1</v>
      </c>
      <c r="N2453" t="s">
        <v>164</v>
      </c>
      <c r="O2453" t="s">
        <v>234</v>
      </c>
      <c r="P2453">
        <v>2015</v>
      </c>
      <c r="Q2453" t="s">
        <v>1304</v>
      </c>
      <c r="R2453">
        <v>2</v>
      </c>
    </row>
    <row r="2454" spans="8:18">
      <c r="H2454" t="s">
        <v>164</v>
      </c>
      <c r="I2454" t="s">
        <v>238</v>
      </c>
      <c r="J2454">
        <v>2019</v>
      </c>
      <c r="K2454" t="s">
        <v>1250</v>
      </c>
      <c r="L2454">
        <v>1</v>
      </c>
      <c r="N2454" t="s">
        <v>164</v>
      </c>
      <c r="O2454" t="s">
        <v>234</v>
      </c>
      <c r="P2454">
        <v>2016</v>
      </c>
      <c r="Q2454" t="s">
        <v>1304</v>
      </c>
      <c r="R2454">
        <v>2</v>
      </c>
    </row>
    <row r="2455" spans="8:18">
      <c r="H2455" t="s">
        <v>164</v>
      </c>
      <c r="I2455" t="s">
        <v>238</v>
      </c>
      <c r="J2455">
        <v>2020</v>
      </c>
      <c r="K2455" t="s">
        <v>1250</v>
      </c>
      <c r="L2455">
        <v>1</v>
      </c>
      <c r="N2455" t="s">
        <v>164</v>
      </c>
      <c r="O2455" t="s">
        <v>234</v>
      </c>
      <c r="P2455">
        <v>2017</v>
      </c>
      <c r="Q2455" t="s">
        <v>1304</v>
      </c>
      <c r="R2455">
        <v>2</v>
      </c>
    </row>
    <row r="2456" spans="8:18">
      <c r="H2456" t="s">
        <v>164</v>
      </c>
      <c r="I2456" t="s">
        <v>239</v>
      </c>
      <c r="J2456">
        <v>2006</v>
      </c>
      <c r="K2456">
        <v>0</v>
      </c>
      <c r="L2456">
        <v>0</v>
      </c>
      <c r="N2456" t="s">
        <v>164</v>
      </c>
      <c r="O2456" t="s">
        <v>234</v>
      </c>
      <c r="P2456">
        <v>2018</v>
      </c>
      <c r="Q2456" t="s">
        <v>1304</v>
      </c>
      <c r="R2456">
        <v>2</v>
      </c>
    </row>
    <row r="2457" spans="8:18">
      <c r="H2457" t="s">
        <v>164</v>
      </c>
      <c r="I2457" t="s">
        <v>239</v>
      </c>
      <c r="J2457">
        <v>2007</v>
      </c>
      <c r="K2457">
        <v>0</v>
      </c>
      <c r="L2457">
        <v>0</v>
      </c>
      <c r="N2457" t="s">
        <v>164</v>
      </c>
      <c r="O2457" t="s">
        <v>234</v>
      </c>
      <c r="P2457">
        <v>2019</v>
      </c>
      <c r="Q2457" t="s">
        <v>1304</v>
      </c>
      <c r="R2457">
        <v>2</v>
      </c>
    </row>
    <row r="2458" spans="8:18">
      <c r="H2458" t="s">
        <v>164</v>
      </c>
      <c r="I2458" t="s">
        <v>239</v>
      </c>
      <c r="J2458">
        <v>2008</v>
      </c>
      <c r="K2458">
        <v>0</v>
      </c>
      <c r="L2458">
        <v>0</v>
      </c>
      <c r="N2458" t="s">
        <v>164</v>
      </c>
      <c r="O2458" t="s">
        <v>234</v>
      </c>
      <c r="P2458">
        <v>2020</v>
      </c>
      <c r="Q2458" t="s">
        <v>1304</v>
      </c>
      <c r="R2458">
        <v>2</v>
      </c>
    </row>
    <row r="2459" spans="8:18">
      <c r="H2459" t="s">
        <v>164</v>
      </c>
      <c r="I2459" t="s">
        <v>239</v>
      </c>
      <c r="J2459">
        <v>2009</v>
      </c>
      <c r="K2459">
        <v>0</v>
      </c>
      <c r="L2459">
        <v>0</v>
      </c>
      <c r="N2459" t="s">
        <v>164</v>
      </c>
      <c r="O2459" t="s">
        <v>235</v>
      </c>
      <c r="P2459">
        <v>2006</v>
      </c>
      <c r="Q2459" t="s">
        <v>516</v>
      </c>
      <c r="R2459">
        <v>0</v>
      </c>
    </row>
    <row r="2460" spans="8:18">
      <c r="H2460" t="s">
        <v>164</v>
      </c>
      <c r="I2460" t="s">
        <v>239</v>
      </c>
      <c r="J2460">
        <v>2010</v>
      </c>
      <c r="K2460">
        <v>0</v>
      </c>
      <c r="L2460">
        <v>0</v>
      </c>
      <c r="N2460" t="s">
        <v>164</v>
      </c>
      <c r="O2460" t="s">
        <v>235</v>
      </c>
      <c r="P2460">
        <v>2007</v>
      </c>
      <c r="Q2460" t="s">
        <v>516</v>
      </c>
      <c r="R2460">
        <v>0</v>
      </c>
    </row>
    <row r="2461" spans="8:18">
      <c r="H2461" t="s">
        <v>164</v>
      </c>
      <c r="I2461" t="s">
        <v>239</v>
      </c>
      <c r="J2461">
        <v>2011</v>
      </c>
      <c r="K2461">
        <v>0</v>
      </c>
      <c r="L2461">
        <v>0</v>
      </c>
      <c r="N2461" t="s">
        <v>164</v>
      </c>
      <c r="O2461" t="s">
        <v>235</v>
      </c>
      <c r="P2461">
        <v>2008</v>
      </c>
      <c r="Q2461" t="s">
        <v>516</v>
      </c>
      <c r="R2461">
        <v>0</v>
      </c>
    </row>
    <row r="2462" spans="8:18">
      <c r="H2462" t="s">
        <v>164</v>
      </c>
      <c r="I2462" t="s">
        <v>239</v>
      </c>
      <c r="J2462">
        <v>2012</v>
      </c>
      <c r="K2462">
        <v>0</v>
      </c>
      <c r="L2462">
        <v>0</v>
      </c>
      <c r="N2462" t="s">
        <v>164</v>
      </c>
      <c r="O2462" t="s">
        <v>235</v>
      </c>
      <c r="P2462">
        <v>2009</v>
      </c>
      <c r="Q2462" t="s">
        <v>516</v>
      </c>
      <c r="R2462">
        <v>0</v>
      </c>
    </row>
    <row r="2463" spans="8:18">
      <c r="H2463" t="s">
        <v>164</v>
      </c>
      <c r="I2463" t="s">
        <v>239</v>
      </c>
      <c r="J2463">
        <v>2013</v>
      </c>
      <c r="K2463">
        <v>0</v>
      </c>
      <c r="L2463">
        <v>0</v>
      </c>
      <c r="N2463" t="s">
        <v>164</v>
      </c>
      <c r="O2463" t="s">
        <v>235</v>
      </c>
      <c r="P2463">
        <v>2010</v>
      </c>
      <c r="Q2463" t="s">
        <v>516</v>
      </c>
      <c r="R2463">
        <v>0</v>
      </c>
    </row>
    <row r="2464" spans="8:18">
      <c r="H2464" t="s">
        <v>164</v>
      </c>
      <c r="I2464" t="s">
        <v>239</v>
      </c>
      <c r="J2464">
        <v>2014</v>
      </c>
      <c r="K2464">
        <v>0</v>
      </c>
      <c r="L2464">
        <v>0</v>
      </c>
      <c r="N2464" t="s">
        <v>164</v>
      </c>
      <c r="O2464" t="s">
        <v>235</v>
      </c>
      <c r="P2464">
        <v>2011</v>
      </c>
      <c r="Q2464" t="s">
        <v>516</v>
      </c>
      <c r="R2464">
        <v>0</v>
      </c>
    </row>
    <row r="2465" spans="8:18">
      <c r="H2465" t="s">
        <v>164</v>
      </c>
      <c r="I2465" t="s">
        <v>239</v>
      </c>
      <c r="J2465">
        <v>2015</v>
      </c>
      <c r="K2465">
        <v>0</v>
      </c>
      <c r="L2465">
        <v>0</v>
      </c>
      <c r="N2465" t="s">
        <v>164</v>
      </c>
      <c r="O2465" t="s">
        <v>235</v>
      </c>
      <c r="P2465">
        <v>2012</v>
      </c>
      <c r="Q2465" t="s">
        <v>516</v>
      </c>
      <c r="R2465">
        <v>0</v>
      </c>
    </row>
    <row r="2466" spans="8:18">
      <c r="H2466" t="s">
        <v>164</v>
      </c>
      <c r="I2466" t="s">
        <v>239</v>
      </c>
      <c r="J2466">
        <v>2016</v>
      </c>
      <c r="K2466">
        <v>0</v>
      </c>
      <c r="L2466">
        <v>0</v>
      </c>
      <c r="N2466" t="s">
        <v>164</v>
      </c>
      <c r="O2466" t="s">
        <v>235</v>
      </c>
      <c r="P2466">
        <v>2013</v>
      </c>
      <c r="Q2466" t="s">
        <v>516</v>
      </c>
      <c r="R2466">
        <v>0</v>
      </c>
    </row>
    <row r="2467" spans="8:18">
      <c r="H2467" t="s">
        <v>164</v>
      </c>
      <c r="I2467" t="s">
        <v>239</v>
      </c>
      <c r="J2467">
        <v>2017</v>
      </c>
      <c r="K2467">
        <v>0</v>
      </c>
      <c r="L2467">
        <v>0</v>
      </c>
      <c r="N2467" t="s">
        <v>164</v>
      </c>
      <c r="O2467" t="s">
        <v>235</v>
      </c>
      <c r="P2467">
        <v>2014</v>
      </c>
      <c r="Q2467" t="s">
        <v>1054</v>
      </c>
      <c r="R2467">
        <v>1</v>
      </c>
    </row>
    <row r="2468" spans="8:18">
      <c r="H2468" t="s">
        <v>164</v>
      </c>
      <c r="I2468" t="s">
        <v>239</v>
      </c>
      <c r="J2468">
        <v>2018</v>
      </c>
      <c r="K2468" t="s">
        <v>720</v>
      </c>
      <c r="L2468">
        <v>1</v>
      </c>
      <c r="N2468" t="s">
        <v>164</v>
      </c>
      <c r="O2468" t="s">
        <v>235</v>
      </c>
      <c r="P2468">
        <v>2015</v>
      </c>
      <c r="Q2468" t="s">
        <v>1054</v>
      </c>
      <c r="R2468">
        <v>1</v>
      </c>
    </row>
    <row r="2469" spans="8:18">
      <c r="H2469" t="s">
        <v>164</v>
      </c>
      <c r="I2469" t="s">
        <v>239</v>
      </c>
      <c r="J2469">
        <v>2019</v>
      </c>
      <c r="K2469">
        <v>0</v>
      </c>
      <c r="L2469">
        <v>0</v>
      </c>
      <c r="N2469" t="s">
        <v>164</v>
      </c>
      <c r="O2469" t="s">
        <v>235</v>
      </c>
      <c r="P2469">
        <v>2016</v>
      </c>
      <c r="Q2469" t="s">
        <v>1054</v>
      </c>
      <c r="R2469">
        <v>1</v>
      </c>
    </row>
    <row r="2470" spans="8:18">
      <c r="H2470" t="s">
        <v>164</v>
      </c>
      <c r="I2470" t="s">
        <v>239</v>
      </c>
      <c r="J2470">
        <v>2020</v>
      </c>
      <c r="K2470" t="s">
        <v>720</v>
      </c>
      <c r="L2470">
        <v>1</v>
      </c>
      <c r="N2470" t="s">
        <v>164</v>
      </c>
      <c r="O2470" t="s">
        <v>235</v>
      </c>
      <c r="P2470">
        <v>2017</v>
      </c>
      <c r="Q2470" t="s">
        <v>1054</v>
      </c>
      <c r="R2470">
        <v>1</v>
      </c>
    </row>
    <row r="2471" spans="8:18">
      <c r="H2471" t="s">
        <v>164</v>
      </c>
      <c r="I2471" t="s">
        <v>240</v>
      </c>
      <c r="J2471">
        <v>2006</v>
      </c>
      <c r="K2471" t="s">
        <v>516</v>
      </c>
      <c r="L2471">
        <v>0</v>
      </c>
      <c r="N2471" t="s">
        <v>164</v>
      </c>
      <c r="O2471" t="s">
        <v>235</v>
      </c>
      <c r="P2471">
        <v>2018</v>
      </c>
      <c r="Q2471" t="s">
        <v>1054</v>
      </c>
      <c r="R2471">
        <v>1</v>
      </c>
    </row>
    <row r="2472" spans="8:18">
      <c r="H2472" t="s">
        <v>164</v>
      </c>
      <c r="I2472" t="s">
        <v>240</v>
      </c>
      <c r="J2472">
        <v>2007</v>
      </c>
      <c r="K2472" t="s">
        <v>516</v>
      </c>
      <c r="L2472">
        <v>0</v>
      </c>
      <c r="N2472" t="s">
        <v>164</v>
      </c>
      <c r="O2472" t="s">
        <v>235</v>
      </c>
      <c r="P2472">
        <v>2019</v>
      </c>
      <c r="Q2472" t="s">
        <v>1054</v>
      </c>
      <c r="R2472">
        <v>1</v>
      </c>
    </row>
    <row r="2473" spans="8:18">
      <c r="H2473" t="s">
        <v>164</v>
      </c>
      <c r="I2473" t="s">
        <v>240</v>
      </c>
      <c r="J2473">
        <v>2008</v>
      </c>
      <c r="K2473" t="s">
        <v>516</v>
      </c>
      <c r="L2473">
        <v>0</v>
      </c>
      <c r="N2473" t="s">
        <v>164</v>
      </c>
      <c r="O2473" t="s">
        <v>235</v>
      </c>
      <c r="P2473">
        <v>2020</v>
      </c>
      <c r="Q2473" t="s">
        <v>1305</v>
      </c>
      <c r="R2473">
        <v>3</v>
      </c>
    </row>
    <row r="2474" spans="8:18">
      <c r="H2474" t="s">
        <v>164</v>
      </c>
      <c r="I2474" t="s">
        <v>240</v>
      </c>
      <c r="J2474">
        <v>2009</v>
      </c>
      <c r="K2474" t="s">
        <v>516</v>
      </c>
      <c r="L2474">
        <v>0</v>
      </c>
      <c r="N2474" t="s">
        <v>164</v>
      </c>
      <c r="O2474" t="s">
        <v>236</v>
      </c>
      <c r="P2474">
        <v>2006</v>
      </c>
      <c r="Q2474" t="s">
        <v>516</v>
      </c>
      <c r="R2474">
        <v>0</v>
      </c>
    </row>
    <row r="2475" spans="8:18">
      <c r="H2475" t="s">
        <v>164</v>
      </c>
      <c r="I2475" t="s">
        <v>240</v>
      </c>
      <c r="J2475">
        <v>2010</v>
      </c>
      <c r="K2475" t="s">
        <v>516</v>
      </c>
      <c r="L2475">
        <v>0</v>
      </c>
      <c r="N2475" t="s">
        <v>164</v>
      </c>
      <c r="O2475" t="s">
        <v>236</v>
      </c>
      <c r="P2475">
        <v>2007</v>
      </c>
      <c r="Q2475" t="s">
        <v>516</v>
      </c>
      <c r="R2475">
        <v>0</v>
      </c>
    </row>
    <row r="2476" spans="8:18">
      <c r="H2476" t="s">
        <v>164</v>
      </c>
      <c r="I2476" t="s">
        <v>240</v>
      </c>
      <c r="J2476">
        <v>2011</v>
      </c>
      <c r="K2476" t="s">
        <v>516</v>
      </c>
      <c r="L2476">
        <v>0</v>
      </c>
      <c r="N2476" t="s">
        <v>164</v>
      </c>
      <c r="O2476" t="s">
        <v>236</v>
      </c>
      <c r="P2476">
        <v>2008</v>
      </c>
      <c r="Q2476" t="s">
        <v>516</v>
      </c>
      <c r="R2476">
        <v>0</v>
      </c>
    </row>
    <row r="2477" spans="8:18">
      <c r="H2477" t="s">
        <v>164</v>
      </c>
      <c r="I2477" t="s">
        <v>240</v>
      </c>
      <c r="J2477">
        <v>2012</v>
      </c>
      <c r="K2477" t="s">
        <v>516</v>
      </c>
      <c r="L2477">
        <v>0</v>
      </c>
      <c r="N2477" t="s">
        <v>164</v>
      </c>
      <c r="O2477" t="s">
        <v>236</v>
      </c>
      <c r="P2477">
        <v>2009</v>
      </c>
      <c r="Q2477" t="s">
        <v>516</v>
      </c>
      <c r="R2477">
        <v>0</v>
      </c>
    </row>
    <row r="2478" spans="8:18">
      <c r="H2478" t="s">
        <v>164</v>
      </c>
      <c r="I2478" t="s">
        <v>240</v>
      </c>
      <c r="J2478">
        <v>2013</v>
      </c>
      <c r="K2478" t="s">
        <v>516</v>
      </c>
      <c r="L2478">
        <v>0</v>
      </c>
      <c r="N2478" t="s">
        <v>164</v>
      </c>
      <c r="O2478" t="s">
        <v>236</v>
      </c>
      <c r="P2478">
        <v>2010</v>
      </c>
      <c r="Q2478" t="s">
        <v>516</v>
      </c>
      <c r="R2478">
        <v>0</v>
      </c>
    </row>
    <row r="2479" spans="8:18">
      <c r="H2479" t="s">
        <v>164</v>
      </c>
      <c r="I2479" t="s">
        <v>240</v>
      </c>
      <c r="J2479">
        <v>2014</v>
      </c>
      <c r="K2479" t="s">
        <v>716</v>
      </c>
      <c r="L2479">
        <v>1</v>
      </c>
      <c r="N2479" t="s">
        <v>164</v>
      </c>
      <c r="O2479" t="s">
        <v>236</v>
      </c>
      <c r="P2479">
        <v>2011</v>
      </c>
      <c r="Q2479" t="s">
        <v>516</v>
      </c>
      <c r="R2479">
        <v>0</v>
      </c>
    </row>
    <row r="2480" spans="8:18">
      <c r="H2480" t="s">
        <v>164</v>
      </c>
      <c r="I2480" t="s">
        <v>240</v>
      </c>
      <c r="J2480">
        <v>2015</v>
      </c>
      <c r="K2480" t="s">
        <v>716</v>
      </c>
      <c r="L2480">
        <v>1</v>
      </c>
      <c r="N2480" t="s">
        <v>164</v>
      </c>
      <c r="O2480" t="s">
        <v>236</v>
      </c>
      <c r="P2480">
        <v>2012</v>
      </c>
      <c r="Q2480" t="s">
        <v>516</v>
      </c>
      <c r="R2480">
        <v>0</v>
      </c>
    </row>
    <row r="2481" spans="8:18">
      <c r="H2481" t="s">
        <v>164</v>
      </c>
      <c r="I2481" t="s">
        <v>240</v>
      </c>
      <c r="J2481">
        <v>2016</v>
      </c>
      <c r="K2481" t="s">
        <v>716</v>
      </c>
      <c r="L2481">
        <v>1</v>
      </c>
      <c r="N2481" t="s">
        <v>164</v>
      </c>
      <c r="O2481" t="s">
        <v>236</v>
      </c>
      <c r="P2481">
        <v>2013</v>
      </c>
      <c r="Q2481" t="s">
        <v>516</v>
      </c>
      <c r="R2481">
        <v>0</v>
      </c>
    </row>
    <row r="2482" spans="8:18">
      <c r="H2482" t="s">
        <v>164</v>
      </c>
      <c r="I2482" t="s">
        <v>240</v>
      </c>
      <c r="J2482">
        <v>2017</v>
      </c>
      <c r="K2482" t="s">
        <v>716</v>
      </c>
      <c r="L2482">
        <v>1</v>
      </c>
      <c r="N2482" t="s">
        <v>164</v>
      </c>
      <c r="O2482" t="s">
        <v>236</v>
      </c>
      <c r="P2482">
        <v>2014</v>
      </c>
      <c r="Q2482" t="s">
        <v>1306</v>
      </c>
      <c r="R2482">
        <v>1</v>
      </c>
    </row>
    <row r="2483" spans="8:18">
      <c r="H2483" t="s">
        <v>164</v>
      </c>
      <c r="I2483" t="s">
        <v>240</v>
      </c>
      <c r="J2483">
        <v>2018</v>
      </c>
      <c r="K2483" t="s">
        <v>716</v>
      </c>
      <c r="L2483">
        <v>1</v>
      </c>
      <c r="N2483" t="s">
        <v>164</v>
      </c>
      <c r="O2483" t="s">
        <v>236</v>
      </c>
      <c r="P2483">
        <v>2015</v>
      </c>
      <c r="Q2483" t="s">
        <v>1307</v>
      </c>
      <c r="R2483">
        <v>1</v>
      </c>
    </row>
    <row r="2484" spans="8:18">
      <c r="H2484" t="s">
        <v>164</v>
      </c>
      <c r="I2484" t="s">
        <v>240</v>
      </c>
      <c r="J2484">
        <v>2019</v>
      </c>
      <c r="K2484" t="s">
        <v>716</v>
      </c>
      <c r="L2484">
        <v>1</v>
      </c>
      <c r="N2484" t="s">
        <v>164</v>
      </c>
      <c r="O2484" t="s">
        <v>236</v>
      </c>
      <c r="P2484">
        <v>2016</v>
      </c>
      <c r="Q2484" t="s">
        <v>1307</v>
      </c>
      <c r="R2484">
        <v>1</v>
      </c>
    </row>
    <row r="2485" spans="8:18">
      <c r="H2485" t="s">
        <v>164</v>
      </c>
      <c r="I2485" t="s">
        <v>240</v>
      </c>
      <c r="J2485">
        <v>2020</v>
      </c>
      <c r="K2485" t="s">
        <v>716</v>
      </c>
      <c r="L2485">
        <v>1</v>
      </c>
      <c r="N2485" t="s">
        <v>164</v>
      </c>
      <c r="O2485" t="s">
        <v>236</v>
      </c>
      <c r="P2485">
        <v>2017</v>
      </c>
      <c r="Q2485" t="s">
        <v>1307</v>
      </c>
      <c r="R2485">
        <v>1</v>
      </c>
    </row>
    <row r="2486" spans="8:18">
      <c r="H2486" t="s">
        <v>164</v>
      </c>
      <c r="I2486" t="s">
        <v>241</v>
      </c>
      <c r="J2486">
        <v>2006</v>
      </c>
      <c r="K2486" t="s">
        <v>519</v>
      </c>
      <c r="L2486">
        <v>0</v>
      </c>
      <c r="N2486" t="s">
        <v>164</v>
      </c>
      <c r="O2486" t="s">
        <v>236</v>
      </c>
      <c r="P2486">
        <v>2018</v>
      </c>
      <c r="Q2486" t="s">
        <v>1307</v>
      </c>
      <c r="R2486">
        <v>1</v>
      </c>
    </row>
    <row r="2487" spans="8:18">
      <c r="H2487" t="s">
        <v>164</v>
      </c>
      <c r="I2487" t="s">
        <v>241</v>
      </c>
      <c r="J2487">
        <v>2007</v>
      </c>
      <c r="K2487" t="s">
        <v>519</v>
      </c>
      <c r="L2487">
        <v>0</v>
      </c>
      <c r="N2487" t="s">
        <v>164</v>
      </c>
      <c r="O2487" t="s">
        <v>236</v>
      </c>
      <c r="P2487">
        <v>2019</v>
      </c>
      <c r="Q2487" t="s">
        <v>1307</v>
      </c>
      <c r="R2487">
        <v>1</v>
      </c>
    </row>
    <row r="2488" spans="8:18">
      <c r="H2488" t="s">
        <v>164</v>
      </c>
      <c r="I2488" t="s">
        <v>241</v>
      </c>
      <c r="J2488">
        <v>2008</v>
      </c>
      <c r="K2488" t="s">
        <v>519</v>
      </c>
      <c r="L2488">
        <v>0</v>
      </c>
      <c r="N2488" t="s">
        <v>164</v>
      </c>
      <c r="O2488" t="s">
        <v>236</v>
      </c>
      <c r="P2488">
        <v>2020</v>
      </c>
      <c r="Q2488" t="s">
        <v>1307</v>
      </c>
      <c r="R2488">
        <v>1</v>
      </c>
    </row>
    <row r="2489" spans="8:18">
      <c r="H2489" t="s">
        <v>164</v>
      </c>
      <c r="I2489" t="s">
        <v>241</v>
      </c>
      <c r="J2489">
        <v>2009</v>
      </c>
      <c r="K2489" t="s">
        <v>519</v>
      </c>
      <c r="L2489">
        <v>0</v>
      </c>
      <c r="N2489" t="s">
        <v>164</v>
      </c>
      <c r="O2489" t="s">
        <v>237</v>
      </c>
      <c r="P2489">
        <v>2006</v>
      </c>
      <c r="Q2489" t="s">
        <v>1308</v>
      </c>
      <c r="R2489">
        <v>3</v>
      </c>
    </row>
    <row r="2490" spans="8:18">
      <c r="H2490" t="s">
        <v>164</v>
      </c>
      <c r="I2490" t="s">
        <v>241</v>
      </c>
      <c r="J2490">
        <v>2010</v>
      </c>
      <c r="K2490" t="s">
        <v>519</v>
      </c>
      <c r="L2490">
        <v>0</v>
      </c>
      <c r="N2490" t="s">
        <v>164</v>
      </c>
      <c r="O2490" t="s">
        <v>237</v>
      </c>
      <c r="P2490">
        <v>2007</v>
      </c>
      <c r="Q2490" t="s">
        <v>1308</v>
      </c>
      <c r="R2490">
        <v>3</v>
      </c>
    </row>
    <row r="2491" spans="8:18">
      <c r="H2491" t="s">
        <v>164</v>
      </c>
      <c r="I2491" t="s">
        <v>241</v>
      </c>
      <c r="J2491">
        <v>2011</v>
      </c>
      <c r="K2491" t="s">
        <v>519</v>
      </c>
      <c r="L2491">
        <v>0</v>
      </c>
      <c r="N2491" t="s">
        <v>164</v>
      </c>
      <c r="O2491" t="s">
        <v>237</v>
      </c>
      <c r="P2491">
        <v>2008</v>
      </c>
      <c r="Q2491" t="s">
        <v>1308</v>
      </c>
      <c r="R2491">
        <v>3</v>
      </c>
    </row>
    <row r="2492" spans="8:18">
      <c r="H2492" t="s">
        <v>164</v>
      </c>
      <c r="I2492" t="s">
        <v>241</v>
      </c>
      <c r="J2492">
        <v>2012</v>
      </c>
      <c r="K2492" t="s">
        <v>519</v>
      </c>
      <c r="L2492">
        <v>0</v>
      </c>
      <c r="N2492" t="s">
        <v>164</v>
      </c>
      <c r="O2492" t="s">
        <v>237</v>
      </c>
      <c r="P2492">
        <v>2009</v>
      </c>
      <c r="Q2492" t="s">
        <v>1308</v>
      </c>
      <c r="R2492">
        <v>3</v>
      </c>
    </row>
    <row r="2493" spans="8:18">
      <c r="H2493" t="s">
        <v>164</v>
      </c>
      <c r="I2493" t="s">
        <v>241</v>
      </c>
      <c r="J2493">
        <v>2013</v>
      </c>
      <c r="K2493" t="s">
        <v>519</v>
      </c>
      <c r="L2493">
        <v>0</v>
      </c>
      <c r="N2493" t="s">
        <v>164</v>
      </c>
      <c r="O2493" t="s">
        <v>237</v>
      </c>
      <c r="P2493">
        <v>2010</v>
      </c>
      <c r="Q2493" t="s">
        <v>1308</v>
      </c>
      <c r="R2493">
        <v>3</v>
      </c>
    </row>
    <row r="2494" spans="8:18">
      <c r="H2494" t="s">
        <v>164</v>
      </c>
      <c r="I2494" t="s">
        <v>241</v>
      </c>
      <c r="J2494">
        <v>2014</v>
      </c>
      <c r="K2494" t="s">
        <v>519</v>
      </c>
      <c r="L2494">
        <v>0</v>
      </c>
      <c r="N2494" t="s">
        <v>164</v>
      </c>
      <c r="O2494" t="s">
        <v>237</v>
      </c>
      <c r="P2494">
        <v>2011</v>
      </c>
      <c r="Q2494" t="s">
        <v>1308</v>
      </c>
      <c r="R2494">
        <v>3</v>
      </c>
    </row>
    <row r="2495" spans="8:18">
      <c r="H2495" t="s">
        <v>164</v>
      </c>
      <c r="I2495" t="s">
        <v>241</v>
      </c>
      <c r="J2495">
        <v>2015</v>
      </c>
      <c r="K2495" t="s">
        <v>519</v>
      </c>
      <c r="L2495">
        <v>0</v>
      </c>
      <c r="N2495" t="s">
        <v>164</v>
      </c>
      <c r="O2495" t="s">
        <v>237</v>
      </c>
      <c r="P2495">
        <v>2012</v>
      </c>
      <c r="Q2495" t="s">
        <v>1308</v>
      </c>
      <c r="R2495">
        <v>3</v>
      </c>
    </row>
    <row r="2496" spans="8:18">
      <c r="H2496" t="s">
        <v>164</v>
      </c>
      <c r="I2496" t="s">
        <v>241</v>
      </c>
      <c r="J2496">
        <v>2016</v>
      </c>
      <c r="K2496" t="s">
        <v>519</v>
      </c>
      <c r="L2496">
        <v>0</v>
      </c>
      <c r="N2496" t="s">
        <v>164</v>
      </c>
      <c r="O2496" t="s">
        <v>237</v>
      </c>
      <c r="P2496">
        <v>2013</v>
      </c>
      <c r="Q2496" t="s">
        <v>1308</v>
      </c>
      <c r="R2496">
        <v>3</v>
      </c>
    </row>
    <row r="2497" spans="8:18">
      <c r="H2497" t="s">
        <v>164</v>
      </c>
      <c r="I2497" t="s">
        <v>241</v>
      </c>
      <c r="J2497">
        <v>2017</v>
      </c>
      <c r="K2497" t="s">
        <v>519</v>
      </c>
      <c r="L2497">
        <v>0</v>
      </c>
      <c r="N2497" t="s">
        <v>164</v>
      </c>
      <c r="O2497" t="s">
        <v>237</v>
      </c>
      <c r="P2497">
        <v>2014</v>
      </c>
      <c r="Q2497" t="s">
        <v>1308</v>
      </c>
      <c r="R2497">
        <v>3</v>
      </c>
    </row>
    <row r="2498" spans="8:18">
      <c r="H2498" t="s">
        <v>164</v>
      </c>
      <c r="I2498" t="s">
        <v>241</v>
      </c>
      <c r="J2498">
        <v>2018</v>
      </c>
      <c r="K2498" t="s">
        <v>519</v>
      </c>
      <c r="L2498">
        <v>0</v>
      </c>
      <c r="N2498" t="s">
        <v>164</v>
      </c>
      <c r="O2498" t="s">
        <v>237</v>
      </c>
      <c r="P2498">
        <v>2015</v>
      </c>
      <c r="Q2498" t="s">
        <v>1308</v>
      </c>
      <c r="R2498">
        <v>3</v>
      </c>
    </row>
    <row r="2499" spans="8:18">
      <c r="H2499" t="s">
        <v>164</v>
      </c>
      <c r="I2499" t="s">
        <v>241</v>
      </c>
      <c r="J2499">
        <v>2019</v>
      </c>
      <c r="K2499" t="s">
        <v>519</v>
      </c>
      <c r="L2499">
        <v>0</v>
      </c>
      <c r="N2499" t="s">
        <v>164</v>
      </c>
      <c r="O2499" t="s">
        <v>237</v>
      </c>
      <c r="P2499">
        <v>2016</v>
      </c>
      <c r="Q2499" t="s">
        <v>1308</v>
      </c>
      <c r="R2499">
        <v>3</v>
      </c>
    </row>
    <row r="2500" spans="8:18">
      <c r="H2500" t="s">
        <v>164</v>
      </c>
      <c r="I2500" t="s">
        <v>241</v>
      </c>
      <c r="J2500">
        <v>2020</v>
      </c>
      <c r="K2500" t="s">
        <v>519</v>
      </c>
      <c r="L2500">
        <v>0</v>
      </c>
      <c r="N2500" t="s">
        <v>164</v>
      </c>
      <c r="O2500" t="s">
        <v>237</v>
      </c>
      <c r="P2500">
        <v>2017</v>
      </c>
      <c r="Q2500" t="s">
        <v>1308</v>
      </c>
      <c r="R2500">
        <v>3</v>
      </c>
    </row>
    <row r="2501" spans="8:18">
      <c r="H2501" t="s">
        <v>164</v>
      </c>
      <c r="I2501" t="s">
        <v>242</v>
      </c>
      <c r="J2501">
        <v>0</v>
      </c>
      <c r="N2501" t="s">
        <v>164</v>
      </c>
      <c r="O2501" t="s">
        <v>237</v>
      </c>
      <c r="P2501">
        <v>2018</v>
      </c>
      <c r="Q2501" t="s">
        <v>1308</v>
      </c>
      <c r="R2501">
        <v>3</v>
      </c>
    </row>
    <row r="2502" spans="8:18">
      <c r="H2502" t="s">
        <v>164</v>
      </c>
      <c r="I2502" t="s">
        <v>242</v>
      </c>
      <c r="J2502">
        <v>0</v>
      </c>
      <c r="K2502">
        <v>0</v>
      </c>
      <c r="L2502">
        <v>0</v>
      </c>
      <c r="N2502" t="s">
        <v>164</v>
      </c>
      <c r="O2502" t="s">
        <v>237</v>
      </c>
      <c r="P2502">
        <v>2019</v>
      </c>
      <c r="Q2502" t="s">
        <v>1308</v>
      </c>
      <c r="R2502">
        <v>3</v>
      </c>
    </row>
    <row r="2503" spans="8:18">
      <c r="H2503" t="s">
        <v>164</v>
      </c>
      <c r="I2503" t="s">
        <v>243</v>
      </c>
      <c r="J2503">
        <v>2006</v>
      </c>
      <c r="K2503" t="s">
        <v>1309</v>
      </c>
      <c r="L2503">
        <v>3</v>
      </c>
      <c r="N2503" t="s">
        <v>164</v>
      </c>
      <c r="O2503" t="s">
        <v>237</v>
      </c>
      <c r="P2503">
        <v>2020</v>
      </c>
      <c r="Q2503" t="s">
        <v>1308</v>
      </c>
      <c r="R2503">
        <v>3</v>
      </c>
    </row>
    <row r="2504" spans="8:18">
      <c r="H2504" t="s">
        <v>164</v>
      </c>
      <c r="I2504" t="s">
        <v>243</v>
      </c>
      <c r="J2504">
        <v>2007</v>
      </c>
      <c r="K2504" t="s">
        <v>720</v>
      </c>
      <c r="L2504">
        <v>1</v>
      </c>
      <c r="N2504" t="s">
        <v>164</v>
      </c>
      <c r="O2504" t="s">
        <v>238</v>
      </c>
      <c r="P2504">
        <v>2006</v>
      </c>
    </row>
    <row r="2505" spans="8:18">
      <c r="H2505" t="s">
        <v>164</v>
      </c>
      <c r="I2505" t="s">
        <v>243</v>
      </c>
      <c r="J2505">
        <v>2008</v>
      </c>
      <c r="K2505" t="s">
        <v>720</v>
      </c>
      <c r="L2505">
        <v>1</v>
      </c>
      <c r="N2505" t="s">
        <v>164</v>
      </c>
      <c r="O2505" t="s">
        <v>238</v>
      </c>
      <c r="P2505">
        <v>2007</v>
      </c>
    </row>
    <row r="2506" spans="8:18">
      <c r="H2506" t="s">
        <v>164</v>
      </c>
      <c r="I2506" t="s">
        <v>243</v>
      </c>
      <c r="J2506">
        <v>2009</v>
      </c>
      <c r="K2506" t="s">
        <v>720</v>
      </c>
      <c r="L2506">
        <v>1</v>
      </c>
      <c r="N2506" t="s">
        <v>164</v>
      </c>
      <c r="O2506" t="s">
        <v>238</v>
      </c>
      <c r="P2506">
        <v>2008</v>
      </c>
    </row>
    <row r="2507" spans="8:18">
      <c r="H2507" t="s">
        <v>164</v>
      </c>
      <c r="I2507" t="s">
        <v>243</v>
      </c>
      <c r="J2507">
        <v>2010</v>
      </c>
      <c r="K2507" t="s">
        <v>720</v>
      </c>
      <c r="L2507">
        <v>1</v>
      </c>
      <c r="N2507" t="s">
        <v>164</v>
      </c>
      <c r="O2507" t="s">
        <v>238</v>
      </c>
      <c r="P2507">
        <v>2009</v>
      </c>
    </row>
    <row r="2508" spans="8:18">
      <c r="H2508" t="s">
        <v>164</v>
      </c>
      <c r="I2508" t="s">
        <v>243</v>
      </c>
      <c r="J2508">
        <v>2011</v>
      </c>
      <c r="K2508" t="s">
        <v>720</v>
      </c>
      <c r="L2508">
        <v>1</v>
      </c>
      <c r="N2508" t="s">
        <v>164</v>
      </c>
      <c r="O2508" t="s">
        <v>238</v>
      </c>
      <c r="P2508">
        <v>2010</v>
      </c>
    </row>
    <row r="2509" spans="8:18">
      <c r="H2509" t="s">
        <v>164</v>
      </c>
      <c r="I2509" t="s">
        <v>243</v>
      </c>
      <c r="J2509">
        <v>2012</v>
      </c>
      <c r="K2509" t="s">
        <v>720</v>
      </c>
      <c r="L2509">
        <v>1</v>
      </c>
      <c r="N2509" t="s">
        <v>164</v>
      </c>
      <c r="O2509" t="s">
        <v>238</v>
      </c>
      <c r="P2509">
        <v>2011</v>
      </c>
    </row>
    <row r="2510" spans="8:18">
      <c r="H2510" t="s">
        <v>164</v>
      </c>
      <c r="I2510" t="s">
        <v>243</v>
      </c>
      <c r="J2510">
        <v>2013</v>
      </c>
      <c r="K2510" t="s">
        <v>720</v>
      </c>
      <c r="L2510">
        <v>1</v>
      </c>
      <c r="N2510" t="s">
        <v>164</v>
      </c>
      <c r="O2510" t="s">
        <v>238</v>
      </c>
      <c r="P2510">
        <v>2012</v>
      </c>
    </row>
    <row r="2511" spans="8:18">
      <c r="H2511" t="s">
        <v>164</v>
      </c>
      <c r="I2511" t="s">
        <v>243</v>
      </c>
      <c r="J2511">
        <v>2014</v>
      </c>
      <c r="K2511" t="s">
        <v>720</v>
      </c>
      <c r="L2511">
        <v>1</v>
      </c>
      <c r="N2511" t="s">
        <v>164</v>
      </c>
      <c r="O2511" t="s">
        <v>238</v>
      </c>
      <c r="P2511">
        <v>2013</v>
      </c>
    </row>
    <row r="2512" spans="8:18">
      <c r="H2512" t="s">
        <v>164</v>
      </c>
      <c r="I2512" t="s">
        <v>243</v>
      </c>
      <c r="J2512">
        <v>2015</v>
      </c>
      <c r="K2512" t="s">
        <v>720</v>
      </c>
      <c r="L2512">
        <v>1</v>
      </c>
      <c r="N2512" t="s">
        <v>164</v>
      </c>
      <c r="O2512" t="s">
        <v>238</v>
      </c>
      <c r="P2512">
        <v>2014</v>
      </c>
    </row>
    <row r="2513" spans="8:18">
      <c r="H2513" t="s">
        <v>164</v>
      </c>
      <c r="I2513" t="s">
        <v>243</v>
      </c>
      <c r="J2513">
        <v>2016</v>
      </c>
      <c r="K2513" t="s">
        <v>720</v>
      </c>
      <c r="L2513">
        <v>1</v>
      </c>
      <c r="N2513" t="s">
        <v>164</v>
      </c>
      <c r="O2513" t="s">
        <v>238</v>
      </c>
      <c r="P2513">
        <v>2015</v>
      </c>
    </row>
    <row r="2514" spans="8:18">
      <c r="H2514" t="s">
        <v>164</v>
      </c>
      <c r="I2514" t="s">
        <v>243</v>
      </c>
      <c r="J2514">
        <v>2017</v>
      </c>
      <c r="K2514" t="s">
        <v>720</v>
      </c>
      <c r="L2514">
        <v>1</v>
      </c>
      <c r="N2514" t="s">
        <v>164</v>
      </c>
      <c r="O2514" t="s">
        <v>238</v>
      </c>
      <c r="P2514">
        <v>2016</v>
      </c>
      <c r="Q2514" t="s">
        <v>1310</v>
      </c>
      <c r="R2514">
        <v>2</v>
      </c>
    </row>
    <row r="2515" spans="8:18">
      <c r="H2515" t="s">
        <v>164</v>
      </c>
      <c r="I2515" t="s">
        <v>243</v>
      </c>
      <c r="J2515">
        <v>2018</v>
      </c>
      <c r="K2515" t="s">
        <v>720</v>
      </c>
      <c r="L2515">
        <v>1</v>
      </c>
      <c r="N2515" t="s">
        <v>164</v>
      </c>
      <c r="O2515" t="s">
        <v>238</v>
      </c>
      <c r="P2515">
        <v>2017</v>
      </c>
      <c r="Q2515" t="s">
        <v>1310</v>
      </c>
      <c r="R2515">
        <v>2</v>
      </c>
    </row>
    <row r="2516" spans="8:18">
      <c r="H2516" t="s">
        <v>164</v>
      </c>
      <c r="I2516" t="s">
        <v>243</v>
      </c>
      <c r="J2516">
        <v>2019</v>
      </c>
      <c r="K2516" t="s">
        <v>720</v>
      </c>
      <c r="L2516">
        <v>1</v>
      </c>
      <c r="N2516" t="s">
        <v>164</v>
      </c>
      <c r="O2516" t="s">
        <v>238</v>
      </c>
      <c r="P2516">
        <v>2018</v>
      </c>
      <c r="Q2516" t="s">
        <v>1310</v>
      </c>
      <c r="R2516">
        <v>2</v>
      </c>
    </row>
    <row r="2517" spans="8:18">
      <c r="H2517" t="s">
        <v>164</v>
      </c>
      <c r="I2517" t="s">
        <v>243</v>
      </c>
      <c r="J2517">
        <v>2020</v>
      </c>
      <c r="K2517" t="s">
        <v>720</v>
      </c>
      <c r="L2517">
        <v>1</v>
      </c>
      <c r="N2517" t="s">
        <v>164</v>
      </c>
      <c r="O2517" t="s">
        <v>238</v>
      </c>
      <c r="P2517">
        <v>2019</v>
      </c>
      <c r="Q2517" t="s">
        <v>1310</v>
      </c>
      <c r="R2517">
        <v>2</v>
      </c>
    </row>
    <row r="2518" spans="8:18">
      <c r="H2518" t="s">
        <v>164</v>
      </c>
      <c r="I2518" t="s">
        <v>244</v>
      </c>
      <c r="J2518">
        <v>2006</v>
      </c>
      <c r="K2518">
        <v>0</v>
      </c>
      <c r="L2518">
        <v>0</v>
      </c>
      <c r="N2518" t="s">
        <v>164</v>
      </c>
      <c r="O2518" t="s">
        <v>238</v>
      </c>
      <c r="P2518">
        <v>2020</v>
      </c>
      <c r="Q2518" t="s">
        <v>1310</v>
      </c>
      <c r="R2518">
        <v>2</v>
      </c>
    </row>
    <row r="2519" spans="8:18">
      <c r="H2519" t="s">
        <v>164</v>
      </c>
      <c r="I2519" t="s">
        <v>244</v>
      </c>
      <c r="J2519">
        <v>2007</v>
      </c>
      <c r="K2519">
        <v>0</v>
      </c>
      <c r="L2519">
        <v>0</v>
      </c>
      <c r="N2519" t="s">
        <v>164</v>
      </c>
      <c r="O2519" t="s">
        <v>239</v>
      </c>
      <c r="P2519">
        <v>2006</v>
      </c>
      <c r="Q2519">
        <v>0</v>
      </c>
      <c r="R2519">
        <v>0</v>
      </c>
    </row>
    <row r="2520" spans="8:18">
      <c r="H2520" t="s">
        <v>164</v>
      </c>
      <c r="I2520" t="s">
        <v>244</v>
      </c>
      <c r="J2520">
        <v>2008</v>
      </c>
      <c r="K2520">
        <v>0</v>
      </c>
      <c r="L2520">
        <v>0</v>
      </c>
      <c r="N2520" t="s">
        <v>164</v>
      </c>
      <c r="O2520" t="s">
        <v>239</v>
      </c>
      <c r="P2520">
        <v>2007</v>
      </c>
      <c r="Q2520">
        <v>0</v>
      </c>
      <c r="R2520">
        <v>0</v>
      </c>
    </row>
    <row r="2521" spans="8:18">
      <c r="H2521" t="s">
        <v>164</v>
      </c>
      <c r="I2521" t="s">
        <v>244</v>
      </c>
      <c r="J2521">
        <v>2009</v>
      </c>
      <c r="K2521">
        <v>0</v>
      </c>
      <c r="L2521">
        <v>0</v>
      </c>
      <c r="N2521" t="s">
        <v>164</v>
      </c>
      <c r="O2521" t="s">
        <v>239</v>
      </c>
      <c r="P2521">
        <v>2008</v>
      </c>
      <c r="Q2521">
        <v>0</v>
      </c>
      <c r="R2521">
        <v>0</v>
      </c>
    </row>
    <row r="2522" spans="8:18">
      <c r="H2522" t="s">
        <v>164</v>
      </c>
      <c r="I2522" t="s">
        <v>244</v>
      </c>
      <c r="J2522">
        <v>2010</v>
      </c>
      <c r="K2522">
        <v>0</v>
      </c>
      <c r="L2522">
        <v>0</v>
      </c>
      <c r="N2522" t="s">
        <v>164</v>
      </c>
      <c r="O2522" t="s">
        <v>239</v>
      </c>
      <c r="P2522">
        <v>2009</v>
      </c>
      <c r="Q2522">
        <v>0</v>
      </c>
      <c r="R2522">
        <v>0</v>
      </c>
    </row>
    <row r="2523" spans="8:18">
      <c r="H2523" t="s">
        <v>164</v>
      </c>
      <c r="I2523" t="s">
        <v>244</v>
      </c>
      <c r="J2523">
        <v>2011</v>
      </c>
      <c r="K2523">
        <v>0</v>
      </c>
      <c r="L2523">
        <v>0</v>
      </c>
      <c r="N2523" t="s">
        <v>164</v>
      </c>
      <c r="O2523" t="s">
        <v>239</v>
      </c>
      <c r="P2523">
        <v>2010</v>
      </c>
      <c r="Q2523">
        <v>0</v>
      </c>
      <c r="R2523">
        <v>0</v>
      </c>
    </row>
    <row r="2524" spans="8:18">
      <c r="H2524" t="s">
        <v>164</v>
      </c>
      <c r="I2524" t="s">
        <v>244</v>
      </c>
      <c r="J2524">
        <v>2012</v>
      </c>
      <c r="K2524">
        <v>0</v>
      </c>
      <c r="L2524">
        <v>0</v>
      </c>
      <c r="N2524" t="s">
        <v>164</v>
      </c>
      <c r="O2524" t="s">
        <v>239</v>
      </c>
      <c r="P2524">
        <v>2011</v>
      </c>
      <c r="Q2524">
        <v>0</v>
      </c>
      <c r="R2524">
        <v>0</v>
      </c>
    </row>
    <row r="2525" spans="8:18">
      <c r="H2525" t="s">
        <v>164</v>
      </c>
      <c r="I2525" t="s">
        <v>244</v>
      </c>
      <c r="J2525">
        <v>2013</v>
      </c>
      <c r="K2525">
        <v>0</v>
      </c>
      <c r="L2525">
        <v>0</v>
      </c>
      <c r="N2525" t="s">
        <v>164</v>
      </c>
      <c r="O2525" t="s">
        <v>239</v>
      </c>
      <c r="P2525">
        <v>2012</v>
      </c>
      <c r="Q2525">
        <v>0</v>
      </c>
      <c r="R2525">
        <v>0</v>
      </c>
    </row>
    <row r="2526" spans="8:18">
      <c r="H2526" t="s">
        <v>164</v>
      </c>
      <c r="I2526" t="s">
        <v>244</v>
      </c>
      <c r="J2526">
        <v>2014</v>
      </c>
      <c r="K2526" t="s">
        <v>1311</v>
      </c>
      <c r="L2526">
        <v>3</v>
      </c>
      <c r="N2526" t="s">
        <v>164</v>
      </c>
      <c r="O2526" t="s">
        <v>239</v>
      </c>
      <c r="P2526">
        <v>2013</v>
      </c>
      <c r="Q2526">
        <v>0</v>
      </c>
      <c r="R2526">
        <v>0</v>
      </c>
    </row>
    <row r="2527" spans="8:18">
      <c r="H2527" t="s">
        <v>164</v>
      </c>
      <c r="I2527" t="s">
        <v>244</v>
      </c>
      <c r="J2527">
        <v>2015</v>
      </c>
      <c r="K2527" t="s">
        <v>1311</v>
      </c>
      <c r="L2527">
        <v>3</v>
      </c>
      <c r="N2527" t="s">
        <v>164</v>
      </c>
      <c r="O2527" t="s">
        <v>239</v>
      </c>
      <c r="P2527">
        <v>2014</v>
      </c>
      <c r="Q2527">
        <v>0</v>
      </c>
      <c r="R2527">
        <v>0</v>
      </c>
    </row>
    <row r="2528" spans="8:18">
      <c r="H2528" t="s">
        <v>164</v>
      </c>
      <c r="I2528" t="s">
        <v>244</v>
      </c>
      <c r="J2528">
        <v>2016</v>
      </c>
      <c r="K2528" t="s">
        <v>1311</v>
      </c>
      <c r="L2528">
        <v>3</v>
      </c>
      <c r="N2528" t="s">
        <v>164</v>
      </c>
      <c r="O2528" t="s">
        <v>239</v>
      </c>
      <c r="P2528">
        <v>2015</v>
      </c>
      <c r="Q2528">
        <v>0</v>
      </c>
      <c r="R2528">
        <v>0</v>
      </c>
    </row>
    <row r="2529" spans="8:18">
      <c r="H2529" t="s">
        <v>164</v>
      </c>
      <c r="I2529" t="s">
        <v>244</v>
      </c>
      <c r="J2529">
        <v>2017</v>
      </c>
      <c r="K2529" t="s">
        <v>1311</v>
      </c>
      <c r="L2529">
        <v>3</v>
      </c>
      <c r="N2529" t="s">
        <v>164</v>
      </c>
      <c r="O2529" t="s">
        <v>239</v>
      </c>
      <c r="P2529">
        <v>2016</v>
      </c>
      <c r="Q2529">
        <v>0</v>
      </c>
      <c r="R2529">
        <v>0</v>
      </c>
    </row>
    <row r="2530" spans="8:18">
      <c r="H2530" t="s">
        <v>164</v>
      </c>
      <c r="I2530" t="s">
        <v>244</v>
      </c>
      <c r="J2530">
        <v>2018</v>
      </c>
      <c r="K2530" t="s">
        <v>1311</v>
      </c>
      <c r="L2530">
        <v>3</v>
      </c>
      <c r="N2530" t="s">
        <v>164</v>
      </c>
      <c r="O2530" t="s">
        <v>239</v>
      </c>
      <c r="P2530">
        <v>2017</v>
      </c>
      <c r="Q2530">
        <v>0</v>
      </c>
      <c r="R2530">
        <v>0</v>
      </c>
    </row>
    <row r="2531" spans="8:18">
      <c r="H2531" t="s">
        <v>164</v>
      </c>
      <c r="I2531" t="s">
        <v>244</v>
      </c>
      <c r="J2531">
        <v>2019</v>
      </c>
      <c r="K2531" t="s">
        <v>1311</v>
      </c>
      <c r="L2531">
        <v>3</v>
      </c>
      <c r="N2531" t="s">
        <v>164</v>
      </c>
      <c r="O2531" t="s">
        <v>239</v>
      </c>
      <c r="P2531">
        <v>2018</v>
      </c>
      <c r="Q2531" t="s">
        <v>1312</v>
      </c>
      <c r="R2531">
        <v>1</v>
      </c>
    </row>
    <row r="2532" spans="8:18">
      <c r="H2532" t="s">
        <v>164</v>
      </c>
      <c r="I2532" t="s">
        <v>244</v>
      </c>
      <c r="J2532">
        <v>2020</v>
      </c>
      <c r="K2532" t="s">
        <v>1311</v>
      </c>
      <c r="L2532">
        <v>3</v>
      </c>
      <c r="N2532" t="s">
        <v>164</v>
      </c>
      <c r="O2532" t="s">
        <v>239</v>
      </c>
      <c r="P2532">
        <v>2019</v>
      </c>
      <c r="Q2532">
        <v>0</v>
      </c>
      <c r="R2532">
        <v>0</v>
      </c>
    </row>
    <row r="2533" spans="8:18">
      <c r="H2533" t="s">
        <v>164</v>
      </c>
      <c r="I2533" t="s">
        <v>245</v>
      </c>
      <c r="J2533">
        <v>2006</v>
      </c>
      <c r="N2533" t="s">
        <v>164</v>
      </c>
      <c r="O2533" t="s">
        <v>239</v>
      </c>
      <c r="P2533">
        <v>2020</v>
      </c>
      <c r="Q2533" t="s">
        <v>1312</v>
      </c>
      <c r="R2533">
        <v>1</v>
      </c>
    </row>
    <row r="2534" spans="8:18">
      <c r="H2534" t="s">
        <v>164</v>
      </c>
      <c r="I2534" t="s">
        <v>245</v>
      </c>
      <c r="J2534">
        <v>2007</v>
      </c>
      <c r="N2534" t="s">
        <v>164</v>
      </c>
      <c r="O2534" t="s">
        <v>240</v>
      </c>
      <c r="P2534">
        <v>2006</v>
      </c>
      <c r="Q2534" t="s">
        <v>516</v>
      </c>
      <c r="R2534">
        <v>0</v>
      </c>
    </row>
    <row r="2535" spans="8:18">
      <c r="H2535" t="s">
        <v>164</v>
      </c>
      <c r="I2535" t="s">
        <v>245</v>
      </c>
      <c r="J2535">
        <v>2008</v>
      </c>
      <c r="N2535" t="s">
        <v>164</v>
      </c>
      <c r="O2535" t="s">
        <v>240</v>
      </c>
      <c r="P2535">
        <v>2007</v>
      </c>
      <c r="Q2535" t="s">
        <v>516</v>
      </c>
      <c r="R2535">
        <v>0</v>
      </c>
    </row>
    <row r="2536" spans="8:18">
      <c r="H2536" t="s">
        <v>164</v>
      </c>
      <c r="I2536" t="s">
        <v>245</v>
      </c>
      <c r="J2536">
        <v>2009</v>
      </c>
      <c r="N2536" t="s">
        <v>164</v>
      </c>
      <c r="O2536" t="s">
        <v>240</v>
      </c>
      <c r="P2536">
        <v>2008</v>
      </c>
      <c r="Q2536" t="s">
        <v>516</v>
      </c>
      <c r="R2536">
        <v>0</v>
      </c>
    </row>
    <row r="2537" spans="8:18">
      <c r="H2537" t="s">
        <v>164</v>
      </c>
      <c r="I2537" t="s">
        <v>245</v>
      </c>
      <c r="J2537">
        <v>2010</v>
      </c>
      <c r="N2537" t="s">
        <v>164</v>
      </c>
      <c r="O2537" t="s">
        <v>240</v>
      </c>
      <c r="P2537">
        <v>2009</v>
      </c>
      <c r="Q2537" t="s">
        <v>516</v>
      </c>
      <c r="R2537">
        <v>0</v>
      </c>
    </row>
    <row r="2538" spans="8:18">
      <c r="H2538" t="s">
        <v>164</v>
      </c>
      <c r="I2538" t="s">
        <v>245</v>
      </c>
      <c r="J2538">
        <v>2011</v>
      </c>
      <c r="N2538" t="s">
        <v>164</v>
      </c>
      <c r="O2538" t="s">
        <v>240</v>
      </c>
      <c r="P2538">
        <v>2010</v>
      </c>
      <c r="Q2538" t="s">
        <v>516</v>
      </c>
      <c r="R2538">
        <v>0</v>
      </c>
    </row>
    <row r="2539" spans="8:18">
      <c r="H2539" t="s">
        <v>164</v>
      </c>
      <c r="I2539" t="s">
        <v>245</v>
      </c>
      <c r="J2539">
        <v>2012</v>
      </c>
      <c r="K2539" t="s">
        <v>866</v>
      </c>
      <c r="L2539">
        <v>1</v>
      </c>
      <c r="N2539" t="s">
        <v>164</v>
      </c>
      <c r="O2539" t="s">
        <v>240</v>
      </c>
      <c r="P2539">
        <v>2011</v>
      </c>
      <c r="Q2539" t="s">
        <v>516</v>
      </c>
      <c r="R2539">
        <v>0</v>
      </c>
    </row>
    <row r="2540" spans="8:18">
      <c r="H2540" t="s">
        <v>164</v>
      </c>
      <c r="I2540" t="s">
        <v>245</v>
      </c>
      <c r="J2540">
        <v>2013</v>
      </c>
      <c r="K2540" t="s">
        <v>866</v>
      </c>
      <c r="L2540">
        <v>1</v>
      </c>
      <c r="N2540" t="s">
        <v>164</v>
      </c>
      <c r="O2540" t="s">
        <v>240</v>
      </c>
      <c r="P2540">
        <v>2012</v>
      </c>
      <c r="Q2540" t="s">
        <v>516</v>
      </c>
      <c r="R2540">
        <v>0</v>
      </c>
    </row>
    <row r="2541" spans="8:18">
      <c r="H2541" t="s">
        <v>164</v>
      </c>
      <c r="I2541" t="s">
        <v>245</v>
      </c>
      <c r="J2541">
        <v>2014</v>
      </c>
      <c r="K2541" t="s">
        <v>866</v>
      </c>
      <c r="L2541">
        <v>1</v>
      </c>
      <c r="N2541" t="s">
        <v>164</v>
      </c>
      <c r="O2541" t="s">
        <v>240</v>
      </c>
      <c r="P2541">
        <v>2013</v>
      </c>
      <c r="Q2541" t="s">
        <v>516</v>
      </c>
      <c r="R2541">
        <v>0</v>
      </c>
    </row>
    <row r="2542" spans="8:18">
      <c r="H2542" t="s">
        <v>164</v>
      </c>
      <c r="I2542" t="s">
        <v>245</v>
      </c>
      <c r="J2542">
        <v>2015</v>
      </c>
      <c r="K2542" t="s">
        <v>866</v>
      </c>
      <c r="L2542">
        <v>1</v>
      </c>
      <c r="N2542" t="s">
        <v>164</v>
      </c>
      <c r="O2542" t="s">
        <v>240</v>
      </c>
      <c r="P2542">
        <v>2014</v>
      </c>
      <c r="Q2542" t="s">
        <v>1313</v>
      </c>
      <c r="R2542">
        <v>1</v>
      </c>
    </row>
    <row r="2543" spans="8:18">
      <c r="H2543" t="s">
        <v>164</v>
      </c>
      <c r="I2543" t="s">
        <v>245</v>
      </c>
      <c r="J2543">
        <v>2016</v>
      </c>
      <c r="K2543" t="s">
        <v>866</v>
      </c>
      <c r="L2543">
        <v>1</v>
      </c>
      <c r="N2543" t="s">
        <v>164</v>
      </c>
      <c r="O2543" t="s">
        <v>240</v>
      </c>
      <c r="P2543">
        <v>2015</v>
      </c>
      <c r="Q2543" t="s">
        <v>1313</v>
      </c>
      <c r="R2543">
        <v>1</v>
      </c>
    </row>
    <row r="2544" spans="8:18">
      <c r="H2544" t="s">
        <v>164</v>
      </c>
      <c r="I2544" t="s">
        <v>245</v>
      </c>
      <c r="J2544">
        <v>2017</v>
      </c>
      <c r="K2544" t="s">
        <v>866</v>
      </c>
      <c r="L2544">
        <v>1</v>
      </c>
      <c r="N2544" t="s">
        <v>164</v>
      </c>
      <c r="O2544" t="s">
        <v>240</v>
      </c>
      <c r="P2544">
        <v>2016</v>
      </c>
      <c r="Q2544" t="s">
        <v>1313</v>
      </c>
      <c r="R2544">
        <v>1</v>
      </c>
    </row>
    <row r="2545" spans="8:18">
      <c r="H2545" t="s">
        <v>164</v>
      </c>
      <c r="I2545" t="s">
        <v>245</v>
      </c>
      <c r="J2545">
        <v>2018</v>
      </c>
      <c r="K2545" t="s">
        <v>866</v>
      </c>
      <c r="L2545">
        <v>1</v>
      </c>
      <c r="N2545" t="s">
        <v>164</v>
      </c>
      <c r="O2545" t="s">
        <v>240</v>
      </c>
      <c r="P2545">
        <v>2017</v>
      </c>
      <c r="Q2545" t="s">
        <v>1313</v>
      </c>
      <c r="R2545">
        <v>1</v>
      </c>
    </row>
    <row r="2546" spans="8:18">
      <c r="H2546" t="s">
        <v>164</v>
      </c>
      <c r="I2546" t="s">
        <v>245</v>
      </c>
      <c r="J2546">
        <v>2019</v>
      </c>
      <c r="K2546" t="s">
        <v>866</v>
      </c>
      <c r="L2546">
        <v>1</v>
      </c>
      <c r="N2546" t="s">
        <v>164</v>
      </c>
      <c r="O2546" t="s">
        <v>240</v>
      </c>
      <c r="P2546">
        <v>2018</v>
      </c>
      <c r="Q2546" t="s">
        <v>1313</v>
      </c>
      <c r="R2546">
        <v>1</v>
      </c>
    </row>
    <row r="2547" spans="8:18">
      <c r="H2547" t="s">
        <v>164</v>
      </c>
      <c r="I2547" t="s">
        <v>245</v>
      </c>
      <c r="J2547">
        <v>2020</v>
      </c>
      <c r="K2547" t="s">
        <v>866</v>
      </c>
      <c r="L2547">
        <v>1</v>
      </c>
      <c r="N2547" t="s">
        <v>164</v>
      </c>
      <c r="O2547" t="s">
        <v>240</v>
      </c>
      <c r="P2547">
        <v>2019</v>
      </c>
      <c r="Q2547" t="s">
        <v>1313</v>
      </c>
      <c r="R2547">
        <v>1</v>
      </c>
    </row>
    <row r="2548" spans="8:18">
      <c r="H2548" t="s">
        <v>164</v>
      </c>
      <c r="I2548" t="s">
        <v>246</v>
      </c>
      <c r="J2548">
        <v>2006</v>
      </c>
      <c r="K2548" t="s">
        <v>516</v>
      </c>
      <c r="L2548">
        <v>0</v>
      </c>
      <c r="N2548" t="s">
        <v>164</v>
      </c>
      <c r="O2548" t="s">
        <v>240</v>
      </c>
      <c r="P2548">
        <v>2020</v>
      </c>
      <c r="Q2548" t="s">
        <v>1313</v>
      </c>
      <c r="R2548">
        <v>1</v>
      </c>
    </row>
    <row r="2549" spans="8:18">
      <c r="H2549" t="s">
        <v>164</v>
      </c>
      <c r="I2549" t="s">
        <v>246</v>
      </c>
      <c r="J2549">
        <v>2007</v>
      </c>
      <c r="K2549" t="s">
        <v>516</v>
      </c>
      <c r="L2549">
        <v>0</v>
      </c>
      <c r="N2549" t="s">
        <v>164</v>
      </c>
      <c r="O2549" t="s">
        <v>241</v>
      </c>
      <c r="P2549">
        <v>2006</v>
      </c>
      <c r="Q2549" t="s">
        <v>519</v>
      </c>
      <c r="R2549">
        <v>0</v>
      </c>
    </row>
    <row r="2550" spans="8:18">
      <c r="H2550" t="s">
        <v>164</v>
      </c>
      <c r="I2550" t="s">
        <v>246</v>
      </c>
      <c r="J2550">
        <v>2008</v>
      </c>
      <c r="K2550" t="s">
        <v>516</v>
      </c>
      <c r="L2550">
        <v>0</v>
      </c>
      <c r="N2550" t="s">
        <v>164</v>
      </c>
      <c r="O2550" t="s">
        <v>241</v>
      </c>
      <c r="P2550">
        <v>2007</v>
      </c>
      <c r="Q2550" t="s">
        <v>519</v>
      </c>
      <c r="R2550">
        <v>0</v>
      </c>
    </row>
    <row r="2551" spans="8:18">
      <c r="H2551" t="s">
        <v>164</v>
      </c>
      <c r="I2551" t="s">
        <v>246</v>
      </c>
      <c r="J2551">
        <v>2009</v>
      </c>
      <c r="K2551" t="s">
        <v>516</v>
      </c>
      <c r="L2551">
        <v>0</v>
      </c>
      <c r="N2551" t="s">
        <v>164</v>
      </c>
      <c r="O2551" t="s">
        <v>241</v>
      </c>
      <c r="P2551">
        <v>2008</v>
      </c>
      <c r="Q2551" t="s">
        <v>519</v>
      </c>
      <c r="R2551">
        <v>0</v>
      </c>
    </row>
    <row r="2552" spans="8:18">
      <c r="H2552" t="s">
        <v>164</v>
      </c>
      <c r="I2552" t="s">
        <v>246</v>
      </c>
      <c r="J2552">
        <v>2010</v>
      </c>
      <c r="K2552" t="s">
        <v>516</v>
      </c>
      <c r="L2552">
        <v>0</v>
      </c>
      <c r="N2552" t="s">
        <v>164</v>
      </c>
      <c r="O2552" t="s">
        <v>241</v>
      </c>
      <c r="P2552">
        <v>2009</v>
      </c>
      <c r="Q2552" t="s">
        <v>519</v>
      </c>
      <c r="R2552">
        <v>0</v>
      </c>
    </row>
    <row r="2553" spans="8:18">
      <c r="H2553" t="s">
        <v>164</v>
      </c>
      <c r="I2553" t="s">
        <v>246</v>
      </c>
      <c r="J2553">
        <v>2011</v>
      </c>
      <c r="K2553" t="s">
        <v>516</v>
      </c>
      <c r="L2553">
        <v>0</v>
      </c>
      <c r="N2553" t="s">
        <v>164</v>
      </c>
      <c r="O2553" t="s">
        <v>241</v>
      </c>
      <c r="P2553">
        <v>2010</v>
      </c>
      <c r="Q2553" t="s">
        <v>519</v>
      </c>
      <c r="R2553">
        <v>0</v>
      </c>
    </row>
    <row r="2554" spans="8:18">
      <c r="H2554" t="s">
        <v>164</v>
      </c>
      <c r="I2554" t="s">
        <v>246</v>
      </c>
      <c r="J2554">
        <v>2012</v>
      </c>
      <c r="K2554" t="s">
        <v>720</v>
      </c>
      <c r="L2554">
        <v>1</v>
      </c>
      <c r="N2554" t="s">
        <v>164</v>
      </c>
      <c r="O2554" t="s">
        <v>241</v>
      </c>
      <c r="P2554">
        <v>2011</v>
      </c>
      <c r="Q2554" t="s">
        <v>519</v>
      </c>
      <c r="R2554">
        <v>0</v>
      </c>
    </row>
    <row r="2555" spans="8:18">
      <c r="H2555" t="s">
        <v>164</v>
      </c>
      <c r="I2555" t="s">
        <v>246</v>
      </c>
      <c r="J2555">
        <v>2013</v>
      </c>
      <c r="K2555" t="s">
        <v>720</v>
      </c>
      <c r="L2555">
        <v>1</v>
      </c>
      <c r="N2555" t="s">
        <v>164</v>
      </c>
      <c r="O2555" t="s">
        <v>241</v>
      </c>
      <c r="P2555">
        <v>2012</v>
      </c>
      <c r="Q2555" t="s">
        <v>519</v>
      </c>
      <c r="R2555">
        <v>0</v>
      </c>
    </row>
    <row r="2556" spans="8:18">
      <c r="H2556" t="s">
        <v>164</v>
      </c>
      <c r="I2556" t="s">
        <v>246</v>
      </c>
      <c r="J2556">
        <v>2014</v>
      </c>
      <c r="K2556" t="s">
        <v>720</v>
      </c>
      <c r="L2556">
        <v>1</v>
      </c>
      <c r="N2556" t="s">
        <v>164</v>
      </c>
      <c r="O2556" t="s">
        <v>241</v>
      </c>
      <c r="P2556">
        <v>2013</v>
      </c>
      <c r="Q2556" t="s">
        <v>519</v>
      </c>
      <c r="R2556">
        <v>0</v>
      </c>
    </row>
    <row r="2557" spans="8:18">
      <c r="H2557" t="s">
        <v>164</v>
      </c>
      <c r="I2557" t="s">
        <v>246</v>
      </c>
      <c r="J2557">
        <v>2015</v>
      </c>
      <c r="K2557" t="s">
        <v>720</v>
      </c>
      <c r="L2557">
        <v>1</v>
      </c>
      <c r="N2557" t="s">
        <v>164</v>
      </c>
      <c r="O2557" t="s">
        <v>241</v>
      </c>
      <c r="P2557">
        <v>2014</v>
      </c>
      <c r="Q2557" t="s">
        <v>519</v>
      </c>
      <c r="R2557">
        <v>0</v>
      </c>
    </row>
    <row r="2558" spans="8:18">
      <c r="H2558" t="s">
        <v>164</v>
      </c>
      <c r="I2558" t="s">
        <v>246</v>
      </c>
      <c r="J2558">
        <v>2016</v>
      </c>
      <c r="K2558" t="s">
        <v>720</v>
      </c>
      <c r="L2558">
        <v>1</v>
      </c>
      <c r="N2558" t="s">
        <v>164</v>
      </c>
      <c r="O2558" t="s">
        <v>241</v>
      </c>
      <c r="P2558">
        <v>2015</v>
      </c>
      <c r="Q2558" t="s">
        <v>519</v>
      </c>
      <c r="R2558">
        <v>0</v>
      </c>
    </row>
    <row r="2559" spans="8:18">
      <c r="H2559" t="s">
        <v>164</v>
      </c>
      <c r="I2559" t="s">
        <v>246</v>
      </c>
      <c r="J2559">
        <v>2017</v>
      </c>
      <c r="K2559" t="s">
        <v>720</v>
      </c>
      <c r="L2559">
        <v>1</v>
      </c>
      <c r="N2559" t="s">
        <v>164</v>
      </c>
      <c r="O2559" t="s">
        <v>241</v>
      </c>
      <c r="P2559">
        <v>2016</v>
      </c>
      <c r="Q2559" t="s">
        <v>519</v>
      </c>
      <c r="R2559">
        <v>0</v>
      </c>
    </row>
    <row r="2560" spans="8:18">
      <c r="H2560" t="s">
        <v>164</v>
      </c>
      <c r="I2560" t="s">
        <v>246</v>
      </c>
      <c r="J2560">
        <v>2018</v>
      </c>
      <c r="K2560" t="s">
        <v>720</v>
      </c>
      <c r="L2560">
        <v>1</v>
      </c>
      <c r="N2560" t="s">
        <v>164</v>
      </c>
      <c r="O2560" t="s">
        <v>241</v>
      </c>
      <c r="P2560">
        <v>2017</v>
      </c>
      <c r="Q2560" t="s">
        <v>519</v>
      </c>
      <c r="R2560">
        <v>0</v>
      </c>
    </row>
    <row r="2561" spans="8:18">
      <c r="H2561" t="s">
        <v>164</v>
      </c>
      <c r="I2561" t="s">
        <v>246</v>
      </c>
      <c r="J2561">
        <v>2019</v>
      </c>
      <c r="K2561" t="s">
        <v>720</v>
      </c>
      <c r="L2561">
        <v>1</v>
      </c>
      <c r="N2561" t="s">
        <v>164</v>
      </c>
      <c r="O2561" t="s">
        <v>241</v>
      </c>
      <c r="P2561">
        <v>2018</v>
      </c>
      <c r="Q2561" t="s">
        <v>519</v>
      </c>
      <c r="R2561">
        <v>0</v>
      </c>
    </row>
    <row r="2562" spans="8:18">
      <c r="H2562" t="s">
        <v>164</v>
      </c>
      <c r="I2562" t="s">
        <v>246</v>
      </c>
      <c r="J2562">
        <v>2020</v>
      </c>
      <c r="K2562" t="s">
        <v>720</v>
      </c>
      <c r="L2562">
        <v>1</v>
      </c>
      <c r="N2562" t="s">
        <v>164</v>
      </c>
      <c r="O2562" t="s">
        <v>241</v>
      </c>
      <c r="P2562">
        <v>2019</v>
      </c>
      <c r="Q2562" t="s">
        <v>519</v>
      </c>
      <c r="R2562">
        <v>0</v>
      </c>
    </row>
    <row r="2563" spans="8:18">
      <c r="H2563" t="s">
        <v>164</v>
      </c>
      <c r="I2563" t="s">
        <v>247</v>
      </c>
      <c r="J2563">
        <v>2013</v>
      </c>
      <c r="N2563" t="s">
        <v>164</v>
      </c>
      <c r="O2563" t="s">
        <v>241</v>
      </c>
      <c r="P2563">
        <v>2020</v>
      </c>
      <c r="Q2563" t="s">
        <v>519</v>
      </c>
      <c r="R2563">
        <v>0</v>
      </c>
    </row>
    <row r="2564" spans="8:18">
      <c r="H2564" t="s">
        <v>164</v>
      </c>
      <c r="I2564" t="s">
        <v>247</v>
      </c>
      <c r="J2564">
        <v>2014</v>
      </c>
      <c r="K2564" t="s">
        <v>681</v>
      </c>
      <c r="L2564">
        <v>3</v>
      </c>
      <c r="N2564" t="s">
        <v>164</v>
      </c>
      <c r="O2564" t="s">
        <v>242</v>
      </c>
      <c r="P2564">
        <v>0</v>
      </c>
    </row>
    <row r="2565" spans="8:18">
      <c r="H2565" t="s">
        <v>164</v>
      </c>
      <c r="I2565" t="s">
        <v>247</v>
      </c>
      <c r="J2565">
        <v>2015</v>
      </c>
      <c r="K2565" t="s">
        <v>681</v>
      </c>
      <c r="L2565">
        <v>3</v>
      </c>
      <c r="N2565" t="s">
        <v>164</v>
      </c>
      <c r="O2565" t="s">
        <v>242</v>
      </c>
      <c r="P2565">
        <v>0</v>
      </c>
      <c r="Q2565">
        <v>0</v>
      </c>
      <c r="R2565">
        <v>0</v>
      </c>
    </row>
    <row r="2566" spans="8:18">
      <c r="H2566" t="s">
        <v>164</v>
      </c>
      <c r="I2566" t="s">
        <v>247</v>
      </c>
      <c r="J2566">
        <v>2016</v>
      </c>
      <c r="K2566" t="s">
        <v>681</v>
      </c>
      <c r="L2566">
        <v>3</v>
      </c>
      <c r="N2566" t="s">
        <v>164</v>
      </c>
      <c r="O2566" t="s">
        <v>243</v>
      </c>
      <c r="P2566">
        <v>2006</v>
      </c>
      <c r="Q2566" t="s">
        <v>1314</v>
      </c>
      <c r="R2566">
        <v>2</v>
      </c>
    </row>
    <row r="2567" spans="8:18">
      <c r="H2567" t="s">
        <v>164</v>
      </c>
      <c r="I2567" t="s">
        <v>247</v>
      </c>
      <c r="J2567">
        <v>2017</v>
      </c>
      <c r="K2567" t="s">
        <v>681</v>
      </c>
      <c r="L2567">
        <v>3</v>
      </c>
      <c r="N2567" t="s">
        <v>164</v>
      </c>
      <c r="O2567" t="s">
        <v>243</v>
      </c>
      <c r="P2567">
        <v>2007</v>
      </c>
      <c r="Q2567" t="s">
        <v>1315</v>
      </c>
      <c r="R2567">
        <v>1</v>
      </c>
    </row>
    <row r="2568" spans="8:18">
      <c r="H2568" t="s">
        <v>164</v>
      </c>
      <c r="I2568" t="s">
        <v>247</v>
      </c>
      <c r="J2568">
        <v>2018</v>
      </c>
      <c r="K2568" t="s">
        <v>681</v>
      </c>
      <c r="L2568">
        <v>3</v>
      </c>
      <c r="N2568" t="s">
        <v>164</v>
      </c>
      <c r="O2568" t="s">
        <v>243</v>
      </c>
      <c r="P2568">
        <v>2008</v>
      </c>
      <c r="Q2568" t="s">
        <v>1315</v>
      </c>
      <c r="R2568">
        <v>1</v>
      </c>
    </row>
    <row r="2569" spans="8:18">
      <c r="H2569" t="s">
        <v>164</v>
      </c>
      <c r="I2569" t="s">
        <v>247</v>
      </c>
      <c r="J2569">
        <v>2019</v>
      </c>
      <c r="K2569" t="s">
        <v>681</v>
      </c>
      <c r="L2569">
        <v>3</v>
      </c>
      <c r="N2569" t="s">
        <v>164</v>
      </c>
      <c r="O2569" t="s">
        <v>243</v>
      </c>
      <c r="P2569">
        <v>2009</v>
      </c>
      <c r="Q2569" t="s">
        <v>1315</v>
      </c>
      <c r="R2569">
        <v>1</v>
      </c>
    </row>
    <row r="2570" spans="8:18">
      <c r="H2570" t="s">
        <v>164</v>
      </c>
      <c r="I2570" t="s">
        <v>247</v>
      </c>
      <c r="J2570">
        <v>2020</v>
      </c>
      <c r="K2570" t="s">
        <v>681</v>
      </c>
      <c r="L2570">
        <v>3</v>
      </c>
      <c r="N2570" t="s">
        <v>164</v>
      </c>
      <c r="O2570" t="s">
        <v>243</v>
      </c>
      <c r="P2570">
        <v>2010</v>
      </c>
      <c r="Q2570" t="s">
        <v>1315</v>
      </c>
      <c r="R2570">
        <v>1</v>
      </c>
    </row>
    <row r="2571" spans="8:18">
      <c r="H2571" t="s">
        <v>164</v>
      </c>
      <c r="I2571" t="s">
        <v>248</v>
      </c>
      <c r="J2571">
        <v>2006</v>
      </c>
      <c r="N2571" t="s">
        <v>164</v>
      </c>
      <c r="O2571" t="s">
        <v>243</v>
      </c>
      <c r="P2571">
        <v>2011</v>
      </c>
      <c r="Q2571" t="s">
        <v>1315</v>
      </c>
      <c r="R2571">
        <v>1</v>
      </c>
    </row>
    <row r="2572" spans="8:18">
      <c r="H2572" t="s">
        <v>164</v>
      </c>
      <c r="I2572" t="s">
        <v>248</v>
      </c>
      <c r="J2572">
        <v>2007</v>
      </c>
      <c r="N2572" t="s">
        <v>164</v>
      </c>
      <c r="O2572" t="s">
        <v>243</v>
      </c>
      <c r="P2572">
        <v>2012</v>
      </c>
      <c r="Q2572" t="s">
        <v>1315</v>
      </c>
      <c r="R2572">
        <v>1</v>
      </c>
    </row>
    <row r="2573" spans="8:18">
      <c r="H2573" t="s">
        <v>164</v>
      </c>
      <c r="I2573" t="s">
        <v>248</v>
      </c>
      <c r="J2573">
        <v>2008</v>
      </c>
      <c r="N2573" t="s">
        <v>164</v>
      </c>
      <c r="O2573" t="s">
        <v>243</v>
      </c>
      <c r="P2573">
        <v>2013</v>
      </c>
      <c r="Q2573" t="s">
        <v>1315</v>
      </c>
      <c r="R2573">
        <v>1</v>
      </c>
    </row>
    <row r="2574" spans="8:18">
      <c r="H2574" t="s">
        <v>164</v>
      </c>
      <c r="I2574" t="s">
        <v>248</v>
      </c>
      <c r="J2574">
        <v>2009</v>
      </c>
      <c r="N2574" t="s">
        <v>164</v>
      </c>
      <c r="O2574" t="s">
        <v>243</v>
      </c>
      <c r="P2574">
        <v>2014</v>
      </c>
      <c r="Q2574" t="s">
        <v>1315</v>
      </c>
      <c r="R2574">
        <v>1</v>
      </c>
    </row>
    <row r="2575" spans="8:18">
      <c r="H2575" t="s">
        <v>164</v>
      </c>
      <c r="I2575" t="s">
        <v>248</v>
      </c>
      <c r="J2575">
        <v>2010</v>
      </c>
      <c r="N2575" t="s">
        <v>164</v>
      </c>
      <c r="O2575" t="s">
        <v>243</v>
      </c>
      <c r="P2575">
        <v>2015</v>
      </c>
      <c r="Q2575" t="s">
        <v>1315</v>
      </c>
      <c r="R2575">
        <v>1</v>
      </c>
    </row>
    <row r="2576" spans="8:18">
      <c r="H2576" t="s">
        <v>164</v>
      </c>
      <c r="I2576" t="s">
        <v>248</v>
      </c>
      <c r="J2576">
        <v>2011</v>
      </c>
      <c r="N2576" t="s">
        <v>164</v>
      </c>
      <c r="O2576" t="s">
        <v>243</v>
      </c>
      <c r="P2576">
        <v>2016</v>
      </c>
      <c r="Q2576" t="s">
        <v>1315</v>
      </c>
      <c r="R2576">
        <v>1</v>
      </c>
    </row>
    <row r="2577" spans="8:18">
      <c r="H2577" t="s">
        <v>164</v>
      </c>
      <c r="I2577" t="s">
        <v>248</v>
      </c>
      <c r="J2577">
        <v>2012</v>
      </c>
      <c r="N2577" t="s">
        <v>164</v>
      </c>
      <c r="O2577" t="s">
        <v>243</v>
      </c>
      <c r="P2577">
        <v>2017</v>
      </c>
      <c r="Q2577" t="s">
        <v>1315</v>
      </c>
      <c r="R2577">
        <v>1</v>
      </c>
    </row>
    <row r="2578" spans="8:18">
      <c r="H2578" t="s">
        <v>164</v>
      </c>
      <c r="I2578" t="s">
        <v>248</v>
      </c>
      <c r="J2578">
        <v>2013</v>
      </c>
      <c r="N2578" t="s">
        <v>164</v>
      </c>
      <c r="O2578" t="s">
        <v>243</v>
      </c>
      <c r="P2578">
        <v>2018</v>
      </c>
      <c r="Q2578" t="s">
        <v>1315</v>
      </c>
      <c r="R2578">
        <v>1</v>
      </c>
    </row>
    <row r="2579" spans="8:18">
      <c r="H2579" t="s">
        <v>164</v>
      </c>
      <c r="I2579" t="s">
        <v>248</v>
      </c>
      <c r="J2579">
        <v>2014</v>
      </c>
      <c r="N2579" t="s">
        <v>164</v>
      </c>
      <c r="O2579" t="s">
        <v>243</v>
      </c>
      <c r="P2579">
        <v>2019</v>
      </c>
      <c r="Q2579" t="s">
        <v>1315</v>
      </c>
      <c r="R2579">
        <v>1</v>
      </c>
    </row>
    <row r="2580" spans="8:18">
      <c r="H2580" t="s">
        <v>164</v>
      </c>
      <c r="I2580" t="s">
        <v>248</v>
      </c>
      <c r="J2580">
        <v>2015</v>
      </c>
      <c r="N2580" t="s">
        <v>164</v>
      </c>
      <c r="O2580" t="s">
        <v>243</v>
      </c>
      <c r="P2580">
        <v>2020</v>
      </c>
      <c r="Q2580" t="s">
        <v>1315</v>
      </c>
      <c r="R2580">
        <v>1</v>
      </c>
    </row>
    <row r="2581" spans="8:18">
      <c r="H2581" t="s">
        <v>164</v>
      </c>
      <c r="I2581" t="s">
        <v>248</v>
      </c>
      <c r="J2581">
        <v>2016</v>
      </c>
      <c r="N2581" t="s">
        <v>164</v>
      </c>
      <c r="O2581" t="s">
        <v>244</v>
      </c>
      <c r="P2581">
        <v>2006</v>
      </c>
      <c r="Q2581">
        <v>0</v>
      </c>
      <c r="R2581">
        <v>0</v>
      </c>
    </row>
    <row r="2582" spans="8:18">
      <c r="H2582" t="s">
        <v>164</v>
      </c>
      <c r="I2582" t="s">
        <v>248</v>
      </c>
      <c r="J2582">
        <v>2017</v>
      </c>
      <c r="N2582" t="s">
        <v>164</v>
      </c>
      <c r="O2582" t="s">
        <v>244</v>
      </c>
      <c r="P2582">
        <v>2007</v>
      </c>
      <c r="Q2582">
        <v>0</v>
      </c>
      <c r="R2582">
        <v>0</v>
      </c>
    </row>
    <row r="2583" spans="8:18">
      <c r="H2583" t="s">
        <v>164</v>
      </c>
      <c r="I2583" t="s">
        <v>248</v>
      </c>
      <c r="J2583">
        <v>2018</v>
      </c>
      <c r="N2583" t="s">
        <v>164</v>
      </c>
      <c r="O2583" t="s">
        <v>244</v>
      </c>
      <c r="P2583">
        <v>2008</v>
      </c>
      <c r="Q2583">
        <v>0</v>
      </c>
      <c r="R2583">
        <v>0</v>
      </c>
    </row>
    <row r="2584" spans="8:18">
      <c r="H2584" t="s">
        <v>164</v>
      </c>
      <c r="I2584" t="s">
        <v>248</v>
      </c>
      <c r="J2584">
        <v>2019</v>
      </c>
      <c r="N2584" t="s">
        <v>164</v>
      </c>
      <c r="O2584" t="s">
        <v>244</v>
      </c>
      <c r="P2584">
        <v>2009</v>
      </c>
      <c r="Q2584">
        <v>0</v>
      </c>
      <c r="R2584">
        <v>0</v>
      </c>
    </row>
    <row r="2585" spans="8:18">
      <c r="H2585" t="s">
        <v>164</v>
      </c>
      <c r="I2585" t="s">
        <v>248</v>
      </c>
      <c r="J2585">
        <v>2020</v>
      </c>
      <c r="N2585" t="s">
        <v>164</v>
      </c>
      <c r="O2585" t="s">
        <v>244</v>
      </c>
      <c r="P2585">
        <v>2010</v>
      </c>
      <c r="Q2585">
        <v>0</v>
      </c>
      <c r="R2585">
        <v>0</v>
      </c>
    </row>
    <row r="2586" spans="8:18">
      <c r="H2586" t="s">
        <v>164</v>
      </c>
      <c r="I2586" t="s">
        <v>249</v>
      </c>
      <c r="J2586">
        <v>2006</v>
      </c>
      <c r="K2586" t="s">
        <v>516</v>
      </c>
      <c r="L2586">
        <v>0</v>
      </c>
      <c r="N2586" t="s">
        <v>164</v>
      </c>
      <c r="O2586" t="s">
        <v>244</v>
      </c>
      <c r="P2586">
        <v>2011</v>
      </c>
      <c r="Q2586">
        <v>0</v>
      </c>
      <c r="R2586">
        <v>0</v>
      </c>
    </row>
    <row r="2587" spans="8:18">
      <c r="H2587" t="s">
        <v>164</v>
      </c>
      <c r="I2587" t="s">
        <v>249</v>
      </c>
      <c r="J2587">
        <v>2007</v>
      </c>
      <c r="K2587" t="s">
        <v>516</v>
      </c>
      <c r="L2587">
        <v>0</v>
      </c>
      <c r="N2587" t="s">
        <v>164</v>
      </c>
      <c r="O2587" t="s">
        <v>244</v>
      </c>
      <c r="P2587">
        <v>2012</v>
      </c>
      <c r="Q2587">
        <v>0</v>
      </c>
      <c r="R2587">
        <v>0</v>
      </c>
    </row>
    <row r="2588" spans="8:18">
      <c r="H2588" t="s">
        <v>164</v>
      </c>
      <c r="I2588" t="s">
        <v>249</v>
      </c>
      <c r="J2588">
        <v>2008</v>
      </c>
      <c r="K2588" t="s">
        <v>516</v>
      </c>
      <c r="L2588">
        <v>0</v>
      </c>
      <c r="N2588" t="s">
        <v>164</v>
      </c>
      <c r="O2588" t="s">
        <v>244</v>
      </c>
      <c r="P2588">
        <v>2013</v>
      </c>
      <c r="Q2588">
        <v>0</v>
      </c>
      <c r="R2588">
        <v>0</v>
      </c>
    </row>
    <row r="2589" spans="8:18">
      <c r="H2589" t="s">
        <v>164</v>
      </c>
      <c r="I2589" t="s">
        <v>249</v>
      </c>
      <c r="J2589">
        <v>2009</v>
      </c>
      <c r="K2589" t="s">
        <v>516</v>
      </c>
      <c r="L2589">
        <v>0</v>
      </c>
      <c r="N2589" t="s">
        <v>164</v>
      </c>
      <c r="O2589" t="s">
        <v>244</v>
      </c>
      <c r="P2589">
        <v>2014</v>
      </c>
      <c r="Q2589" t="s">
        <v>1316</v>
      </c>
      <c r="R2589">
        <v>3</v>
      </c>
    </row>
    <row r="2590" spans="8:18">
      <c r="H2590" t="s">
        <v>164</v>
      </c>
      <c r="I2590" t="s">
        <v>249</v>
      </c>
      <c r="J2590">
        <v>2010</v>
      </c>
      <c r="K2590" t="s">
        <v>516</v>
      </c>
      <c r="L2590">
        <v>0</v>
      </c>
      <c r="N2590" t="s">
        <v>164</v>
      </c>
      <c r="O2590" t="s">
        <v>244</v>
      </c>
      <c r="P2590">
        <v>2015</v>
      </c>
      <c r="Q2590" t="s">
        <v>1316</v>
      </c>
      <c r="R2590">
        <v>3</v>
      </c>
    </row>
    <row r="2591" spans="8:18">
      <c r="H2591" t="s">
        <v>164</v>
      </c>
      <c r="I2591" t="s">
        <v>249</v>
      </c>
      <c r="J2591">
        <v>2011</v>
      </c>
      <c r="K2591" t="s">
        <v>516</v>
      </c>
      <c r="L2591">
        <v>0</v>
      </c>
      <c r="N2591" t="s">
        <v>164</v>
      </c>
      <c r="O2591" t="s">
        <v>244</v>
      </c>
      <c r="P2591">
        <v>2016</v>
      </c>
      <c r="Q2591" t="s">
        <v>1316</v>
      </c>
      <c r="R2591">
        <v>3</v>
      </c>
    </row>
    <row r="2592" spans="8:18">
      <c r="H2592" t="s">
        <v>164</v>
      </c>
      <c r="I2592" t="s">
        <v>249</v>
      </c>
      <c r="J2592">
        <v>2012</v>
      </c>
      <c r="K2592" t="s">
        <v>516</v>
      </c>
      <c r="L2592">
        <v>0</v>
      </c>
      <c r="N2592" t="s">
        <v>164</v>
      </c>
      <c r="O2592" t="s">
        <v>244</v>
      </c>
      <c r="P2592">
        <v>2017</v>
      </c>
      <c r="Q2592" t="s">
        <v>1317</v>
      </c>
      <c r="R2592">
        <v>3</v>
      </c>
    </row>
    <row r="2593" spans="8:18">
      <c r="H2593" t="s">
        <v>164</v>
      </c>
      <c r="I2593" t="s">
        <v>249</v>
      </c>
      <c r="J2593">
        <v>2013</v>
      </c>
      <c r="K2593" t="s">
        <v>516</v>
      </c>
      <c r="L2593">
        <v>0</v>
      </c>
      <c r="N2593" t="s">
        <v>164</v>
      </c>
      <c r="O2593" t="s">
        <v>244</v>
      </c>
      <c r="P2593">
        <v>2018</v>
      </c>
      <c r="Q2593" t="s">
        <v>1317</v>
      </c>
      <c r="R2593">
        <v>3</v>
      </c>
    </row>
    <row r="2594" spans="8:18">
      <c r="H2594" t="s">
        <v>164</v>
      </c>
      <c r="I2594" t="s">
        <v>249</v>
      </c>
      <c r="J2594">
        <v>2014</v>
      </c>
      <c r="K2594" t="s">
        <v>516</v>
      </c>
      <c r="L2594">
        <v>0</v>
      </c>
      <c r="N2594" t="s">
        <v>164</v>
      </c>
      <c r="O2594" t="s">
        <v>244</v>
      </c>
      <c r="P2594">
        <v>2019</v>
      </c>
      <c r="Q2594" t="s">
        <v>1317</v>
      </c>
      <c r="R2594">
        <v>3</v>
      </c>
    </row>
    <row r="2595" spans="8:18">
      <c r="H2595" t="s">
        <v>164</v>
      </c>
      <c r="I2595" t="s">
        <v>249</v>
      </c>
      <c r="J2595">
        <v>2015</v>
      </c>
      <c r="K2595" t="s">
        <v>516</v>
      </c>
      <c r="L2595">
        <v>0</v>
      </c>
      <c r="N2595" t="s">
        <v>164</v>
      </c>
      <c r="O2595" t="s">
        <v>244</v>
      </c>
      <c r="P2595">
        <v>2020</v>
      </c>
      <c r="Q2595" t="s">
        <v>1316</v>
      </c>
      <c r="R2595">
        <v>3</v>
      </c>
    </row>
    <row r="2596" spans="8:18">
      <c r="H2596" t="s">
        <v>164</v>
      </c>
      <c r="I2596" t="s">
        <v>249</v>
      </c>
      <c r="J2596">
        <v>2016</v>
      </c>
      <c r="K2596" t="s">
        <v>516</v>
      </c>
      <c r="L2596">
        <v>0</v>
      </c>
      <c r="N2596" t="s">
        <v>164</v>
      </c>
      <c r="O2596" t="s">
        <v>245</v>
      </c>
      <c r="P2596">
        <v>2006</v>
      </c>
    </row>
    <row r="2597" spans="8:18">
      <c r="H2597" t="s">
        <v>164</v>
      </c>
      <c r="I2597" t="s">
        <v>249</v>
      </c>
      <c r="J2597">
        <v>2017</v>
      </c>
      <c r="K2597" t="s">
        <v>800</v>
      </c>
      <c r="L2597">
        <v>2</v>
      </c>
      <c r="N2597" t="s">
        <v>164</v>
      </c>
      <c r="O2597" t="s">
        <v>245</v>
      </c>
      <c r="P2597">
        <v>2007</v>
      </c>
    </row>
    <row r="2598" spans="8:18">
      <c r="H2598" t="s">
        <v>164</v>
      </c>
      <c r="I2598" t="s">
        <v>249</v>
      </c>
      <c r="J2598">
        <v>2018</v>
      </c>
      <c r="K2598" t="s">
        <v>800</v>
      </c>
      <c r="L2598">
        <v>2</v>
      </c>
      <c r="N2598" t="s">
        <v>164</v>
      </c>
      <c r="O2598" t="s">
        <v>245</v>
      </c>
      <c r="P2598">
        <v>2008</v>
      </c>
    </row>
    <row r="2599" spans="8:18">
      <c r="H2599" t="s">
        <v>164</v>
      </c>
      <c r="I2599" t="s">
        <v>249</v>
      </c>
      <c r="J2599">
        <v>2019</v>
      </c>
      <c r="K2599" t="s">
        <v>800</v>
      </c>
      <c r="L2599">
        <v>2</v>
      </c>
      <c r="N2599" t="s">
        <v>164</v>
      </c>
      <c r="O2599" t="s">
        <v>245</v>
      </c>
      <c r="P2599">
        <v>2009</v>
      </c>
    </row>
    <row r="2600" spans="8:18">
      <c r="H2600" t="s">
        <v>164</v>
      </c>
      <c r="I2600" t="s">
        <v>249</v>
      </c>
      <c r="J2600">
        <v>2020</v>
      </c>
      <c r="K2600" t="s">
        <v>800</v>
      </c>
      <c r="L2600">
        <v>2</v>
      </c>
      <c r="N2600" t="s">
        <v>164</v>
      </c>
      <c r="O2600" t="s">
        <v>245</v>
      </c>
      <c r="P2600">
        <v>2010</v>
      </c>
    </row>
    <row r="2601" spans="8:18">
      <c r="H2601" t="s">
        <v>164</v>
      </c>
      <c r="I2601" t="s">
        <v>250</v>
      </c>
      <c r="J2601">
        <v>2006</v>
      </c>
      <c r="K2601" t="s">
        <v>1318</v>
      </c>
      <c r="L2601">
        <v>1</v>
      </c>
      <c r="N2601" t="s">
        <v>164</v>
      </c>
      <c r="O2601" t="s">
        <v>245</v>
      </c>
      <c r="P2601">
        <v>2011</v>
      </c>
    </row>
    <row r="2602" spans="8:18">
      <c r="H2602" t="s">
        <v>164</v>
      </c>
      <c r="I2602" t="s">
        <v>250</v>
      </c>
      <c r="J2602">
        <v>2007</v>
      </c>
      <c r="K2602" t="s">
        <v>1319</v>
      </c>
      <c r="L2602">
        <v>2</v>
      </c>
      <c r="N2602" t="s">
        <v>164</v>
      </c>
      <c r="O2602" t="s">
        <v>245</v>
      </c>
      <c r="P2602">
        <v>2012</v>
      </c>
      <c r="Q2602" t="s">
        <v>1320</v>
      </c>
      <c r="R2602">
        <v>1</v>
      </c>
    </row>
    <row r="2603" spans="8:18">
      <c r="H2603" t="s">
        <v>164</v>
      </c>
      <c r="I2603" t="s">
        <v>250</v>
      </c>
      <c r="J2603">
        <v>2008</v>
      </c>
      <c r="K2603" t="s">
        <v>1321</v>
      </c>
      <c r="L2603">
        <v>1</v>
      </c>
      <c r="N2603" t="s">
        <v>164</v>
      </c>
      <c r="O2603" t="s">
        <v>245</v>
      </c>
      <c r="P2603">
        <v>2013</v>
      </c>
      <c r="Q2603" t="s">
        <v>1320</v>
      </c>
      <c r="R2603">
        <v>1</v>
      </c>
    </row>
    <row r="2604" spans="8:18">
      <c r="H2604" t="s">
        <v>164</v>
      </c>
      <c r="I2604" t="s">
        <v>250</v>
      </c>
      <c r="J2604">
        <v>2009</v>
      </c>
      <c r="K2604" t="s">
        <v>1322</v>
      </c>
      <c r="L2604">
        <v>1</v>
      </c>
      <c r="N2604" t="s">
        <v>164</v>
      </c>
      <c r="O2604" t="s">
        <v>245</v>
      </c>
      <c r="P2604">
        <v>2014</v>
      </c>
      <c r="Q2604" t="s">
        <v>1320</v>
      </c>
      <c r="R2604">
        <v>1</v>
      </c>
    </row>
    <row r="2605" spans="8:18">
      <c r="H2605" t="s">
        <v>164</v>
      </c>
      <c r="I2605" t="s">
        <v>250</v>
      </c>
      <c r="J2605">
        <v>2010</v>
      </c>
      <c r="K2605" t="s">
        <v>1322</v>
      </c>
      <c r="L2605">
        <v>1</v>
      </c>
      <c r="N2605" t="s">
        <v>164</v>
      </c>
      <c r="O2605" t="s">
        <v>245</v>
      </c>
      <c r="P2605">
        <v>2015</v>
      </c>
      <c r="Q2605" t="s">
        <v>1323</v>
      </c>
      <c r="R2605">
        <v>1</v>
      </c>
    </row>
    <row r="2606" spans="8:18">
      <c r="H2606" t="s">
        <v>164</v>
      </c>
      <c r="I2606" t="s">
        <v>250</v>
      </c>
      <c r="J2606">
        <v>2011</v>
      </c>
      <c r="K2606" t="s">
        <v>1322</v>
      </c>
      <c r="L2606">
        <v>1</v>
      </c>
      <c r="N2606" t="s">
        <v>164</v>
      </c>
      <c r="O2606" t="s">
        <v>245</v>
      </c>
      <c r="P2606">
        <v>2016</v>
      </c>
      <c r="Q2606" t="s">
        <v>1323</v>
      </c>
      <c r="R2606">
        <v>1</v>
      </c>
    </row>
    <row r="2607" spans="8:18">
      <c r="H2607" t="s">
        <v>164</v>
      </c>
      <c r="I2607" t="s">
        <v>250</v>
      </c>
      <c r="J2607">
        <v>2012</v>
      </c>
      <c r="K2607" t="s">
        <v>1322</v>
      </c>
      <c r="L2607">
        <v>1</v>
      </c>
      <c r="N2607" t="s">
        <v>164</v>
      </c>
      <c r="O2607" t="s">
        <v>245</v>
      </c>
      <c r="P2607">
        <v>2017</v>
      </c>
      <c r="Q2607" t="s">
        <v>1323</v>
      </c>
      <c r="R2607">
        <v>1</v>
      </c>
    </row>
    <row r="2608" spans="8:18">
      <c r="H2608" t="s">
        <v>164</v>
      </c>
      <c r="I2608" t="s">
        <v>250</v>
      </c>
      <c r="J2608">
        <v>2013</v>
      </c>
      <c r="K2608" t="s">
        <v>808</v>
      </c>
      <c r="L2608">
        <v>1</v>
      </c>
      <c r="N2608" t="s">
        <v>164</v>
      </c>
      <c r="O2608" t="s">
        <v>245</v>
      </c>
      <c r="P2608">
        <v>2018</v>
      </c>
      <c r="Q2608" t="s">
        <v>1323</v>
      </c>
      <c r="R2608">
        <v>1</v>
      </c>
    </row>
    <row r="2609" spans="8:18">
      <c r="H2609" t="s">
        <v>164</v>
      </c>
      <c r="I2609" t="s">
        <v>250</v>
      </c>
      <c r="J2609">
        <v>2014</v>
      </c>
      <c r="K2609" t="s">
        <v>808</v>
      </c>
      <c r="L2609">
        <v>1</v>
      </c>
      <c r="N2609" t="s">
        <v>164</v>
      </c>
      <c r="O2609" t="s">
        <v>245</v>
      </c>
      <c r="P2609">
        <v>2019</v>
      </c>
      <c r="Q2609" t="s">
        <v>1323</v>
      </c>
      <c r="R2609">
        <v>1</v>
      </c>
    </row>
    <row r="2610" spans="8:18">
      <c r="H2610" t="s">
        <v>164</v>
      </c>
      <c r="I2610" t="s">
        <v>250</v>
      </c>
      <c r="J2610">
        <v>2015</v>
      </c>
      <c r="K2610" t="s">
        <v>808</v>
      </c>
      <c r="L2610">
        <v>1</v>
      </c>
      <c r="N2610" t="s">
        <v>164</v>
      </c>
      <c r="O2610" t="s">
        <v>245</v>
      </c>
      <c r="P2610">
        <v>2020</v>
      </c>
      <c r="Q2610" t="s">
        <v>1323</v>
      </c>
      <c r="R2610">
        <v>1</v>
      </c>
    </row>
    <row r="2611" spans="8:18">
      <c r="H2611" t="s">
        <v>164</v>
      </c>
      <c r="I2611" t="s">
        <v>250</v>
      </c>
      <c r="J2611">
        <v>2016</v>
      </c>
      <c r="K2611" t="s">
        <v>808</v>
      </c>
      <c r="L2611">
        <v>1</v>
      </c>
      <c r="N2611" t="s">
        <v>164</v>
      </c>
      <c r="O2611" t="s">
        <v>246</v>
      </c>
      <c r="P2611">
        <v>2006</v>
      </c>
      <c r="Q2611" t="s">
        <v>516</v>
      </c>
      <c r="R2611">
        <v>0</v>
      </c>
    </row>
    <row r="2612" spans="8:18">
      <c r="H2612" t="s">
        <v>164</v>
      </c>
      <c r="I2612" t="s">
        <v>250</v>
      </c>
      <c r="J2612">
        <v>2017</v>
      </c>
      <c r="K2612" t="s">
        <v>808</v>
      </c>
      <c r="L2612">
        <v>1</v>
      </c>
      <c r="N2612" t="s">
        <v>164</v>
      </c>
      <c r="O2612" t="s">
        <v>246</v>
      </c>
      <c r="P2612">
        <v>2007</v>
      </c>
      <c r="Q2612" t="s">
        <v>516</v>
      </c>
      <c r="R2612">
        <v>0</v>
      </c>
    </row>
    <row r="2613" spans="8:18">
      <c r="H2613" t="s">
        <v>164</v>
      </c>
      <c r="I2613" t="s">
        <v>250</v>
      </c>
      <c r="J2613">
        <v>2018</v>
      </c>
      <c r="K2613" t="s">
        <v>808</v>
      </c>
      <c r="L2613">
        <v>1</v>
      </c>
      <c r="N2613" t="s">
        <v>164</v>
      </c>
      <c r="O2613" t="s">
        <v>246</v>
      </c>
      <c r="P2613">
        <v>2008</v>
      </c>
      <c r="Q2613" t="s">
        <v>516</v>
      </c>
      <c r="R2613">
        <v>0</v>
      </c>
    </row>
    <row r="2614" spans="8:18">
      <c r="H2614" t="s">
        <v>164</v>
      </c>
      <c r="I2614" t="s">
        <v>250</v>
      </c>
      <c r="J2614">
        <v>2019</v>
      </c>
      <c r="K2614" t="s">
        <v>808</v>
      </c>
      <c r="L2614">
        <v>1</v>
      </c>
      <c r="N2614" t="s">
        <v>164</v>
      </c>
      <c r="O2614" t="s">
        <v>246</v>
      </c>
      <c r="P2614">
        <v>2009</v>
      </c>
      <c r="Q2614" t="s">
        <v>516</v>
      </c>
      <c r="R2614">
        <v>0</v>
      </c>
    </row>
    <row r="2615" spans="8:18">
      <c r="H2615" t="s">
        <v>164</v>
      </c>
      <c r="I2615" t="s">
        <v>250</v>
      </c>
      <c r="J2615">
        <v>2020</v>
      </c>
      <c r="K2615" t="s">
        <v>808</v>
      </c>
      <c r="L2615">
        <v>1</v>
      </c>
      <c r="N2615" t="s">
        <v>164</v>
      </c>
      <c r="O2615" t="s">
        <v>246</v>
      </c>
      <c r="P2615">
        <v>2010</v>
      </c>
      <c r="Q2615" t="s">
        <v>516</v>
      </c>
      <c r="R2615">
        <v>0</v>
      </c>
    </row>
    <row r="2616" spans="8:18">
      <c r="H2616" t="s">
        <v>164</v>
      </c>
      <c r="I2616" t="s">
        <v>251</v>
      </c>
      <c r="J2616">
        <v>2006</v>
      </c>
      <c r="N2616" t="s">
        <v>164</v>
      </c>
      <c r="O2616" t="s">
        <v>246</v>
      </c>
      <c r="P2616">
        <v>2011</v>
      </c>
      <c r="Q2616" t="s">
        <v>516</v>
      </c>
      <c r="R2616">
        <v>0</v>
      </c>
    </row>
    <row r="2617" spans="8:18">
      <c r="H2617" t="s">
        <v>164</v>
      </c>
      <c r="I2617" t="s">
        <v>251</v>
      </c>
      <c r="J2617">
        <v>2007</v>
      </c>
      <c r="N2617" t="s">
        <v>164</v>
      </c>
      <c r="O2617" t="s">
        <v>246</v>
      </c>
      <c r="P2617">
        <v>2012</v>
      </c>
      <c r="Q2617" t="s">
        <v>1324</v>
      </c>
      <c r="R2617">
        <v>1</v>
      </c>
    </row>
    <row r="2618" spans="8:18">
      <c r="H2618" t="s">
        <v>164</v>
      </c>
      <c r="I2618" t="s">
        <v>251</v>
      </c>
      <c r="J2618">
        <v>2008</v>
      </c>
      <c r="N2618" t="s">
        <v>164</v>
      </c>
      <c r="O2618" t="s">
        <v>246</v>
      </c>
      <c r="P2618">
        <v>2013</v>
      </c>
      <c r="Q2618" t="s">
        <v>1324</v>
      </c>
      <c r="R2618">
        <v>1</v>
      </c>
    </row>
    <row r="2619" spans="8:18">
      <c r="H2619" t="s">
        <v>164</v>
      </c>
      <c r="I2619" t="s">
        <v>251</v>
      </c>
      <c r="J2619">
        <v>2009</v>
      </c>
      <c r="N2619" t="s">
        <v>164</v>
      </c>
      <c r="O2619" t="s">
        <v>246</v>
      </c>
      <c r="P2619">
        <v>2014</v>
      </c>
      <c r="Q2619" t="s">
        <v>1324</v>
      </c>
      <c r="R2619">
        <v>1</v>
      </c>
    </row>
    <row r="2620" spans="8:18">
      <c r="H2620" t="s">
        <v>164</v>
      </c>
      <c r="I2620" t="s">
        <v>251</v>
      </c>
      <c r="J2620">
        <v>2010</v>
      </c>
      <c r="N2620" t="s">
        <v>164</v>
      </c>
      <c r="O2620" t="s">
        <v>246</v>
      </c>
      <c r="P2620">
        <v>2015</v>
      </c>
      <c r="Q2620" t="s">
        <v>1324</v>
      </c>
      <c r="R2620">
        <v>1</v>
      </c>
    </row>
    <row r="2621" spans="8:18">
      <c r="H2621" t="s">
        <v>164</v>
      </c>
      <c r="I2621" t="s">
        <v>251</v>
      </c>
      <c r="J2621">
        <v>2011</v>
      </c>
      <c r="N2621" t="s">
        <v>164</v>
      </c>
      <c r="O2621" t="s">
        <v>246</v>
      </c>
      <c r="P2621">
        <v>2016</v>
      </c>
      <c r="Q2621" t="s">
        <v>1324</v>
      </c>
      <c r="R2621">
        <v>1</v>
      </c>
    </row>
    <row r="2622" spans="8:18">
      <c r="H2622" t="s">
        <v>164</v>
      </c>
      <c r="I2622" t="s">
        <v>251</v>
      </c>
      <c r="J2622">
        <v>2012</v>
      </c>
      <c r="N2622" t="s">
        <v>164</v>
      </c>
      <c r="O2622" t="s">
        <v>246</v>
      </c>
      <c r="P2622">
        <v>2017</v>
      </c>
      <c r="Q2622" t="s">
        <v>1324</v>
      </c>
      <c r="R2622">
        <v>1</v>
      </c>
    </row>
    <row r="2623" spans="8:18">
      <c r="H2623" t="s">
        <v>164</v>
      </c>
      <c r="I2623" t="s">
        <v>251</v>
      </c>
      <c r="J2623">
        <v>2013</v>
      </c>
      <c r="N2623" t="s">
        <v>164</v>
      </c>
      <c r="O2623" t="s">
        <v>246</v>
      </c>
      <c r="P2623">
        <v>2018</v>
      </c>
      <c r="Q2623" t="s">
        <v>1325</v>
      </c>
      <c r="R2623">
        <v>1</v>
      </c>
    </row>
    <row r="2624" spans="8:18">
      <c r="H2624" t="s">
        <v>164</v>
      </c>
      <c r="I2624" t="s">
        <v>251</v>
      </c>
      <c r="J2624">
        <v>2014</v>
      </c>
      <c r="N2624" t="s">
        <v>164</v>
      </c>
      <c r="O2624" t="s">
        <v>246</v>
      </c>
      <c r="P2624">
        <v>2019</v>
      </c>
      <c r="Q2624" t="s">
        <v>1326</v>
      </c>
      <c r="R2624">
        <v>1</v>
      </c>
    </row>
    <row r="2625" spans="8:18">
      <c r="H2625" t="s">
        <v>164</v>
      </c>
      <c r="I2625" t="s">
        <v>251</v>
      </c>
      <c r="J2625">
        <v>2015</v>
      </c>
      <c r="N2625" t="s">
        <v>164</v>
      </c>
      <c r="O2625" t="s">
        <v>246</v>
      </c>
      <c r="P2625">
        <v>2020</v>
      </c>
      <c r="Q2625" t="s">
        <v>1325</v>
      </c>
      <c r="R2625">
        <v>1</v>
      </c>
    </row>
    <row r="2626" spans="8:18">
      <c r="H2626" t="s">
        <v>164</v>
      </c>
      <c r="I2626" t="s">
        <v>251</v>
      </c>
      <c r="J2626">
        <v>2016</v>
      </c>
      <c r="N2626" t="s">
        <v>164</v>
      </c>
      <c r="O2626" t="s">
        <v>247</v>
      </c>
    </row>
    <row r="2627" spans="8:18">
      <c r="H2627" t="s">
        <v>164</v>
      </c>
      <c r="I2627" t="s">
        <v>251</v>
      </c>
      <c r="J2627">
        <v>2017</v>
      </c>
      <c r="N2627" t="s">
        <v>164</v>
      </c>
      <c r="O2627" t="s">
        <v>247</v>
      </c>
      <c r="P2627">
        <v>2013</v>
      </c>
    </row>
    <row r="2628" spans="8:18">
      <c r="H2628" t="s">
        <v>164</v>
      </c>
      <c r="I2628" t="s">
        <v>251</v>
      </c>
      <c r="J2628">
        <v>2018</v>
      </c>
      <c r="N2628" t="s">
        <v>164</v>
      </c>
      <c r="O2628" t="s">
        <v>247</v>
      </c>
      <c r="P2628">
        <v>2014</v>
      </c>
      <c r="Q2628" t="s">
        <v>519</v>
      </c>
      <c r="R2628">
        <v>0</v>
      </c>
    </row>
    <row r="2629" spans="8:18">
      <c r="H2629" t="s">
        <v>164</v>
      </c>
      <c r="I2629" t="s">
        <v>251</v>
      </c>
      <c r="J2629">
        <v>2019</v>
      </c>
      <c r="N2629" t="s">
        <v>164</v>
      </c>
      <c r="O2629" t="s">
        <v>247</v>
      </c>
      <c r="P2629">
        <v>2015</v>
      </c>
      <c r="Q2629" t="s">
        <v>519</v>
      </c>
      <c r="R2629">
        <v>0</v>
      </c>
    </row>
    <row r="2630" spans="8:18">
      <c r="H2630" t="s">
        <v>164</v>
      </c>
      <c r="I2630" t="s">
        <v>251</v>
      </c>
      <c r="J2630">
        <v>2020</v>
      </c>
      <c r="N2630" t="s">
        <v>164</v>
      </c>
      <c r="O2630" t="s">
        <v>247</v>
      </c>
      <c r="P2630">
        <v>2016</v>
      </c>
      <c r="Q2630" t="s">
        <v>519</v>
      </c>
      <c r="R2630">
        <v>0</v>
      </c>
    </row>
    <row r="2631" spans="8:18">
      <c r="H2631" t="s">
        <v>164</v>
      </c>
      <c r="I2631" t="s">
        <v>252</v>
      </c>
      <c r="J2631">
        <v>2010</v>
      </c>
      <c r="K2631" t="s">
        <v>1327</v>
      </c>
      <c r="L2631">
        <v>2</v>
      </c>
      <c r="N2631" t="s">
        <v>164</v>
      </c>
      <c r="O2631" t="s">
        <v>247</v>
      </c>
      <c r="P2631">
        <v>2017</v>
      </c>
      <c r="Q2631" t="s">
        <v>519</v>
      </c>
      <c r="R2631">
        <v>0</v>
      </c>
    </row>
    <row r="2632" spans="8:18">
      <c r="H2632" t="s">
        <v>164</v>
      </c>
      <c r="I2632" t="s">
        <v>252</v>
      </c>
      <c r="J2632">
        <v>2011</v>
      </c>
      <c r="K2632" t="s">
        <v>1327</v>
      </c>
      <c r="L2632">
        <v>2</v>
      </c>
      <c r="N2632" t="s">
        <v>164</v>
      </c>
      <c r="O2632" t="s">
        <v>247</v>
      </c>
      <c r="P2632">
        <v>2018</v>
      </c>
      <c r="Q2632" t="s">
        <v>519</v>
      </c>
      <c r="R2632">
        <v>0</v>
      </c>
    </row>
    <row r="2633" spans="8:18">
      <c r="H2633" t="s">
        <v>164</v>
      </c>
      <c r="I2633" t="s">
        <v>252</v>
      </c>
      <c r="J2633">
        <v>2012</v>
      </c>
      <c r="K2633" t="s">
        <v>1327</v>
      </c>
      <c r="L2633">
        <v>2</v>
      </c>
      <c r="N2633" t="s">
        <v>164</v>
      </c>
      <c r="O2633" t="s">
        <v>247</v>
      </c>
      <c r="P2633">
        <v>2019</v>
      </c>
      <c r="Q2633" t="s">
        <v>519</v>
      </c>
      <c r="R2633">
        <v>0</v>
      </c>
    </row>
    <row r="2634" spans="8:18">
      <c r="H2634" t="s">
        <v>164</v>
      </c>
      <c r="I2634" t="s">
        <v>252</v>
      </c>
      <c r="J2634">
        <v>2013</v>
      </c>
      <c r="K2634" t="s">
        <v>1327</v>
      </c>
      <c r="L2634">
        <v>2</v>
      </c>
      <c r="N2634" t="s">
        <v>164</v>
      </c>
      <c r="O2634" t="s">
        <v>247</v>
      </c>
      <c r="P2634">
        <v>2020</v>
      </c>
      <c r="Q2634" t="s">
        <v>519</v>
      </c>
      <c r="R2634">
        <v>0</v>
      </c>
    </row>
    <row r="2635" spans="8:18">
      <c r="H2635" t="s">
        <v>164</v>
      </c>
      <c r="I2635" t="s">
        <v>252</v>
      </c>
      <c r="J2635">
        <v>2014</v>
      </c>
      <c r="K2635" t="s">
        <v>1327</v>
      </c>
      <c r="L2635">
        <v>2</v>
      </c>
      <c r="N2635" t="s">
        <v>164</v>
      </c>
      <c r="O2635" t="s">
        <v>248</v>
      </c>
      <c r="P2635">
        <v>2006</v>
      </c>
    </row>
    <row r="2636" spans="8:18">
      <c r="H2636" t="s">
        <v>164</v>
      </c>
      <c r="I2636" t="s">
        <v>252</v>
      </c>
      <c r="J2636">
        <v>2015</v>
      </c>
      <c r="K2636" t="s">
        <v>1327</v>
      </c>
      <c r="L2636">
        <v>2</v>
      </c>
      <c r="N2636" t="s">
        <v>164</v>
      </c>
      <c r="O2636" t="s">
        <v>248</v>
      </c>
      <c r="P2636">
        <v>2007</v>
      </c>
    </row>
    <row r="2637" spans="8:18">
      <c r="H2637" t="s">
        <v>164</v>
      </c>
      <c r="I2637" t="s">
        <v>252</v>
      </c>
      <c r="J2637">
        <v>2016</v>
      </c>
      <c r="K2637" t="s">
        <v>1327</v>
      </c>
      <c r="L2637">
        <v>2</v>
      </c>
      <c r="N2637" t="s">
        <v>164</v>
      </c>
      <c r="O2637" t="s">
        <v>248</v>
      </c>
      <c r="P2637">
        <v>2008</v>
      </c>
    </row>
    <row r="2638" spans="8:18">
      <c r="H2638" t="s">
        <v>164</v>
      </c>
      <c r="I2638" t="s">
        <v>252</v>
      </c>
      <c r="J2638">
        <v>2017</v>
      </c>
      <c r="K2638" t="s">
        <v>1328</v>
      </c>
      <c r="L2638">
        <v>2</v>
      </c>
      <c r="N2638" t="s">
        <v>164</v>
      </c>
      <c r="O2638" t="s">
        <v>248</v>
      </c>
      <c r="P2638">
        <v>2009</v>
      </c>
    </row>
    <row r="2639" spans="8:18">
      <c r="H2639" t="s">
        <v>164</v>
      </c>
      <c r="I2639" t="s">
        <v>252</v>
      </c>
      <c r="J2639">
        <v>2018</v>
      </c>
      <c r="K2639" t="s">
        <v>1327</v>
      </c>
      <c r="L2639">
        <v>2</v>
      </c>
      <c r="N2639" t="s">
        <v>164</v>
      </c>
      <c r="O2639" t="s">
        <v>248</v>
      </c>
      <c r="P2639">
        <v>2010</v>
      </c>
    </row>
    <row r="2640" spans="8:18">
      <c r="H2640" t="s">
        <v>164</v>
      </c>
      <c r="I2640" t="s">
        <v>252</v>
      </c>
      <c r="J2640">
        <v>2019</v>
      </c>
      <c r="K2640" t="s">
        <v>1327</v>
      </c>
      <c r="L2640">
        <v>2</v>
      </c>
      <c r="N2640" t="s">
        <v>164</v>
      </c>
      <c r="O2640" t="s">
        <v>248</v>
      </c>
      <c r="P2640">
        <v>2011</v>
      </c>
    </row>
    <row r="2641" spans="8:16">
      <c r="H2641" t="s">
        <v>164</v>
      </c>
      <c r="I2641" t="s">
        <v>252</v>
      </c>
      <c r="J2641">
        <v>2020</v>
      </c>
      <c r="K2641" t="s">
        <v>1327</v>
      </c>
      <c r="L2641">
        <v>2</v>
      </c>
      <c r="N2641" t="s">
        <v>164</v>
      </c>
      <c r="O2641" t="s">
        <v>248</v>
      </c>
      <c r="P2641">
        <v>2012</v>
      </c>
    </row>
    <row r="2642" spans="8:16">
      <c r="H2642" t="s">
        <v>164</v>
      </c>
      <c r="I2642" t="s">
        <v>252</v>
      </c>
      <c r="J2642">
        <v>2021</v>
      </c>
      <c r="K2642" t="s">
        <v>1327</v>
      </c>
      <c r="L2642">
        <v>2</v>
      </c>
      <c r="N2642" t="s">
        <v>164</v>
      </c>
      <c r="O2642" t="s">
        <v>248</v>
      </c>
      <c r="P2642">
        <v>2013</v>
      </c>
    </row>
    <row r="2643" spans="8:16">
      <c r="H2643" t="s">
        <v>164</v>
      </c>
      <c r="I2643" t="s">
        <v>255</v>
      </c>
      <c r="J2643">
        <v>0</v>
      </c>
      <c r="N2643" t="s">
        <v>164</v>
      </c>
      <c r="O2643" t="s">
        <v>248</v>
      </c>
      <c r="P2643">
        <v>2014</v>
      </c>
    </row>
    <row r="2644" spans="8:16">
      <c r="H2644" t="s">
        <v>164</v>
      </c>
      <c r="I2644" t="s">
        <v>256</v>
      </c>
      <c r="J2644">
        <v>0</v>
      </c>
      <c r="N2644" t="s">
        <v>164</v>
      </c>
      <c r="O2644" t="s">
        <v>248</v>
      </c>
      <c r="P2644">
        <v>2015</v>
      </c>
    </row>
    <row r="2645" spans="8:16">
      <c r="H2645" t="s">
        <v>164</v>
      </c>
      <c r="I2645" t="s">
        <v>256</v>
      </c>
      <c r="J2645">
        <v>2014</v>
      </c>
      <c r="K2645" t="s">
        <v>742</v>
      </c>
      <c r="L2645">
        <v>3</v>
      </c>
      <c r="N2645" t="s">
        <v>164</v>
      </c>
      <c r="O2645" t="s">
        <v>248</v>
      </c>
      <c r="P2645">
        <v>2016</v>
      </c>
    </row>
    <row r="2646" spans="8:16">
      <c r="H2646" t="s">
        <v>164</v>
      </c>
      <c r="I2646" t="s">
        <v>256</v>
      </c>
      <c r="J2646">
        <v>2015</v>
      </c>
      <c r="K2646" t="s">
        <v>742</v>
      </c>
      <c r="L2646">
        <v>3</v>
      </c>
      <c r="N2646" t="s">
        <v>164</v>
      </c>
      <c r="O2646" t="s">
        <v>248</v>
      </c>
      <c r="P2646">
        <v>2017</v>
      </c>
    </row>
    <row r="2647" spans="8:16">
      <c r="H2647" t="s">
        <v>164</v>
      </c>
      <c r="I2647" t="s">
        <v>256</v>
      </c>
      <c r="J2647">
        <v>2016</v>
      </c>
      <c r="K2647" t="s">
        <v>742</v>
      </c>
      <c r="L2647">
        <v>3</v>
      </c>
      <c r="N2647" t="s">
        <v>164</v>
      </c>
      <c r="O2647" t="s">
        <v>248</v>
      </c>
      <c r="P2647">
        <v>2018</v>
      </c>
    </row>
    <row r="2648" spans="8:16">
      <c r="H2648" t="s">
        <v>164</v>
      </c>
      <c r="I2648" t="s">
        <v>256</v>
      </c>
      <c r="J2648">
        <v>2017</v>
      </c>
      <c r="K2648" t="s">
        <v>742</v>
      </c>
      <c r="L2648">
        <v>3</v>
      </c>
      <c r="N2648" t="s">
        <v>164</v>
      </c>
      <c r="O2648" t="s">
        <v>248</v>
      </c>
      <c r="P2648">
        <v>2019</v>
      </c>
    </row>
    <row r="2649" spans="8:16">
      <c r="H2649" t="s">
        <v>164</v>
      </c>
      <c r="I2649" t="s">
        <v>256</v>
      </c>
      <c r="J2649">
        <v>2018</v>
      </c>
      <c r="K2649" t="s">
        <v>742</v>
      </c>
      <c r="L2649">
        <v>3</v>
      </c>
      <c r="N2649" t="s">
        <v>164</v>
      </c>
      <c r="O2649" t="s">
        <v>248</v>
      </c>
      <c r="P2649">
        <v>2020</v>
      </c>
    </row>
    <row r="2650" spans="8:16">
      <c r="H2650" t="s">
        <v>164</v>
      </c>
      <c r="I2650" t="s">
        <v>256</v>
      </c>
      <c r="J2650">
        <v>2019</v>
      </c>
      <c r="K2650" t="s">
        <v>742</v>
      </c>
      <c r="L2650">
        <v>3</v>
      </c>
      <c r="N2650" t="s">
        <v>164</v>
      </c>
      <c r="O2650" t="s">
        <v>249</v>
      </c>
      <c r="P2650">
        <v>2006</v>
      </c>
    </row>
    <row r="2651" spans="8:16">
      <c r="H2651" t="s">
        <v>164</v>
      </c>
      <c r="I2651" t="s">
        <v>256</v>
      </c>
      <c r="J2651">
        <v>2020</v>
      </c>
      <c r="K2651" t="s">
        <v>742</v>
      </c>
      <c r="L2651">
        <v>3</v>
      </c>
      <c r="N2651" t="s">
        <v>164</v>
      </c>
      <c r="O2651" t="s">
        <v>249</v>
      </c>
      <c r="P2651">
        <v>2007</v>
      </c>
    </row>
    <row r="2652" spans="8:16">
      <c r="H2652" t="s">
        <v>164</v>
      </c>
      <c r="I2652" t="s">
        <v>256</v>
      </c>
      <c r="J2652">
        <v>2021</v>
      </c>
      <c r="K2652" t="s">
        <v>742</v>
      </c>
      <c r="L2652">
        <v>3</v>
      </c>
      <c r="N2652" t="s">
        <v>164</v>
      </c>
      <c r="O2652" t="s">
        <v>249</v>
      </c>
      <c r="P2652">
        <v>2008</v>
      </c>
    </row>
    <row r="2653" spans="8:16">
      <c r="H2653" t="s">
        <v>164</v>
      </c>
      <c r="I2653" t="s">
        <v>257</v>
      </c>
      <c r="J2653">
        <v>2006</v>
      </c>
      <c r="K2653" t="s">
        <v>516</v>
      </c>
      <c r="L2653">
        <v>0</v>
      </c>
      <c r="N2653" t="s">
        <v>164</v>
      </c>
      <c r="O2653" t="s">
        <v>249</v>
      </c>
      <c r="P2653">
        <v>2009</v>
      </c>
    </row>
    <row r="2654" spans="8:16">
      <c r="H2654" t="s">
        <v>164</v>
      </c>
      <c r="I2654" t="s">
        <v>257</v>
      </c>
      <c r="J2654">
        <v>2007</v>
      </c>
      <c r="K2654" t="s">
        <v>516</v>
      </c>
      <c r="L2654">
        <v>0</v>
      </c>
      <c r="N2654" t="s">
        <v>164</v>
      </c>
      <c r="O2654" t="s">
        <v>249</v>
      </c>
      <c r="P2654">
        <v>2010</v>
      </c>
    </row>
    <row r="2655" spans="8:16">
      <c r="H2655" t="s">
        <v>164</v>
      </c>
      <c r="I2655" t="s">
        <v>257</v>
      </c>
      <c r="J2655">
        <v>2008</v>
      </c>
      <c r="K2655" t="s">
        <v>516</v>
      </c>
      <c r="L2655">
        <v>0</v>
      </c>
      <c r="N2655" t="s">
        <v>164</v>
      </c>
      <c r="O2655" t="s">
        <v>249</v>
      </c>
      <c r="P2655">
        <v>2011</v>
      </c>
    </row>
    <row r="2656" spans="8:16">
      <c r="H2656" t="s">
        <v>164</v>
      </c>
      <c r="I2656" t="s">
        <v>257</v>
      </c>
      <c r="J2656">
        <v>2009</v>
      </c>
      <c r="K2656" t="s">
        <v>516</v>
      </c>
      <c r="L2656">
        <v>0</v>
      </c>
      <c r="N2656" t="s">
        <v>164</v>
      </c>
      <c r="O2656" t="s">
        <v>249</v>
      </c>
      <c r="P2656">
        <v>2012</v>
      </c>
    </row>
    <row r="2657" spans="8:18">
      <c r="H2657" t="s">
        <v>164</v>
      </c>
      <c r="I2657" t="s">
        <v>257</v>
      </c>
      <c r="J2657">
        <v>2010</v>
      </c>
      <c r="K2657" t="s">
        <v>516</v>
      </c>
      <c r="L2657">
        <v>0</v>
      </c>
      <c r="N2657" t="s">
        <v>164</v>
      </c>
      <c r="O2657" t="s">
        <v>249</v>
      </c>
      <c r="P2657">
        <v>2013</v>
      </c>
    </row>
    <row r="2658" spans="8:18">
      <c r="H2658" t="s">
        <v>164</v>
      </c>
      <c r="I2658" t="s">
        <v>257</v>
      </c>
      <c r="J2658">
        <v>2011</v>
      </c>
      <c r="K2658" t="s">
        <v>516</v>
      </c>
      <c r="L2658">
        <v>0</v>
      </c>
      <c r="N2658" t="s">
        <v>164</v>
      </c>
      <c r="O2658" t="s">
        <v>249</v>
      </c>
      <c r="P2658">
        <v>2014</v>
      </c>
    </row>
    <row r="2659" spans="8:18">
      <c r="H2659" t="s">
        <v>164</v>
      </c>
      <c r="I2659" t="s">
        <v>257</v>
      </c>
      <c r="J2659">
        <v>2012</v>
      </c>
      <c r="K2659" t="s">
        <v>516</v>
      </c>
      <c r="L2659">
        <v>0</v>
      </c>
      <c r="N2659" t="s">
        <v>164</v>
      </c>
      <c r="O2659" t="s">
        <v>249</v>
      </c>
      <c r="P2659">
        <v>2015</v>
      </c>
    </row>
    <row r="2660" spans="8:18">
      <c r="H2660" t="s">
        <v>164</v>
      </c>
      <c r="I2660" t="s">
        <v>257</v>
      </c>
      <c r="J2660">
        <v>2013</v>
      </c>
      <c r="K2660" t="s">
        <v>516</v>
      </c>
      <c r="L2660">
        <v>0</v>
      </c>
      <c r="N2660" t="s">
        <v>164</v>
      </c>
      <c r="O2660" t="s">
        <v>249</v>
      </c>
      <c r="P2660">
        <v>2016</v>
      </c>
    </row>
    <row r="2661" spans="8:18">
      <c r="H2661" t="s">
        <v>164</v>
      </c>
      <c r="I2661" t="s">
        <v>257</v>
      </c>
      <c r="J2661">
        <v>2014</v>
      </c>
      <c r="K2661" t="s">
        <v>516</v>
      </c>
      <c r="L2661">
        <v>0</v>
      </c>
      <c r="N2661" t="s">
        <v>164</v>
      </c>
      <c r="O2661" t="s">
        <v>249</v>
      </c>
      <c r="P2661">
        <v>2017</v>
      </c>
      <c r="Q2661" t="s">
        <v>1329</v>
      </c>
      <c r="R2661">
        <v>2</v>
      </c>
    </row>
    <row r="2662" spans="8:18">
      <c r="H2662" t="s">
        <v>164</v>
      </c>
      <c r="I2662" t="s">
        <v>257</v>
      </c>
      <c r="J2662">
        <v>2015</v>
      </c>
      <c r="K2662" t="s">
        <v>516</v>
      </c>
      <c r="L2662">
        <v>0</v>
      </c>
      <c r="N2662" t="s">
        <v>164</v>
      </c>
      <c r="O2662" t="s">
        <v>249</v>
      </c>
      <c r="P2662">
        <v>2018</v>
      </c>
      <c r="Q2662" t="s">
        <v>1329</v>
      </c>
      <c r="R2662">
        <v>2</v>
      </c>
    </row>
    <row r="2663" spans="8:18">
      <c r="H2663" t="s">
        <v>164</v>
      </c>
      <c r="I2663" t="s">
        <v>257</v>
      </c>
      <c r="J2663">
        <v>2016</v>
      </c>
      <c r="K2663" t="s">
        <v>516</v>
      </c>
      <c r="L2663">
        <v>0</v>
      </c>
      <c r="N2663" t="s">
        <v>164</v>
      </c>
      <c r="O2663" t="s">
        <v>249</v>
      </c>
      <c r="P2663">
        <v>2019</v>
      </c>
      <c r="Q2663" t="s">
        <v>1329</v>
      </c>
      <c r="R2663">
        <v>2</v>
      </c>
    </row>
    <row r="2664" spans="8:18">
      <c r="H2664" t="s">
        <v>164</v>
      </c>
      <c r="I2664" t="s">
        <v>257</v>
      </c>
      <c r="J2664">
        <v>2017</v>
      </c>
      <c r="K2664" t="s">
        <v>516</v>
      </c>
      <c r="L2664">
        <v>0</v>
      </c>
      <c r="N2664" t="s">
        <v>164</v>
      </c>
      <c r="O2664" t="s">
        <v>249</v>
      </c>
      <c r="P2664">
        <v>2020</v>
      </c>
      <c r="Q2664" t="s">
        <v>1329</v>
      </c>
      <c r="R2664">
        <v>2</v>
      </c>
    </row>
    <row r="2665" spans="8:18">
      <c r="H2665" t="s">
        <v>164</v>
      </c>
      <c r="I2665" t="s">
        <v>257</v>
      </c>
      <c r="J2665">
        <v>2018</v>
      </c>
      <c r="K2665" t="s">
        <v>516</v>
      </c>
      <c r="L2665">
        <v>0</v>
      </c>
      <c r="N2665" t="s">
        <v>164</v>
      </c>
      <c r="O2665" t="s">
        <v>250</v>
      </c>
      <c r="P2665">
        <v>2006</v>
      </c>
      <c r="Q2665" t="s">
        <v>1330</v>
      </c>
      <c r="R2665">
        <v>1</v>
      </c>
    </row>
    <row r="2666" spans="8:18">
      <c r="H2666" t="s">
        <v>164</v>
      </c>
      <c r="I2666" t="s">
        <v>257</v>
      </c>
      <c r="J2666">
        <v>2019</v>
      </c>
      <c r="K2666" t="s">
        <v>516</v>
      </c>
      <c r="L2666">
        <v>0</v>
      </c>
      <c r="N2666" t="s">
        <v>164</v>
      </c>
      <c r="O2666" t="s">
        <v>250</v>
      </c>
      <c r="P2666">
        <v>2007</v>
      </c>
      <c r="Q2666" t="s">
        <v>1331</v>
      </c>
      <c r="R2666">
        <v>2</v>
      </c>
    </row>
    <row r="2667" spans="8:18">
      <c r="H2667" t="s">
        <v>164</v>
      </c>
      <c r="I2667" t="s">
        <v>257</v>
      </c>
      <c r="J2667">
        <v>2020</v>
      </c>
      <c r="K2667" t="s">
        <v>516</v>
      </c>
      <c r="L2667">
        <v>0</v>
      </c>
      <c r="N2667" t="s">
        <v>164</v>
      </c>
      <c r="O2667" t="s">
        <v>250</v>
      </c>
      <c r="P2667">
        <v>2008</v>
      </c>
      <c r="Q2667" t="s">
        <v>1330</v>
      </c>
      <c r="R2667">
        <v>1</v>
      </c>
    </row>
    <row r="2668" spans="8:18">
      <c r="H2668" t="s">
        <v>164</v>
      </c>
      <c r="I2668" t="s">
        <v>258</v>
      </c>
      <c r="J2668">
        <v>2006</v>
      </c>
      <c r="N2668" t="s">
        <v>164</v>
      </c>
      <c r="O2668" t="s">
        <v>250</v>
      </c>
      <c r="P2668">
        <v>2009</v>
      </c>
      <c r="Q2668" t="s">
        <v>1332</v>
      </c>
      <c r="R2668">
        <v>1</v>
      </c>
    </row>
    <row r="2669" spans="8:18">
      <c r="H2669" t="s">
        <v>164</v>
      </c>
      <c r="I2669" t="s">
        <v>258</v>
      </c>
      <c r="J2669">
        <v>2007</v>
      </c>
      <c r="N2669" t="s">
        <v>164</v>
      </c>
      <c r="O2669" t="s">
        <v>250</v>
      </c>
      <c r="P2669">
        <v>2010</v>
      </c>
      <c r="Q2669" t="s">
        <v>1332</v>
      </c>
      <c r="R2669">
        <v>1</v>
      </c>
    </row>
    <row r="2670" spans="8:18">
      <c r="H2670" t="s">
        <v>164</v>
      </c>
      <c r="I2670" t="s">
        <v>258</v>
      </c>
      <c r="J2670">
        <v>2008</v>
      </c>
      <c r="N2670" t="s">
        <v>164</v>
      </c>
      <c r="O2670" t="s">
        <v>250</v>
      </c>
      <c r="P2670">
        <v>2011</v>
      </c>
      <c r="Q2670" t="s">
        <v>1332</v>
      </c>
      <c r="R2670">
        <v>1</v>
      </c>
    </row>
    <row r="2671" spans="8:18">
      <c r="H2671" t="s">
        <v>164</v>
      </c>
      <c r="I2671" t="s">
        <v>258</v>
      </c>
      <c r="J2671">
        <v>2009</v>
      </c>
      <c r="N2671" t="s">
        <v>164</v>
      </c>
      <c r="O2671" t="s">
        <v>250</v>
      </c>
      <c r="P2671">
        <v>2012</v>
      </c>
      <c r="Q2671" t="s">
        <v>1321</v>
      </c>
      <c r="R2671">
        <v>1</v>
      </c>
    </row>
    <row r="2672" spans="8:18">
      <c r="H2672" t="s">
        <v>164</v>
      </c>
      <c r="I2672" t="s">
        <v>258</v>
      </c>
      <c r="J2672">
        <v>2010</v>
      </c>
      <c r="N2672" t="s">
        <v>164</v>
      </c>
      <c r="O2672" t="s">
        <v>250</v>
      </c>
      <c r="P2672">
        <v>2013</v>
      </c>
      <c r="Q2672" t="s">
        <v>1333</v>
      </c>
      <c r="R2672">
        <v>2</v>
      </c>
    </row>
    <row r="2673" spans="8:18">
      <c r="H2673" t="s">
        <v>164</v>
      </c>
      <c r="I2673" t="s">
        <v>258</v>
      </c>
      <c r="J2673">
        <v>2011</v>
      </c>
      <c r="N2673" t="s">
        <v>164</v>
      </c>
      <c r="O2673" t="s">
        <v>250</v>
      </c>
      <c r="P2673">
        <v>2014</v>
      </c>
      <c r="Q2673" t="s">
        <v>1333</v>
      </c>
      <c r="R2673">
        <v>2</v>
      </c>
    </row>
    <row r="2674" spans="8:18">
      <c r="H2674" t="s">
        <v>164</v>
      </c>
      <c r="I2674" t="s">
        <v>258</v>
      </c>
      <c r="J2674">
        <v>2012</v>
      </c>
      <c r="N2674" t="s">
        <v>164</v>
      </c>
      <c r="O2674" t="s">
        <v>250</v>
      </c>
      <c r="P2674">
        <v>2015</v>
      </c>
      <c r="Q2674" t="s">
        <v>1330</v>
      </c>
      <c r="R2674">
        <v>1</v>
      </c>
    </row>
    <row r="2675" spans="8:18">
      <c r="H2675" t="s">
        <v>164</v>
      </c>
      <c r="I2675" t="s">
        <v>258</v>
      </c>
      <c r="J2675">
        <v>2013</v>
      </c>
      <c r="N2675" t="s">
        <v>164</v>
      </c>
      <c r="O2675" t="s">
        <v>250</v>
      </c>
      <c r="P2675">
        <v>2016</v>
      </c>
      <c r="Q2675" t="s">
        <v>1333</v>
      </c>
      <c r="R2675">
        <v>2</v>
      </c>
    </row>
    <row r="2676" spans="8:18">
      <c r="H2676" t="s">
        <v>164</v>
      </c>
      <c r="I2676" t="s">
        <v>258</v>
      </c>
      <c r="J2676">
        <v>2014</v>
      </c>
      <c r="N2676" t="s">
        <v>164</v>
      </c>
      <c r="O2676" t="s">
        <v>250</v>
      </c>
      <c r="P2676">
        <v>2017</v>
      </c>
      <c r="Q2676" t="s">
        <v>1334</v>
      </c>
      <c r="R2676">
        <v>1</v>
      </c>
    </row>
    <row r="2677" spans="8:18">
      <c r="H2677" t="s">
        <v>164</v>
      </c>
      <c r="I2677" t="s">
        <v>258</v>
      </c>
      <c r="J2677">
        <v>2015</v>
      </c>
      <c r="N2677" t="s">
        <v>164</v>
      </c>
      <c r="O2677" t="s">
        <v>250</v>
      </c>
      <c r="P2677">
        <v>2018</v>
      </c>
      <c r="Q2677" t="s">
        <v>1330</v>
      </c>
      <c r="R2677">
        <v>1</v>
      </c>
    </row>
    <row r="2678" spans="8:18">
      <c r="H2678" t="s">
        <v>164</v>
      </c>
      <c r="I2678" t="s">
        <v>258</v>
      </c>
      <c r="J2678">
        <v>2016</v>
      </c>
      <c r="N2678" t="s">
        <v>164</v>
      </c>
      <c r="O2678" t="s">
        <v>250</v>
      </c>
      <c r="P2678">
        <v>2019</v>
      </c>
      <c r="Q2678" t="s">
        <v>1330</v>
      </c>
      <c r="R2678">
        <v>1</v>
      </c>
    </row>
    <row r="2679" spans="8:18">
      <c r="H2679" t="s">
        <v>164</v>
      </c>
      <c r="I2679" t="s">
        <v>258</v>
      </c>
      <c r="J2679">
        <v>2017</v>
      </c>
      <c r="N2679" t="s">
        <v>164</v>
      </c>
      <c r="O2679" t="s">
        <v>250</v>
      </c>
      <c r="P2679">
        <v>2020</v>
      </c>
      <c r="Q2679" t="s">
        <v>1330</v>
      </c>
      <c r="R2679">
        <v>1</v>
      </c>
    </row>
    <row r="2680" spans="8:18">
      <c r="H2680" t="s">
        <v>164</v>
      </c>
      <c r="I2680" t="s">
        <v>258</v>
      </c>
      <c r="J2680">
        <v>2018</v>
      </c>
      <c r="K2680" t="s">
        <v>716</v>
      </c>
      <c r="L2680">
        <v>1</v>
      </c>
      <c r="N2680" t="s">
        <v>164</v>
      </c>
      <c r="O2680" t="s">
        <v>251</v>
      </c>
      <c r="P2680">
        <v>2006</v>
      </c>
    </row>
    <row r="2681" spans="8:18">
      <c r="H2681" t="s">
        <v>164</v>
      </c>
      <c r="I2681" t="s">
        <v>258</v>
      </c>
      <c r="J2681">
        <v>2019</v>
      </c>
      <c r="K2681" t="s">
        <v>716</v>
      </c>
      <c r="L2681">
        <v>1</v>
      </c>
      <c r="N2681" t="s">
        <v>164</v>
      </c>
      <c r="O2681" t="s">
        <v>251</v>
      </c>
      <c r="P2681">
        <v>2007</v>
      </c>
    </row>
    <row r="2682" spans="8:18">
      <c r="H2682" t="s">
        <v>164</v>
      </c>
      <c r="I2682" t="s">
        <v>258</v>
      </c>
      <c r="J2682">
        <v>2020</v>
      </c>
      <c r="K2682" t="s">
        <v>716</v>
      </c>
      <c r="L2682">
        <v>1</v>
      </c>
      <c r="N2682" t="s">
        <v>164</v>
      </c>
      <c r="O2682" t="s">
        <v>251</v>
      </c>
      <c r="P2682">
        <v>2008</v>
      </c>
    </row>
    <row r="2683" spans="8:18">
      <c r="H2683" t="s">
        <v>164</v>
      </c>
      <c r="I2683" t="s">
        <v>259</v>
      </c>
      <c r="J2683">
        <v>2018</v>
      </c>
      <c r="K2683" t="s">
        <v>1335</v>
      </c>
      <c r="L2683">
        <v>1</v>
      </c>
      <c r="N2683" t="s">
        <v>164</v>
      </c>
      <c r="O2683" t="s">
        <v>251</v>
      </c>
      <c r="P2683">
        <v>2009</v>
      </c>
    </row>
    <row r="2684" spans="8:18">
      <c r="H2684" t="s">
        <v>164</v>
      </c>
      <c r="I2684" t="s">
        <v>259</v>
      </c>
      <c r="J2684">
        <v>2018</v>
      </c>
      <c r="K2684" t="s">
        <v>1336</v>
      </c>
      <c r="L2684">
        <v>1</v>
      </c>
      <c r="N2684" t="s">
        <v>164</v>
      </c>
      <c r="O2684" t="s">
        <v>251</v>
      </c>
      <c r="P2684">
        <v>2010</v>
      </c>
    </row>
    <row r="2685" spans="8:18">
      <c r="H2685" t="s">
        <v>164</v>
      </c>
      <c r="I2685" t="s">
        <v>259</v>
      </c>
      <c r="J2685">
        <v>2018</v>
      </c>
      <c r="K2685" t="s">
        <v>1337</v>
      </c>
      <c r="L2685">
        <v>1</v>
      </c>
      <c r="N2685" t="s">
        <v>164</v>
      </c>
      <c r="O2685" t="s">
        <v>251</v>
      </c>
      <c r="P2685">
        <v>2011</v>
      </c>
    </row>
    <row r="2686" spans="8:18">
      <c r="H2686" t="s">
        <v>164</v>
      </c>
      <c r="I2686" t="s">
        <v>259</v>
      </c>
      <c r="J2686">
        <v>2018</v>
      </c>
      <c r="K2686" t="s">
        <v>1338</v>
      </c>
      <c r="L2686">
        <v>1</v>
      </c>
      <c r="N2686" t="s">
        <v>164</v>
      </c>
      <c r="O2686" t="s">
        <v>251</v>
      </c>
      <c r="P2686">
        <v>2012</v>
      </c>
    </row>
    <row r="2687" spans="8:18">
      <c r="H2687" t="s">
        <v>164</v>
      </c>
      <c r="I2687" t="s">
        <v>259</v>
      </c>
      <c r="J2687">
        <v>2019</v>
      </c>
      <c r="K2687" t="s">
        <v>1339</v>
      </c>
      <c r="L2687">
        <v>1</v>
      </c>
      <c r="N2687" t="s">
        <v>164</v>
      </c>
      <c r="O2687" t="s">
        <v>251</v>
      </c>
      <c r="P2687">
        <v>2013</v>
      </c>
    </row>
    <row r="2688" spans="8:18">
      <c r="H2688" t="s">
        <v>164</v>
      </c>
      <c r="I2688" t="s">
        <v>259</v>
      </c>
      <c r="J2688">
        <v>2020</v>
      </c>
      <c r="K2688" t="s">
        <v>1335</v>
      </c>
      <c r="L2688">
        <v>1</v>
      </c>
      <c r="N2688" t="s">
        <v>164</v>
      </c>
      <c r="O2688" t="s">
        <v>251</v>
      </c>
      <c r="P2688">
        <v>2014</v>
      </c>
    </row>
    <row r="2689" spans="8:18">
      <c r="H2689" t="s">
        <v>164</v>
      </c>
      <c r="I2689" t="s">
        <v>259</v>
      </c>
      <c r="J2689">
        <v>2020</v>
      </c>
      <c r="K2689" t="s">
        <v>1336</v>
      </c>
      <c r="L2689">
        <v>1</v>
      </c>
      <c r="N2689" t="s">
        <v>164</v>
      </c>
      <c r="O2689" t="s">
        <v>251</v>
      </c>
      <c r="P2689">
        <v>2015</v>
      </c>
    </row>
    <row r="2690" spans="8:18">
      <c r="H2690" t="s">
        <v>164</v>
      </c>
      <c r="I2690" t="s">
        <v>259</v>
      </c>
      <c r="J2690">
        <v>2020</v>
      </c>
      <c r="K2690" t="s">
        <v>1337</v>
      </c>
      <c r="L2690">
        <v>1</v>
      </c>
      <c r="N2690" t="s">
        <v>164</v>
      </c>
      <c r="O2690" t="s">
        <v>251</v>
      </c>
      <c r="P2690">
        <v>2016</v>
      </c>
    </row>
    <row r="2691" spans="8:18">
      <c r="H2691" t="s">
        <v>164</v>
      </c>
      <c r="I2691" t="s">
        <v>259</v>
      </c>
      <c r="J2691">
        <v>2020</v>
      </c>
      <c r="K2691" t="s">
        <v>1338</v>
      </c>
      <c r="L2691">
        <v>1</v>
      </c>
      <c r="N2691" t="s">
        <v>164</v>
      </c>
      <c r="O2691" t="s">
        <v>251</v>
      </c>
      <c r="P2691">
        <v>2017</v>
      </c>
    </row>
    <row r="2692" spans="8:18">
      <c r="H2692" t="s">
        <v>164</v>
      </c>
      <c r="I2692" t="s">
        <v>261</v>
      </c>
      <c r="J2692">
        <v>2006</v>
      </c>
      <c r="N2692" t="s">
        <v>164</v>
      </c>
      <c r="O2692" t="s">
        <v>251</v>
      </c>
      <c r="P2692">
        <v>2018</v>
      </c>
    </row>
    <row r="2693" spans="8:18">
      <c r="H2693" t="s">
        <v>164</v>
      </c>
      <c r="I2693" t="s">
        <v>261</v>
      </c>
      <c r="J2693">
        <v>2007</v>
      </c>
      <c r="N2693" t="s">
        <v>164</v>
      </c>
      <c r="O2693" t="s">
        <v>251</v>
      </c>
      <c r="P2693">
        <v>2019</v>
      </c>
    </row>
    <row r="2694" spans="8:18">
      <c r="H2694" t="s">
        <v>164</v>
      </c>
      <c r="I2694" t="s">
        <v>261</v>
      </c>
      <c r="J2694">
        <v>2008</v>
      </c>
      <c r="N2694" t="s">
        <v>164</v>
      </c>
      <c r="O2694" t="s">
        <v>251</v>
      </c>
      <c r="P2694">
        <v>2020</v>
      </c>
    </row>
    <row r="2695" spans="8:18">
      <c r="H2695" t="s">
        <v>164</v>
      </c>
      <c r="I2695" t="s">
        <v>261</v>
      </c>
      <c r="J2695">
        <v>2009</v>
      </c>
      <c r="N2695" t="s">
        <v>164</v>
      </c>
      <c r="O2695" t="s">
        <v>252</v>
      </c>
      <c r="Q2695" t="s">
        <v>516</v>
      </c>
      <c r="R2695">
        <v>0</v>
      </c>
    </row>
    <row r="2696" spans="8:18">
      <c r="H2696" t="s">
        <v>164</v>
      </c>
      <c r="I2696" t="s">
        <v>261</v>
      </c>
      <c r="J2696">
        <v>2010</v>
      </c>
      <c r="N2696" t="s">
        <v>164</v>
      </c>
      <c r="O2696" t="s">
        <v>252</v>
      </c>
      <c r="P2696">
        <v>2010</v>
      </c>
      <c r="Q2696" t="s">
        <v>1340</v>
      </c>
      <c r="R2696">
        <v>2</v>
      </c>
    </row>
    <row r="2697" spans="8:18">
      <c r="H2697" t="s">
        <v>164</v>
      </c>
      <c r="I2697" t="s">
        <v>261</v>
      </c>
      <c r="J2697">
        <v>2011</v>
      </c>
      <c r="N2697" t="s">
        <v>164</v>
      </c>
      <c r="O2697" t="s">
        <v>252</v>
      </c>
      <c r="P2697">
        <v>2011</v>
      </c>
      <c r="Q2697" t="s">
        <v>1340</v>
      </c>
      <c r="R2697">
        <v>2</v>
      </c>
    </row>
    <row r="2698" spans="8:18">
      <c r="H2698" t="s">
        <v>164</v>
      </c>
      <c r="I2698" t="s">
        <v>261</v>
      </c>
      <c r="J2698">
        <v>2012</v>
      </c>
      <c r="N2698" t="s">
        <v>164</v>
      </c>
      <c r="O2698" t="s">
        <v>252</v>
      </c>
      <c r="P2698">
        <v>2012</v>
      </c>
      <c r="Q2698" t="s">
        <v>1340</v>
      </c>
      <c r="R2698">
        <v>2</v>
      </c>
    </row>
    <row r="2699" spans="8:18">
      <c r="H2699" t="s">
        <v>164</v>
      </c>
      <c r="I2699" t="s">
        <v>261</v>
      </c>
      <c r="J2699">
        <v>2013</v>
      </c>
      <c r="N2699" t="s">
        <v>164</v>
      </c>
      <c r="O2699" t="s">
        <v>252</v>
      </c>
      <c r="P2699">
        <v>2013</v>
      </c>
      <c r="Q2699" t="s">
        <v>1340</v>
      </c>
      <c r="R2699">
        <v>2</v>
      </c>
    </row>
    <row r="2700" spans="8:18">
      <c r="H2700" t="s">
        <v>164</v>
      </c>
      <c r="I2700" t="s">
        <v>261</v>
      </c>
      <c r="J2700">
        <v>2014</v>
      </c>
      <c r="N2700" t="s">
        <v>164</v>
      </c>
      <c r="O2700" t="s">
        <v>252</v>
      </c>
      <c r="P2700">
        <v>2014</v>
      </c>
      <c r="Q2700" t="s">
        <v>1340</v>
      </c>
      <c r="R2700">
        <v>2</v>
      </c>
    </row>
    <row r="2701" spans="8:18">
      <c r="H2701" t="s">
        <v>164</v>
      </c>
      <c r="I2701" t="s">
        <v>261</v>
      </c>
      <c r="J2701">
        <v>2015</v>
      </c>
      <c r="N2701" t="s">
        <v>164</v>
      </c>
      <c r="O2701" t="s">
        <v>252</v>
      </c>
      <c r="P2701">
        <v>2015</v>
      </c>
      <c r="Q2701" t="s">
        <v>1340</v>
      </c>
      <c r="R2701">
        <v>2</v>
      </c>
    </row>
    <row r="2702" spans="8:18">
      <c r="H2702" t="s">
        <v>164</v>
      </c>
      <c r="I2702" t="s">
        <v>261</v>
      </c>
      <c r="J2702">
        <v>2016</v>
      </c>
      <c r="N2702" t="s">
        <v>164</v>
      </c>
      <c r="O2702" t="s">
        <v>252</v>
      </c>
      <c r="P2702">
        <v>2016</v>
      </c>
      <c r="Q2702" t="s">
        <v>1340</v>
      </c>
      <c r="R2702">
        <v>2</v>
      </c>
    </row>
    <row r="2703" spans="8:18">
      <c r="H2703" t="s">
        <v>164</v>
      </c>
      <c r="I2703" t="s">
        <v>261</v>
      </c>
      <c r="J2703">
        <v>2017</v>
      </c>
      <c r="N2703" t="s">
        <v>164</v>
      </c>
      <c r="O2703" t="s">
        <v>252</v>
      </c>
      <c r="P2703">
        <v>2017</v>
      </c>
      <c r="Q2703" t="s">
        <v>1340</v>
      </c>
      <c r="R2703">
        <v>2</v>
      </c>
    </row>
    <row r="2704" spans="8:18">
      <c r="H2704" t="s">
        <v>164</v>
      </c>
      <c r="I2704" t="s">
        <v>261</v>
      </c>
      <c r="J2704">
        <v>2018</v>
      </c>
      <c r="K2704" t="s">
        <v>716</v>
      </c>
      <c r="L2704">
        <v>1</v>
      </c>
      <c r="N2704" t="s">
        <v>164</v>
      </c>
      <c r="O2704" t="s">
        <v>252</v>
      </c>
      <c r="P2704">
        <v>2018</v>
      </c>
      <c r="Q2704" t="s">
        <v>1340</v>
      </c>
      <c r="R2704">
        <v>2</v>
      </c>
    </row>
    <row r="2705" spans="8:18">
      <c r="H2705" t="s">
        <v>164</v>
      </c>
      <c r="I2705" t="s">
        <v>261</v>
      </c>
      <c r="J2705">
        <v>2019</v>
      </c>
      <c r="K2705" t="s">
        <v>1341</v>
      </c>
      <c r="L2705">
        <v>1</v>
      </c>
      <c r="N2705" t="s">
        <v>164</v>
      </c>
      <c r="O2705" t="s">
        <v>252</v>
      </c>
      <c r="P2705">
        <v>2019</v>
      </c>
      <c r="Q2705" t="s">
        <v>1340</v>
      </c>
      <c r="R2705">
        <v>2</v>
      </c>
    </row>
    <row r="2706" spans="8:18">
      <c r="H2706" t="s">
        <v>164</v>
      </c>
      <c r="I2706" t="s">
        <v>261</v>
      </c>
      <c r="J2706">
        <v>2020</v>
      </c>
      <c r="K2706" t="s">
        <v>716</v>
      </c>
      <c r="L2706">
        <v>1</v>
      </c>
      <c r="N2706" t="s">
        <v>164</v>
      </c>
      <c r="O2706" t="s">
        <v>252</v>
      </c>
      <c r="P2706">
        <v>2020</v>
      </c>
      <c r="Q2706" t="s">
        <v>1340</v>
      </c>
      <c r="R2706">
        <v>2</v>
      </c>
    </row>
    <row r="2707" spans="8:18">
      <c r="H2707" t="s">
        <v>164</v>
      </c>
      <c r="I2707" t="s">
        <v>263</v>
      </c>
      <c r="J2707">
        <v>2006</v>
      </c>
      <c r="K2707" t="s">
        <v>519</v>
      </c>
      <c r="L2707">
        <v>0</v>
      </c>
      <c r="N2707" t="s">
        <v>164</v>
      </c>
      <c r="O2707" t="s">
        <v>252</v>
      </c>
      <c r="P2707">
        <v>2021</v>
      </c>
      <c r="Q2707" t="s">
        <v>1340</v>
      </c>
      <c r="R2707">
        <v>2</v>
      </c>
    </row>
    <row r="2708" spans="8:18">
      <c r="H2708" t="s">
        <v>164</v>
      </c>
      <c r="I2708" t="s">
        <v>263</v>
      </c>
      <c r="J2708">
        <v>2007</v>
      </c>
      <c r="K2708" t="s">
        <v>519</v>
      </c>
      <c r="L2708">
        <v>0</v>
      </c>
      <c r="N2708" t="s">
        <v>164</v>
      </c>
      <c r="O2708" t="s">
        <v>255</v>
      </c>
      <c r="P2708">
        <v>0</v>
      </c>
    </row>
    <row r="2709" spans="8:18">
      <c r="H2709" t="s">
        <v>164</v>
      </c>
      <c r="I2709" t="s">
        <v>263</v>
      </c>
      <c r="J2709">
        <v>2008</v>
      </c>
      <c r="K2709" t="s">
        <v>519</v>
      </c>
      <c r="L2709">
        <v>0</v>
      </c>
      <c r="N2709" t="s">
        <v>164</v>
      </c>
      <c r="O2709" t="s">
        <v>256</v>
      </c>
      <c r="P2709">
        <v>0</v>
      </c>
    </row>
    <row r="2710" spans="8:18">
      <c r="H2710" t="s">
        <v>164</v>
      </c>
      <c r="I2710" t="s">
        <v>263</v>
      </c>
      <c r="J2710">
        <v>2009</v>
      </c>
      <c r="K2710" t="s">
        <v>519</v>
      </c>
      <c r="L2710">
        <v>0</v>
      </c>
      <c r="N2710" t="s">
        <v>164</v>
      </c>
      <c r="O2710" t="s">
        <v>256</v>
      </c>
      <c r="P2710">
        <v>2014</v>
      </c>
      <c r="Q2710" t="s">
        <v>1342</v>
      </c>
      <c r="R2710">
        <v>3</v>
      </c>
    </row>
    <row r="2711" spans="8:18">
      <c r="H2711" t="s">
        <v>164</v>
      </c>
      <c r="I2711" t="s">
        <v>263</v>
      </c>
      <c r="J2711">
        <v>2010</v>
      </c>
      <c r="K2711" t="s">
        <v>519</v>
      </c>
      <c r="L2711">
        <v>0</v>
      </c>
      <c r="N2711" t="s">
        <v>164</v>
      </c>
      <c r="O2711" t="s">
        <v>256</v>
      </c>
      <c r="P2711">
        <v>2015</v>
      </c>
      <c r="Q2711" t="s">
        <v>1342</v>
      </c>
      <c r="R2711">
        <v>3</v>
      </c>
    </row>
    <row r="2712" spans="8:18">
      <c r="H2712" t="s">
        <v>164</v>
      </c>
      <c r="I2712" t="s">
        <v>263</v>
      </c>
      <c r="J2712">
        <v>2011</v>
      </c>
      <c r="K2712" t="s">
        <v>519</v>
      </c>
      <c r="L2712">
        <v>0</v>
      </c>
      <c r="N2712" t="s">
        <v>164</v>
      </c>
      <c r="O2712" t="s">
        <v>256</v>
      </c>
      <c r="P2712">
        <v>2016</v>
      </c>
      <c r="Q2712" t="s">
        <v>1342</v>
      </c>
      <c r="R2712">
        <v>3</v>
      </c>
    </row>
    <row r="2713" spans="8:18">
      <c r="H2713" t="s">
        <v>164</v>
      </c>
      <c r="I2713" t="s">
        <v>263</v>
      </c>
      <c r="J2713">
        <v>2012</v>
      </c>
      <c r="K2713" t="s">
        <v>519</v>
      </c>
      <c r="L2713">
        <v>0</v>
      </c>
      <c r="N2713" t="s">
        <v>164</v>
      </c>
      <c r="O2713" t="s">
        <v>256</v>
      </c>
      <c r="P2713">
        <v>2017</v>
      </c>
      <c r="Q2713" t="s">
        <v>1342</v>
      </c>
      <c r="R2713">
        <v>3</v>
      </c>
    </row>
    <row r="2714" spans="8:18">
      <c r="H2714" t="s">
        <v>164</v>
      </c>
      <c r="I2714" t="s">
        <v>263</v>
      </c>
      <c r="J2714">
        <v>2013</v>
      </c>
      <c r="K2714" t="s">
        <v>519</v>
      </c>
      <c r="L2714">
        <v>0</v>
      </c>
      <c r="N2714" t="s">
        <v>164</v>
      </c>
      <c r="O2714" t="s">
        <v>256</v>
      </c>
      <c r="P2714">
        <v>2018</v>
      </c>
      <c r="Q2714" t="s">
        <v>1342</v>
      </c>
      <c r="R2714">
        <v>3</v>
      </c>
    </row>
    <row r="2715" spans="8:18">
      <c r="H2715" t="s">
        <v>164</v>
      </c>
      <c r="I2715" t="s">
        <v>263</v>
      </c>
      <c r="J2715">
        <v>2014</v>
      </c>
      <c r="K2715" t="s">
        <v>519</v>
      </c>
      <c r="L2715">
        <v>0</v>
      </c>
      <c r="N2715" t="s">
        <v>164</v>
      </c>
      <c r="O2715" t="s">
        <v>256</v>
      </c>
      <c r="P2715">
        <v>2019</v>
      </c>
      <c r="Q2715" t="s">
        <v>1342</v>
      </c>
      <c r="R2715">
        <v>3</v>
      </c>
    </row>
    <row r="2716" spans="8:18">
      <c r="H2716" t="s">
        <v>164</v>
      </c>
      <c r="I2716" t="s">
        <v>263</v>
      </c>
      <c r="J2716">
        <v>2015</v>
      </c>
      <c r="K2716" t="s">
        <v>519</v>
      </c>
      <c r="L2716">
        <v>0</v>
      </c>
      <c r="N2716" t="s">
        <v>164</v>
      </c>
      <c r="O2716" t="s">
        <v>256</v>
      </c>
      <c r="P2716">
        <v>2020</v>
      </c>
      <c r="Q2716" t="s">
        <v>1342</v>
      </c>
      <c r="R2716">
        <v>3</v>
      </c>
    </row>
    <row r="2717" spans="8:18">
      <c r="H2717" t="s">
        <v>164</v>
      </c>
      <c r="I2717" t="s">
        <v>263</v>
      </c>
      <c r="J2717">
        <v>2016</v>
      </c>
      <c r="K2717" t="s">
        <v>519</v>
      </c>
      <c r="L2717">
        <v>0</v>
      </c>
      <c r="N2717" t="s">
        <v>164</v>
      </c>
      <c r="O2717" t="s">
        <v>256</v>
      </c>
      <c r="P2717">
        <v>2021</v>
      </c>
      <c r="Q2717" t="s">
        <v>1342</v>
      </c>
      <c r="R2717">
        <v>3</v>
      </c>
    </row>
    <row r="2718" spans="8:18">
      <c r="H2718" t="s">
        <v>164</v>
      </c>
      <c r="I2718" t="s">
        <v>263</v>
      </c>
      <c r="J2718">
        <v>2017</v>
      </c>
      <c r="K2718" t="s">
        <v>519</v>
      </c>
      <c r="L2718">
        <v>0</v>
      </c>
      <c r="N2718" t="s">
        <v>164</v>
      </c>
      <c r="O2718" t="s">
        <v>257</v>
      </c>
      <c r="P2718">
        <v>2006</v>
      </c>
      <c r="Q2718" t="s">
        <v>516</v>
      </c>
      <c r="R2718">
        <v>0</v>
      </c>
    </row>
    <row r="2719" spans="8:18">
      <c r="H2719" t="s">
        <v>164</v>
      </c>
      <c r="I2719" t="s">
        <v>263</v>
      </c>
      <c r="J2719">
        <v>2018</v>
      </c>
      <c r="K2719" t="s">
        <v>519</v>
      </c>
      <c r="L2719">
        <v>0</v>
      </c>
      <c r="N2719" t="s">
        <v>164</v>
      </c>
      <c r="O2719" t="s">
        <v>257</v>
      </c>
      <c r="P2719">
        <v>2007</v>
      </c>
      <c r="Q2719" t="s">
        <v>516</v>
      </c>
      <c r="R2719">
        <v>0</v>
      </c>
    </row>
    <row r="2720" spans="8:18">
      <c r="H2720" t="s">
        <v>164</v>
      </c>
      <c r="I2720" t="s">
        <v>263</v>
      </c>
      <c r="J2720">
        <v>2019</v>
      </c>
      <c r="K2720" t="s">
        <v>519</v>
      </c>
      <c r="L2720">
        <v>0</v>
      </c>
      <c r="N2720" t="s">
        <v>164</v>
      </c>
      <c r="O2720" t="s">
        <v>257</v>
      </c>
      <c r="P2720">
        <v>2008</v>
      </c>
      <c r="Q2720" t="s">
        <v>516</v>
      </c>
      <c r="R2720">
        <v>0</v>
      </c>
    </row>
    <row r="2721" spans="8:18">
      <c r="H2721" t="s">
        <v>164</v>
      </c>
      <c r="I2721" t="s">
        <v>263</v>
      </c>
      <c r="J2721">
        <v>2020</v>
      </c>
      <c r="K2721" t="s">
        <v>519</v>
      </c>
      <c r="L2721">
        <v>0</v>
      </c>
      <c r="N2721" t="s">
        <v>164</v>
      </c>
      <c r="O2721" t="s">
        <v>257</v>
      </c>
      <c r="P2721">
        <v>2009</v>
      </c>
      <c r="Q2721" t="s">
        <v>516</v>
      </c>
      <c r="R2721">
        <v>0</v>
      </c>
    </row>
    <row r="2722" spans="8:18">
      <c r="H2722" t="s">
        <v>164</v>
      </c>
      <c r="I2722" t="s">
        <v>264</v>
      </c>
      <c r="J2722">
        <v>2006</v>
      </c>
      <c r="N2722" t="s">
        <v>164</v>
      </c>
      <c r="O2722" t="s">
        <v>257</v>
      </c>
      <c r="P2722">
        <v>2010</v>
      </c>
      <c r="Q2722" t="s">
        <v>516</v>
      </c>
      <c r="R2722">
        <v>0</v>
      </c>
    </row>
    <row r="2723" spans="8:18">
      <c r="H2723" t="s">
        <v>164</v>
      </c>
      <c r="I2723" t="s">
        <v>264</v>
      </c>
      <c r="J2723">
        <v>2007</v>
      </c>
      <c r="N2723" t="s">
        <v>164</v>
      </c>
      <c r="O2723" t="s">
        <v>257</v>
      </c>
      <c r="P2723">
        <v>2011</v>
      </c>
      <c r="Q2723" t="s">
        <v>516</v>
      </c>
      <c r="R2723">
        <v>0</v>
      </c>
    </row>
    <row r="2724" spans="8:18">
      <c r="H2724" t="s">
        <v>164</v>
      </c>
      <c r="I2724" t="s">
        <v>264</v>
      </c>
      <c r="J2724">
        <v>2008</v>
      </c>
      <c r="N2724" t="s">
        <v>164</v>
      </c>
      <c r="O2724" t="s">
        <v>257</v>
      </c>
      <c r="P2724">
        <v>2012</v>
      </c>
      <c r="Q2724" t="s">
        <v>516</v>
      </c>
      <c r="R2724">
        <v>0</v>
      </c>
    </row>
    <row r="2725" spans="8:18">
      <c r="H2725" t="s">
        <v>164</v>
      </c>
      <c r="I2725" t="s">
        <v>264</v>
      </c>
      <c r="J2725">
        <v>2009</v>
      </c>
      <c r="N2725" t="s">
        <v>164</v>
      </c>
      <c r="O2725" t="s">
        <v>257</v>
      </c>
      <c r="P2725">
        <v>2013</v>
      </c>
      <c r="Q2725" t="s">
        <v>516</v>
      </c>
      <c r="R2725">
        <v>0</v>
      </c>
    </row>
    <row r="2726" spans="8:18">
      <c r="H2726" t="s">
        <v>164</v>
      </c>
      <c r="I2726" t="s">
        <v>264</v>
      </c>
      <c r="J2726">
        <v>2010</v>
      </c>
      <c r="N2726" t="s">
        <v>164</v>
      </c>
      <c r="O2726" t="s">
        <v>257</v>
      </c>
      <c r="P2726">
        <v>2014</v>
      </c>
      <c r="Q2726" t="s">
        <v>516</v>
      </c>
      <c r="R2726">
        <v>0</v>
      </c>
    </row>
    <row r="2727" spans="8:18">
      <c r="H2727" t="s">
        <v>164</v>
      </c>
      <c r="I2727" t="s">
        <v>264</v>
      </c>
      <c r="J2727">
        <v>2011</v>
      </c>
      <c r="N2727" t="s">
        <v>164</v>
      </c>
      <c r="O2727" t="s">
        <v>257</v>
      </c>
      <c r="P2727">
        <v>2015</v>
      </c>
      <c r="Q2727" t="s">
        <v>516</v>
      </c>
      <c r="R2727">
        <v>0</v>
      </c>
    </row>
    <row r="2728" spans="8:18">
      <c r="H2728" t="s">
        <v>164</v>
      </c>
      <c r="I2728" t="s">
        <v>264</v>
      </c>
      <c r="J2728">
        <v>2012</v>
      </c>
      <c r="N2728" t="s">
        <v>164</v>
      </c>
      <c r="O2728" t="s">
        <v>257</v>
      </c>
      <c r="P2728">
        <v>2016</v>
      </c>
      <c r="Q2728" t="s">
        <v>516</v>
      </c>
      <c r="R2728">
        <v>0</v>
      </c>
    </row>
    <row r="2729" spans="8:18">
      <c r="H2729" t="s">
        <v>164</v>
      </c>
      <c r="I2729" t="s">
        <v>264</v>
      </c>
      <c r="J2729">
        <v>2013</v>
      </c>
      <c r="N2729" t="s">
        <v>164</v>
      </c>
      <c r="O2729" t="s">
        <v>257</v>
      </c>
      <c r="P2729">
        <v>2017</v>
      </c>
      <c r="Q2729" t="s">
        <v>516</v>
      </c>
      <c r="R2729">
        <v>0</v>
      </c>
    </row>
    <row r="2730" spans="8:18">
      <c r="H2730" t="s">
        <v>164</v>
      </c>
      <c r="I2730" t="s">
        <v>264</v>
      </c>
      <c r="J2730">
        <v>2014</v>
      </c>
      <c r="N2730" t="s">
        <v>164</v>
      </c>
      <c r="O2730" t="s">
        <v>257</v>
      </c>
      <c r="P2730">
        <v>2018</v>
      </c>
      <c r="Q2730" t="s">
        <v>516</v>
      </c>
      <c r="R2730">
        <v>0</v>
      </c>
    </row>
    <row r="2731" spans="8:18">
      <c r="H2731" t="s">
        <v>164</v>
      </c>
      <c r="I2731" t="s">
        <v>264</v>
      </c>
      <c r="J2731">
        <v>2015</v>
      </c>
      <c r="N2731" t="s">
        <v>164</v>
      </c>
      <c r="O2731" t="s">
        <v>257</v>
      </c>
      <c r="P2731">
        <v>2019</v>
      </c>
      <c r="Q2731" t="s">
        <v>516</v>
      </c>
      <c r="R2731">
        <v>0</v>
      </c>
    </row>
    <row r="2732" spans="8:18">
      <c r="H2732" t="s">
        <v>164</v>
      </c>
      <c r="I2732" t="s">
        <v>264</v>
      </c>
      <c r="J2732">
        <v>2016</v>
      </c>
      <c r="N2732" t="s">
        <v>164</v>
      </c>
      <c r="O2732" t="s">
        <v>257</v>
      </c>
      <c r="P2732">
        <v>2020</v>
      </c>
      <c r="Q2732" t="s">
        <v>516</v>
      </c>
      <c r="R2732">
        <v>0</v>
      </c>
    </row>
    <row r="2733" spans="8:18">
      <c r="H2733" t="s">
        <v>164</v>
      </c>
      <c r="I2733" t="s">
        <v>264</v>
      </c>
      <c r="J2733">
        <v>2017</v>
      </c>
      <c r="N2733" t="s">
        <v>164</v>
      </c>
      <c r="O2733" t="s">
        <v>258</v>
      </c>
      <c r="P2733">
        <v>2006</v>
      </c>
    </row>
    <row r="2734" spans="8:18">
      <c r="H2734" t="s">
        <v>164</v>
      </c>
      <c r="I2734" t="s">
        <v>264</v>
      </c>
      <c r="J2734">
        <v>2018</v>
      </c>
      <c r="N2734" t="s">
        <v>164</v>
      </c>
      <c r="O2734" t="s">
        <v>258</v>
      </c>
      <c r="P2734">
        <v>2007</v>
      </c>
    </row>
    <row r="2735" spans="8:18">
      <c r="H2735" t="s">
        <v>164</v>
      </c>
      <c r="I2735" t="s">
        <v>264</v>
      </c>
      <c r="J2735">
        <v>2019</v>
      </c>
      <c r="N2735" t="s">
        <v>164</v>
      </c>
      <c r="O2735" t="s">
        <v>258</v>
      </c>
      <c r="P2735">
        <v>2008</v>
      </c>
    </row>
    <row r="2736" spans="8:18">
      <c r="H2736" t="s">
        <v>164</v>
      </c>
      <c r="I2736" t="s">
        <v>264</v>
      </c>
      <c r="J2736">
        <v>2020</v>
      </c>
      <c r="N2736" t="s">
        <v>164</v>
      </c>
      <c r="O2736" t="s">
        <v>258</v>
      </c>
      <c r="P2736">
        <v>2009</v>
      </c>
    </row>
    <row r="2737" spans="8:18">
      <c r="H2737" t="s">
        <v>164</v>
      </c>
      <c r="I2737" t="s">
        <v>265</v>
      </c>
      <c r="J2737">
        <v>2006</v>
      </c>
      <c r="K2737" t="s">
        <v>742</v>
      </c>
      <c r="L2737">
        <v>3</v>
      </c>
      <c r="N2737" t="s">
        <v>164</v>
      </c>
      <c r="O2737" t="s">
        <v>258</v>
      </c>
      <c r="P2737">
        <v>2010</v>
      </c>
    </row>
    <row r="2738" spans="8:18">
      <c r="H2738" t="s">
        <v>164</v>
      </c>
      <c r="I2738" t="s">
        <v>265</v>
      </c>
      <c r="J2738">
        <v>2007</v>
      </c>
      <c r="K2738" t="s">
        <v>742</v>
      </c>
      <c r="L2738">
        <v>3</v>
      </c>
      <c r="N2738" t="s">
        <v>164</v>
      </c>
      <c r="O2738" t="s">
        <v>258</v>
      </c>
      <c r="P2738">
        <v>2011</v>
      </c>
    </row>
    <row r="2739" spans="8:18">
      <c r="H2739" t="s">
        <v>164</v>
      </c>
      <c r="I2739" t="s">
        <v>265</v>
      </c>
      <c r="J2739">
        <v>2008</v>
      </c>
      <c r="K2739" t="s">
        <v>742</v>
      </c>
      <c r="L2739">
        <v>3</v>
      </c>
      <c r="N2739" t="s">
        <v>164</v>
      </c>
      <c r="O2739" t="s">
        <v>258</v>
      </c>
      <c r="P2739">
        <v>2012</v>
      </c>
    </row>
    <row r="2740" spans="8:18">
      <c r="H2740" t="s">
        <v>164</v>
      </c>
      <c r="I2740" t="s">
        <v>265</v>
      </c>
      <c r="J2740">
        <v>2009</v>
      </c>
      <c r="K2740" t="s">
        <v>742</v>
      </c>
      <c r="L2740">
        <v>3</v>
      </c>
      <c r="N2740" t="s">
        <v>164</v>
      </c>
      <c r="O2740" t="s">
        <v>258</v>
      </c>
      <c r="P2740">
        <v>2013</v>
      </c>
    </row>
    <row r="2741" spans="8:18">
      <c r="H2741" t="s">
        <v>164</v>
      </c>
      <c r="I2741" t="s">
        <v>265</v>
      </c>
      <c r="J2741">
        <v>2010</v>
      </c>
      <c r="K2741" t="s">
        <v>742</v>
      </c>
      <c r="L2741">
        <v>3</v>
      </c>
      <c r="N2741" t="s">
        <v>164</v>
      </c>
      <c r="O2741" t="s">
        <v>258</v>
      </c>
      <c r="P2741">
        <v>2014</v>
      </c>
    </row>
    <row r="2742" spans="8:18">
      <c r="H2742" t="s">
        <v>164</v>
      </c>
      <c r="I2742" t="s">
        <v>265</v>
      </c>
      <c r="J2742">
        <v>2011</v>
      </c>
      <c r="K2742" t="s">
        <v>742</v>
      </c>
      <c r="L2742">
        <v>3</v>
      </c>
      <c r="N2742" t="s">
        <v>164</v>
      </c>
      <c r="O2742" t="s">
        <v>258</v>
      </c>
      <c r="P2742">
        <v>2015</v>
      </c>
    </row>
    <row r="2743" spans="8:18">
      <c r="H2743" t="s">
        <v>164</v>
      </c>
      <c r="I2743" t="s">
        <v>265</v>
      </c>
      <c r="J2743">
        <v>2012</v>
      </c>
      <c r="K2743" t="s">
        <v>742</v>
      </c>
      <c r="L2743">
        <v>3</v>
      </c>
      <c r="N2743" t="s">
        <v>164</v>
      </c>
      <c r="O2743" t="s">
        <v>258</v>
      </c>
      <c r="P2743">
        <v>2016</v>
      </c>
    </row>
    <row r="2744" spans="8:18">
      <c r="H2744" t="s">
        <v>164</v>
      </c>
      <c r="I2744" t="s">
        <v>265</v>
      </c>
      <c r="J2744">
        <v>2013</v>
      </c>
      <c r="K2744" t="s">
        <v>742</v>
      </c>
      <c r="L2744">
        <v>3</v>
      </c>
      <c r="N2744" t="s">
        <v>164</v>
      </c>
      <c r="O2744" t="s">
        <v>258</v>
      </c>
      <c r="P2744">
        <v>2017</v>
      </c>
    </row>
    <row r="2745" spans="8:18">
      <c r="H2745" t="s">
        <v>164</v>
      </c>
      <c r="I2745" t="s">
        <v>265</v>
      </c>
      <c r="J2745">
        <v>2014</v>
      </c>
      <c r="K2745" t="s">
        <v>742</v>
      </c>
      <c r="L2745">
        <v>3</v>
      </c>
      <c r="N2745" t="s">
        <v>164</v>
      </c>
      <c r="O2745" t="s">
        <v>258</v>
      </c>
      <c r="P2745">
        <v>2018</v>
      </c>
      <c r="Q2745" t="s">
        <v>1343</v>
      </c>
      <c r="R2745">
        <v>1</v>
      </c>
    </row>
    <row r="2746" spans="8:18">
      <c r="H2746" t="s">
        <v>164</v>
      </c>
      <c r="I2746" t="s">
        <v>265</v>
      </c>
      <c r="J2746">
        <v>2015</v>
      </c>
      <c r="K2746" t="s">
        <v>742</v>
      </c>
      <c r="L2746">
        <v>3</v>
      </c>
      <c r="N2746" t="s">
        <v>164</v>
      </c>
      <c r="O2746" t="s">
        <v>258</v>
      </c>
      <c r="P2746">
        <v>2019</v>
      </c>
      <c r="Q2746" t="s">
        <v>1343</v>
      </c>
      <c r="R2746">
        <v>1</v>
      </c>
    </row>
    <row r="2747" spans="8:18">
      <c r="H2747" t="s">
        <v>164</v>
      </c>
      <c r="I2747" t="s">
        <v>265</v>
      </c>
      <c r="J2747">
        <v>2016</v>
      </c>
      <c r="K2747" t="s">
        <v>742</v>
      </c>
      <c r="L2747">
        <v>3</v>
      </c>
      <c r="N2747" t="s">
        <v>164</v>
      </c>
      <c r="O2747" t="s">
        <v>258</v>
      </c>
      <c r="P2747">
        <v>2020</v>
      </c>
      <c r="Q2747" t="s">
        <v>1343</v>
      </c>
      <c r="R2747">
        <v>1</v>
      </c>
    </row>
    <row r="2748" spans="8:18">
      <c r="H2748" t="s">
        <v>164</v>
      </c>
      <c r="I2748" t="s">
        <v>265</v>
      </c>
      <c r="J2748">
        <v>2017</v>
      </c>
      <c r="K2748" t="s">
        <v>742</v>
      </c>
      <c r="L2748">
        <v>3</v>
      </c>
      <c r="N2748" t="s">
        <v>164</v>
      </c>
      <c r="O2748" t="s">
        <v>259</v>
      </c>
      <c r="Q2748" t="s">
        <v>516</v>
      </c>
      <c r="R2748">
        <v>0</v>
      </c>
    </row>
    <row r="2749" spans="8:18">
      <c r="H2749" t="s">
        <v>164</v>
      </c>
      <c r="I2749" t="s">
        <v>265</v>
      </c>
      <c r="J2749">
        <v>2018</v>
      </c>
      <c r="K2749" t="s">
        <v>742</v>
      </c>
      <c r="L2749">
        <v>3</v>
      </c>
      <c r="N2749" t="s">
        <v>164</v>
      </c>
      <c r="O2749" t="s">
        <v>259</v>
      </c>
      <c r="P2749">
        <v>2018</v>
      </c>
      <c r="Q2749" t="s">
        <v>1344</v>
      </c>
      <c r="R2749">
        <v>1</v>
      </c>
    </row>
    <row r="2750" spans="8:18">
      <c r="H2750" t="s">
        <v>164</v>
      </c>
      <c r="I2750" t="s">
        <v>265</v>
      </c>
      <c r="J2750">
        <v>2019</v>
      </c>
      <c r="K2750" t="s">
        <v>742</v>
      </c>
      <c r="L2750">
        <v>3</v>
      </c>
      <c r="N2750" t="s">
        <v>164</v>
      </c>
      <c r="O2750" t="s">
        <v>259</v>
      </c>
      <c r="P2750">
        <v>2019</v>
      </c>
      <c r="Q2750" t="s">
        <v>1344</v>
      </c>
      <c r="R2750">
        <v>1</v>
      </c>
    </row>
    <row r="2751" spans="8:18">
      <c r="H2751" t="s">
        <v>164</v>
      </c>
      <c r="I2751" t="s">
        <v>265</v>
      </c>
      <c r="J2751">
        <v>2020</v>
      </c>
      <c r="K2751" t="s">
        <v>742</v>
      </c>
      <c r="L2751">
        <v>3</v>
      </c>
      <c r="N2751" t="s">
        <v>164</v>
      </c>
      <c r="O2751" t="s">
        <v>259</v>
      </c>
      <c r="P2751">
        <v>2020</v>
      </c>
      <c r="Q2751" t="s">
        <v>1344</v>
      </c>
      <c r="R2751">
        <v>1</v>
      </c>
    </row>
    <row r="2752" spans="8:18">
      <c r="H2752" t="s">
        <v>164</v>
      </c>
      <c r="I2752" t="s">
        <v>266</v>
      </c>
      <c r="J2752">
        <v>2006</v>
      </c>
      <c r="N2752" t="s">
        <v>164</v>
      </c>
      <c r="O2752" t="s">
        <v>261</v>
      </c>
      <c r="P2752">
        <v>2006</v>
      </c>
    </row>
    <row r="2753" spans="8:18">
      <c r="H2753" t="s">
        <v>164</v>
      </c>
      <c r="I2753" t="s">
        <v>266</v>
      </c>
      <c r="J2753">
        <v>2007</v>
      </c>
      <c r="N2753" t="s">
        <v>164</v>
      </c>
      <c r="O2753" t="s">
        <v>261</v>
      </c>
      <c r="P2753">
        <v>2007</v>
      </c>
    </row>
    <row r="2754" spans="8:18">
      <c r="H2754" t="s">
        <v>164</v>
      </c>
      <c r="I2754" t="s">
        <v>266</v>
      </c>
      <c r="J2754">
        <v>2008</v>
      </c>
      <c r="N2754" t="s">
        <v>164</v>
      </c>
      <c r="O2754" t="s">
        <v>261</v>
      </c>
      <c r="P2754">
        <v>2008</v>
      </c>
    </row>
    <row r="2755" spans="8:18">
      <c r="H2755" t="s">
        <v>164</v>
      </c>
      <c r="I2755" t="s">
        <v>266</v>
      </c>
      <c r="J2755">
        <v>2009</v>
      </c>
      <c r="N2755" t="s">
        <v>164</v>
      </c>
      <c r="O2755" t="s">
        <v>261</v>
      </c>
      <c r="P2755">
        <v>2009</v>
      </c>
    </row>
    <row r="2756" spans="8:18">
      <c r="H2756" t="s">
        <v>164</v>
      </c>
      <c r="I2756" t="s">
        <v>266</v>
      </c>
      <c r="J2756">
        <v>2010</v>
      </c>
      <c r="N2756" t="s">
        <v>164</v>
      </c>
      <c r="O2756" t="s">
        <v>261</v>
      </c>
      <c r="P2756">
        <v>2010</v>
      </c>
    </row>
    <row r="2757" spans="8:18">
      <c r="H2757" t="s">
        <v>164</v>
      </c>
      <c r="I2757" t="s">
        <v>266</v>
      </c>
      <c r="J2757">
        <v>2011</v>
      </c>
      <c r="N2757" t="s">
        <v>164</v>
      </c>
      <c r="O2757" t="s">
        <v>261</v>
      </c>
      <c r="P2757">
        <v>2011</v>
      </c>
    </row>
    <row r="2758" spans="8:18">
      <c r="H2758" t="s">
        <v>164</v>
      </c>
      <c r="I2758" t="s">
        <v>266</v>
      </c>
      <c r="J2758">
        <v>2012</v>
      </c>
      <c r="N2758" t="s">
        <v>164</v>
      </c>
      <c r="O2758" t="s">
        <v>261</v>
      </c>
      <c r="P2758">
        <v>2012</v>
      </c>
    </row>
    <row r="2759" spans="8:18">
      <c r="H2759" t="s">
        <v>164</v>
      </c>
      <c r="I2759" t="s">
        <v>266</v>
      </c>
      <c r="J2759">
        <v>2013</v>
      </c>
      <c r="N2759" t="s">
        <v>164</v>
      </c>
      <c r="O2759" t="s">
        <v>261</v>
      </c>
      <c r="P2759">
        <v>2013</v>
      </c>
    </row>
    <row r="2760" spans="8:18">
      <c r="H2760" t="s">
        <v>164</v>
      </c>
      <c r="I2760" t="s">
        <v>266</v>
      </c>
      <c r="J2760">
        <v>2014</v>
      </c>
      <c r="N2760" t="s">
        <v>164</v>
      </c>
      <c r="O2760" t="s">
        <v>261</v>
      </c>
      <c r="P2760">
        <v>2014</v>
      </c>
    </row>
    <row r="2761" spans="8:18">
      <c r="H2761" t="s">
        <v>164</v>
      </c>
      <c r="I2761" t="s">
        <v>266</v>
      </c>
      <c r="J2761">
        <v>2015</v>
      </c>
      <c r="N2761" t="s">
        <v>164</v>
      </c>
      <c r="O2761" t="s">
        <v>261</v>
      </c>
      <c r="P2761">
        <v>2015</v>
      </c>
    </row>
    <row r="2762" spans="8:18">
      <c r="H2762" t="s">
        <v>164</v>
      </c>
      <c r="I2762" t="s">
        <v>266</v>
      </c>
      <c r="J2762">
        <v>2016</v>
      </c>
      <c r="N2762" t="s">
        <v>164</v>
      </c>
      <c r="O2762" t="s">
        <v>261</v>
      </c>
      <c r="P2762">
        <v>2016</v>
      </c>
    </row>
    <row r="2763" spans="8:18">
      <c r="H2763" t="s">
        <v>164</v>
      </c>
      <c r="I2763" t="s">
        <v>266</v>
      </c>
      <c r="J2763">
        <v>2017</v>
      </c>
      <c r="N2763" t="s">
        <v>164</v>
      </c>
      <c r="O2763" t="s">
        <v>261</v>
      </c>
      <c r="P2763">
        <v>2017</v>
      </c>
    </row>
    <row r="2764" spans="8:18">
      <c r="H2764" t="s">
        <v>164</v>
      </c>
      <c r="I2764" t="s">
        <v>266</v>
      </c>
      <c r="J2764">
        <v>2018</v>
      </c>
      <c r="N2764" t="s">
        <v>164</v>
      </c>
      <c r="O2764" t="s">
        <v>261</v>
      </c>
      <c r="P2764">
        <v>2018</v>
      </c>
      <c r="Q2764" t="s">
        <v>1345</v>
      </c>
      <c r="R2764">
        <v>1</v>
      </c>
    </row>
    <row r="2765" spans="8:18">
      <c r="H2765" t="s">
        <v>164</v>
      </c>
      <c r="I2765" t="s">
        <v>266</v>
      </c>
      <c r="J2765">
        <v>2019</v>
      </c>
      <c r="N2765" t="s">
        <v>164</v>
      </c>
      <c r="O2765" t="s">
        <v>261</v>
      </c>
      <c r="P2765">
        <v>2019</v>
      </c>
      <c r="Q2765" t="s">
        <v>1345</v>
      </c>
      <c r="R2765">
        <v>1</v>
      </c>
    </row>
    <row r="2766" spans="8:18">
      <c r="H2766" t="s">
        <v>164</v>
      </c>
      <c r="I2766" t="s">
        <v>266</v>
      </c>
      <c r="J2766">
        <v>2020</v>
      </c>
      <c r="N2766" t="s">
        <v>164</v>
      </c>
      <c r="O2766" t="s">
        <v>261</v>
      </c>
      <c r="P2766">
        <v>2020</v>
      </c>
      <c r="Q2766" t="s">
        <v>1345</v>
      </c>
      <c r="R2766">
        <v>1</v>
      </c>
    </row>
    <row r="2767" spans="8:18">
      <c r="H2767" t="s">
        <v>164</v>
      </c>
      <c r="I2767" t="s">
        <v>269</v>
      </c>
      <c r="J2767">
        <v>2018</v>
      </c>
      <c r="K2767" t="s">
        <v>808</v>
      </c>
      <c r="L2767">
        <v>1</v>
      </c>
      <c r="N2767" t="s">
        <v>164</v>
      </c>
      <c r="O2767" t="s">
        <v>262</v>
      </c>
    </row>
    <row r="2768" spans="8:18">
      <c r="H2768" t="s">
        <v>164</v>
      </c>
      <c r="I2768" t="s">
        <v>269</v>
      </c>
      <c r="J2768">
        <v>2021</v>
      </c>
      <c r="K2768" t="s">
        <v>1346</v>
      </c>
      <c r="L2768">
        <v>1</v>
      </c>
      <c r="N2768" t="s">
        <v>164</v>
      </c>
      <c r="O2768" t="s">
        <v>263</v>
      </c>
      <c r="P2768">
        <v>2006</v>
      </c>
      <c r="Q2768" t="s">
        <v>519</v>
      </c>
      <c r="R2768">
        <v>0</v>
      </c>
    </row>
    <row r="2769" spans="8:18">
      <c r="H2769" t="s">
        <v>164</v>
      </c>
      <c r="I2769" t="s">
        <v>273</v>
      </c>
      <c r="J2769">
        <v>0</v>
      </c>
      <c r="N2769" t="s">
        <v>164</v>
      </c>
      <c r="O2769" t="s">
        <v>263</v>
      </c>
      <c r="P2769">
        <v>2007</v>
      </c>
      <c r="Q2769" t="s">
        <v>519</v>
      </c>
      <c r="R2769">
        <v>0</v>
      </c>
    </row>
    <row r="2770" spans="8:18">
      <c r="H2770" t="s">
        <v>164</v>
      </c>
      <c r="I2770" t="s">
        <v>274</v>
      </c>
      <c r="J2770">
        <v>2006</v>
      </c>
      <c r="N2770" t="s">
        <v>164</v>
      </c>
      <c r="O2770" t="s">
        <v>263</v>
      </c>
      <c r="P2770">
        <v>2008</v>
      </c>
      <c r="Q2770" t="s">
        <v>519</v>
      </c>
      <c r="R2770">
        <v>0</v>
      </c>
    </row>
    <row r="2771" spans="8:18">
      <c r="H2771" t="s">
        <v>164</v>
      </c>
      <c r="I2771" t="s">
        <v>274</v>
      </c>
      <c r="J2771">
        <v>2007</v>
      </c>
      <c r="N2771" t="s">
        <v>164</v>
      </c>
      <c r="O2771" t="s">
        <v>263</v>
      </c>
      <c r="P2771">
        <v>2009</v>
      </c>
      <c r="Q2771" t="s">
        <v>519</v>
      </c>
      <c r="R2771">
        <v>0</v>
      </c>
    </row>
    <row r="2772" spans="8:18">
      <c r="H2772" t="s">
        <v>164</v>
      </c>
      <c r="I2772" t="s">
        <v>274</v>
      </c>
      <c r="J2772">
        <v>2008</v>
      </c>
      <c r="N2772" t="s">
        <v>164</v>
      </c>
      <c r="O2772" t="s">
        <v>263</v>
      </c>
      <c r="P2772">
        <v>2010</v>
      </c>
      <c r="Q2772" t="s">
        <v>519</v>
      </c>
      <c r="R2772">
        <v>0</v>
      </c>
    </row>
    <row r="2773" spans="8:18">
      <c r="H2773" t="s">
        <v>164</v>
      </c>
      <c r="I2773" t="s">
        <v>274</v>
      </c>
      <c r="J2773">
        <v>2009</v>
      </c>
      <c r="N2773" t="s">
        <v>164</v>
      </c>
      <c r="O2773" t="s">
        <v>263</v>
      </c>
      <c r="P2773">
        <v>2011</v>
      </c>
      <c r="Q2773" t="s">
        <v>519</v>
      </c>
      <c r="R2773">
        <v>0</v>
      </c>
    </row>
    <row r="2774" spans="8:18">
      <c r="H2774" t="s">
        <v>164</v>
      </c>
      <c r="I2774" t="s">
        <v>274</v>
      </c>
      <c r="J2774">
        <v>2010</v>
      </c>
      <c r="N2774" t="s">
        <v>164</v>
      </c>
      <c r="O2774" t="s">
        <v>263</v>
      </c>
      <c r="P2774">
        <v>2012</v>
      </c>
      <c r="Q2774" t="s">
        <v>519</v>
      </c>
      <c r="R2774">
        <v>0</v>
      </c>
    </row>
    <row r="2775" spans="8:18">
      <c r="H2775" t="s">
        <v>164</v>
      </c>
      <c r="I2775" t="s">
        <v>274</v>
      </c>
      <c r="J2775">
        <v>2011</v>
      </c>
      <c r="N2775" t="s">
        <v>164</v>
      </c>
      <c r="O2775" t="s">
        <v>263</v>
      </c>
      <c r="P2775">
        <v>2013</v>
      </c>
      <c r="Q2775" t="s">
        <v>519</v>
      </c>
      <c r="R2775">
        <v>0</v>
      </c>
    </row>
    <row r="2776" spans="8:18">
      <c r="H2776" t="s">
        <v>164</v>
      </c>
      <c r="I2776" t="s">
        <v>274</v>
      </c>
      <c r="J2776">
        <v>2012</v>
      </c>
      <c r="N2776" t="s">
        <v>164</v>
      </c>
      <c r="O2776" t="s">
        <v>263</v>
      </c>
      <c r="P2776">
        <v>2014</v>
      </c>
      <c r="Q2776" t="s">
        <v>519</v>
      </c>
      <c r="R2776">
        <v>0</v>
      </c>
    </row>
    <row r="2777" spans="8:18">
      <c r="H2777" t="s">
        <v>164</v>
      </c>
      <c r="I2777" t="s">
        <v>274</v>
      </c>
      <c r="J2777">
        <v>2013</v>
      </c>
      <c r="N2777" t="s">
        <v>164</v>
      </c>
      <c r="O2777" t="s">
        <v>263</v>
      </c>
      <c r="P2777">
        <v>2015</v>
      </c>
      <c r="Q2777" t="s">
        <v>519</v>
      </c>
      <c r="R2777">
        <v>0</v>
      </c>
    </row>
    <row r="2778" spans="8:18">
      <c r="H2778" t="s">
        <v>164</v>
      </c>
      <c r="I2778" t="s">
        <v>274</v>
      </c>
      <c r="J2778">
        <v>2014</v>
      </c>
      <c r="N2778" t="s">
        <v>164</v>
      </c>
      <c r="O2778" t="s">
        <v>263</v>
      </c>
      <c r="P2778">
        <v>2016</v>
      </c>
      <c r="Q2778" t="s">
        <v>519</v>
      </c>
      <c r="R2778">
        <v>0</v>
      </c>
    </row>
    <row r="2779" spans="8:18">
      <c r="H2779" t="s">
        <v>164</v>
      </c>
      <c r="I2779" t="s">
        <v>274</v>
      </c>
      <c r="J2779">
        <v>2015</v>
      </c>
      <c r="N2779" t="s">
        <v>164</v>
      </c>
      <c r="O2779" t="s">
        <v>263</v>
      </c>
      <c r="P2779">
        <v>2017</v>
      </c>
      <c r="Q2779" t="s">
        <v>519</v>
      </c>
      <c r="R2779">
        <v>0</v>
      </c>
    </row>
    <row r="2780" spans="8:18">
      <c r="H2780" t="s">
        <v>164</v>
      </c>
      <c r="I2780" t="s">
        <v>274</v>
      </c>
      <c r="J2780">
        <v>2016</v>
      </c>
      <c r="N2780" t="s">
        <v>164</v>
      </c>
      <c r="O2780" t="s">
        <v>263</v>
      </c>
      <c r="P2780">
        <v>2018</v>
      </c>
      <c r="Q2780" t="s">
        <v>519</v>
      </c>
      <c r="R2780">
        <v>0</v>
      </c>
    </row>
    <row r="2781" spans="8:18">
      <c r="H2781" t="s">
        <v>164</v>
      </c>
      <c r="I2781" t="s">
        <v>274</v>
      </c>
      <c r="J2781">
        <v>2017</v>
      </c>
      <c r="N2781" t="s">
        <v>164</v>
      </c>
      <c r="O2781" t="s">
        <v>263</v>
      </c>
      <c r="P2781">
        <v>2019</v>
      </c>
      <c r="Q2781" t="s">
        <v>519</v>
      </c>
      <c r="R2781">
        <v>0</v>
      </c>
    </row>
    <row r="2782" spans="8:18">
      <c r="H2782" t="s">
        <v>164</v>
      </c>
      <c r="I2782" t="s">
        <v>274</v>
      </c>
      <c r="J2782">
        <v>2018</v>
      </c>
      <c r="N2782" t="s">
        <v>164</v>
      </c>
      <c r="O2782" t="s">
        <v>263</v>
      </c>
      <c r="P2782">
        <v>2020</v>
      </c>
      <c r="Q2782" t="s">
        <v>519</v>
      </c>
      <c r="R2782">
        <v>0</v>
      </c>
    </row>
    <row r="2783" spans="8:18">
      <c r="H2783" t="s">
        <v>164</v>
      </c>
      <c r="I2783" t="s">
        <v>274</v>
      </c>
      <c r="J2783">
        <v>2019</v>
      </c>
      <c r="N2783" t="s">
        <v>164</v>
      </c>
      <c r="O2783" t="s">
        <v>264</v>
      </c>
      <c r="P2783">
        <v>2006</v>
      </c>
    </row>
    <row r="2784" spans="8:18">
      <c r="H2784" t="s">
        <v>164</v>
      </c>
      <c r="I2784" t="s">
        <v>274</v>
      </c>
      <c r="J2784">
        <v>2020</v>
      </c>
      <c r="N2784" t="s">
        <v>164</v>
      </c>
      <c r="O2784" t="s">
        <v>264</v>
      </c>
      <c r="P2784">
        <v>2007</v>
      </c>
    </row>
    <row r="2785" spans="8:18">
      <c r="H2785" t="s">
        <v>164</v>
      </c>
      <c r="I2785" t="s">
        <v>275</v>
      </c>
      <c r="J2785">
        <v>2014</v>
      </c>
      <c r="K2785" t="s">
        <v>749</v>
      </c>
      <c r="L2785">
        <v>1</v>
      </c>
      <c r="N2785" t="s">
        <v>164</v>
      </c>
      <c r="O2785" t="s">
        <v>264</v>
      </c>
      <c r="P2785">
        <v>2008</v>
      </c>
    </row>
    <row r="2786" spans="8:18">
      <c r="H2786" t="s">
        <v>164</v>
      </c>
      <c r="I2786" t="s">
        <v>275</v>
      </c>
      <c r="J2786">
        <v>2015</v>
      </c>
      <c r="K2786" t="s">
        <v>749</v>
      </c>
      <c r="L2786">
        <v>1</v>
      </c>
      <c r="N2786" t="s">
        <v>164</v>
      </c>
      <c r="O2786" t="s">
        <v>264</v>
      </c>
      <c r="P2786">
        <v>2009</v>
      </c>
    </row>
    <row r="2787" spans="8:18">
      <c r="H2787" t="s">
        <v>164</v>
      </c>
      <c r="I2787" t="s">
        <v>275</v>
      </c>
      <c r="J2787">
        <v>2016</v>
      </c>
      <c r="K2787" t="s">
        <v>749</v>
      </c>
      <c r="L2787">
        <v>1</v>
      </c>
      <c r="N2787" t="s">
        <v>164</v>
      </c>
      <c r="O2787" t="s">
        <v>264</v>
      </c>
      <c r="P2787">
        <v>2010</v>
      </c>
    </row>
    <row r="2788" spans="8:18">
      <c r="H2788" t="s">
        <v>164</v>
      </c>
      <c r="I2788" t="s">
        <v>275</v>
      </c>
      <c r="J2788">
        <v>2017</v>
      </c>
      <c r="K2788" t="s">
        <v>749</v>
      </c>
      <c r="L2788">
        <v>1</v>
      </c>
      <c r="N2788" t="s">
        <v>164</v>
      </c>
      <c r="O2788" t="s">
        <v>264</v>
      </c>
      <c r="P2788">
        <v>2011</v>
      </c>
    </row>
    <row r="2789" spans="8:18">
      <c r="H2789" t="s">
        <v>164</v>
      </c>
      <c r="I2789" t="s">
        <v>275</v>
      </c>
      <c r="J2789">
        <v>2018</v>
      </c>
      <c r="K2789" t="s">
        <v>749</v>
      </c>
      <c r="L2789">
        <v>1</v>
      </c>
      <c r="N2789" t="s">
        <v>164</v>
      </c>
      <c r="O2789" t="s">
        <v>264</v>
      </c>
      <c r="P2789">
        <v>2012</v>
      </c>
    </row>
    <row r="2790" spans="8:18">
      <c r="H2790" t="s">
        <v>164</v>
      </c>
      <c r="I2790" t="s">
        <v>275</v>
      </c>
      <c r="J2790">
        <v>2019</v>
      </c>
      <c r="K2790" t="s">
        <v>749</v>
      </c>
      <c r="L2790">
        <v>1</v>
      </c>
      <c r="N2790" t="s">
        <v>164</v>
      </c>
      <c r="O2790" t="s">
        <v>264</v>
      </c>
      <c r="P2790">
        <v>2013</v>
      </c>
    </row>
    <row r="2791" spans="8:18">
      <c r="H2791" t="s">
        <v>164</v>
      </c>
      <c r="I2791" t="s">
        <v>275</v>
      </c>
      <c r="J2791">
        <v>2020</v>
      </c>
      <c r="K2791" t="s">
        <v>749</v>
      </c>
      <c r="L2791">
        <v>1</v>
      </c>
      <c r="N2791" t="s">
        <v>164</v>
      </c>
      <c r="O2791" t="s">
        <v>264</v>
      </c>
      <c r="P2791">
        <v>2014</v>
      </c>
    </row>
    <row r="2792" spans="8:18">
      <c r="H2792" t="s">
        <v>164</v>
      </c>
      <c r="I2792" t="s">
        <v>279</v>
      </c>
      <c r="J2792">
        <v>2016</v>
      </c>
      <c r="K2792" t="s">
        <v>1197</v>
      </c>
      <c r="L2792">
        <v>2</v>
      </c>
      <c r="N2792" t="s">
        <v>164</v>
      </c>
      <c r="O2792" t="s">
        <v>264</v>
      </c>
      <c r="P2792">
        <v>2015</v>
      </c>
    </row>
    <row r="2793" spans="8:18">
      <c r="H2793" t="s">
        <v>164</v>
      </c>
      <c r="I2793" t="s">
        <v>279</v>
      </c>
      <c r="J2793">
        <v>2017</v>
      </c>
      <c r="K2793" t="s">
        <v>1197</v>
      </c>
      <c r="L2793">
        <v>2</v>
      </c>
      <c r="N2793" t="s">
        <v>164</v>
      </c>
      <c r="O2793" t="s">
        <v>264</v>
      </c>
      <c r="P2793">
        <v>2016</v>
      </c>
    </row>
    <row r="2794" spans="8:18">
      <c r="H2794" t="s">
        <v>164</v>
      </c>
      <c r="I2794" t="s">
        <v>279</v>
      </c>
      <c r="J2794">
        <v>2018</v>
      </c>
      <c r="K2794" t="s">
        <v>1197</v>
      </c>
      <c r="L2794">
        <v>2</v>
      </c>
      <c r="N2794" t="s">
        <v>164</v>
      </c>
      <c r="O2794" t="s">
        <v>264</v>
      </c>
      <c r="P2794">
        <v>2017</v>
      </c>
    </row>
    <row r="2795" spans="8:18">
      <c r="H2795" t="s">
        <v>164</v>
      </c>
      <c r="I2795" t="s">
        <v>279</v>
      </c>
      <c r="J2795">
        <v>2019</v>
      </c>
      <c r="K2795" t="s">
        <v>1197</v>
      </c>
      <c r="L2795">
        <v>2</v>
      </c>
      <c r="N2795" t="s">
        <v>164</v>
      </c>
      <c r="O2795" t="s">
        <v>264</v>
      </c>
      <c r="P2795">
        <v>2018</v>
      </c>
    </row>
    <row r="2796" spans="8:18">
      <c r="H2796" t="s">
        <v>164</v>
      </c>
      <c r="I2796" t="s">
        <v>279</v>
      </c>
      <c r="J2796">
        <v>2020</v>
      </c>
      <c r="K2796" t="s">
        <v>1347</v>
      </c>
      <c r="L2796">
        <v>2</v>
      </c>
      <c r="N2796" t="s">
        <v>164</v>
      </c>
      <c r="O2796" t="s">
        <v>264</v>
      </c>
      <c r="P2796">
        <v>2019</v>
      </c>
    </row>
    <row r="2797" spans="8:18">
      <c r="H2797" t="s">
        <v>164</v>
      </c>
      <c r="I2797" t="s">
        <v>279</v>
      </c>
      <c r="J2797">
        <v>2021</v>
      </c>
      <c r="K2797" t="s">
        <v>886</v>
      </c>
      <c r="L2797">
        <v>2</v>
      </c>
      <c r="N2797" t="s">
        <v>164</v>
      </c>
      <c r="O2797" t="s">
        <v>264</v>
      </c>
      <c r="P2797">
        <v>2020</v>
      </c>
    </row>
    <row r="2798" spans="8:18">
      <c r="H2798" t="s">
        <v>164</v>
      </c>
      <c r="I2798" t="s">
        <v>280</v>
      </c>
      <c r="J2798">
        <v>2006</v>
      </c>
      <c r="K2798" t="s">
        <v>808</v>
      </c>
      <c r="L2798">
        <v>1</v>
      </c>
      <c r="N2798" t="s">
        <v>164</v>
      </c>
      <c r="O2798" t="s">
        <v>265</v>
      </c>
      <c r="P2798">
        <v>2006</v>
      </c>
      <c r="Q2798" t="s">
        <v>1348</v>
      </c>
      <c r="R2798">
        <v>3</v>
      </c>
    </row>
    <row r="2799" spans="8:18">
      <c r="H2799" t="s">
        <v>164</v>
      </c>
      <c r="I2799" t="s">
        <v>280</v>
      </c>
      <c r="J2799">
        <v>2006</v>
      </c>
      <c r="K2799" t="s">
        <v>1349</v>
      </c>
      <c r="L2799">
        <v>2</v>
      </c>
      <c r="N2799" t="s">
        <v>164</v>
      </c>
      <c r="O2799" t="s">
        <v>265</v>
      </c>
      <c r="P2799">
        <v>2007</v>
      </c>
      <c r="Q2799" t="s">
        <v>1348</v>
      </c>
      <c r="R2799">
        <v>3</v>
      </c>
    </row>
    <row r="2800" spans="8:18">
      <c r="H2800" t="s">
        <v>164</v>
      </c>
      <c r="I2800" t="s">
        <v>280</v>
      </c>
      <c r="J2800">
        <v>2006</v>
      </c>
      <c r="K2800" t="s">
        <v>1350</v>
      </c>
      <c r="L2800">
        <v>2</v>
      </c>
      <c r="N2800" t="s">
        <v>164</v>
      </c>
      <c r="O2800" t="s">
        <v>265</v>
      </c>
      <c r="P2800">
        <v>2008</v>
      </c>
      <c r="Q2800" t="s">
        <v>1348</v>
      </c>
      <c r="R2800">
        <v>3</v>
      </c>
    </row>
    <row r="2801" spans="8:18">
      <c r="H2801" t="s">
        <v>164</v>
      </c>
      <c r="I2801" t="s">
        <v>280</v>
      </c>
      <c r="J2801">
        <v>2007</v>
      </c>
      <c r="K2801" t="s">
        <v>808</v>
      </c>
      <c r="L2801">
        <v>1</v>
      </c>
      <c r="N2801" t="s">
        <v>164</v>
      </c>
      <c r="O2801" t="s">
        <v>265</v>
      </c>
      <c r="P2801">
        <v>2009</v>
      </c>
      <c r="Q2801" t="s">
        <v>1348</v>
      </c>
      <c r="R2801">
        <v>3</v>
      </c>
    </row>
    <row r="2802" spans="8:18">
      <c r="H2802" t="s">
        <v>164</v>
      </c>
      <c r="I2802" t="s">
        <v>280</v>
      </c>
      <c r="J2802">
        <v>2007</v>
      </c>
      <c r="K2802" t="s">
        <v>1349</v>
      </c>
      <c r="L2802">
        <v>2</v>
      </c>
      <c r="N2802" t="s">
        <v>164</v>
      </c>
      <c r="O2802" t="s">
        <v>265</v>
      </c>
      <c r="P2802">
        <v>2010</v>
      </c>
      <c r="Q2802" t="s">
        <v>1348</v>
      </c>
      <c r="R2802">
        <v>3</v>
      </c>
    </row>
    <row r="2803" spans="8:18">
      <c r="H2803" t="s">
        <v>164</v>
      </c>
      <c r="I2803" t="s">
        <v>280</v>
      </c>
      <c r="J2803">
        <v>2007</v>
      </c>
      <c r="K2803" t="s">
        <v>1350</v>
      </c>
      <c r="L2803">
        <v>2</v>
      </c>
      <c r="N2803" t="s">
        <v>164</v>
      </c>
      <c r="O2803" t="s">
        <v>265</v>
      </c>
      <c r="P2803">
        <v>2011</v>
      </c>
      <c r="Q2803" t="s">
        <v>1348</v>
      </c>
      <c r="R2803">
        <v>3</v>
      </c>
    </row>
    <row r="2804" spans="8:18">
      <c r="H2804" t="s">
        <v>164</v>
      </c>
      <c r="I2804" t="s">
        <v>280</v>
      </c>
      <c r="J2804">
        <v>2008</v>
      </c>
      <c r="K2804" t="s">
        <v>808</v>
      </c>
      <c r="L2804">
        <v>1</v>
      </c>
      <c r="N2804" t="s">
        <v>164</v>
      </c>
      <c r="O2804" t="s">
        <v>265</v>
      </c>
      <c r="P2804">
        <v>2012</v>
      </c>
      <c r="Q2804" t="s">
        <v>1351</v>
      </c>
      <c r="R2804">
        <v>3</v>
      </c>
    </row>
    <row r="2805" spans="8:18">
      <c r="H2805" t="s">
        <v>164</v>
      </c>
      <c r="I2805" t="s">
        <v>280</v>
      </c>
      <c r="J2805">
        <v>2008</v>
      </c>
      <c r="K2805" t="s">
        <v>1349</v>
      </c>
      <c r="L2805">
        <v>2</v>
      </c>
      <c r="N2805" t="s">
        <v>164</v>
      </c>
      <c r="O2805" t="s">
        <v>265</v>
      </c>
      <c r="P2805">
        <v>2013</v>
      </c>
      <c r="Q2805" t="s">
        <v>1351</v>
      </c>
      <c r="R2805">
        <v>3</v>
      </c>
    </row>
    <row r="2806" spans="8:18">
      <c r="H2806" t="s">
        <v>164</v>
      </c>
      <c r="I2806" t="s">
        <v>280</v>
      </c>
      <c r="J2806">
        <v>2008</v>
      </c>
      <c r="K2806" t="s">
        <v>1350</v>
      </c>
      <c r="L2806">
        <v>2</v>
      </c>
      <c r="N2806" t="s">
        <v>164</v>
      </c>
      <c r="O2806" t="s">
        <v>265</v>
      </c>
      <c r="P2806">
        <v>2014</v>
      </c>
      <c r="Q2806" t="s">
        <v>1351</v>
      </c>
      <c r="R2806">
        <v>3</v>
      </c>
    </row>
    <row r="2807" spans="8:18">
      <c r="H2807" t="s">
        <v>164</v>
      </c>
      <c r="I2807" t="s">
        <v>280</v>
      </c>
      <c r="J2807">
        <v>2009</v>
      </c>
      <c r="K2807" t="s">
        <v>808</v>
      </c>
      <c r="L2807">
        <v>1</v>
      </c>
      <c r="N2807" t="s">
        <v>164</v>
      </c>
      <c r="O2807" t="s">
        <v>265</v>
      </c>
      <c r="P2807">
        <v>2015</v>
      </c>
      <c r="Q2807" t="s">
        <v>1351</v>
      </c>
      <c r="R2807">
        <v>3</v>
      </c>
    </row>
    <row r="2808" spans="8:18">
      <c r="H2808" t="s">
        <v>164</v>
      </c>
      <c r="I2808" t="s">
        <v>280</v>
      </c>
      <c r="J2808">
        <v>2009</v>
      </c>
      <c r="K2808" t="s">
        <v>1349</v>
      </c>
      <c r="L2808">
        <v>2</v>
      </c>
      <c r="N2808" t="s">
        <v>164</v>
      </c>
      <c r="O2808" t="s">
        <v>265</v>
      </c>
      <c r="P2808">
        <v>2016</v>
      </c>
      <c r="Q2808" t="s">
        <v>1351</v>
      </c>
      <c r="R2808">
        <v>3</v>
      </c>
    </row>
    <row r="2809" spans="8:18">
      <c r="H2809" t="s">
        <v>164</v>
      </c>
      <c r="I2809" t="s">
        <v>280</v>
      </c>
      <c r="J2809">
        <v>2009</v>
      </c>
      <c r="K2809" t="s">
        <v>1350</v>
      </c>
      <c r="L2809">
        <v>2</v>
      </c>
      <c r="N2809" t="s">
        <v>164</v>
      </c>
      <c r="O2809" t="s">
        <v>265</v>
      </c>
      <c r="P2809">
        <v>2017</v>
      </c>
      <c r="Q2809" t="s">
        <v>1351</v>
      </c>
      <c r="R2809">
        <v>3</v>
      </c>
    </row>
    <row r="2810" spans="8:18">
      <c r="H2810" t="s">
        <v>164</v>
      </c>
      <c r="I2810" t="s">
        <v>280</v>
      </c>
      <c r="J2810">
        <v>2010</v>
      </c>
      <c r="K2810" t="s">
        <v>808</v>
      </c>
      <c r="L2810">
        <v>1</v>
      </c>
      <c r="N2810" t="s">
        <v>164</v>
      </c>
      <c r="O2810" t="s">
        <v>265</v>
      </c>
      <c r="P2810">
        <v>2018</v>
      </c>
      <c r="Q2810" t="s">
        <v>1352</v>
      </c>
      <c r="R2810">
        <v>3</v>
      </c>
    </row>
    <row r="2811" spans="8:18">
      <c r="H2811" t="s">
        <v>164</v>
      </c>
      <c r="I2811" t="s">
        <v>280</v>
      </c>
      <c r="J2811">
        <v>2010</v>
      </c>
      <c r="K2811" t="s">
        <v>1349</v>
      </c>
      <c r="L2811">
        <v>2</v>
      </c>
      <c r="N2811" t="s">
        <v>164</v>
      </c>
      <c r="O2811" t="s">
        <v>265</v>
      </c>
      <c r="P2811">
        <v>2019</v>
      </c>
      <c r="Q2811" t="s">
        <v>1352</v>
      </c>
      <c r="R2811">
        <v>3</v>
      </c>
    </row>
    <row r="2812" spans="8:18">
      <c r="H2812" t="s">
        <v>164</v>
      </c>
      <c r="I2812" t="s">
        <v>280</v>
      </c>
      <c r="J2812">
        <v>2010</v>
      </c>
      <c r="K2812" t="s">
        <v>1350</v>
      </c>
      <c r="L2812">
        <v>2</v>
      </c>
      <c r="N2812" t="s">
        <v>164</v>
      </c>
      <c r="O2812" t="s">
        <v>265</v>
      </c>
      <c r="P2812">
        <v>2020</v>
      </c>
      <c r="Q2812" t="s">
        <v>1352</v>
      </c>
      <c r="R2812">
        <v>3</v>
      </c>
    </row>
    <row r="2813" spans="8:18">
      <c r="H2813" t="s">
        <v>164</v>
      </c>
      <c r="I2813" t="s">
        <v>280</v>
      </c>
      <c r="J2813">
        <v>2011</v>
      </c>
      <c r="K2813" t="s">
        <v>808</v>
      </c>
      <c r="L2813">
        <v>1</v>
      </c>
      <c r="N2813" t="s">
        <v>164</v>
      </c>
      <c r="O2813" t="s">
        <v>266</v>
      </c>
      <c r="P2813">
        <v>2006</v>
      </c>
    </row>
    <row r="2814" spans="8:18">
      <c r="H2814" t="s">
        <v>164</v>
      </c>
      <c r="I2814" t="s">
        <v>280</v>
      </c>
      <c r="J2814">
        <v>2011</v>
      </c>
      <c r="K2814" t="s">
        <v>1349</v>
      </c>
      <c r="L2814">
        <v>2</v>
      </c>
      <c r="N2814" t="s">
        <v>164</v>
      </c>
      <c r="O2814" t="s">
        <v>266</v>
      </c>
      <c r="P2814">
        <v>2007</v>
      </c>
    </row>
    <row r="2815" spans="8:18">
      <c r="H2815" t="s">
        <v>164</v>
      </c>
      <c r="I2815" t="s">
        <v>280</v>
      </c>
      <c r="J2815">
        <v>2011</v>
      </c>
      <c r="K2815" t="s">
        <v>1350</v>
      </c>
      <c r="L2815">
        <v>2</v>
      </c>
      <c r="N2815" t="s">
        <v>164</v>
      </c>
      <c r="O2815" t="s">
        <v>266</v>
      </c>
      <c r="P2815">
        <v>2008</v>
      </c>
    </row>
    <row r="2816" spans="8:18">
      <c r="H2816" t="s">
        <v>164</v>
      </c>
      <c r="I2816" t="s">
        <v>280</v>
      </c>
      <c r="J2816">
        <v>2012</v>
      </c>
      <c r="K2816" t="s">
        <v>808</v>
      </c>
      <c r="L2816">
        <v>1</v>
      </c>
      <c r="N2816" t="s">
        <v>164</v>
      </c>
      <c r="O2816" t="s">
        <v>266</v>
      </c>
      <c r="P2816">
        <v>2009</v>
      </c>
    </row>
    <row r="2817" spans="8:18">
      <c r="H2817" t="s">
        <v>164</v>
      </c>
      <c r="I2817" t="s">
        <v>280</v>
      </c>
      <c r="J2817">
        <v>2012</v>
      </c>
      <c r="K2817" t="s">
        <v>1349</v>
      </c>
      <c r="L2817">
        <v>2</v>
      </c>
      <c r="N2817" t="s">
        <v>164</v>
      </c>
      <c r="O2817" t="s">
        <v>266</v>
      </c>
      <c r="P2817">
        <v>2010</v>
      </c>
    </row>
    <row r="2818" spans="8:18">
      <c r="H2818" t="s">
        <v>164</v>
      </c>
      <c r="I2818" t="s">
        <v>280</v>
      </c>
      <c r="J2818">
        <v>2012</v>
      </c>
      <c r="K2818" t="s">
        <v>1350</v>
      </c>
      <c r="L2818">
        <v>2</v>
      </c>
      <c r="N2818" t="s">
        <v>164</v>
      </c>
      <c r="O2818" t="s">
        <v>266</v>
      </c>
      <c r="P2818">
        <v>2011</v>
      </c>
    </row>
    <row r="2819" spans="8:18">
      <c r="H2819" t="s">
        <v>164</v>
      </c>
      <c r="I2819" t="s">
        <v>280</v>
      </c>
      <c r="J2819">
        <v>2013</v>
      </c>
      <c r="K2819" t="s">
        <v>808</v>
      </c>
      <c r="L2819">
        <v>1</v>
      </c>
      <c r="N2819" t="s">
        <v>164</v>
      </c>
      <c r="O2819" t="s">
        <v>266</v>
      </c>
      <c r="P2819">
        <v>2012</v>
      </c>
    </row>
    <row r="2820" spans="8:18">
      <c r="H2820" t="s">
        <v>164</v>
      </c>
      <c r="I2820" t="s">
        <v>280</v>
      </c>
      <c r="J2820">
        <v>2013</v>
      </c>
      <c r="K2820" t="s">
        <v>1349</v>
      </c>
      <c r="L2820">
        <v>2</v>
      </c>
      <c r="N2820" t="s">
        <v>164</v>
      </c>
      <c r="O2820" t="s">
        <v>266</v>
      </c>
      <c r="P2820">
        <v>2013</v>
      </c>
    </row>
    <row r="2821" spans="8:18">
      <c r="H2821" t="s">
        <v>164</v>
      </c>
      <c r="I2821" t="s">
        <v>280</v>
      </c>
      <c r="J2821">
        <v>2013</v>
      </c>
      <c r="K2821" t="s">
        <v>1350</v>
      </c>
      <c r="L2821">
        <v>2</v>
      </c>
      <c r="N2821" t="s">
        <v>164</v>
      </c>
      <c r="O2821" t="s">
        <v>266</v>
      </c>
      <c r="P2821">
        <v>2014</v>
      </c>
    </row>
    <row r="2822" spans="8:18">
      <c r="H2822" t="s">
        <v>164</v>
      </c>
      <c r="I2822" t="s">
        <v>280</v>
      </c>
      <c r="J2822">
        <v>2014</v>
      </c>
      <c r="K2822" t="s">
        <v>808</v>
      </c>
      <c r="L2822">
        <v>1</v>
      </c>
      <c r="N2822" t="s">
        <v>164</v>
      </c>
      <c r="O2822" t="s">
        <v>266</v>
      </c>
      <c r="P2822">
        <v>2015</v>
      </c>
    </row>
    <row r="2823" spans="8:18">
      <c r="H2823" t="s">
        <v>164</v>
      </c>
      <c r="I2823" t="s">
        <v>280</v>
      </c>
      <c r="J2823">
        <v>2014</v>
      </c>
      <c r="K2823" t="s">
        <v>1349</v>
      </c>
      <c r="L2823">
        <v>2</v>
      </c>
      <c r="N2823" t="s">
        <v>164</v>
      </c>
      <c r="O2823" t="s">
        <v>266</v>
      </c>
      <c r="P2823">
        <v>2016</v>
      </c>
    </row>
    <row r="2824" spans="8:18">
      <c r="H2824" t="s">
        <v>164</v>
      </c>
      <c r="I2824" t="s">
        <v>280</v>
      </c>
      <c r="J2824">
        <v>2014</v>
      </c>
      <c r="K2824" t="s">
        <v>1350</v>
      </c>
      <c r="L2824">
        <v>2</v>
      </c>
      <c r="N2824" t="s">
        <v>164</v>
      </c>
      <c r="O2824" t="s">
        <v>266</v>
      </c>
      <c r="P2824">
        <v>2017</v>
      </c>
    </row>
    <row r="2825" spans="8:18">
      <c r="H2825" t="s">
        <v>164</v>
      </c>
      <c r="I2825" t="s">
        <v>280</v>
      </c>
      <c r="J2825">
        <v>2015</v>
      </c>
      <c r="K2825" t="s">
        <v>808</v>
      </c>
      <c r="L2825">
        <v>1</v>
      </c>
      <c r="N2825" t="s">
        <v>164</v>
      </c>
      <c r="O2825" t="s">
        <v>266</v>
      </c>
      <c r="P2825">
        <v>2018</v>
      </c>
    </row>
    <row r="2826" spans="8:18">
      <c r="H2826" t="s">
        <v>164</v>
      </c>
      <c r="I2826" t="s">
        <v>280</v>
      </c>
      <c r="J2826">
        <v>2015</v>
      </c>
      <c r="K2826" t="s">
        <v>1349</v>
      </c>
      <c r="L2826">
        <v>2</v>
      </c>
      <c r="N2826" t="s">
        <v>164</v>
      </c>
      <c r="O2826" t="s">
        <v>266</v>
      </c>
      <c r="P2826">
        <v>2019</v>
      </c>
    </row>
    <row r="2827" spans="8:18">
      <c r="H2827" t="s">
        <v>164</v>
      </c>
      <c r="I2827" t="s">
        <v>280</v>
      </c>
      <c r="J2827">
        <v>2015</v>
      </c>
      <c r="K2827" t="s">
        <v>1350</v>
      </c>
      <c r="L2827">
        <v>2</v>
      </c>
      <c r="N2827" t="s">
        <v>164</v>
      </c>
      <c r="O2827" t="s">
        <v>266</v>
      </c>
      <c r="P2827">
        <v>2020</v>
      </c>
    </row>
    <row r="2828" spans="8:18">
      <c r="H2828" t="s">
        <v>164</v>
      </c>
      <c r="I2828" t="s">
        <v>280</v>
      </c>
      <c r="J2828">
        <v>2015</v>
      </c>
      <c r="K2828" t="s">
        <v>1173</v>
      </c>
      <c r="L2828">
        <v>2</v>
      </c>
      <c r="N2828" t="s">
        <v>164</v>
      </c>
      <c r="O2828" t="s">
        <v>267</v>
      </c>
      <c r="Q2828">
        <v>0</v>
      </c>
      <c r="R2828">
        <v>0</v>
      </c>
    </row>
    <row r="2829" spans="8:18">
      <c r="H2829" t="s">
        <v>164</v>
      </c>
      <c r="I2829" t="s">
        <v>280</v>
      </c>
      <c r="J2829">
        <v>2016</v>
      </c>
      <c r="K2829" t="s">
        <v>808</v>
      </c>
      <c r="L2829">
        <v>1</v>
      </c>
      <c r="N2829" t="s">
        <v>164</v>
      </c>
      <c r="O2829" t="s">
        <v>268</v>
      </c>
    </row>
    <row r="2830" spans="8:18">
      <c r="H2830" t="s">
        <v>164</v>
      </c>
      <c r="I2830" t="s">
        <v>280</v>
      </c>
      <c r="J2830">
        <v>2016</v>
      </c>
      <c r="K2830" t="s">
        <v>1349</v>
      </c>
      <c r="L2830">
        <v>2</v>
      </c>
      <c r="N2830" t="s">
        <v>164</v>
      </c>
      <c r="O2830" t="s">
        <v>269</v>
      </c>
    </row>
    <row r="2831" spans="8:18">
      <c r="H2831" t="s">
        <v>164</v>
      </c>
      <c r="I2831" t="s">
        <v>280</v>
      </c>
      <c r="J2831">
        <v>2016</v>
      </c>
      <c r="K2831" t="s">
        <v>1350</v>
      </c>
      <c r="L2831">
        <v>2</v>
      </c>
      <c r="N2831" t="s">
        <v>164</v>
      </c>
      <c r="O2831" t="s">
        <v>269</v>
      </c>
      <c r="P2831">
        <v>2018</v>
      </c>
      <c r="Q2831" t="s">
        <v>1353</v>
      </c>
      <c r="R2831">
        <v>1</v>
      </c>
    </row>
    <row r="2832" spans="8:18">
      <c r="H2832" t="s">
        <v>164</v>
      </c>
      <c r="I2832" t="s">
        <v>280</v>
      </c>
      <c r="J2832">
        <v>2017</v>
      </c>
      <c r="K2832" t="s">
        <v>808</v>
      </c>
      <c r="L2832">
        <v>1</v>
      </c>
      <c r="N2832" t="s">
        <v>164</v>
      </c>
      <c r="O2832" t="s">
        <v>269</v>
      </c>
      <c r="P2832">
        <v>2021</v>
      </c>
      <c r="Q2832" t="s">
        <v>1354</v>
      </c>
      <c r="R2832">
        <v>1</v>
      </c>
    </row>
    <row r="2833" spans="8:18">
      <c r="H2833" t="s">
        <v>164</v>
      </c>
      <c r="I2833" t="s">
        <v>280</v>
      </c>
      <c r="J2833">
        <v>2017</v>
      </c>
      <c r="K2833" t="s">
        <v>1349</v>
      </c>
      <c r="L2833">
        <v>2</v>
      </c>
      <c r="N2833" t="s">
        <v>164</v>
      </c>
      <c r="O2833" t="s">
        <v>270</v>
      </c>
    </row>
    <row r="2834" spans="8:18">
      <c r="H2834" t="s">
        <v>164</v>
      </c>
      <c r="I2834" t="s">
        <v>280</v>
      </c>
      <c r="J2834">
        <v>2017</v>
      </c>
      <c r="K2834" t="s">
        <v>1350</v>
      </c>
      <c r="L2834">
        <v>2</v>
      </c>
      <c r="N2834" t="s">
        <v>164</v>
      </c>
      <c r="O2834" t="s">
        <v>271</v>
      </c>
      <c r="Q2834" t="s">
        <v>516</v>
      </c>
      <c r="R2834">
        <v>0</v>
      </c>
    </row>
    <row r="2835" spans="8:18">
      <c r="H2835" t="s">
        <v>164</v>
      </c>
      <c r="I2835" t="s">
        <v>280</v>
      </c>
      <c r="J2835">
        <v>2018</v>
      </c>
      <c r="K2835" t="s">
        <v>808</v>
      </c>
      <c r="L2835">
        <v>1</v>
      </c>
      <c r="N2835" t="s">
        <v>164</v>
      </c>
      <c r="O2835" t="s">
        <v>272</v>
      </c>
      <c r="Q2835">
        <v>0</v>
      </c>
      <c r="R2835">
        <v>0</v>
      </c>
    </row>
    <row r="2836" spans="8:18">
      <c r="H2836" t="s">
        <v>164</v>
      </c>
      <c r="I2836" t="s">
        <v>280</v>
      </c>
      <c r="J2836">
        <v>2018</v>
      </c>
      <c r="K2836" t="s">
        <v>1349</v>
      </c>
      <c r="L2836">
        <v>2</v>
      </c>
      <c r="N2836" t="s">
        <v>164</v>
      </c>
      <c r="O2836" t="s">
        <v>273</v>
      </c>
      <c r="P2836">
        <v>0</v>
      </c>
    </row>
    <row r="2837" spans="8:18">
      <c r="H2837" t="s">
        <v>164</v>
      </c>
      <c r="I2837" t="s">
        <v>280</v>
      </c>
      <c r="J2837">
        <v>2018</v>
      </c>
      <c r="K2837" t="s">
        <v>1350</v>
      </c>
      <c r="L2837">
        <v>2</v>
      </c>
      <c r="N2837" t="s">
        <v>164</v>
      </c>
      <c r="O2837" t="s">
        <v>274</v>
      </c>
      <c r="P2837">
        <v>2006</v>
      </c>
    </row>
    <row r="2838" spans="8:18">
      <c r="H2838" t="s">
        <v>164</v>
      </c>
      <c r="I2838" t="s">
        <v>280</v>
      </c>
      <c r="J2838">
        <v>2019</v>
      </c>
      <c r="K2838" t="s">
        <v>808</v>
      </c>
      <c r="L2838">
        <v>1</v>
      </c>
      <c r="N2838" t="s">
        <v>164</v>
      </c>
      <c r="O2838" t="s">
        <v>274</v>
      </c>
      <c r="P2838">
        <v>2007</v>
      </c>
    </row>
    <row r="2839" spans="8:18">
      <c r="H2839" t="s">
        <v>164</v>
      </c>
      <c r="I2839" t="s">
        <v>280</v>
      </c>
      <c r="J2839">
        <v>2019</v>
      </c>
      <c r="K2839" t="s">
        <v>1349</v>
      </c>
      <c r="L2839">
        <v>2</v>
      </c>
      <c r="N2839" t="s">
        <v>164</v>
      </c>
      <c r="O2839" t="s">
        <v>274</v>
      </c>
      <c r="P2839">
        <v>2008</v>
      </c>
    </row>
    <row r="2840" spans="8:18">
      <c r="H2840" t="s">
        <v>164</v>
      </c>
      <c r="I2840" t="s">
        <v>280</v>
      </c>
      <c r="J2840">
        <v>2019</v>
      </c>
      <c r="K2840" t="s">
        <v>1350</v>
      </c>
      <c r="L2840">
        <v>2</v>
      </c>
      <c r="N2840" t="s">
        <v>164</v>
      </c>
      <c r="O2840" t="s">
        <v>274</v>
      </c>
      <c r="P2840">
        <v>2009</v>
      </c>
    </row>
    <row r="2841" spans="8:18">
      <c r="H2841" t="s">
        <v>164</v>
      </c>
      <c r="I2841" t="s">
        <v>280</v>
      </c>
      <c r="J2841">
        <v>2020</v>
      </c>
      <c r="K2841" t="s">
        <v>808</v>
      </c>
      <c r="L2841">
        <v>1</v>
      </c>
      <c r="N2841" t="s">
        <v>164</v>
      </c>
      <c r="O2841" t="s">
        <v>274</v>
      </c>
      <c r="P2841">
        <v>2010</v>
      </c>
    </row>
    <row r="2842" spans="8:18">
      <c r="H2842" t="s">
        <v>164</v>
      </c>
      <c r="I2842" t="s">
        <v>280</v>
      </c>
      <c r="J2842">
        <v>2020</v>
      </c>
      <c r="K2842" t="s">
        <v>1349</v>
      </c>
      <c r="L2842">
        <v>2</v>
      </c>
      <c r="N2842" t="s">
        <v>164</v>
      </c>
      <c r="O2842" t="s">
        <v>274</v>
      </c>
      <c r="P2842">
        <v>2011</v>
      </c>
    </row>
    <row r="2843" spans="8:18">
      <c r="H2843" t="s">
        <v>164</v>
      </c>
      <c r="I2843" t="s">
        <v>280</v>
      </c>
      <c r="J2843">
        <v>2020</v>
      </c>
      <c r="K2843" t="s">
        <v>1350</v>
      </c>
      <c r="L2843">
        <v>2</v>
      </c>
      <c r="N2843" t="s">
        <v>164</v>
      </c>
      <c r="O2843" t="s">
        <v>274</v>
      </c>
      <c r="P2843">
        <v>2012</v>
      </c>
    </row>
    <row r="2844" spans="8:18">
      <c r="H2844" t="s">
        <v>164</v>
      </c>
      <c r="I2844" t="s">
        <v>281</v>
      </c>
      <c r="J2844">
        <v>2007</v>
      </c>
      <c r="K2844" t="s">
        <v>516</v>
      </c>
      <c r="L2844">
        <v>0</v>
      </c>
      <c r="N2844" t="s">
        <v>164</v>
      </c>
      <c r="O2844" t="s">
        <v>274</v>
      </c>
      <c r="P2844">
        <v>2013</v>
      </c>
    </row>
    <row r="2845" spans="8:18">
      <c r="H2845" t="s">
        <v>164</v>
      </c>
      <c r="I2845" t="s">
        <v>281</v>
      </c>
      <c r="J2845">
        <v>2008</v>
      </c>
      <c r="K2845" t="s">
        <v>516</v>
      </c>
      <c r="L2845">
        <v>0</v>
      </c>
      <c r="N2845" t="s">
        <v>164</v>
      </c>
      <c r="O2845" t="s">
        <v>274</v>
      </c>
      <c r="P2845">
        <v>2014</v>
      </c>
    </row>
    <row r="2846" spans="8:18">
      <c r="H2846" t="s">
        <v>164</v>
      </c>
      <c r="I2846" t="s">
        <v>281</v>
      </c>
      <c r="J2846">
        <v>2009</v>
      </c>
      <c r="K2846" t="s">
        <v>516</v>
      </c>
      <c r="L2846">
        <v>0</v>
      </c>
      <c r="N2846" t="s">
        <v>164</v>
      </c>
      <c r="O2846" t="s">
        <v>274</v>
      </c>
      <c r="P2846">
        <v>2015</v>
      </c>
    </row>
    <row r="2847" spans="8:18">
      <c r="H2847" t="s">
        <v>164</v>
      </c>
      <c r="I2847" t="s">
        <v>281</v>
      </c>
      <c r="J2847">
        <v>2010</v>
      </c>
      <c r="K2847" t="s">
        <v>516</v>
      </c>
      <c r="L2847">
        <v>0</v>
      </c>
      <c r="N2847" t="s">
        <v>164</v>
      </c>
      <c r="O2847" t="s">
        <v>274</v>
      </c>
      <c r="P2847">
        <v>2016</v>
      </c>
    </row>
    <row r="2848" spans="8:18">
      <c r="H2848" t="s">
        <v>164</v>
      </c>
      <c r="I2848" t="s">
        <v>281</v>
      </c>
      <c r="J2848">
        <v>2011</v>
      </c>
      <c r="K2848" t="s">
        <v>516</v>
      </c>
      <c r="L2848">
        <v>0</v>
      </c>
      <c r="N2848" t="s">
        <v>164</v>
      </c>
      <c r="O2848" t="s">
        <v>274</v>
      </c>
      <c r="P2848">
        <v>2017</v>
      </c>
    </row>
    <row r="2849" spans="8:18">
      <c r="H2849" t="s">
        <v>164</v>
      </c>
      <c r="I2849" t="s">
        <v>281</v>
      </c>
      <c r="J2849">
        <v>2012</v>
      </c>
      <c r="K2849" t="s">
        <v>516</v>
      </c>
      <c r="L2849">
        <v>0</v>
      </c>
      <c r="N2849" t="s">
        <v>164</v>
      </c>
      <c r="O2849" t="s">
        <v>274</v>
      </c>
      <c r="P2849">
        <v>2018</v>
      </c>
    </row>
    <row r="2850" spans="8:18">
      <c r="H2850" t="s">
        <v>164</v>
      </c>
      <c r="I2850" t="s">
        <v>281</v>
      </c>
      <c r="J2850">
        <v>2013</v>
      </c>
      <c r="K2850" t="s">
        <v>516</v>
      </c>
      <c r="L2850">
        <v>0</v>
      </c>
      <c r="N2850" t="s">
        <v>164</v>
      </c>
      <c r="O2850" t="s">
        <v>274</v>
      </c>
      <c r="P2850">
        <v>2019</v>
      </c>
    </row>
    <row r="2851" spans="8:18">
      <c r="H2851" t="s">
        <v>164</v>
      </c>
      <c r="I2851" t="s">
        <v>281</v>
      </c>
      <c r="J2851">
        <v>2014</v>
      </c>
      <c r="K2851" t="s">
        <v>516</v>
      </c>
      <c r="L2851">
        <v>0</v>
      </c>
      <c r="N2851" t="s">
        <v>164</v>
      </c>
      <c r="O2851" t="s">
        <v>274</v>
      </c>
      <c r="P2851">
        <v>2020</v>
      </c>
    </row>
    <row r="2852" spans="8:18">
      <c r="H2852" t="s">
        <v>164</v>
      </c>
      <c r="I2852" t="s">
        <v>281</v>
      </c>
      <c r="J2852">
        <v>2015</v>
      </c>
      <c r="K2852" t="s">
        <v>516</v>
      </c>
      <c r="L2852">
        <v>0</v>
      </c>
      <c r="N2852" t="s">
        <v>164</v>
      </c>
      <c r="O2852" t="s">
        <v>275</v>
      </c>
      <c r="Q2852">
        <v>0</v>
      </c>
      <c r="R2852">
        <v>0</v>
      </c>
    </row>
    <row r="2853" spans="8:18">
      <c r="H2853" t="s">
        <v>164</v>
      </c>
      <c r="I2853" t="s">
        <v>281</v>
      </c>
      <c r="J2853">
        <v>2016</v>
      </c>
      <c r="K2853" t="s">
        <v>516</v>
      </c>
      <c r="L2853">
        <v>0</v>
      </c>
      <c r="N2853" t="s">
        <v>164</v>
      </c>
      <c r="O2853" t="s">
        <v>275</v>
      </c>
      <c r="P2853">
        <v>2014</v>
      </c>
      <c r="Q2853" t="s">
        <v>1355</v>
      </c>
      <c r="R2853">
        <v>1</v>
      </c>
    </row>
    <row r="2854" spans="8:18">
      <c r="H2854" t="s">
        <v>164</v>
      </c>
      <c r="I2854" t="s">
        <v>281</v>
      </c>
      <c r="J2854">
        <v>2017</v>
      </c>
      <c r="K2854" t="s">
        <v>516</v>
      </c>
      <c r="L2854">
        <v>0</v>
      </c>
      <c r="N2854" t="s">
        <v>164</v>
      </c>
      <c r="O2854" t="s">
        <v>275</v>
      </c>
      <c r="P2854">
        <v>2015</v>
      </c>
      <c r="Q2854" t="s">
        <v>1355</v>
      </c>
      <c r="R2854">
        <v>1</v>
      </c>
    </row>
    <row r="2855" spans="8:18">
      <c r="H2855" t="s">
        <v>164</v>
      </c>
      <c r="I2855" t="s">
        <v>281</v>
      </c>
      <c r="J2855">
        <v>2018</v>
      </c>
      <c r="K2855" t="s">
        <v>516</v>
      </c>
      <c r="L2855">
        <v>0</v>
      </c>
      <c r="N2855" t="s">
        <v>164</v>
      </c>
      <c r="O2855" t="s">
        <v>275</v>
      </c>
      <c r="P2855">
        <v>2016</v>
      </c>
      <c r="Q2855" t="s">
        <v>1355</v>
      </c>
      <c r="R2855">
        <v>1</v>
      </c>
    </row>
    <row r="2856" spans="8:18">
      <c r="H2856" t="s">
        <v>164</v>
      </c>
      <c r="I2856" t="s">
        <v>281</v>
      </c>
      <c r="J2856">
        <v>2019</v>
      </c>
      <c r="K2856" t="s">
        <v>516</v>
      </c>
      <c r="L2856">
        <v>0</v>
      </c>
      <c r="N2856" t="s">
        <v>164</v>
      </c>
      <c r="O2856" t="s">
        <v>275</v>
      </c>
      <c r="P2856">
        <v>2017</v>
      </c>
      <c r="Q2856" t="s">
        <v>1355</v>
      </c>
      <c r="R2856">
        <v>1</v>
      </c>
    </row>
    <row r="2857" spans="8:18">
      <c r="H2857" t="s">
        <v>164</v>
      </c>
      <c r="I2857" t="s">
        <v>281</v>
      </c>
      <c r="J2857">
        <v>2020</v>
      </c>
      <c r="K2857" t="s">
        <v>516</v>
      </c>
      <c r="L2857">
        <v>0</v>
      </c>
      <c r="N2857" t="s">
        <v>164</v>
      </c>
      <c r="O2857" t="s">
        <v>275</v>
      </c>
      <c r="P2857">
        <v>2018</v>
      </c>
      <c r="Q2857" t="s">
        <v>1355</v>
      </c>
      <c r="R2857">
        <v>1</v>
      </c>
    </row>
    <row r="2858" spans="8:18">
      <c r="H2858" t="s">
        <v>164</v>
      </c>
      <c r="I2858" t="s">
        <v>281</v>
      </c>
      <c r="J2858">
        <v>2021</v>
      </c>
      <c r="K2858" t="s">
        <v>516</v>
      </c>
      <c r="L2858">
        <v>0</v>
      </c>
      <c r="N2858" t="s">
        <v>164</v>
      </c>
      <c r="O2858" t="s">
        <v>275</v>
      </c>
      <c r="P2858">
        <v>2019</v>
      </c>
      <c r="Q2858" t="s">
        <v>1355</v>
      </c>
      <c r="R2858">
        <v>1</v>
      </c>
    </row>
    <row r="2859" spans="8:18">
      <c r="H2859" t="s">
        <v>164</v>
      </c>
      <c r="I2859" t="s">
        <v>282</v>
      </c>
      <c r="J2859">
        <v>0</v>
      </c>
      <c r="N2859" t="s">
        <v>164</v>
      </c>
      <c r="O2859" t="s">
        <v>275</v>
      </c>
      <c r="P2859">
        <v>2020</v>
      </c>
      <c r="Q2859" t="s">
        <v>1355</v>
      </c>
      <c r="R2859">
        <v>1</v>
      </c>
    </row>
    <row r="2860" spans="8:18">
      <c r="H2860" t="s">
        <v>164</v>
      </c>
      <c r="I2860" t="s">
        <v>284</v>
      </c>
      <c r="J2860">
        <v>2006</v>
      </c>
      <c r="K2860">
        <v>0</v>
      </c>
      <c r="L2860">
        <v>0</v>
      </c>
      <c r="N2860" t="s">
        <v>164</v>
      </c>
      <c r="O2860" t="s">
        <v>276</v>
      </c>
    </row>
    <row r="2861" spans="8:18">
      <c r="H2861" t="s">
        <v>164</v>
      </c>
      <c r="I2861" t="s">
        <v>284</v>
      </c>
      <c r="J2861">
        <v>2007</v>
      </c>
      <c r="K2861">
        <v>0</v>
      </c>
      <c r="L2861">
        <v>0</v>
      </c>
      <c r="N2861" t="s">
        <v>164</v>
      </c>
      <c r="O2861" t="s">
        <v>277</v>
      </c>
    </row>
    <row r="2862" spans="8:18">
      <c r="H2862" t="s">
        <v>164</v>
      </c>
      <c r="I2862" t="s">
        <v>284</v>
      </c>
      <c r="J2862">
        <v>2008</v>
      </c>
      <c r="K2862">
        <v>0</v>
      </c>
      <c r="L2862">
        <v>0</v>
      </c>
      <c r="N2862" t="s">
        <v>164</v>
      </c>
      <c r="O2862" t="s">
        <v>278</v>
      </c>
    </row>
    <row r="2863" spans="8:18">
      <c r="H2863" t="s">
        <v>164</v>
      </c>
      <c r="I2863" t="s">
        <v>284</v>
      </c>
      <c r="J2863">
        <v>2009</v>
      </c>
      <c r="K2863">
        <v>0</v>
      </c>
      <c r="L2863">
        <v>0</v>
      </c>
      <c r="N2863" t="s">
        <v>164</v>
      </c>
      <c r="O2863" t="s">
        <v>279</v>
      </c>
    </row>
    <row r="2864" spans="8:18">
      <c r="H2864" t="s">
        <v>164</v>
      </c>
      <c r="I2864" t="s">
        <v>284</v>
      </c>
      <c r="J2864">
        <v>2010</v>
      </c>
      <c r="K2864" t="s">
        <v>1356</v>
      </c>
      <c r="L2864">
        <v>1</v>
      </c>
      <c r="N2864" t="s">
        <v>164</v>
      </c>
      <c r="O2864" t="s">
        <v>279</v>
      </c>
      <c r="P2864">
        <v>2016</v>
      </c>
      <c r="Q2864" t="s">
        <v>1357</v>
      </c>
      <c r="R2864">
        <v>2</v>
      </c>
    </row>
    <row r="2865" spans="8:18">
      <c r="H2865" t="s">
        <v>164</v>
      </c>
      <c r="I2865" t="s">
        <v>284</v>
      </c>
      <c r="J2865">
        <v>2011</v>
      </c>
      <c r="K2865" t="s">
        <v>1356</v>
      </c>
      <c r="L2865">
        <v>1</v>
      </c>
      <c r="N2865" t="s">
        <v>164</v>
      </c>
      <c r="O2865" t="s">
        <v>279</v>
      </c>
      <c r="P2865">
        <v>2017</v>
      </c>
      <c r="Q2865" t="s">
        <v>1357</v>
      </c>
      <c r="R2865">
        <v>2</v>
      </c>
    </row>
    <row r="2866" spans="8:18">
      <c r="H2866" t="s">
        <v>164</v>
      </c>
      <c r="I2866" t="s">
        <v>284</v>
      </c>
      <c r="J2866">
        <v>2012</v>
      </c>
      <c r="K2866" t="s">
        <v>1356</v>
      </c>
      <c r="L2866">
        <v>1</v>
      </c>
      <c r="N2866" t="s">
        <v>164</v>
      </c>
      <c r="O2866" t="s">
        <v>279</v>
      </c>
      <c r="P2866">
        <v>2018</v>
      </c>
      <c r="Q2866" t="s">
        <v>1357</v>
      </c>
      <c r="R2866">
        <v>2</v>
      </c>
    </row>
    <row r="2867" spans="8:18">
      <c r="H2867" t="s">
        <v>164</v>
      </c>
      <c r="I2867" t="s">
        <v>284</v>
      </c>
      <c r="J2867">
        <v>2013</v>
      </c>
      <c r="K2867" t="s">
        <v>1356</v>
      </c>
      <c r="L2867">
        <v>1</v>
      </c>
      <c r="N2867" t="s">
        <v>164</v>
      </c>
      <c r="O2867" t="s">
        <v>279</v>
      </c>
      <c r="P2867">
        <v>2019</v>
      </c>
      <c r="Q2867" t="s">
        <v>1357</v>
      </c>
      <c r="R2867">
        <v>2</v>
      </c>
    </row>
    <row r="2868" spans="8:18">
      <c r="H2868" t="s">
        <v>164</v>
      </c>
      <c r="I2868" t="s">
        <v>284</v>
      </c>
      <c r="J2868">
        <v>2014</v>
      </c>
      <c r="K2868" t="s">
        <v>1356</v>
      </c>
      <c r="L2868">
        <v>1</v>
      </c>
      <c r="N2868" t="s">
        <v>164</v>
      </c>
      <c r="O2868" t="s">
        <v>279</v>
      </c>
      <c r="P2868">
        <v>2020</v>
      </c>
      <c r="Q2868" t="s">
        <v>1358</v>
      </c>
      <c r="R2868">
        <v>1</v>
      </c>
    </row>
    <row r="2869" spans="8:18">
      <c r="H2869" t="s">
        <v>164</v>
      </c>
      <c r="I2869" t="s">
        <v>284</v>
      </c>
      <c r="J2869">
        <v>2015</v>
      </c>
      <c r="K2869" t="s">
        <v>1356</v>
      </c>
      <c r="L2869">
        <v>1</v>
      </c>
      <c r="N2869" t="s">
        <v>164</v>
      </c>
      <c r="O2869" t="s">
        <v>279</v>
      </c>
      <c r="P2869">
        <v>2021</v>
      </c>
      <c r="Q2869" t="s">
        <v>1264</v>
      </c>
      <c r="R2869">
        <v>2</v>
      </c>
    </row>
    <row r="2870" spans="8:18">
      <c r="H2870" t="s">
        <v>164</v>
      </c>
      <c r="I2870" t="s">
        <v>284</v>
      </c>
      <c r="J2870">
        <v>2016</v>
      </c>
      <c r="K2870" t="s">
        <v>1356</v>
      </c>
      <c r="L2870">
        <v>1</v>
      </c>
      <c r="N2870" t="s">
        <v>164</v>
      </c>
      <c r="O2870" t="s">
        <v>280</v>
      </c>
      <c r="P2870">
        <v>2006</v>
      </c>
      <c r="Q2870" t="s">
        <v>1359</v>
      </c>
      <c r="R2870">
        <v>2</v>
      </c>
    </row>
    <row r="2871" spans="8:18">
      <c r="H2871" t="s">
        <v>164</v>
      </c>
      <c r="I2871" t="s">
        <v>284</v>
      </c>
      <c r="J2871">
        <v>2017</v>
      </c>
      <c r="K2871" t="s">
        <v>1356</v>
      </c>
      <c r="L2871">
        <v>1</v>
      </c>
      <c r="N2871" t="s">
        <v>164</v>
      </c>
      <c r="O2871" t="s">
        <v>280</v>
      </c>
      <c r="P2871">
        <v>2006</v>
      </c>
      <c r="Q2871" t="s">
        <v>1360</v>
      </c>
      <c r="R2871">
        <v>2</v>
      </c>
    </row>
    <row r="2872" spans="8:18">
      <c r="H2872" t="s">
        <v>164</v>
      </c>
      <c r="I2872" t="s">
        <v>284</v>
      </c>
      <c r="J2872">
        <v>2018</v>
      </c>
      <c r="K2872" t="s">
        <v>1356</v>
      </c>
      <c r="L2872">
        <v>1</v>
      </c>
      <c r="N2872" t="s">
        <v>164</v>
      </c>
      <c r="O2872" t="s">
        <v>280</v>
      </c>
      <c r="P2872">
        <v>2006</v>
      </c>
      <c r="Q2872" t="s">
        <v>1361</v>
      </c>
      <c r="R2872">
        <v>1</v>
      </c>
    </row>
    <row r="2873" spans="8:18">
      <c r="H2873" t="s">
        <v>164</v>
      </c>
      <c r="I2873" t="s">
        <v>284</v>
      </c>
      <c r="J2873">
        <v>2019</v>
      </c>
      <c r="K2873" t="s">
        <v>1356</v>
      </c>
      <c r="L2873">
        <v>1</v>
      </c>
      <c r="N2873" t="s">
        <v>164</v>
      </c>
      <c r="O2873" t="s">
        <v>280</v>
      </c>
      <c r="P2873">
        <v>2007</v>
      </c>
      <c r="Q2873" t="s">
        <v>1359</v>
      </c>
      <c r="R2873">
        <v>2</v>
      </c>
    </row>
    <row r="2874" spans="8:18">
      <c r="H2874" t="s">
        <v>164</v>
      </c>
      <c r="I2874" t="s">
        <v>284</v>
      </c>
      <c r="J2874">
        <v>2020</v>
      </c>
      <c r="K2874" t="s">
        <v>1356</v>
      </c>
      <c r="L2874">
        <v>1</v>
      </c>
      <c r="N2874" t="s">
        <v>164</v>
      </c>
      <c r="O2874" t="s">
        <v>280</v>
      </c>
      <c r="P2874">
        <v>2007</v>
      </c>
      <c r="Q2874" t="s">
        <v>1360</v>
      </c>
      <c r="R2874">
        <v>2</v>
      </c>
    </row>
    <row r="2875" spans="8:18">
      <c r="H2875" t="s">
        <v>164</v>
      </c>
      <c r="I2875" t="s">
        <v>284</v>
      </c>
      <c r="J2875">
        <v>2021</v>
      </c>
      <c r="K2875" t="s">
        <v>1362</v>
      </c>
      <c r="L2875">
        <v>2</v>
      </c>
      <c r="N2875" t="s">
        <v>164</v>
      </c>
      <c r="O2875" t="s">
        <v>280</v>
      </c>
      <c r="P2875">
        <v>2007</v>
      </c>
      <c r="Q2875" t="s">
        <v>1361</v>
      </c>
      <c r="R2875">
        <v>1</v>
      </c>
    </row>
    <row r="2876" spans="8:18">
      <c r="H2876" t="s">
        <v>164</v>
      </c>
      <c r="I2876" t="s">
        <v>286</v>
      </c>
      <c r="J2876">
        <v>0</v>
      </c>
      <c r="N2876" t="s">
        <v>164</v>
      </c>
      <c r="O2876" t="s">
        <v>280</v>
      </c>
      <c r="P2876">
        <v>2008</v>
      </c>
      <c r="Q2876" t="s">
        <v>1359</v>
      </c>
      <c r="R2876">
        <v>2</v>
      </c>
    </row>
    <row r="2877" spans="8:18">
      <c r="H2877" t="s">
        <v>164</v>
      </c>
      <c r="I2877" t="s">
        <v>287</v>
      </c>
      <c r="J2877">
        <v>2016</v>
      </c>
      <c r="K2877" t="s">
        <v>716</v>
      </c>
      <c r="L2877">
        <v>1</v>
      </c>
      <c r="N2877" t="s">
        <v>164</v>
      </c>
      <c r="O2877" t="s">
        <v>280</v>
      </c>
      <c r="P2877">
        <v>2008</v>
      </c>
      <c r="Q2877" t="s">
        <v>1363</v>
      </c>
      <c r="R2877">
        <v>2</v>
      </c>
    </row>
    <row r="2878" spans="8:18">
      <c r="H2878" t="s">
        <v>164</v>
      </c>
      <c r="I2878" t="s">
        <v>287</v>
      </c>
      <c r="J2878">
        <v>2017</v>
      </c>
      <c r="K2878" t="s">
        <v>716</v>
      </c>
      <c r="L2878">
        <v>1</v>
      </c>
      <c r="N2878" t="s">
        <v>164</v>
      </c>
      <c r="O2878" t="s">
        <v>280</v>
      </c>
      <c r="P2878">
        <v>2008</v>
      </c>
      <c r="Q2878" t="s">
        <v>1361</v>
      </c>
      <c r="R2878">
        <v>1</v>
      </c>
    </row>
    <row r="2879" spans="8:18">
      <c r="H2879" t="s">
        <v>164</v>
      </c>
      <c r="I2879" t="s">
        <v>287</v>
      </c>
      <c r="J2879">
        <v>2018</v>
      </c>
      <c r="K2879" t="s">
        <v>716</v>
      </c>
      <c r="L2879">
        <v>1</v>
      </c>
      <c r="N2879" t="s">
        <v>164</v>
      </c>
      <c r="O2879" t="s">
        <v>280</v>
      </c>
      <c r="P2879">
        <v>2009</v>
      </c>
      <c r="Q2879" t="s">
        <v>1359</v>
      </c>
      <c r="R2879">
        <v>2</v>
      </c>
    </row>
    <row r="2880" spans="8:18">
      <c r="H2880" t="s">
        <v>164</v>
      </c>
      <c r="I2880" t="s">
        <v>287</v>
      </c>
      <c r="J2880">
        <v>2019</v>
      </c>
      <c r="K2880" t="s">
        <v>716</v>
      </c>
      <c r="L2880">
        <v>1</v>
      </c>
      <c r="N2880" t="s">
        <v>164</v>
      </c>
      <c r="O2880" t="s">
        <v>280</v>
      </c>
      <c r="P2880">
        <v>2009</v>
      </c>
      <c r="Q2880" t="s">
        <v>1360</v>
      </c>
      <c r="R2880">
        <v>2</v>
      </c>
    </row>
    <row r="2881" spans="8:18">
      <c r="H2881" t="s">
        <v>164</v>
      </c>
      <c r="I2881" t="s">
        <v>287</v>
      </c>
      <c r="J2881">
        <v>2020</v>
      </c>
      <c r="K2881" t="s">
        <v>716</v>
      </c>
      <c r="L2881">
        <v>1</v>
      </c>
      <c r="N2881" t="s">
        <v>164</v>
      </c>
      <c r="O2881" t="s">
        <v>280</v>
      </c>
      <c r="P2881">
        <v>2009</v>
      </c>
      <c r="Q2881" t="s">
        <v>1361</v>
      </c>
      <c r="R2881">
        <v>1</v>
      </c>
    </row>
    <row r="2882" spans="8:18">
      <c r="H2882" t="s">
        <v>164</v>
      </c>
      <c r="I2882" t="s">
        <v>287</v>
      </c>
      <c r="J2882">
        <v>2021</v>
      </c>
      <c r="K2882" t="s">
        <v>716</v>
      </c>
      <c r="L2882">
        <v>1</v>
      </c>
      <c r="N2882" t="s">
        <v>164</v>
      </c>
      <c r="O2882" t="s">
        <v>280</v>
      </c>
      <c r="P2882">
        <v>2010</v>
      </c>
      <c r="Q2882" t="s">
        <v>1359</v>
      </c>
      <c r="R2882">
        <v>2</v>
      </c>
    </row>
    <row r="2883" spans="8:18">
      <c r="H2883" t="s">
        <v>164</v>
      </c>
      <c r="I2883" t="s">
        <v>288</v>
      </c>
      <c r="J2883">
        <v>2018</v>
      </c>
      <c r="K2883" t="s">
        <v>1364</v>
      </c>
      <c r="L2883">
        <v>1</v>
      </c>
      <c r="N2883" t="s">
        <v>164</v>
      </c>
      <c r="O2883" t="s">
        <v>280</v>
      </c>
      <c r="P2883">
        <v>2010</v>
      </c>
      <c r="Q2883" t="s">
        <v>1360</v>
      </c>
      <c r="R2883">
        <v>2</v>
      </c>
    </row>
    <row r="2884" spans="8:18">
      <c r="H2884" t="s">
        <v>164</v>
      </c>
      <c r="I2884" t="s">
        <v>288</v>
      </c>
      <c r="J2884">
        <v>2019</v>
      </c>
      <c r="K2884" t="s">
        <v>1364</v>
      </c>
      <c r="L2884">
        <v>1</v>
      </c>
      <c r="N2884" t="s">
        <v>164</v>
      </c>
      <c r="O2884" t="s">
        <v>280</v>
      </c>
      <c r="P2884">
        <v>2010</v>
      </c>
      <c r="Q2884" t="s">
        <v>1361</v>
      </c>
      <c r="R2884">
        <v>1</v>
      </c>
    </row>
    <row r="2885" spans="8:18">
      <c r="H2885" t="s">
        <v>164</v>
      </c>
      <c r="I2885" t="s">
        <v>288</v>
      </c>
      <c r="J2885">
        <v>2020</v>
      </c>
      <c r="K2885" t="s">
        <v>1364</v>
      </c>
      <c r="L2885">
        <v>1</v>
      </c>
      <c r="N2885" t="s">
        <v>164</v>
      </c>
      <c r="O2885" t="s">
        <v>280</v>
      </c>
      <c r="P2885">
        <v>2011</v>
      </c>
      <c r="Q2885" t="s">
        <v>1359</v>
      </c>
      <c r="R2885">
        <v>2</v>
      </c>
    </row>
    <row r="2886" spans="8:18">
      <c r="H2886" t="s">
        <v>164</v>
      </c>
      <c r="I2886" t="s">
        <v>289</v>
      </c>
      <c r="J2886">
        <v>2016</v>
      </c>
      <c r="K2886" t="s">
        <v>1203</v>
      </c>
      <c r="L2886">
        <v>2</v>
      </c>
      <c r="N2886" t="s">
        <v>164</v>
      </c>
      <c r="O2886" t="s">
        <v>280</v>
      </c>
      <c r="P2886">
        <v>2011</v>
      </c>
      <c r="Q2886" t="s">
        <v>1360</v>
      </c>
      <c r="R2886">
        <v>2</v>
      </c>
    </row>
    <row r="2887" spans="8:18">
      <c r="H2887" t="s">
        <v>164</v>
      </c>
      <c r="I2887" t="s">
        <v>289</v>
      </c>
      <c r="J2887">
        <v>2016</v>
      </c>
      <c r="K2887" t="s">
        <v>1365</v>
      </c>
      <c r="L2887">
        <v>2</v>
      </c>
      <c r="N2887" t="s">
        <v>164</v>
      </c>
      <c r="O2887" t="s">
        <v>280</v>
      </c>
      <c r="P2887">
        <v>2011</v>
      </c>
      <c r="Q2887" t="s">
        <v>1361</v>
      </c>
      <c r="R2887">
        <v>1</v>
      </c>
    </row>
    <row r="2888" spans="8:18">
      <c r="H2888" t="s">
        <v>164</v>
      </c>
      <c r="I2888" t="s">
        <v>289</v>
      </c>
      <c r="J2888">
        <v>2017</v>
      </c>
      <c r="K2888" t="s">
        <v>1366</v>
      </c>
      <c r="L2888">
        <v>2</v>
      </c>
      <c r="N2888" t="s">
        <v>164</v>
      </c>
      <c r="O2888" t="s">
        <v>280</v>
      </c>
      <c r="P2888">
        <v>2012</v>
      </c>
      <c r="Q2888" t="s">
        <v>1359</v>
      </c>
      <c r="R2888">
        <v>2</v>
      </c>
    </row>
    <row r="2889" spans="8:18">
      <c r="H2889" t="s">
        <v>164</v>
      </c>
      <c r="I2889" t="s">
        <v>289</v>
      </c>
      <c r="J2889">
        <v>2018</v>
      </c>
      <c r="K2889" t="s">
        <v>1366</v>
      </c>
      <c r="L2889">
        <v>2</v>
      </c>
      <c r="N2889" t="s">
        <v>164</v>
      </c>
      <c r="O2889" t="s">
        <v>280</v>
      </c>
      <c r="P2889">
        <v>2012</v>
      </c>
      <c r="Q2889" t="s">
        <v>1360</v>
      </c>
      <c r="R2889">
        <v>2</v>
      </c>
    </row>
    <row r="2890" spans="8:18">
      <c r="H2890" t="s">
        <v>164</v>
      </c>
      <c r="I2890" t="s">
        <v>289</v>
      </c>
      <c r="J2890">
        <v>2018</v>
      </c>
      <c r="K2890" t="s">
        <v>1367</v>
      </c>
      <c r="L2890">
        <v>2</v>
      </c>
      <c r="N2890" t="s">
        <v>164</v>
      </c>
      <c r="O2890" t="s">
        <v>280</v>
      </c>
      <c r="P2890">
        <v>2012</v>
      </c>
      <c r="Q2890" t="s">
        <v>1361</v>
      </c>
      <c r="R2890">
        <v>1</v>
      </c>
    </row>
    <row r="2891" spans="8:18">
      <c r="H2891" t="s">
        <v>164</v>
      </c>
      <c r="I2891" t="s">
        <v>289</v>
      </c>
      <c r="J2891">
        <v>2019</v>
      </c>
      <c r="K2891" t="s">
        <v>1203</v>
      </c>
      <c r="L2891">
        <v>2</v>
      </c>
      <c r="N2891" t="s">
        <v>164</v>
      </c>
      <c r="O2891" t="s">
        <v>280</v>
      </c>
      <c r="P2891">
        <v>2013</v>
      </c>
      <c r="Q2891" t="s">
        <v>1359</v>
      </c>
      <c r="R2891">
        <v>2</v>
      </c>
    </row>
    <row r="2892" spans="8:18">
      <c r="H2892" t="s">
        <v>164</v>
      </c>
      <c r="I2892" t="s">
        <v>289</v>
      </c>
      <c r="J2892">
        <v>2019</v>
      </c>
      <c r="K2892" t="s">
        <v>1365</v>
      </c>
      <c r="L2892">
        <v>2</v>
      </c>
      <c r="N2892" t="s">
        <v>164</v>
      </c>
      <c r="O2892" t="s">
        <v>280</v>
      </c>
      <c r="P2892">
        <v>2013</v>
      </c>
      <c r="Q2892" t="s">
        <v>1360</v>
      </c>
      <c r="R2892">
        <v>2</v>
      </c>
    </row>
    <row r="2893" spans="8:18">
      <c r="H2893" t="s">
        <v>164</v>
      </c>
      <c r="I2893" t="s">
        <v>289</v>
      </c>
      <c r="J2893">
        <v>2019</v>
      </c>
      <c r="K2893" t="s">
        <v>1368</v>
      </c>
      <c r="L2893">
        <v>2</v>
      </c>
      <c r="N2893" t="s">
        <v>164</v>
      </c>
      <c r="O2893" t="s">
        <v>280</v>
      </c>
      <c r="P2893">
        <v>2013</v>
      </c>
      <c r="Q2893" t="s">
        <v>1361</v>
      </c>
      <c r="R2893">
        <v>1</v>
      </c>
    </row>
    <row r="2894" spans="8:18">
      <c r="H2894" t="s">
        <v>164</v>
      </c>
      <c r="I2894" t="s">
        <v>289</v>
      </c>
      <c r="J2894">
        <v>2020</v>
      </c>
      <c r="K2894" t="s">
        <v>808</v>
      </c>
      <c r="L2894">
        <v>1</v>
      </c>
      <c r="N2894" t="s">
        <v>164</v>
      </c>
      <c r="O2894" t="s">
        <v>280</v>
      </c>
      <c r="P2894">
        <v>2014</v>
      </c>
      <c r="Q2894" t="s">
        <v>1359</v>
      </c>
      <c r="R2894">
        <v>2</v>
      </c>
    </row>
    <row r="2895" spans="8:18">
      <c r="H2895" t="s">
        <v>164</v>
      </c>
      <c r="I2895" t="s">
        <v>289</v>
      </c>
      <c r="J2895">
        <v>2020</v>
      </c>
      <c r="K2895" t="s">
        <v>1365</v>
      </c>
      <c r="L2895">
        <v>2</v>
      </c>
      <c r="N2895" t="s">
        <v>164</v>
      </c>
      <c r="O2895" t="s">
        <v>280</v>
      </c>
      <c r="P2895">
        <v>2014</v>
      </c>
      <c r="Q2895" t="s">
        <v>1360</v>
      </c>
      <c r="R2895">
        <v>2</v>
      </c>
    </row>
    <row r="2896" spans="8:18">
      <c r="H2896" t="s">
        <v>164</v>
      </c>
      <c r="I2896" t="s">
        <v>289</v>
      </c>
      <c r="J2896">
        <v>2020</v>
      </c>
      <c r="K2896" t="s">
        <v>1366</v>
      </c>
      <c r="L2896">
        <v>2</v>
      </c>
      <c r="N2896" t="s">
        <v>164</v>
      </c>
      <c r="O2896" t="s">
        <v>280</v>
      </c>
      <c r="P2896">
        <v>2014</v>
      </c>
      <c r="Q2896" t="s">
        <v>1361</v>
      </c>
      <c r="R2896">
        <v>1</v>
      </c>
    </row>
    <row r="2897" spans="8:18">
      <c r="H2897" t="s">
        <v>164</v>
      </c>
      <c r="I2897" t="s">
        <v>289</v>
      </c>
      <c r="J2897">
        <v>2020</v>
      </c>
      <c r="K2897" t="s">
        <v>1368</v>
      </c>
      <c r="L2897">
        <v>2</v>
      </c>
      <c r="N2897" t="s">
        <v>164</v>
      </c>
      <c r="O2897" t="s">
        <v>280</v>
      </c>
      <c r="P2897">
        <v>2015</v>
      </c>
      <c r="Q2897" t="s">
        <v>1359</v>
      </c>
      <c r="R2897">
        <v>2</v>
      </c>
    </row>
    <row r="2898" spans="8:18">
      <c r="H2898" t="s">
        <v>164</v>
      </c>
      <c r="I2898" t="s">
        <v>290</v>
      </c>
      <c r="J2898">
        <v>2006</v>
      </c>
      <c r="K2898" t="s">
        <v>681</v>
      </c>
      <c r="L2898">
        <v>3</v>
      </c>
      <c r="N2898" t="s">
        <v>164</v>
      </c>
      <c r="O2898" t="s">
        <v>280</v>
      </c>
      <c r="P2898">
        <v>2015</v>
      </c>
      <c r="Q2898" t="s">
        <v>1360</v>
      </c>
      <c r="R2898">
        <v>2</v>
      </c>
    </row>
    <row r="2899" spans="8:18">
      <c r="H2899" t="s">
        <v>164</v>
      </c>
      <c r="I2899" t="s">
        <v>290</v>
      </c>
      <c r="J2899">
        <v>2007</v>
      </c>
      <c r="K2899" t="s">
        <v>681</v>
      </c>
      <c r="L2899">
        <v>3</v>
      </c>
      <c r="N2899" t="s">
        <v>164</v>
      </c>
      <c r="O2899" t="s">
        <v>280</v>
      </c>
      <c r="P2899">
        <v>2015</v>
      </c>
      <c r="Q2899" t="s">
        <v>1361</v>
      </c>
      <c r="R2899">
        <v>1</v>
      </c>
    </row>
    <row r="2900" spans="8:18">
      <c r="H2900" t="s">
        <v>164</v>
      </c>
      <c r="I2900" t="s">
        <v>290</v>
      </c>
      <c r="J2900">
        <v>2008</v>
      </c>
      <c r="K2900" t="s">
        <v>681</v>
      </c>
      <c r="L2900">
        <v>3</v>
      </c>
      <c r="N2900" t="s">
        <v>164</v>
      </c>
      <c r="O2900" t="s">
        <v>280</v>
      </c>
      <c r="P2900">
        <v>2016</v>
      </c>
      <c r="Q2900" t="s">
        <v>1369</v>
      </c>
      <c r="R2900">
        <v>2</v>
      </c>
    </row>
    <row r="2901" spans="8:18">
      <c r="H2901" t="s">
        <v>164</v>
      </c>
      <c r="I2901" t="s">
        <v>290</v>
      </c>
      <c r="J2901">
        <v>2009</v>
      </c>
      <c r="K2901" t="s">
        <v>681</v>
      </c>
      <c r="L2901">
        <v>3</v>
      </c>
      <c r="N2901" t="s">
        <v>164</v>
      </c>
      <c r="O2901" t="s">
        <v>280</v>
      </c>
      <c r="P2901">
        <v>2016</v>
      </c>
      <c r="Q2901" t="s">
        <v>1360</v>
      </c>
      <c r="R2901">
        <v>2</v>
      </c>
    </row>
    <row r="2902" spans="8:18">
      <c r="H2902" t="s">
        <v>164</v>
      </c>
      <c r="I2902" t="s">
        <v>290</v>
      </c>
      <c r="J2902">
        <v>2010</v>
      </c>
      <c r="K2902" t="s">
        <v>681</v>
      </c>
      <c r="L2902">
        <v>3</v>
      </c>
      <c r="N2902" t="s">
        <v>164</v>
      </c>
      <c r="O2902" t="s">
        <v>280</v>
      </c>
      <c r="P2902">
        <v>2016</v>
      </c>
      <c r="Q2902" t="s">
        <v>1361</v>
      </c>
      <c r="R2902">
        <v>1</v>
      </c>
    </row>
    <row r="2903" spans="8:18">
      <c r="H2903" t="s">
        <v>164</v>
      </c>
      <c r="I2903" t="s">
        <v>290</v>
      </c>
      <c r="J2903">
        <v>2011</v>
      </c>
      <c r="K2903" t="s">
        <v>681</v>
      </c>
      <c r="L2903">
        <v>3</v>
      </c>
      <c r="N2903" t="s">
        <v>164</v>
      </c>
      <c r="O2903" t="s">
        <v>280</v>
      </c>
      <c r="P2903">
        <v>2017</v>
      </c>
      <c r="Q2903" t="s">
        <v>1359</v>
      </c>
      <c r="R2903">
        <v>2</v>
      </c>
    </row>
    <row r="2904" spans="8:18">
      <c r="H2904" t="s">
        <v>164</v>
      </c>
      <c r="I2904" t="s">
        <v>290</v>
      </c>
      <c r="J2904">
        <v>2012</v>
      </c>
      <c r="K2904" t="s">
        <v>681</v>
      </c>
      <c r="L2904">
        <v>3</v>
      </c>
      <c r="N2904" t="s">
        <v>164</v>
      </c>
      <c r="O2904" t="s">
        <v>280</v>
      </c>
      <c r="P2904">
        <v>2017</v>
      </c>
      <c r="Q2904" t="s">
        <v>1360</v>
      </c>
      <c r="R2904">
        <v>2</v>
      </c>
    </row>
    <row r="2905" spans="8:18">
      <c r="H2905" t="s">
        <v>164</v>
      </c>
      <c r="I2905" t="s">
        <v>290</v>
      </c>
      <c r="J2905">
        <v>2013</v>
      </c>
      <c r="K2905" t="s">
        <v>681</v>
      </c>
      <c r="L2905">
        <v>3</v>
      </c>
      <c r="N2905" t="s">
        <v>164</v>
      </c>
      <c r="O2905" t="s">
        <v>280</v>
      </c>
      <c r="P2905">
        <v>2017</v>
      </c>
      <c r="Q2905" t="s">
        <v>1361</v>
      </c>
      <c r="R2905">
        <v>1</v>
      </c>
    </row>
    <row r="2906" spans="8:18">
      <c r="H2906" t="s">
        <v>164</v>
      </c>
      <c r="I2906" t="s">
        <v>290</v>
      </c>
      <c r="J2906">
        <v>2014</v>
      </c>
      <c r="K2906" t="s">
        <v>681</v>
      </c>
      <c r="L2906">
        <v>3</v>
      </c>
      <c r="N2906" t="s">
        <v>164</v>
      </c>
      <c r="O2906" t="s">
        <v>280</v>
      </c>
      <c r="P2906">
        <v>2018</v>
      </c>
      <c r="Q2906" t="s">
        <v>1359</v>
      </c>
      <c r="R2906">
        <v>2</v>
      </c>
    </row>
    <row r="2907" spans="8:18">
      <c r="H2907" t="s">
        <v>164</v>
      </c>
      <c r="I2907" t="s">
        <v>290</v>
      </c>
      <c r="J2907">
        <v>2015</v>
      </c>
      <c r="K2907" t="s">
        <v>681</v>
      </c>
      <c r="L2907">
        <v>3</v>
      </c>
      <c r="N2907" t="s">
        <v>164</v>
      </c>
      <c r="O2907" t="s">
        <v>280</v>
      </c>
      <c r="P2907">
        <v>2018</v>
      </c>
      <c r="Q2907" t="s">
        <v>1360</v>
      </c>
      <c r="R2907">
        <v>2</v>
      </c>
    </row>
    <row r="2908" spans="8:18">
      <c r="H2908" t="s">
        <v>164</v>
      </c>
      <c r="I2908" t="s">
        <v>290</v>
      </c>
      <c r="J2908">
        <v>2016</v>
      </c>
      <c r="K2908" t="s">
        <v>681</v>
      </c>
      <c r="L2908">
        <v>3</v>
      </c>
      <c r="N2908" t="s">
        <v>164</v>
      </c>
      <c r="O2908" t="s">
        <v>280</v>
      </c>
      <c r="P2908">
        <v>2018</v>
      </c>
      <c r="Q2908" t="s">
        <v>1361</v>
      </c>
      <c r="R2908">
        <v>1</v>
      </c>
    </row>
    <row r="2909" spans="8:18">
      <c r="H2909" t="s">
        <v>164</v>
      </c>
      <c r="I2909" t="s">
        <v>290</v>
      </c>
      <c r="J2909">
        <v>2017</v>
      </c>
      <c r="K2909" t="s">
        <v>681</v>
      </c>
      <c r="L2909">
        <v>3</v>
      </c>
      <c r="N2909" t="s">
        <v>164</v>
      </c>
      <c r="O2909" t="s">
        <v>280</v>
      </c>
      <c r="P2909">
        <v>2019</v>
      </c>
      <c r="Q2909" t="s">
        <v>1359</v>
      </c>
      <c r="R2909">
        <v>2</v>
      </c>
    </row>
    <row r="2910" spans="8:18">
      <c r="H2910" t="s">
        <v>164</v>
      </c>
      <c r="I2910" t="s">
        <v>290</v>
      </c>
      <c r="J2910">
        <v>2018</v>
      </c>
      <c r="K2910" t="s">
        <v>681</v>
      </c>
      <c r="L2910">
        <v>3</v>
      </c>
      <c r="N2910" t="s">
        <v>164</v>
      </c>
      <c r="O2910" t="s">
        <v>280</v>
      </c>
      <c r="P2910">
        <v>2019</v>
      </c>
      <c r="Q2910" t="s">
        <v>1360</v>
      </c>
      <c r="R2910">
        <v>2</v>
      </c>
    </row>
    <row r="2911" spans="8:18">
      <c r="H2911" t="s">
        <v>164</v>
      </c>
      <c r="I2911" t="s">
        <v>290</v>
      </c>
      <c r="J2911">
        <v>2019</v>
      </c>
      <c r="K2911" t="s">
        <v>681</v>
      </c>
      <c r="L2911">
        <v>3</v>
      </c>
      <c r="N2911" t="s">
        <v>164</v>
      </c>
      <c r="O2911" t="s">
        <v>280</v>
      </c>
      <c r="P2911">
        <v>2019</v>
      </c>
      <c r="Q2911" t="s">
        <v>1361</v>
      </c>
      <c r="R2911">
        <v>1</v>
      </c>
    </row>
    <row r="2912" spans="8:18">
      <c r="H2912" t="s">
        <v>164</v>
      </c>
      <c r="I2912" t="s">
        <v>290</v>
      </c>
      <c r="J2912">
        <v>2020</v>
      </c>
      <c r="K2912" t="s">
        <v>681</v>
      </c>
      <c r="L2912">
        <v>3</v>
      </c>
      <c r="N2912" t="s">
        <v>164</v>
      </c>
      <c r="O2912" t="s">
        <v>280</v>
      </c>
      <c r="P2912">
        <v>2020</v>
      </c>
      <c r="Q2912" t="s">
        <v>1359</v>
      </c>
      <c r="R2912">
        <v>2</v>
      </c>
    </row>
    <row r="2913" spans="8:18">
      <c r="H2913" t="s">
        <v>164</v>
      </c>
      <c r="I2913" t="s">
        <v>292</v>
      </c>
      <c r="J2913">
        <v>2015</v>
      </c>
      <c r="K2913" t="s">
        <v>1347</v>
      </c>
      <c r="L2913">
        <v>2</v>
      </c>
      <c r="N2913" t="s">
        <v>164</v>
      </c>
      <c r="O2913" t="s">
        <v>280</v>
      </c>
      <c r="P2913">
        <v>2020</v>
      </c>
      <c r="Q2913" t="s">
        <v>1360</v>
      </c>
      <c r="R2913">
        <v>2</v>
      </c>
    </row>
    <row r="2914" spans="8:18">
      <c r="H2914" t="s">
        <v>164</v>
      </c>
      <c r="I2914" t="s">
        <v>292</v>
      </c>
      <c r="J2914">
        <v>2016</v>
      </c>
      <c r="K2914" t="s">
        <v>1347</v>
      </c>
      <c r="L2914">
        <v>2</v>
      </c>
      <c r="N2914" t="s">
        <v>164</v>
      </c>
      <c r="O2914" t="s">
        <v>280</v>
      </c>
      <c r="P2914">
        <v>2020</v>
      </c>
      <c r="Q2914" t="s">
        <v>1361</v>
      </c>
      <c r="R2914">
        <v>1</v>
      </c>
    </row>
    <row r="2915" spans="8:18">
      <c r="H2915" t="s">
        <v>164</v>
      </c>
      <c r="I2915" t="s">
        <v>292</v>
      </c>
      <c r="J2915">
        <v>2017</v>
      </c>
      <c r="K2915" t="s">
        <v>1347</v>
      </c>
      <c r="L2915">
        <v>2</v>
      </c>
      <c r="N2915" t="s">
        <v>164</v>
      </c>
      <c r="O2915" t="s">
        <v>281</v>
      </c>
      <c r="P2915">
        <v>2007</v>
      </c>
      <c r="Q2915" t="s">
        <v>516</v>
      </c>
      <c r="R2915">
        <v>0</v>
      </c>
    </row>
    <row r="2916" spans="8:18">
      <c r="H2916" t="s">
        <v>164</v>
      </c>
      <c r="I2916" t="s">
        <v>292</v>
      </c>
      <c r="J2916">
        <v>2018</v>
      </c>
      <c r="K2916" t="s">
        <v>1347</v>
      </c>
      <c r="L2916">
        <v>2</v>
      </c>
      <c r="N2916" t="s">
        <v>164</v>
      </c>
      <c r="O2916" t="s">
        <v>281</v>
      </c>
      <c r="P2916">
        <v>2008</v>
      </c>
      <c r="Q2916" t="s">
        <v>516</v>
      </c>
      <c r="R2916">
        <v>0</v>
      </c>
    </row>
    <row r="2917" spans="8:18">
      <c r="H2917" t="s">
        <v>164</v>
      </c>
      <c r="I2917" t="s">
        <v>292</v>
      </c>
      <c r="J2917">
        <v>2019</v>
      </c>
      <c r="K2917" t="s">
        <v>1347</v>
      </c>
      <c r="L2917">
        <v>2</v>
      </c>
      <c r="N2917" t="s">
        <v>164</v>
      </c>
      <c r="O2917" t="s">
        <v>281</v>
      </c>
      <c r="P2917">
        <v>2009</v>
      </c>
      <c r="Q2917" t="s">
        <v>516</v>
      </c>
      <c r="R2917">
        <v>0</v>
      </c>
    </row>
    <row r="2918" spans="8:18">
      <c r="H2918" t="s">
        <v>164</v>
      </c>
      <c r="I2918" t="s">
        <v>292</v>
      </c>
      <c r="J2918">
        <v>2020</v>
      </c>
      <c r="K2918" t="s">
        <v>1347</v>
      </c>
      <c r="L2918">
        <v>2</v>
      </c>
      <c r="N2918" t="s">
        <v>164</v>
      </c>
      <c r="O2918" t="s">
        <v>281</v>
      </c>
      <c r="P2918">
        <v>2010</v>
      </c>
      <c r="Q2918" t="s">
        <v>516</v>
      </c>
      <c r="R2918">
        <v>0</v>
      </c>
    </row>
    <row r="2919" spans="8:18">
      <c r="H2919" t="s">
        <v>164</v>
      </c>
      <c r="I2919" t="s">
        <v>293</v>
      </c>
      <c r="J2919">
        <v>0</v>
      </c>
      <c r="N2919" t="s">
        <v>164</v>
      </c>
      <c r="O2919" t="s">
        <v>281</v>
      </c>
      <c r="P2919">
        <v>2011</v>
      </c>
      <c r="Q2919" t="s">
        <v>516</v>
      </c>
      <c r="R2919">
        <v>0</v>
      </c>
    </row>
    <row r="2920" spans="8:18">
      <c r="H2920" t="s">
        <v>164</v>
      </c>
      <c r="I2920" t="s">
        <v>295</v>
      </c>
      <c r="J2920">
        <v>2018</v>
      </c>
      <c r="K2920" t="s">
        <v>716</v>
      </c>
      <c r="L2920">
        <v>1</v>
      </c>
      <c r="N2920" t="s">
        <v>164</v>
      </c>
      <c r="O2920" t="s">
        <v>281</v>
      </c>
      <c r="P2920">
        <v>2012</v>
      </c>
      <c r="Q2920" t="s">
        <v>516</v>
      </c>
      <c r="R2920">
        <v>0</v>
      </c>
    </row>
    <row r="2921" spans="8:18">
      <c r="H2921" t="s">
        <v>164</v>
      </c>
      <c r="I2921" t="s">
        <v>295</v>
      </c>
      <c r="J2921">
        <v>2020</v>
      </c>
      <c r="K2921" t="s">
        <v>716</v>
      </c>
      <c r="L2921">
        <v>1</v>
      </c>
      <c r="N2921" t="s">
        <v>164</v>
      </c>
      <c r="O2921" t="s">
        <v>281</v>
      </c>
      <c r="P2921">
        <v>2013</v>
      </c>
      <c r="Q2921" t="s">
        <v>516</v>
      </c>
      <c r="R2921">
        <v>0</v>
      </c>
    </row>
    <row r="2922" spans="8:18">
      <c r="H2922" t="s">
        <v>164</v>
      </c>
      <c r="I2922" t="s">
        <v>295</v>
      </c>
      <c r="J2922">
        <v>2021</v>
      </c>
      <c r="K2922" t="s">
        <v>716</v>
      </c>
      <c r="L2922">
        <v>1</v>
      </c>
      <c r="N2922" t="s">
        <v>164</v>
      </c>
      <c r="O2922" t="s">
        <v>281</v>
      </c>
      <c r="P2922">
        <v>2014</v>
      </c>
      <c r="Q2922" t="s">
        <v>516</v>
      </c>
      <c r="R2922">
        <v>0</v>
      </c>
    </row>
    <row r="2923" spans="8:18">
      <c r="H2923" t="s">
        <v>296</v>
      </c>
      <c r="I2923" t="s">
        <v>298</v>
      </c>
      <c r="J2923">
        <v>2006</v>
      </c>
      <c r="K2923" t="s">
        <v>516</v>
      </c>
      <c r="L2923">
        <v>0</v>
      </c>
      <c r="N2923" t="s">
        <v>164</v>
      </c>
      <c r="O2923" t="s">
        <v>281</v>
      </c>
      <c r="P2923">
        <v>2015</v>
      </c>
      <c r="Q2923" t="s">
        <v>516</v>
      </c>
      <c r="R2923">
        <v>0</v>
      </c>
    </row>
    <row r="2924" spans="8:18">
      <c r="H2924" t="s">
        <v>296</v>
      </c>
      <c r="I2924" t="s">
        <v>298</v>
      </c>
      <c r="J2924">
        <v>2007</v>
      </c>
      <c r="K2924" t="s">
        <v>516</v>
      </c>
      <c r="L2924">
        <v>0</v>
      </c>
      <c r="N2924" t="s">
        <v>164</v>
      </c>
      <c r="O2924" t="s">
        <v>281</v>
      </c>
      <c r="P2924">
        <v>2016</v>
      </c>
      <c r="Q2924" t="s">
        <v>516</v>
      </c>
      <c r="R2924">
        <v>0</v>
      </c>
    </row>
    <row r="2925" spans="8:18">
      <c r="H2925" t="s">
        <v>296</v>
      </c>
      <c r="I2925" t="s">
        <v>298</v>
      </c>
      <c r="J2925">
        <v>2008</v>
      </c>
      <c r="K2925" t="s">
        <v>516</v>
      </c>
      <c r="L2925">
        <v>0</v>
      </c>
      <c r="N2925" t="s">
        <v>164</v>
      </c>
      <c r="O2925" t="s">
        <v>281</v>
      </c>
      <c r="P2925">
        <v>2017</v>
      </c>
      <c r="Q2925" t="s">
        <v>516</v>
      </c>
      <c r="R2925">
        <v>0</v>
      </c>
    </row>
    <row r="2926" spans="8:18">
      <c r="H2926" t="s">
        <v>296</v>
      </c>
      <c r="I2926" t="s">
        <v>298</v>
      </c>
      <c r="J2926">
        <v>2009</v>
      </c>
      <c r="K2926" t="s">
        <v>516</v>
      </c>
      <c r="L2926">
        <v>0</v>
      </c>
      <c r="N2926" t="s">
        <v>164</v>
      </c>
      <c r="O2926" t="s">
        <v>281</v>
      </c>
      <c r="P2926">
        <v>2018</v>
      </c>
      <c r="Q2926" t="s">
        <v>516</v>
      </c>
      <c r="R2926">
        <v>0</v>
      </c>
    </row>
    <row r="2927" spans="8:18">
      <c r="H2927" t="s">
        <v>296</v>
      </c>
      <c r="I2927" t="s">
        <v>298</v>
      </c>
      <c r="J2927">
        <v>2010</v>
      </c>
      <c r="K2927" t="s">
        <v>516</v>
      </c>
      <c r="L2927">
        <v>0</v>
      </c>
      <c r="N2927" t="s">
        <v>164</v>
      </c>
      <c r="O2927" t="s">
        <v>281</v>
      </c>
      <c r="P2927">
        <v>2019</v>
      </c>
      <c r="Q2927" t="s">
        <v>516</v>
      </c>
      <c r="R2927">
        <v>0</v>
      </c>
    </row>
    <row r="2928" spans="8:18">
      <c r="H2928" t="s">
        <v>296</v>
      </c>
      <c r="I2928" t="s">
        <v>298</v>
      </c>
      <c r="J2928">
        <v>2011</v>
      </c>
      <c r="K2928" t="s">
        <v>516</v>
      </c>
      <c r="L2928">
        <v>0</v>
      </c>
      <c r="N2928" t="s">
        <v>164</v>
      </c>
      <c r="O2928" t="s">
        <v>281</v>
      </c>
      <c r="P2928">
        <v>2020</v>
      </c>
      <c r="Q2928" t="s">
        <v>516</v>
      </c>
      <c r="R2928">
        <v>0</v>
      </c>
    </row>
    <row r="2929" spans="8:18">
      <c r="H2929" t="s">
        <v>296</v>
      </c>
      <c r="I2929" t="s">
        <v>298</v>
      </c>
      <c r="J2929">
        <v>2012</v>
      </c>
      <c r="K2929" t="s">
        <v>516</v>
      </c>
      <c r="L2929">
        <v>0</v>
      </c>
      <c r="N2929" t="s">
        <v>164</v>
      </c>
      <c r="O2929" t="s">
        <v>281</v>
      </c>
      <c r="P2929">
        <v>2021</v>
      </c>
      <c r="Q2929" t="s">
        <v>516</v>
      </c>
      <c r="R2929">
        <v>0</v>
      </c>
    </row>
    <row r="2930" spans="8:18">
      <c r="H2930" t="s">
        <v>296</v>
      </c>
      <c r="I2930" t="s">
        <v>298</v>
      </c>
      <c r="J2930">
        <v>2013</v>
      </c>
      <c r="K2930" t="s">
        <v>516</v>
      </c>
      <c r="L2930">
        <v>0</v>
      </c>
      <c r="N2930" t="s">
        <v>164</v>
      </c>
      <c r="O2930" t="s">
        <v>282</v>
      </c>
      <c r="P2930">
        <v>0</v>
      </c>
    </row>
    <row r="2931" spans="8:18">
      <c r="H2931" t="s">
        <v>296</v>
      </c>
      <c r="I2931" t="s">
        <v>298</v>
      </c>
      <c r="J2931">
        <v>2014</v>
      </c>
      <c r="K2931" t="s">
        <v>516</v>
      </c>
      <c r="L2931">
        <v>0</v>
      </c>
      <c r="N2931" t="s">
        <v>164</v>
      </c>
      <c r="O2931" t="s">
        <v>283</v>
      </c>
      <c r="Q2931">
        <v>0</v>
      </c>
      <c r="R2931">
        <v>0</v>
      </c>
    </row>
    <row r="2932" spans="8:18">
      <c r="H2932" t="s">
        <v>296</v>
      </c>
      <c r="I2932" t="s">
        <v>298</v>
      </c>
      <c r="J2932">
        <v>2015</v>
      </c>
      <c r="K2932" t="s">
        <v>516</v>
      </c>
      <c r="L2932">
        <v>0</v>
      </c>
      <c r="N2932" t="s">
        <v>164</v>
      </c>
      <c r="O2932" t="s">
        <v>284</v>
      </c>
      <c r="P2932">
        <v>2006</v>
      </c>
      <c r="Q2932">
        <v>0</v>
      </c>
      <c r="R2932">
        <v>0</v>
      </c>
    </row>
    <row r="2933" spans="8:18">
      <c r="H2933" t="s">
        <v>296</v>
      </c>
      <c r="I2933" t="s">
        <v>298</v>
      </c>
      <c r="J2933">
        <v>2016</v>
      </c>
      <c r="K2933" t="s">
        <v>516</v>
      </c>
      <c r="L2933">
        <v>0</v>
      </c>
      <c r="N2933" t="s">
        <v>164</v>
      </c>
      <c r="O2933" t="s">
        <v>284</v>
      </c>
      <c r="P2933">
        <v>2007</v>
      </c>
      <c r="Q2933">
        <v>0</v>
      </c>
      <c r="R2933">
        <v>0</v>
      </c>
    </row>
    <row r="2934" spans="8:18">
      <c r="H2934" t="s">
        <v>296</v>
      </c>
      <c r="I2934" t="s">
        <v>298</v>
      </c>
      <c r="J2934">
        <v>2017</v>
      </c>
      <c r="K2934" t="s">
        <v>516</v>
      </c>
      <c r="L2934">
        <v>0</v>
      </c>
      <c r="N2934" t="s">
        <v>164</v>
      </c>
      <c r="O2934" t="s">
        <v>284</v>
      </c>
      <c r="P2934">
        <v>2008</v>
      </c>
      <c r="Q2934">
        <v>0</v>
      </c>
      <c r="R2934">
        <v>0</v>
      </c>
    </row>
    <row r="2935" spans="8:18">
      <c r="H2935" t="s">
        <v>296</v>
      </c>
      <c r="I2935" t="s">
        <v>298</v>
      </c>
      <c r="J2935">
        <v>2018</v>
      </c>
      <c r="K2935" t="s">
        <v>516</v>
      </c>
      <c r="L2935">
        <v>0</v>
      </c>
      <c r="N2935" t="s">
        <v>164</v>
      </c>
      <c r="O2935" t="s">
        <v>284</v>
      </c>
      <c r="P2935">
        <v>2009</v>
      </c>
      <c r="Q2935">
        <v>0</v>
      </c>
      <c r="R2935">
        <v>0</v>
      </c>
    </row>
    <row r="2936" spans="8:18">
      <c r="H2936" t="s">
        <v>296</v>
      </c>
      <c r="I2936" t="s">
        <v>298</v>
      </c>
      <c r="J2936">
        <v>2019</v>
      </c>
      <c r="K2936" t="s">
        <v>516</v>
      </c>
      <c r="L2936">
        <v>0</v>
      </c>
      <c r="N2936" t="s">
        <v>164</v>
      </c>
      <c r="O2936" t="s">
        <v>284</v>
      </c>
      <c r="P2936">
        <v>2010</v>
      </c>
      <c r="Q2936" t="s">
        <v>1370</v>
      </c>
      <c r="R2936">
        <v>1</v>
      </c>
    </row>
    <row r="2937" spans="8:18">
      <c r="H2937" t="s">
        <v>296</v>
      </c>
      <c r="I2937" t="s">
        <v>298</v>
      </c>
      <c r="J2937">
        <v>2020</v>
      </c>
      <c r="K2937" t="s">
        <v>516</v>
      </c>
      <c r="L2937">
        <v>0</v>
      </c>
      <c r="N2937" t="s">
        <v>164</v>
      </c>
      <c r="O2937" t="s">
        <v>284</v>
      </c>
      <c r="P2937">
        <v>2011</v>
      </c>
      <c r="Q2937" t="s">
        <v>1370</v>
      </c>
      <c r="R2937">
        <v>1</v>
      </c>
    </row>
    <row r="2938" spans="8:18">
      <c r="H2938" t="s">
        <v>296</v>
      </c>
      <c r="I2938" t="s">
        <v>300</v>
      </c>
      <c r="J2938">
        <v>2006</v>
      </c>
      <c r="K2938">
        <v>0</v>
      </c>
      <c r="L2938">
        <v>0</v>
      </c>
      <c r="N2938" t="s">
        <v>164</v>
      </c>
      <c r="O2938" t="s">
        <v>284</v>
      </c>
      <c r="P2938">
        <v>2012</v>
      </c>
      <c r="Q2938" t="s">
        <v>1370</v>
      </c>
      <c r="R2938">
        <v>1</v>
      </c>
    </row>
    <row r="2939" spans="8:18">
      <c r="H2939" t="s">
        <v>296</v>
      </c>
      <c r="I2939" t="s">
        <v>300</v>
      </c>
      <c r="J2939">
        <v>2007</v>
      </c>
      <c r="K2939">
        <v>0</v>
      </c>
      <c r="L2939">
        <v>0</v>
      </c>
      <c r="N2939" t="s">
        <v>164</v>
      </c>
      <c r="O2939" t="s">
        <v>284</v>
      </c>
      <c r="P2939">
        <v>2013</v>
      </c>
      <c r="Q2939" t="s">
        <v>1370</v>
      </c>
      <c r="R2939">
        <v>1</v>
      </c>
    </row>
    <row r="2940" spans="8:18">
      <c r="H2940" t="s">
        <v>296</v>
      </c>
      <c r="I2940" t="s">
        <v>300</v>
      </c>
      <c r="J2940">
        <v>2008</v>
      </c>
      <c r="K2940">
        <v>0</v>
      </c>
      <c r="L2940">
        <v>0</v>
      </c>
      <c r="N2940" t="s">
        <v>164</v>
      </c>
      <c r="O2940" t="s">
        <v>284</v>
      </c>
      <c r="P2940">
        <v>2014</v>
      </c>
      <c r="Q2940" t="s">
        <v>1370</v>
      </c>
      <c r="R2940">
        <v>1</v>
      </c>
    </row>
    <row r="2941" spans="8:18">
      <c r="H2941" t="s">
        <v>296</v>
      </c>
      <c r="I2941" t="s">
        <v>300</v>
      </c>
      <c r="J2941">
        <v>2009</v>
      </c>
      <c r="K2941">
        <v>0</v>
      </c>
      <c r="L2941">
        <v>0</v>
      </c>
      <c r="N2941" t="s">
        <v>164</v>
      </c>
      <c r="O2941" t="s">
        <v>284</v>
      </c>
      <c r="P2941">
        <v>2015</v>
      </c>
      <c r="Q2941" t="s">
        <v>1371</v>
      </c>
      <c r="R2941">
        <v>1</v>
      </c>
    </row>
    <row r="2942" spans="8:18">
      <c r="H2942" t="s">
        <v>296</v>
      </c>
      <c r="I2942" t="s">
        <v>300</v>
      </c>
      <c r="J2942">
        <v>2010</v>
      </c>
      <c r="K2942">
        <v>0</v>
      </c>
      <c r="L2942">
        <v>0</v>
      </c>
      <c r="N2942" t="s">
        <v>164</v>
      </c>
      <c r="O2942" t="s">
        <v>284</v>
      </c>
      <c r="P2942">
        <v>2016</v>
      </c>
      <c r="Q2942" t="s">
        <v>1370</v>
      </c>
      <c r="R2942">
        <v>1</v>
      </c>
    </row>
    <row r="2943" spans="8:18">
      <c r="H2943" t="s">
        <v>296</v>
      </c>
      <c r="I2943" t="s">
        <v>300</v>
      </c>
      <c r="J2943">
        <v>2011</v>
      </c>
      <c r="K2943">
        <v>0</v>
      </c>
      <c r="L2943">
        <v>0</v>
      </c>
      <c r="N2943" t="s">
        <v>164</v>
      </c>
      <c r="O2943" t="s">
        <v>284</v>
      </c>
      <c r="P2943">
        <v>2017</v>
      </c>
      <c r="Q2943" t="s">
        <v>1370</v>
      </c>
      <c r="R2943">
        <v>1</v>
      </c>
    </row>
    <row r="2944" spans="8:18">
      <c r="H2944" t="s">
        <v>296</v>
      </c>
      <c r="I2944" t="s">
        <v>300</v>
      </c>
      <c r="J2944">
        <v>2012</v>
      </c>
      <c r="K2944">
        <v>0</v>
      </c>
      <c r="L2944">
        <v>0</v>
      </c>
      <c r="N2944" t="s">
        <v>164</v>
      </c>
      <c r="O2944" t="s">
        <v>284</v>
      </c>
      <c r="P2944">
        <v>2018</v>
      </c>
      <c r="Q2944" t="s">
        <v>1370</v>
      </c>
      <c r="R2944">
        <v>1</v>
      </c>
    </row>
    <row r="2945" spans="8:18">
      <c r="H2945" t="s">
        <v>296</v>
      </c>
      <c r="I2945" t="s">
        <v>300</v>
      </c>
      <c r="J2945">
        <v>2013</v>
      </c>
      <c r="K2945">
        <v>0</v>
      </c>
      <c r="L2945">
        <v>0</v>
      </c>
      <c r="N2945" t="s">
        <v>164</v>
      </c>
      <c r="O2945" t="s">
        <v>284</v>
      </c>
      <c r="P2945">
        <v>2019</v>
      </c>
      <c r="Q2945" t="s">
        <v>1370</v>
      </c>
      <c r="R2945">
        <v>1</v>
      </c>
    </row>
    <row r="2946" spans="8:18">
      <c r="H2946" t="s">
        <v>296</v>
      </c>
      <c r="I2946" t="s">
        <v>300</v>
      </c>
      <c r="J2946">
        <v>2014</v>
      </c>
      <c r="K2946">
        <v>0</v>
      </c>
      <c r="L2946">
        <v>0</v>
      </c>
      <c r="N2946" t="s">
        <v>164</v>
      </c>
      <c r="O2946" t="s">
        <v>284</v>
      </c>
      <c r="P2946">
        <v>2020</v>
      </c>
      <c r="Q2946" t="s">
        <v>1370</v>
      </c>
      <c r="R2946">
        <v>1</v>
      </c>
    </row>
    <row r="2947" spans="8:18">
      <c r="H2947" t="s">
        <v>296</v>
      </c>
      <c r="I2947" t="s">
        <v>300</v>
      </c>
      <c r="J2947">
        <v>2015</v>
      </c>
      <c r="K2947">
        <v>0</v>
      </c>
      <c r="L2947">
        <v>0</v>
      </c>
      <c r="N2947" t="s">
        <v>164</v>
      </c>
      <c r="O2947" t="s">
        <v>284</v>
      </c>
      <c r="P2947">
        <v>2021</v>
      </c>
      <c r="Q2947" t="s">
        <v>1370</v>
      </c>
      <c r="R2947">
        <v>1</v>
      </c>
    </row>
    <row r="2948" spans="8:18">
      <c r="H2948" t="s">
        <v>296</v>
      </c>
      <c r="I2948" t="s">
        <v>300</v>
      </c>
      <c r="J2948">
        <v>2016</v>
      </c>
      <c r="K2948">
        <v>0</v>
      </c>
      <c r="L2948">
        <v>0</v>
      </c>
      <c r="N2948" t="s">
        <v>164</v>
      </c>
      <c r="O2948" t="s">
        <v>285</v>
      </c>
      <c r="Q2948">
        <v>0</v>
      </c>
      <c r="R2948">
        <v>0</v>
      </c>
    </row>
    <row r="2949" spans="8:18">
      <c r="H2949" t="s">
        <v>296</v>
      </c>
      <c r="I2949" t="s">
        <v>300</v>
      </c>
      <c r="J2949">
        <v>2017</v>
      </c>
      <c r="K2949">
        <v>0</v>
      </c>
      <c r="L2949">
        <v>0</v>
      </c>
      <c r="N2949" t="s">
        <v>164</v>
      </c>
      <c r="O2949" t="s">
        <v>286</v>
      </c>
      <c r="P2949">
        <v>0</v>
      </c>
    </row>
    <row r="2950" spans="8:18">
      <c r="H2950" t="s">
        <v>296</v>
      </c>
      <c r="I2950" t="s">
        <v>300</v>
      </c>
      <c r="J2950">
        <v>2018</v>
      </c>
      <c r="K2950">
        <v>0</v>
      </c>
      <c r="L2950">
        <v>0</v>
      </c>
      <c r="N2950" t="s">
        <v>164</v>
      </c>
      <c r="O2950" t="s">
        <v>287</v>
      </c>
    </row>
    <row r="2951" spans="8:18">
      <c r="H2951" t="s">
        <v>296</v>
      </c>
      <c r="I2951" t="s">
        <v>300</v>
      </c>
      <c r="J2951">
        <v>2019</v>
      </c>
      <c r="K2951">
        <v>0</v>
      </c>
      <c r="L2951">
        <v>0</v>
      </c>
      <c r="N2951" t="s">
        <v>164</v>
      </c>
      <c r="O2951" t="s">
        <v>287</v>
      </c>
      <c r="P2951">
        <v>2016</v>
      </c>
    </row>
    <row r="2952" spans="8:18">
      <c r="H2952" t="s">
        <v>296</v>
      </c>
      <c r="I2952" t="s">
        <v>300</v>
      </c>
      <c r="J2952">
        <v>2020</v>
      </c>
      <c r="K2952">
        <v>0</v>
      </c>
      <c r="L2952">
        <v>0</v>
      </c>
      <c r="N2952" t="s">
        <v>164</v>
      </c>
      <c r="O2952" t="s">
        <v>287</v>
      </c>
      <c r="P2952">
        <v>2017</v>
      </c>
    </row>
    <row r="2953" spans="8:18">
      <c r="H2953" t="s">
        <v>296</v>
      </c>
      <c r="I2953" t="s">
        <v>301</v>
      </c>
      <c r="J2953">
        <v>2006</v>
      </c>
      <c r="K2953">
        <v>0</v>
      </c>
      <c r="L2953">
        <v>0</v>
      </c>
      <c r="N2953" t="s">
        <v>164</v>
      </c>
      <c r="O2953" t="s">
        <v>287</v>
      </c>
      <c r="P2953">
        <v>2018</v>
      </c>
    </row>
    <row r="2954" spans="8:18">
      <c r="H2954" t="s">
        <v>296</v>
      </c>
      <c r="I2954" t="s">
        <v>301</v>
      </c>
      <c r="J2954">
        <v>2007</v>
      </c>
      <c r="K2954">
        <v>0</v>
      </c>
      <c r="L2954">
        <v>0</v>
      </c>
      <c r="N2954" t="s">
        <v>164</v>
      </c>
      <c r="O2954" t="s">
        <v>287</v>
      </c>
      <c r="P2954">
        <v>2019</v>
      </c>
    </row>
    <row r="2955" spans="8:18">
      <c r="H2955" t="s">
        <v>296</v>
      </c>
      <c r="I2955" t="s">
        <v>301</v>
      </c>
      <c r="J2955">
        <v>2008</v>
      </c>
      <c r="K2955">
        <v>0</v>
      </c>
      <c r="L2955">
        <v>0</v>
      </c>
      <c r="N2955" t="s">
        <v>164</v>
      </c>
      <c r="O2955" t="s">
        <v>287</v>
      </c>
      <c r="P2955">
        <v>2020</v>
      </c>
    </row>
    <row r="2956" spans="8:18">
      <c r="H2956" t="s">
        <v>296</v>
      </c>
      <c r="I2956" t="s">
        <v>301</v>
      </c>
      <c r="J2956">
        <v>2009</v>
      </c>
      <c r="K2956">
        <v>0</v>
      </c>
      <c r="L2956">
        <v>0</v>
      </c>
      <c r="N2956" t="s">
        <v>164</v>
      </c>
      <c r="O2956" t="s">
        <v>287</v>
      </c>
      <c r="P2956">
        <v>2021</v>
      </c>
    </row>
    <row r="2957" spans="8:18">
      <c r="H2957" t="s">
        <v>296</v>
      </c>
      <c r="I2957" t="s">
        <v>301</v>
      </c>
      <c r="J2957">
        <v>2010</v>
      </c>
      <c r="K2957">
        <v>0</v>
      </c>
      <c r="L2957">
        <v>0</v>
      </c>
      <c r="N2957" t="s">
        <v>164</v>
      </c>
      <c r="O2957" t="s">
        <v>288</v>
      </c>
    </row>
    <row r="2958" spans="8:18">
      <c r="H2958" t="s">
        <v>296</v>
      </c>
      <c r="I2958" t="s">
        <v>301</v>
      </c>
      <c r="J2958">
        <v>2011</v>
      </c>
      <c r="K2958">
        <v>0</v>
      </c>
      <c r="L2958">
        <v>0</v>
      </c>
      <c r="N2958" t="s">
        <v>164</v>
      </c>
      <c r="O2958" t="s">
        <v>288</v>
      </c>
      <c r="P2958">
        <v>2018</v>
      </c>
      <c r="Q2958" t="s">
        <v>1372</v>
      </c>
      <c r="R2958">
        <v>2</v>
      </c>
    </row>
    <row r="2959" spans="8:18">
      <c r="H2959" t="s">
        <v>296</v>
      </c>
      <c r="I2959" t="s">
        <v>301</v>
      </c>
      <c r="J2959">
        <v>2012</v>
      </c>
      <c r="K2959">
        <v>0</v>
      </c>
      <c r="L2959">
        <v>0</v>
      </c>
      <c r="N2959" t="s">
        <v>164</v>
      </c>
      <c r="O2959" t="s">
        <v>288</v>
      </c>
      <c r="P2959">
        <v>2019</v>
      </c>
      <c r="Q2959" t="s">
        <v>1373</v>
      </c>
      <c r="R2959">
        <v>2</v>
      </c>
    </row>
    <row r="2960" spans="8:18">
      <c r="H2960" t="s">
        <v>296</v>
      </c>
      <c r="I2960" t="s">
        <v>301</v>
      </c>
      <c r="J2960">
        <v>2013</v>
      </c>
      <c r="K2960">
        <v>0</v>
      </c>
      <c r="L2960">
        <v>0</v>
      </c>
      <c r="N2960" t="s">
        <v>164</v>
      </c>
      <c r="O2960" t="s">
        <v>288</v>
      </c>
      <c r="P2960">
        <v>2020</v>
      </c>
      <c r="Q2960" t="s">
        <v>1374</v>
      </c>
      <c r="R2960">
        <v>2</v>
      </c>
    </row>
    <row r="2961" spans="8:18">
      <c r="H2961" t="s">
        <v>296</v>
      </c>
      <c r="I2961" t="s">
        <v>301</v>
      </c>
      <c r="J2961">
        <v>2014</v>
      </c>
      <c r="K2961">
        <v>0</v>
      </c>
      <c r="L2961">
        <v>0</v>
      </c>
      <c r="N2961" t="s">
        <v>164</v>
      </c>
      <c r="O2961" t="s">
        <v>289</v>
      </c>
    </row>
    <row r="2962" spans="8:18">
      <c r="H2962" t="s">
        <v>296</v>
      </c>
      <c r="I2962" t="s">
        <v>301</v>
      </c>
      <c r="J2962">
        <v>2015</v>
      </c>
      <c r="K2962">
        <v>0</v>
      </c>
      <c r="L2962">
        <v>0</v>
      </c>
      <c r="N2962" t="s">
        <v>164</v>
      </c>
      <c r="O2962" t="s">
        <v>289</v>
      </c>
      <c r="P2962">
        <v>2016</v>
      </c>
      <c r="Q2962" t="s">
        <v>1375</v>
      </c>
      <c r="R2962">
        <v>1</v>
      </c>
    </row>
    <row r="2963" spans="8:18">
      <c r="H2963" t="s">
        <v>296</v>
      </c>
      <c r="I2963" t="s">
        <v>301</v>
      </c>
      <c r="J2963">
        <v>2016</v>
      </c>
      <c r="K2963">
        <v>0</v>
      </c>
      <c r="L2963">
        <v>0</v>
      </c>
      <c r="N2963" t="s">
        <v>164</v>
      </c>
      <c r="O2963" t="s">
        <v>289</v>
      </c>
      <c r="P2963">
        <v>2017</v>
      </c>
      <c r="Q2963" t="s">
        <v>1375</v>
      </c>
      <c r="R2963">
        <v>1</v>
      </c>
    </row>
    <row r="2964" spans="8:18">
      <c r="H2964" t="s">
        <v>296</v>
      </c>
      <c r="I2964" t="s">
        <v>301</v>
      </c>
      <c r="J2964">
        <v>2017</v>
      </c>
      <c r="K2964">
        <v>0</v>
      </c>
      <c r="L2964">
        <v>0</v>
      </c>
      <c r="N2964" t="s">
        <v>164</v>
      </c>
      <c r="O2964" t="s">
        <v>289</v>
      </c>
      <c r="P2964">
        <v>2018</v>
      </c>
      <c r="Q2964" t="s">
        <v>1375</v>
      </c>
      <c r="R2964">
        <v>1</v>
      </c>
    </row>
    <row r="2965" spans="8:18">
      <c r="H2965" t="s">
        <v>296</v>
      </c>
      <c r="I2965" t="s">
        <v>301</v>
      </c>
      <c r="J2965">
        <v>2018</v>
      </c>
      <c r="K2965">
        <v>0</v>
      </c>
      <c r="L2965">
        <v>0</v>
      </c>
      <c r="N2965" t="s">
        <v>164</v>
      </c>
      <c r="O2965" t="s">
        <v>289</v>
      </c>
      <c r="P2965">
        <v>2019</v>
      </c>
      <c r="Q2965" t="s">
        <v>1375</v>
      </c>
      <c r="R2965">
        <v>1</v>
      </c>
    </row>
    <row r="2966" spans="8:18">
      <c r="H2966" t="s">
        <v>296</v>
      </c>
      <c r="I2966" t="s">
        <v>301</v>
      </c>
      <c r="J2966">
        <v>2019</v>
      </c>
      <c r="K2966">
        <v>0</v>
      </c>
      <c r="L2966">
        <v>0</v>
      </c>
      <c r="N2966" t="s">
        <v>164</v>
      </c>
      <c r="O2966" t="s">
        <v>289</v>
      </c>
      <c r="P2966">
        <v>2020</v>
      </c>
      <c r="Q2966" t="s">
        <v>1376</v>
      </c>
      <c r="R2966">
        <v>1</v>
      </c>
    </row>
    <row r="2967" spans="8:18">
      <c r="H2967" t="s">
        <v>296</v>
      </c>
      <c r="I2967" t="s">
        <v>301</v>
      </c>
      <c r="J2967">
        <v>2020</v>
      </c>
      <c r="K2967">
        <v>0</v>
      </c>
      <c r="L2967">
        <v>0</v>
      </c>
      <c r="N2967" t="s">
        <v>164</v>
      </c>
      <c r="O2967" t="s">
        <v>289</v>
      </c>
      <c r="P2967">
        <v>2020</v>
      </c>
      <c r="Q2967" t="s">
        <v>1377</v>
      </c>
      <c r="R2967">
        <v>1</v>
      </c>
    </row>
    <row r="2968" spans="8:18">
      <c r="H2968" t="s">
        <v>296</v>
      </c>
      <c r="I2968" t="s">
        <v>302</v>
      </c>
      <c r="J2968">
        <v>2006</v>
      </c>
      <c r="K2968">
        <v>0</v>
      </c>
      <c r="L2968">
        <v>0</v>
      </c>
      <c r="N2968" t="s">
        <v>164</v>
      </c>
      <c r="O2968" t="s">
        <v>290</v>
      </c>
      <c r="P2968">
        <v>2006</v>
      </c>
      <c r="Q2968" t="s">
        <v>1378</v>
      </c>
      <c r="R2968">
        <v>3</v>
      </c>
    </row>
    <row r="2969" spans="8:18">
      <c r="H2969" t="s">
        <v>296</v>
      </c>
      <c r="I2969" t="s">
        <v>302</v>
      </c>
      <c r="J2969">
        <v>2007</v>
      </c>
      <c r="K2969">
        <v>0</v>
      </c>
      <c r="L2969">
        <v>0</v>
      </c>
      <c r="N2969" t="s">
        <v>164</v>
      </c>
      <c r="O2969" t="s">
        <v>290</v>
      </c>
      <c r="P2969">
        <v>2007</v>
      </c>
      <c r="Q2969" t="s">
        <v>1378</v>
      </c>
      <c r="R2969">
        <v>3</v>
      </c>
    </row>
    <row r="2970" spans="8:18">
      <c r="H2970" t="s">
        <v>296</v>
      </c>
      <c r="I2970" t="s">
        <v>302</v>
      </c>
      <c r="J2970">
        <v>2008</v>
      </c>
      <c r="K2970">
        <v>0</v>
      </c>
      <c r="L2970">
        <v>0</v>
      </c>
      <c r="N2970" t="s">
        <v>164</v>
      </c>
      <c r="O2970" t="s">
        <v>290</v>
      </c>
      <c r="P2970">
        <v>2008</v>
      </c>
      <c r="Q2970" t="s">
        <v>1378</v>
      </c>
      <c r="R2970">
        <v>3</v>
      </c>
    </row>
    <row r="2971" spans="8:18">
      <c r="H2971" t="s">
        <v>296</v>
      </c>
      <c r="I2971" t="s">
        <v>302</v>
      </c>
      <c r="J2971">
        <v>2009</v>
      </c>
      <c r="K2971">
        <v>0</v>
      </c>
      <c r="L2971">
        <v>0</v>
      </c>
      <c r="N2971" t="s">
        <v>164</v>
      </c>
      <c r="O2971" t="s">
        <v>290</v>
      </c>
      <c r="P2971">
        <v>2009</v>
      </c>
      <c r="Q2971" t="s">
        <v>1378</v>
      </c>
      <c r="R2971">
        <v>3</v>
      </c>
    </row>
    <row r="2972" spans="8:18">
      <c r="H2972" t="s">
        <v>296</v>
      </c>
      <c r="I2972" t="s">
        <v>302</v>
      </c>
      <c r="J2972">
        <v>2010</v>
      </c>
      <c r="K2972">
        <v>0</v>
      </c>
      <c r="L2972">
        <v>0</v>
      </c>
      <c r="N2972" t="s">
        <v>164</v>
      </c>
      <c r="O2972" t="s">
        <v>290</v>
      </c>
      <c r="P2972">
        <v>2010</v>
      </c>
      <c r="Q2972" t="s">
        <v>1378</v>
      </c>
      <c r="R2972">
        <v>3</v>
      </c>
    </row>
    <row r="2973" spans="8:18">
      <c r="H2973" t="s">
        <v>296</v>
      </c>
      <c r="I2973" t="s">
        <v>302</v>
      </c>
      <c r="J2973">
        <v>2011</v>
      </c>
      <c r="K2973">
        <v>0</v>
      </c>
      <c r="L2973">
        <v>0</v>
      </c>
      <c r="N2973" t="s">
        <v>164</v>
      </c>
      <c r="O2973" t="s">
        <v>290</v>
      </c>
      <c r="P2973">
        <v>2011</v>
      </c>
      <c r="Q2973" t="s">
        <v>1378</v>
      </c>
      <c r="R2973">
        <v>3</v>
      </c>
    </row>
    <row r="2974" spans="8:18">
      <c r="H2974" t="s">
        <v>296</v>
      </c>
      <c r="I2974" t="s">
        <v>302</v>
      </c>
      <c r="J2974">
        <v>2012</v>
      </c>
      <c r="K2974">
        <v>0</v>
      </c>
      <c r="L2974">
        <v>0</v>
      </c>
      <c r="N2974" t="s">
        <v>164</v>
      </c>
      <c r="O2974" t="s">
        <v>290</v>
      </c>
      <c r="P2974">
        <v>2012</v>
      </c>
      <c r="Q2974" t="s">
        <v>1378</v>
      </c>
      <c r="R2974">
        <v>3</v>
      </c>
    </row>
    <row r="2975" spans="8:18">
      <c r="H2975" t="s">
        <v>296</v>
      </c>
      <c r="I2975" t="s">
        <v>302</v>
      </c>
      <c r="J2975">
        <v>2013</v>
      </c>
      <c r="K2975">
        <v>0</v>
      </c>
      <c r="L2975">
        <v>0</v>
      </c>
      <c r="N2975" t="s">
        <v>164</v>
      </c>
      <c r="O2975" t="s">
        <v>290</v>
      </c>
      <c r="P2975">
        <v>2013</v>
      </c>
      <c r="Q2975" t="s">
        <v>1378</v>
      </c>
      <c r="R2975">
        <v>3</v>
      </c>
    </row>
    <row r="2976" spans="8:18">
      <c r="H2976" t="s">
        <v>296</v>
      </c>
      <c r="I2976" t="s">
        <v>302</v>
      </c>
      <c r="J2976">
        <v>2014</v>
      </c>
      <c r="K2976">
        <v>0</v>
      </c>
      <c r="L2976">
        <v>0</v>
      </c>
      <c r="N2976" t="s">
        <v>164</v>
      </c>
      <c r="O2976" t="s">
        <v>290</v>
      </c>
      <c r="P2976">
        <v>2014</v>
      </c>
      <c r="Q2976" t="s">
        <v>1378</v>
      </c>
      <c r="R2976">
        <v>3</v>
      </c>
    </row>
    <row r="2977" spans="8:18">
      <c r="H2977" t="s">
        <v>296</v>
      </c>
      <c r="I2977" t="s">
        <v>302</v>
      </c>
      <c r="J2977">
        <v>2015</v>
      </c>
      <c r="K2977">
        <v>0</v>
      </c>
      <c r="L2977">
        <v>0</v>
      </c>
      <c r="N2977" t="s">
        <v>164</v>
      </c>
      <c r="O2977" t="s">
        <v>290</v>
      </c>
      <c r="P2977">
        <v>2015</v>
      </c>
      <c r="Q2977" t="s">
        <v>1378</v>
      </c>
      <c r="R2977">
        <v>3</v>
      </c>
    </row>
    <row r="2978" spans="8:18">
      <c r="H2978" t="s">
        <v>296</v>
      </c>
      <c r="I2978" t="s">
        <v>302</v>
      </c>
      <c r="J2978">
        <v>2016</v>
      </c>
      <c r="K2978">
        <v>0</v>
      </c>
      <c r="L2978">
        <v>0</v>
      </c>
      <c r="N2978" t="s">
        <v>164</v>
      </c>
      <c r="O2978" t="s">
        <v>290</v>
      </c>
      <c r="P2978">
        <v>2016</v>
      </c>
      <c r="Q2978" t="s">
        <v>1378</v>
      </c>
      <c r="R2978">
        <v>3</v>
      </c>
    </row>
    <row r="2979" spans="8:18">
      <c r="H2979" t="s">
        <v>296</v>
      </c>
      <c r="I2979" t="s">
        <v>302</v>
      </c>
      <c r="J2979">
        <v>2017</v>
      </c>
      <c r="K2979">
        <v>0</v>
      </c>
      <c r="L2979">
        <v>0</v>
      </c>
      <c r="N2979" t="s">
        <v>164</v>
      </c>
      <c r="O2979" t="s">
        <v>290</v>
      </c>
      <c r="P2979">
        <v>2017</v>
      </c>
      <c r="Q2979" t="s">
        <v>1378</v>
      </c>
      <c r="R2979">
        <v>3</v>
      </c>
    </row>
    <row r="2980" spans="8:18">
      <c r="H2980" t="s">
        <v>296</v>
      </c>
      <c r="I2980" t="s">
        <v>302</v>
      </c>
      <c r="J2980">
        <v>2018</v>
      </c>
      <c r="K2980">
        <v>0</v>
      </c>
      <c r="L2980">
        <v>0</v>
      </c>
      <c r="N2980" t="s">
        <v>164</v>
      </c>
      <c r="O2980" t="s">
        <v>290</v>
      </c>
      <c r="P2980">
        <v>2018</v>
      </c>
      <c r="Q2980" t="s">
        <v>1378</v>
      </c>
      <c r="R2980">
        <v>3</v>
      </c>
    </row>
    <row r="2981" spans="8:18">
      <c r="H2981" t="s">
        <v>296</v>
      </c>
      <c r="I2981" t="s">
        <v>302</v>
      </c>
      <c r="J2981">
        <v>2019</v>
      </c>
      <c r="K2981">
        <v>0</v>
      </c>
      <c r="L2981">
        <v>0</v>
      </c>
      <c r="N2981" t="s">
        <v>164</v>
      </c>
      <c r="O2981" t="s">
        <v>290</v>
      </c>
      <c r="P2981">
        <v>2019</v>
      </c>
      <c r="Q2981" t="s">
        <v>1378</v>
      </c>
      <c r="R2981">
        <v>3</v>
      </c>
    </row>
    <row r="2982" spans="8:18">
      <c r="H2982" t="s">
        <v>296</v>
      </c>
      <c r="I2982" t="s">
        <v>302</v>
      </c>
      <c r="J2982">
        <v>2020</v>
      </c>
      <c r="K2982">
        <v>0</v>
      </c>
      <c r="L2982">
        <v>0</v>
      </c>
      <c r="N2982" t="s">
        <v>164</v>
      </c>
      <c r="O2982" t="s">
        <v>290</v>
      </c>
      <c r="P2982">
        <v>2020</v>
      </c>
      <c r="Q2982" t="s">
        <v>1378</v>
      </c>
      <c r="R2982">
        <v>3</v>
      </c>
    </row>
    <row r="2983" spans="8:18">
      <c r="H2983" t="s">
        <v>296</v>
      </c>
      <c r="I2983" t="s">
        <v>303</v>
      </c>
      <c r="J2983">
        <v>2006</v>
      </c>
      <c r="K2983">
        <v>0</v>
      </c>
      <c r="L2983">
        <v>0</v>
      </c>
      <c r="N2983" t="s">
        <v>164</v>
      </c>
      <c r="O2983" t="s">
        <v>291</v>
      </c>
    </row>
    <row r="2984" spans="8:18">
      <c r="H2984" t="s">
        <v>296</v>
      </c>
      <c r="I2984" t="s">
        <v>303</v>
      </c>
      <c r="J2984">
        <v>2007</v>
      </c>
      <c r="K2984">
        <v>0</v>
      </c>
      <c r="L2984">
        <v>0</v>
      </c>
      <c r="N2984" t="s">
        <v>164</v>
      </c>
      <c r="O2984" t="s">
        <v>292</v>
      </c>
    </row>
    <row r="2985" spans="8:18">
      <c r="H2985" t="s">
        <v>296</v>
      </c>
      <c r="I2985" t="s">
        <v>303</v>
      </c>
      <c r="J2985">
        <v>2008</v>
      </c>
      <c r="K2985">
        <v>0</v>
      </c>
      <c r="L2985">
        <v>0</v>
      </c>
      <c r="N2985" t="s">
        <v>164</v>
      </c>
      <c r="O2985" t="s">
        <v>292</v>
      </c>
      <c r="P2985">
        <v>2015</v>
      </c>
      <c r="Q2985" t="s">
        <v>1379</v>
      </c>
      <c r="R2985">
        <v>2</v>
      </c>
    </row>
    <row r="2986" spans="8:18">
      <c r="H2986" t="s">
        <v>296</v>
      </c>
      <c r="I2986" t="s">
        <v>303</v>
      </c>
      <c r="J2986">
        <v>2009</v>
      </c>
      <c r="K2986">
        <v>0</v>
      </c>
      <c r="L2986">
        <v>0</v>
      </c>
      <c r="N2986" t="s">
        <v>164</v>
      </c>
      <c r="O2986" t="s">
        <v>292</v>
      </c>
      <c r="P2986">
        <v>2016</v>
      </c>
      <c r="Q2986" t="s">
        <v>1379</v>
      </c>
      <c r="R2986">
        <v>2</v>
      </c>
    </row>
    <row r="2987" spans="8:18">
      <c r="H2987" t="s">
        <v>296</v>
      </c>
      <c r="I2987" t="s">
        <v>303</v>
      </c>
      <c r="J2987">
        <v>2010</v>
      </c>
      <c r="K2987">
        <v>0</v>
      </c>
      <c r="L2987">
        <v>0</v>
      </c>
      <c r="N2987" t="s">
        <v>164</v>
      </c>
      <c r="O2987" t="s">
        <v>292</v>
      </c>
      <c r="P2987">
        <v>2017</v>
      </c>
      <c r="Q2987" t="s">
        <v>1379</v>
      </c>
      <c r="R2987">
        <v>2</v>
      </c>
    </row>
    <row r="2988" spans="8:18">
      <c r="H2988" t="s">
        <v>296</v>
      </c>
      <c r="I2988" t="s">
        <v>303</v>
      </c>
      <c r="J2988">
        <v>2011</v>
      </c>
      <c r="K2988">
        <v>0</v>
      </c>
      <c r="L2988">
        <v>0</v>
      </c>
      <c r="N2988" t="s">
        <v>164</v>
      </c>
      <c r="O2988" t="s">
        <v>292</v>
      </c>
      <c r="P2988">
        <v>2018</v>
      </c>
      <c r="Q2988" t="s">
        <v>1379</v>
      </c>
      <c r="R2988">
        <v>2</v>
      </c>
    </row>
    <row r="2989" spans="8:18">
      <c r="H2989" t="s">
        <v>296</v>
      </c>
      <c r="I2989" t="s">
        <v>303</v>
      </c>
      <c r="J2989">
        <v>2012</v>
      </c>
      <c r="K2989">
        <v>0</v>
      </c>
      <c r="L2989">
        <v>0</v>
      </c>
      <c r="N2989" t="s">
        <v>164</v>
      </c>
      <c r="O2989" t="s">
        <v>292</v>
      </c>
      <c r="P2989">
        <v>2019</v>
      </c>
      <c r="Q2989" t="s">
        <v>1380</v>
      </c>
      <c r="R2989">
        <v>2</v>
      </c>
    </row>
    <row r="2990" spans="8:18">
      <c r="H2990" t="s">
        <v>296</v>
      </c>
      <c r="I2990" t="s">
        <v>303</v>
      </c>
      <c r="J2990">
        <v>2013</v>
      </c>
      <c r="K2990">
        <v>0</v>
      </c>
      <c r="L2990">
        <v>0</v>
      </c>
      <c r="N2990" t="s">
        <v>164</v>
      </c>
      <c r="O2990" t="s">
        <v>292</v>
      </c>
      <c r="P2990">
        <v>2020</v>
      </c>
      <c r="Q2990" t="s">
        <v>1381</v>
      </c>
      <c r="R2990">
        <v>2</v>
      </c>
    </row>
    <row r="2991" spans="8:18">
      <c r="H2991" t="s">
        <v>296</v>
      </c>
      <c r="I2991" t="s">
        <v>303</v>
      </c>
      <c r="J2991">
        <v>2014</v>
      </c>
      <c r="K2991">
        <v>0</v>
      </c>
      <c r="L2991">
        <v>0</v>
      </c>
      <c r="N2991" t="s">
        <v>164</v>
      </c>
      <c r="O2991" t="s">
        <v>293</v>
      </c>
      <c r="P2991">
        <v>0</v>
      </c>
    </row>
    <row r="2992" spans="8:18">
      <c r="H2992" t="s">
        <v>296</v>
      </c>
      <c r="I2992" t="s">
        <v>303</v>
      </c>
      <c r="J2992">
        <v>2015</v>
      </c>
      <c r="K2992">
        <v>0</v>
      </c>
      <c r="L2992">
        <v>0</v>
      </c>
      <c r="N2992" t="s">
        <v>164</v>
      </c>
      <c r="O2992" t="s">
        <v>294</v>
      </c>
    </row>
    <row r="2993" spans="8:18">
      <c r="H2993" t="s">
        <v>296</v>
      </c>
      <c r="I2993" t="s">
        <v>303</v>
      </c>
      <c r="J2993">
        <v>2016</v>
      </c>
      <c r="K2993">
        <v>0</v>
      </c>
      <c r="L2993">
        <v>0</v>
      </c>
      <c r="N2993" t="s">
        <v>164</v>
      </c>
      <c r="O2993" t="s">
        <v>295</v>
      </c>
    </row>
    <row r="2994" spans="8:18">
      <c r="H2994" t="s">
        <v>296</v>
      </c>
      <c r="I2994" t="s">
        <v>303</v>
      </c>
      <c r="J2994">
        <v>2017</v>
      </c>
      <c r="K2994" t="s">
        <v>1382</v>
      </c>
      <c r="L2994">
        <v>2</v>
      </c>
      <c r="N2994" t="s">
        <v>164</v>
      </c>
      <c r="O2994" t="s">
        <v>295</v>
      </c>
      <c r="P2994">
        <v>2018</v>
      </c>
      <c r="Q2994" t="s">
        <v>718</v>
      </c>
      <c r="R2994">
        <v>1</v>
      </c>
    </row>
    <row r="2995" spans="8:18">
      <c r="H2995" t="s">
        <v>296</v>
      </c>
      <c r="I2995" t="s">
        <v>303</v>
      </c>
      <c r="J2995">
        <v>2018</v>
      </c>
      <c r="K2995" t="s">
        <v>720</v>
      </c>
      <c r="L2995">
        <v>1</v>
      </c>
      <c r="N2995" t="s">
        <v>164</v>
      </c>
      <c r="O2995" t="s">
        <v>295</v>
      </c>
      <c r="P2995">
        <v>2020</v>
      </c>
      <c r="Q2995" t="s">
        <v>1343</v>
      </c>
      <c r="R2995">
        <v>1</v>
      </c>
    </row>
    <row r="2996" spans="8:18">
      <c r="H2996" t="s">
        <v>296</v>
      </c>
      <c r="I2996" t="s">
        <v>303</v>
      </c>
      <c r="J2996">
        <v>2019</v>
      </c>
      <c r="K2996" t="s">
        <v>1383</v>
      </c>
      <c r="L2996">
        <v>3</v>
      </c>
      <c r="N2996" t="s">
        <v>164</v>
      </c>
      <c r="O2996" t="s">
        <v>295</v>
      </c>
      <c r="P2996">
        <v>2021</v>
      </c>
      <c r="Q2996" t="s">
        <v>1343</v>
      </c>
      <c r="R2996">
        <v>1</v>
      </c>
    </row>
    <row r="2997" spans="8:18">
      <c r="H2997" t="s">
        <v>296</v>
      </c>
      <c r="I2997" t="s">
        <v>303</v>
      </c>
      <c r="J2997">
        <v>2020</v>
      </c>
      <c r="K2997" t="s">
        <v>742</v>
      </c>
      <c r="L2997">
        <v>3</v>
      </c>
      <c r="N2997" t="s">
        <v>296</v>
      </c>
      <c r="O2997" t="s">
        <v>297</v>
      </c>
      <c r="Q2997" t="s">
        <v>1080</v>
      </c>
      <c r="R2997">
        <v>0</v>
      </c>
    </row>
    <row r="2998" spans="8:18">
      <c r="H2998" t="s">
        <v>296</v>
      </c>
      <c r="I2998" t="s">
        <v>304</v>
      </c>
      <c r="J2998">
        <v>2006</v>
      </c>
      <c r="K2998" t="s">
        <v>516</v>
      </c>
      <c r="L2998">
        <v>0</v>
      </c>
      <c r="N2998" t="s">
        <v>296</v>
      </c>
      <c r="O2998" t="s">
        <v>298</v>
      </c>
      <c r="P2998">
        <v>2006</v>
      </c>
      <c r="Q2998">
        <v>0</v>
      </c>
      <c r="R2998">
        <v>0</v>
      </c>
    </row>
    <row r="2999" spans="8:18">
      <c r="H2999" t="s">
        <v>296</v>
      </c>
      <c r="I2999" t="s">
        <v>304</v>
      </c>
      <c r="J2999">
        <v>2007</v>
      </c>
      <c r="K2999" t="s">
        <v>516</v>
      </c>
      <c r="L2999">
        <v>0</v>
      </c>
      <c r="N2999" t="s">
        <v>296</v>
      </c>
      <c r="O2999" t="s">
        <v>298</v>
      </c>
      <c r="P2999">
        <v>2007</v>
      </c>
      <c r="Q2999">
        <v>0</v>
      </c>
      <c r="R2999">
        <v>0</v>
      </c>
    </row>
    <row r="3000" spans="8:18">
      <c r="H3000" t="s">
        <v>296</v>
      </c>
      <c r="I3000" t="s">
        <v>304</v>
      </c>
      <c r="J3000">
        <v>2008</v>
      </c>
      <c r="K3000" t="s">
        <v>516</v>
      </c>
      <c r="L3000">
        <v>0</v>
      </c>
      <c r="N3000" t="s">
        <v>296</v>
      </c>
      <c r="O3000" t="s">
        <v>298</v>
      </c>
      <c r="P3000">
        <v>2008</v>
      </c>
      <c r="Q3000">
        <v>0</v>
      </c>
      <c r="R3000">
        <v>0</v>
      </c>
    </row>
    <row r="3001" spans="8:18">
      <c r="H3001" t="s">
        <v>296</v>
      </c>
      <c r="I3001" t="s">
        <v>304</v>
      </c>
      <c r="J3001">
        <v>2009</v>
      </c>
      <c r="K3001" t="s">
        <v>516</v>
      </c>
      <c r="L3001">
        <v>0</v>
      </c>
      <c r="N3001" t="s">
        <v>296</v>
      </c>
      <c r="O3001" t="s">
        <v>298</v>
      </c>
      <c r="P3001">
        <v>2009</v>
      </c>
      <c r="Q3001">
        <v>0</v>
      </c>
      <c r="R3001">
        <v>0</v>
      </c>
    </row>
    <row r="3002" spans="8:18">
      <c r="H3002" t="s">
        <v>296</v>
      </c>
      <c r="I3002" t="s">
        <v>304</v>
      </c>
      <c r="J3002">
        <v>2010</v>
      </c>
      <c r="K3002" t="s">
        <v>516</v>
      </c>
      <c r="L3002">
        <v>0</v>
      </c>
      <c r="N3002" t="s">
        <v>296</v>
      </c>
      <c r="O3002" t="s">
        <v>298</v>
      </c>
      <c r="P3002">
        <v>2010</v>
      </c>
      <c r="Q3002">
        <v>0</v>
      </c>
      <c r="R3002">
        <v>0</v>
      </c>
    </row>
    <row r="3003" spans="8:18">
      <c r="H3003" t="s">
        <v>296</v>
      </c>
      <c r="I3003" t="s">
        <v>304</v>
      </c>
      <c r="J3003">
        <v>2011</v>
      </c>
      <c r="K3003" t="s">
        <v>516</v>
      </c>
      <c r="L3003">
        <v>0</v>
      </c>
      <c r="N3003" t="s">
        <v>296</v>
      </c>
      <c r="O3003" t="s">
        <v>298</v>
      </c>
      <c r="P3003">
        <v>2011</v>
      </c>
      <c r="Q3003">
        <v>0</v>
      </c>
      <c r="R3003">
        <v>0</v>
      </c>
    </row>
    <row r="3004" spans="8:18">
      <c r="H3004" t="s">
        <v>296</v>
      </c>
      <c r="I3004" t="s">
        <v>304</v>
      </c>
      <c r="J3004">
        <v>2012</v>
      </c>
      <c r="K3004" t="s">
        <v>516</v>
      </c>
      <c r="L3004">
        <v>0</v>
      </c>
      <c r="N3004" t="s">
        <v>296</v>
      </c>
      <c r="O3004" t="s">
        <v>298</v>
      </c>
      <c r="P3004">
        <v>2012</v>
      </c>
      <c r="Q3004">
        <v>0</v>
      </c>
      <c r="R3004">
        <v>0</v>
      </c>
    </row>
    <row r="3005" spans="8:18">
      <c r="H3005" t="s">
        <v>296</v>
      </c>
      <c r="I3005" t="s">
        <v>304</v>
      </c>
      <c r="J3005">
        <v>2013</v>
      </c>
      <c r="K3005" t="s">
        <v>516</v>
      </c>
      <c r="L3005">
        <v>0</v>
      </c>
      <c r="N3005" t="s">
        <v>296</v>
      </c>
      <c r="O3005" t="s">
        <v>298</v>
      </c>
      <c r="P3005">
        <v>2013</v>
      </c>
      <c r="Q3005">
        <v>0</v>
      </c>
      <c r="R3005">
        <v>0</v>
      </c>
    </row>
    <row r="3006" spans="8:18">
      <c r="H3006" t="s">
        <v>296</v>
      </c>
      <c r="I3006" t="s">
        <v>304</v>
      </c>
      <c r="J3006">
        <v>2014</v>
      </c>
      <c r="K3006" t="s">
        <v>516</v>
      </c>
      <c r="L3006">
        <v>0</v>
      </c>
      <c r="N3006" t="s">
        <v>296</v>
      </c>
      <c r="O3006" t="s">
        <v>298</v>
      </c>
      <c r="P3006">
        <v>2014</v>
      </c>
      <c r="Q3006">
        <v>0</v>
      </c>
      <c r="R3006">
        <v>0</v>
      </c>
    </row>
    <row r="3007" spans="8:18">
      <c r="H3007" t="s">
        <v>296</v>
      </c>
      <c r="I3007" t="s">
        <v>304</v>
      </c>
      <c r="J3007">
        <v>2015</v>
      </c>
      <c r="K3007" t="s">
        <v>516</v>
      </c>
      <c r="L3007">
        <v>0</v>
      </c>
      <c r="N3007" t="s">
        <v>296</v>
      </c>
      <c r="O3007" t="s">
        <v>298</v>
      </c>
      <c r="P3007">
        <v>2015</v>
      </c>
      <c r="Q3007">
        <v>0</v>
      </c>
      <c r="R3007">
        <v>0</v>
      </c>
    </row>
    <row r="3008" spans="8:18">
      <c r="H3008" t="s">
        <v>296</v>
      </c>
      <c r="I3008" t="s">
        <v>304</v>
      </c>
      <c r="J3008">
        <v>2016</v>
      </c>
      <c r="K3008" t="s">
        <v>516</v>
      </c>
      <c r="L3008">
        <v>0</v>
      </c>
      <c r="N3008" t="s">
        <v>296</v>
      </c>
      <c r="O3008" t="s">
        <v>298</v>
      </c>
      <c r="P3008">
        <v>2016</v>
      </c>
      <c r="Q3008">
        <v>0</v>
      </c>
      <c r="R3008">
        <v>0</v>
      </c>
    </row>
    <row r="3009" spans="8:18">
      <c r="H3009" t="s">
        <v>296</v>
      </c>
      <c r="I3009" t="s">
        <v>304</v>
      </c>
      <c r="J3009">
        <v>2017</v>
      </c>
      <c r="K3009" t="s">
        <v>1384</v>
      </c>
      <c r="L3009">
        <v>3</v>
      </c>
      <c r="N3009" t="s">
        <v>296</v>
      </c>
      <c r="O3009" t="s">
        <v>298</v>
      </c>
      <c r="P3009">
        <v>2017</v>
      </c>
      <c r="Q3009">
        <v>0</v>
      </c>
      <c r="R3009">
        <v>0</v>
      </c>
    </row>
    <row r="3010" spans="8:18">
      <c r="H3010" t="s">
        <v>296</v>
      </c>
      <c r="I3010" t="s">
        <v>304</v>
      </c>
      <c r="J3010">
        <v>2018</v>
      </c>
      <c r="K3010" t="s">
        <v>720</v>
      </c>
      <c r="L3010">
        <v>1</v>
      </c>
      <c r="N3010" t="s">
        <v>296</v>
      </c>
      <c r="O3010" t="s">
        <v>298</v>
      </c>
      <c r="P3010">
        <v>2018</v>
      </c>
      <c r="Q3010">
        <v>0</v>
      </c>
      <c r="R3010">
        <v>0</v>
      </c>
    </row>
    <row r="3011" spans="8:18">
      <c r="H3011" t="s">
        <v>296</v>
      </c>
      <c r="I3011" t="s">
        <v>304</v>
      </c>
      <c r="J3011">
        <v>2019</v>
      </c>
      <c r="K3011" t="s">
        <v>1383</v>
      </c>
      <c r="L3011">
        <v>3</v>
      </c>
      <c r="N3011" t="s">
        <v>296</v>
      </c>
      <c r="O3011" t="s">
        <v>298</v>
      </c>
      <c r="P3011">
        <v>2019</v>
      </c>
      <c r="Q3011">
        <v>0</v>
      </c>
      <c r="R3011">
        <v>0</v>
      </c>
    </row>
    <row r="3012" spans="8:18">
      <c r="H3012" t="s">
        <v>296</v>
      </c>
      <c r="I3012" t="s">
        <v>304</v>
      </c>
      <c r="J3012">
        <v>2020</v>
      </c>
      <c r="K3012" t="s">
        <v>742</v>
      </c>
      <c r="L3012">
        <v>3</v>
      </c>
      <c r="N3012" t="s">
        <v>296</v>
      </c>
      <c r="O3012" t="s">
        <v>298</v>
      </c>
      <c r="P3012">
        <v>2020</v>
      </c>
      <c r="Q3012">
        <v>0</v>
      </c>
      <c r="R3012">
        <v>0</v>
      </c>
    </row>
    <row r="3013" spans="8:18">
      <c r="H3013" t="s">
        <v>296</v>
      </c>
      <c r="I3013" t="s">
        <v>305</v>
      </c>
      <c r="J3013">
        <v>2006</v>
      </c>
      <c r="K3013">
        <v>0</v>
      </c>
      <c r="L3013">
        <v>0</v>
      </c>
      <c r="N3013" t="s">
        <v>296</v>
      </c>
      <c r="O3013" t="s">
        <v>299</v>
      </c>
    </row>
    <row r="3014" spans="8:18">
      <c r="H3014" t="s">
        <v>296</v>
      </c>
      <c r="I3014" t="s">
        <v>305</v>
      </c>
      <c r="J3014">
        <v>2007</v>
      </c>
      <c r="K3014">
        <v>0</v>
      </c>
      <c r="L3014">
        <v>0</v>
      </c>
      <c r="N3014" t="s">
        <v>296</v>
      </c>
      <c r="O3014" t="s">
        <v>300</v>
      </c>
      <c r="P3014">
        <v>2006</v>
      </c>
      <c r="Q3014">
        <v>0</v>
      </c>
      <c r="R3014">
        <v>0</v>
      </c>
    </row>
    <row r="3015" spans="8:18">
      <c r="H3015" t="s">
        <v>296</v>
      </c>
      <c r="I3015" t="s">
        <v>305</v>
      </c>
      <c r="J3015">
        <v>2008</v>
      </c>
      <c r="K3015">
        <v>0</v>
      </c>
      <c r="L3015">
        <v>0</v>
      </c>
      <c r="N3015" t="s">
        <v>296</v>
      </c>
      <c r="O3015" t="s">
        <v>300</v>
      </c>
      <c r="P3015">
        <v>2007</v>
      </c>
      <c r="Q3015">
        <v>0</v>
      </c>
      <c r="R3015">
        <v>0</v>
      </c>
    </row>
    <row r="3016" spans="8:18">
      <c r="H3016" t="s">
        <v>296</v>
      </c>
      <c r="I3016" t="s">
        <v>305</v>
      </c>
      <c r="J3016">
        <v>2009</v>
      </c>
      <c r="K3016">
        <v>0</v>
      </c>
      <c r="L3016">
        <v>0</v>
      </c>
      <c r="N3016" t="s">
        <v>296</v>
      </c>
      <c r="O3016" t="s">
        <v>300</v>
      </c>
      <c r="P3016">
        <v>2008</v>
      </c>
      <c r="Q3016">
        <v>0</v>
      </c>
      <c r="R3016">
        <v>0</v>
      </c>
    </row>
    <row r="3017" spans="8:18">
      <c r="H3017" t="s">
        <v>296</v>
      </c>
      <c r="I3017" t="s">
        <v>305</v>
      </c>
      <c r="J3017">
        <v>2010</v>
      </c>
      <c r="K3017">
        <v>0</v>
      </c>
      <c r="L3017">
        <v>0</v>
      </c>
      <c r="N3017" t="s">
        <v>296</v>
      </c>
      <c r="O3017" t="s">
        <v>300</v>
      </c>
      <c r="P3017">
        <v>2009</v>
      </c>
      <c r="Q3017">
        <v>0</v>
      </c>
      <c r="R3017">
        <v>0</v>
      </c>
    </row>
    <row r="3018" spans="8:18">
      <c r="H3018" t="s">
        <v>296</v>
      </c>
      <c r="I3018" t="s">
        <v>305</v>
      </c>
      <c r="J3018">
        <v>2011</v>
      </c>
      <c r="K3018">
        <v>0</v>
      </c>
      <c r="L3018">
        <v>0</v>
      </c>
      <c r="N3018" t="s">
        <v>296</v>
      </c>
      <c r="O3018" t="s">
        <v>300</v>
      </c>
      <c r="P3018">
        <v>2010</v>
      </c>
      <c r="Q3018">
        <v>0</v>
      </c>
      <c r="R3018">
        <v>0</v>
      </c>
    </row>
    <row r="3019" spans="8:18">
      <c r="H3019" t="s">
        <v>296</v>
      </c>
      <c r="I3019" t="s">
        <v>305</v>
      </c>
      <c r="J3019">
        <v>2012</v>
      </c>
      <c r="K3019">
        <v>0</v>
      </c>
      <c r="L3019">
        <v>0</v>
      </c>
      <c r="N3019" t="s">
        <v>296</v>
      </c>
      <c r="O3019" t="s">
        <v>300</v>
      </c>
      <c r="P3019">
        <v>2011</v>
      </c>
      <c r="Q3019">
        <v>0</v>
      </c>
      <c r="R3019">
        <v>0</v>
      </c>
    </row>
    <row r="3020" spans="8:18">
      <c r="H3020" t="s">
        <v>296</v>
      </c>
      <c r="I3020" t="s">
        <v>305</v>
      </c>
      <c r="J3020">
        <v>2013</v>
      </c>
      <c r="K3020">
        <v>0</v>
      </c>
      <c r="L3020">
        <v>0</v>
      </c>
      <c r="N3020" t="s">
        <v>296</v>
      </c>
      <c r="O3020" t="s">
        <v>300</v>
      </c>
      <c r="P3020">
        <v>2012</v>
      </c>
      <c r="Q3020">
        <v>0</v>
      </c>
      <c r="R3020">
        <v>0</v>
      </c>
    </row>
    <row r="3021" spans="8:18">
      <c r="H3021" t="s">
        <v>296</v>
      </c>
      <c r="I3021" t="s">
        <v>305</v>
      </c>
      <c r="J3021">
        <v>2014</v>
      </c>
      <c r="K3021">
        <v>0</v>
      </c>
      <c r="L3021">
        <v>0</v>
      </c>
      <c r="N3021" t="s">
        <v>296</v>
      </c>
      <c r="O3021" t="s">
        <v>300</v>
      </c>
      <c r="P3021">
        <v>2013</v>
      </c>
      <c r="Q3021">
        <v>0</v>
      </c>
      <c r="R3021">
        <v>0</v>
      </c>
    </row>
    <row r="3022" spans="8:18">
      <c r="H3022" t="s">
        <v>296</v>
      </c>
      <c r="I3022" t="s">
        <v>305</v>
      </c>
      <c r="J3022">
        <v>2015</v>
      </c>
      <c r="K3022">
        <v>0</v>
      </c>
      <c r="L3022">
        <v>0</v>
      </c>
      <c r="N3022" t="s">
        <v>296</v>
      </c>
      <c r="O3022" t="s">
        <v>300</v>
      </c>
      <c r="P3022">
        <v>2014</v>
      </c>
      <c r="Q3022">
        <v>0</v>
      </c>
      <c r="R3022">
        <v>0</v>
      </c>
    </row>
    <row r="3023" spans="8:18">
      <c r="H3023" t="s">
        <v>296</v>
      </c>
      <c r="I3023" t="s">
        <v>305</v>
      </c>
      <c r="J3023">
        <v>2016</v>
      </c>
      <c r="K3023">
        <v>0</v>
      </c>
      <c r="L3023">
        <v>0</v>
      </c>
      <c r="N3023" t="s">
        <v>296</v>
      </c>
      <c r="O3023" t="s">
        <v>300</v>
      </c>
      <c r="P3023">
        <v>2015</v>
      </c>
      <c r="Q3023">
        <v>0</v>
      </c>
      <c r="R3023">
        <v>0</v>
      </c>
    </row>
    <row r="3024" spans="8:18">
      <c r="H3024" t="s">
        <v>296</v>
      </c>
      <c r="I3024" t="s">
        <v>305</v>
      </c>
      <c r="J3024">
        <v>2017</v>
      </c>
      <c r="K3024" t="s">
        <v>1382</v>
      </c>
      <c r="L3024">
        <v>2</v>
      </c>
      <c r="N3024" t="s">
        <v>296</v>
      </c>
      <c r="O3024" t="s">
        <v>300</v>
      </c>
      <c r="P3024">
        <v>2016</v>
      </c>
      <c r="Q3024">
        <v>0</v>
      </c>
      <c r="R3024">
        <v>0</v>
      </c>
    </row>
    <row r="3025" spans="8:18">
      <c r="H3025" t="s">
        <v>296</v>
      </c>
      <c r="I3025" t="s">
        <v>305</v>
      </c>
      <c r="J3025">
        <v>2018</v>
      </c>
      <c r="K3025" t="s">
        <v>720</v>
      </c>
      <c r="L3025">
        <v>1</v>
      </c>
      <c r="N3025" t="s">
        <v>296</v>
      </c>
      <c r="O3025" t="s">
        <v>300</v>
      </c>
      <c r="P3025">
        <v>2017</v>
      </c>
      <c r="Q3025">
        <v>0</v>
      </c>
      <c r="R3025">
        <v>0</v>
      </c>
    </row>
    <row r="3026" spans="8:18">
      <c r="H3026" t="s">
        <v>296</v>
      </c>
      <c r="I3026" t="s">
        <v>305</v>
      </c>
      <c r="J3026">
        <v>2019</v>
      </c>
      <c r="K3026" t="s">
        <v>1383</v>
      </c>
      <c r="L3026">
        <v>3</v>
      </c>
      <c r="N3026" t="s">
        <v>296</v>
      </c>
      <c r="O3026" t="s">
        <v>300</v>
      </c>
      <c r="P3026">
        <v>2018</v>
      </c>
      <c r="Q3026">
        <v>0</v>
      </c>
      <c r="R3026">
        <v>0</v>
      </c>
    </row>
    <row r="3027" spans="8:18">
      <c r="H3027" t="s">
        <v>296</v>
      </c>
      <c r="I3027" t="s">
        <v>305</v>
      </c>
      <c r="J3027">
        <v>2020</v>
      </c>
      <c r="K3027" t="s">
        <v>742</v>
      </c>
      <c r="L3027">
        <v>3</v>
      </c>
      <c r="N3027" t="s">
        <v>296</v>
      </c>
      <c r="O3027" t="s">
        <v>300</v>
      </c>
      <c r="P3027">
        <v>2019</v>
      </c>
      <c r="Q3027">
        <v>0</v>
      </c>
      <c r="R3027">
        <v>0</v>
      </c>
    </row>
    <row r="3028" spans="8:18">
      <c r="H3028" t="s">
        <v>296</v>
      </c>
      <c r="I3028" t="s">
        <v>306</v>
      </c>
      <c r="J3028">
        <v>2006</v>
      </c>
      <c r="K3028" t="s">
        <v>516</v>
      </c>
      <c r="L3028">
        <v>0</v>
      </c>
      <c r="N3028" t="s">
        <v>296</v>
      </c>
      <c r="O3028" t="s">
        <v>300</v>
      </c>
      <c r="P3028">
        <v>2020</v>
      </c>
      <c r="Q3028">
        <v>0</v>
      </c>
      <c r="R3028">
        <v>0</v>
      </c>
    </row>
    <row r="3029" spans="8:18">
      <c r="H3029" t="s">
        <v>296</v>
      </c>
      <c r="I3029" t="s">
        <v>306</v>
      </c>
      <c r="J3029">
        <v>2007</v>
      </c>
      <c r="K3029" t="s">
        <v>516</v>
      </c>
      <c r="L3029">
        <v>0</v>
      </c>
      <c r="N3029" t="s">
        <v>296</v>
      </c>
      <c r="O3029" t="s">
        <v>301</v>
      </c>
      <c r="P3029">
        <v>2006</v>
      </c>
      <c r="Q3029">
        <v>0</v>
      </c>
      <c r="R3029">
        <v>0</v>
      </c>
    </row>
    <row r="3030" spans="8:18">
      <c r="H3030" t="s">
        <v>296</v>
      </c>
      <c r="I3030" t="s">
        <v>306</v>
      </c>
      <c r="J3030">
        <v>2008</v>
      </c>
      <c r="K3030" t="s">
        <v>516</v>
      </c>
      <c r="L3030">
        <v>0</v>
      </c>
      <c r="N3030" t="s">
        <v>296</v>
      </c>
      <c r="O3030" t="s">
        <v>301</v>
      </c>
      <c r="P3030">
        <v>2007</v>
      </c>
      <c r="Q3030">
        <v>0</v>
      </c>
      <c r="R3030">
        <v>0</v>
      </c>
    </row>
    <row r="3031" spans="8:18">
      <c r="H3031" t="s">
        <v>296</v>
      </c>
      <c r="I3031" t="s">
        <v>306</v>
      </c>
      <c r="J3031">
        <v>2009</v>
      </c>
      <c r="K3031" t="s">
        <v>516</v>
      </c>
      <c r="L3031">
        <v>0</v>
      </c>
      <c r="N3031" t="s">
        <v>296</v>
      </c>
      <c r="O3031" t="s">
        <v>301</v>
      </c>
      <c r="P3031">
        <v>2008</v>
      </c>
      <c r="Q3031">
        <v>0</v>
      </c>
      <c r="R3031">
        <v>0</v>
      </c>
    </row>
    <row r="3032" spans="8:18">
      <c r="H3032" t="s">
        <v>296</v>
      </c>
      <c r="I3032" t="s">
        <v>306</v>
      </c>
      <c r="J3032">
        <v>2010</v>
      </c>
      <c r="K3032" t="s">
        <v>516</v>
      </c>
      <c r="L3032">
        <v>0</v>
      </c>
      <c r="N3032" t="s">
        <v>296</v>
      </c>
      <c r="O3032" t="s">
        <v>301</v>
      </c>
      <c r="P3032">
        <v>2009</v>
      </c>
      <c r="Q3032">
        <v>0</v>
      </c>
      <c r="R3032">
        <v>0</v>
      </c>
    </row>
    <row r="3033" spans="8:18">
      <c r="H3033" t="s">
        <v>296</v>
      </c>
      <c r="I3033" t="s">
        <v>306</v>
      </c>
      <c r="J3033">
        <v>2011</v>
      </c>
      <c r="K3033" t="s">
        <v>516</v>
      </c>
      <c r="L3033">
        <v>0</v>
      </c>
      <c r="N3033" t="s">
        <v>296</v>
      </c>
      <c r="O3033" t="s">
        <v>301</v>
      </c>
      <c r="P3033">
        <v>2010</v>
      </c>
      <c r="Q3033">
        <v>0</v>
      </c>
      <c r="R3033">
        <v>0</v>
      </c>
    </row>
    <row r="3034" spans="8:18">
      <c r="H3034" t="s">
        <v>296</v>
      </c>
      <c r="I3034" t="s">
        <v>306</v>
      </c>
      <c r="J3034">
        <v>2012</v>
      </c>
      <c r="K3034" t="s">
        <v>516</v>
      </c>
      <c r="L3034">
        <v>0</v>
      </c>
      <c r="N3034" t="s">
        <v>296</v>
      </c>
      <c r="O3034" t="s">
        <v>301</v>
      </c>
      <c r="P3034">
        <v>2011</v>
      </c>
      <c r="Q3034">
        <v>0</v>
      </c>
      <c r="R3034">
        <v>0</v>
      </c>
    </row>
    <row r="3035" spans="8:18">
      <c r="H3035" t="s">
        <v>296</v>
      </c>
      <c r="I3035" t="s">
        <v>306</v>
      </c>
      <c r="J3035">
        <v>2013</v>
      </c>
      <c r="K3035" t="s">
        <v>516</v>
      </c>
      <c r="L3035">
        <v>0</v>
      </c>
      <c r="N3035" t="s">
        <v>296</v>
      </c>
      <c r="O3035" t="s">
        <v>301</v>
      </c>
      <c r="P3035">
        <v>2012</v>
      </c>
      <c r="Q3035">
        <v>0</v>
      </c>
      <c r="R3035">
        <v>0</v>
      </c>
    </row>
    <row r="3036" spans="8:18">
      <c r="H3036" t="s">
        <v>296</v>
      </c>
      <c r="I3036" t="s">
        <v>306</v>
      </c>
      <c r="J3036">
        <v>2014</v>
      </c>
      <c r="K3036" t="s">
        <v>516</v>
      </c>
      <c r="L3036">
        <v>0</v>
      </c>
      <c r="N3036" t="s">
        <v>296</v>
      </c>
      <c r="O3036" t="s">
        <v>301</v>
      </c>
      <c r="P3036">
        <v>2013</v>
      </c>
      <c r="Q3036">
        <v>0</v>
      </c>
      <c r="R3036">
        <v>0</v>
      </c>
    </row>
    <row r="3037" spans="8:18">
      <c r="H3037" t="s">
        <v>296</v>
      </c>
      <c r="I3037" t="s">
        <v>306</v>
      </c>
      <c r="J3037">
        <v>2015</v>
      </c>
      <c r="K3037" t="s">
        <v>516</v>
      </c>
      <c r="L3037">
        <v>0</v>
      </c>
      <c r="N3037" t="s">
        <v>296</v>
      </c>
      <c r="O3037" t="s">
        <v>301</v>
      </c>
      <c r="P3037">
        <v>2014</v>
      </c>
      <c r="Q3037">
        <v>0</v>
      </c>
      <c r="R3037">
        <v>0</v>
      </c>
    </row>
    <row r="3038" spans="8:18">
      <c r="H3038" t="s">
        <v>296</v>
      </c>
      <c r="I3038" t="s">
        <v>306</v>
      </c>
      <c r="J3038">
        <v>2016</v>
      </c>
      <c r="K3038" t="s">
        <v>516</v>
      </c>
      <c r="L3038">
        <v>0</v>
      </c>
      <c r="N3038" t="s">
        <v>296</v>
      </c>
      <c r="O3038" t="s">
        <v>301</v>
      </c>
      <c r="P3038">
        <v>2015</v>
      </c>
      <c r="Q3038">
        <v>0</v>
      </c>
      <c r="R3038">
        <v>0</v>
      </c>
    </row>
    <row r="3039" spans="8:18">
      <c r="H3039" t="s">
        <v>296</v>
      </c>
      <c r="I3039" t="s">
        <v>306</v>
      </c>
      <c r="J3039">
        <v>2017</v>
      </c>
      <c r="K3039" t="s">
        <v>516</v>
      </c>
      <c r="L3039">
        <v>0</v>
      </c>
      <c r="N3039" t="s">
        <v>296</v>
      </c>
      <c r="O3039" t="s">
        <v>301</v>
      </c>
      <c r="P3039">
        <v>2016</v>
      </c>
      <c r="Q3039">
        <v>0</v>
      </c>
      <c r="R3039">
        <v>0</v>
      </c>
    </row>
    <row r="3040" spans="8:18">
      <c r="H3040" t="s">
        <v>296</v>
      </c>
      <c r="I3040" t="s">
        <v>306</v>
      </c>
      <c r="J3040">
        <v>2018</v>
      </c>
      <c r="K3040" t="s">
        <v>516</v>
      </c>
      <c r="L3040">
        <v>0</v>
      </c>
      <c r="N3040" t="s">
        <v>296</v>
      </c>
      <c r="O3040" t="s">
        <v>301</v>
      </c>
      <c r="P3040">
        <v>2017</v>
      </c>
      <c r="Q3040">
        <v>0</v>
      </c>
      <c r="R3040">
        <v>0</v>
      </c>
    </row>
    <row r="3041" spans="8:18">
      <c r="H3041" t="s">
        <v>296</v>
      </c>
      <c r="I3041" t="s">
        <v>306</v>
      </c>
      <c r="J3041">
        <v>2019</v>
      </c>
      <c r="K3041" t="s">
        <v>516</v>
      </c>
      <c r="L3041">
        <v>0</v>
      </c>
      <c r="N3041" t="s">
        <v>296</v>
      </c>
      <c r="O3041" t="s">
        <v>301</v>
      </c>
      <c r="P3041">
        <v>2018</v>
      </c>
      <c r="Q3041">
        <v>0</v>
      </c>
      <c r="R3041">
        <v>0</v>
      </c>
    </row>
    <row r="3042" spans="8:18">
      <c r="H3042" t="s">
        <v>296</v>
      </c>
      <c r="I3042" t="s">
        <v>306</v>
      </c>
      <c r="J3042">
        <v>2020</v>
      </c>
      <c r="K3042" t="s">
        <v>516</v>
      </c>
      <c r="L3042">
        <v>0</v>
      </c>
      <c r="N3042" t="s">
        <v>296</v>
      </c>
      <c r="O3042" t="s">
        <v>301</v>
      </c>
      <c r="P3042">
        <v>2019</v>
      </c>
      <c r="Q3042">
        <v>0</v>
      </c>
      <c r="R3042">
        <v>0</v>
      </c>
    </row>
    <row r="3043" spans="8:18">
      <c r="H3043" t="s">
        <v>296</v>
      </c>
      <c r="I3043" t="s">
        <v>307</v>
      </c>
      <c r="J3043">
        <v>2006</v>
      </c>
      <c r="N3043" t="s">
        <v>296</v>
      </c>
      <c r="O3043" t="s">
        <v>301</v>
      </c>
      <c r="P3043">
        <v>2020</v>
      </c>
      <c r="Q3043">
        <v>0</v>
      </c>
      <c r="R3043">
        <v>0</v>
      </c>
    </row>
    <row r="3044" spans="8:18">
      <c r="H3044" t="s">
        <v>296</v>
      </c>
      <c r="I3044" t="s">
        <v>307</v>
      </c>
      <c r="J3044">
        <v>2007</v>
      </c>
      <c r="N3044" t="s">
        <v>296</v>
      </c>
      <c r="O3044" t="s">
        <v>302</v>
      </c>
      <c r="P3044">
        <v>2006</v>
      </c>
      <c r="Q3044">
        <v>0</v>
      </c>
      <c r="R3044">
        <v>0</v>
      </c>
    </row>
    <row r="3045" spans="8:18">
      <c r="H3045" t="s">
        <v>296</v>
      </c>
      <c r="I3045" t="s">
        <v>307</v>
      </c>
      <c r="J3045">
        <v>2008</v>
      </c>
      <c r="N3045" t="s">
        <v>296</v>
      </c>
      <c r="O3045" t="s">
        <v>302</v>
      </c>
      <c r="P3045">
        <v>2007</v>
      </c>
      <c r="Q3045">
        <v>0</v>
      </c>
      <c r="R3045">
        <v>0</v>
      </c>
    </row>
    <row r="3046" spans="8:18">
      <c r="H3046" t="s">
        <v>296</v>
      </c>
      <c r="I3046" t="s">
        <v>307</v>
      </c>
      <c r="J3046">
        <v>2009</v>
      </c>
      <c r="N3046" t="s">
        <v>296</v>
      </c>
      <c r="O3046" t="s">
        <v>302</v>
      </c>
      <c r="P3046">
        <v>2008</v>
      </c>
      <c r="Q3046">
        <v>0</v>
      </c>
      <c r="R3046">
        <v>0</v>
      </c>
    </row>
    <row r="3047" spans="8:18">
      <c r="H3047" t="s">
        <v>296</v>
      </c>
      <c r="I3047" t="s">
        <v>307</v>
      </c>
      <c r="J3047">
        <v>2010</v>
      </c>
      <c r="N3047" t="s">
        <v>296</v>
      </c>
      <c r="O3047" t="s">
        <v>302</v>
      </c>
      <c r="P3047">
        <v>2009</v>
      </c>
      <c r="Q3047">
        <v>0</v>
      </c>
      <c r="R3047">
        <v>0</v>
      </c>
    </row>
    <row r="3048" spans="8:18">
      <c r="H3048" t="s">
        <v>296</v>
      </c>
      <c r="I3048" t="s">
        <v>307</v>
      </c>
      <c r="J3048">
        <v>2011</v>
      </c>
      <c r="N3048" t="s">
        <v>296</v>
      </c>
      <c r="O3048" t="s">
        <v>302</v>
      </c>
      <c r="P3048">
        <v>2010</v>
      </c>
      <c r="Q3048">
        <v>0</v>
      </c>
      <c r="R3048">
        <v>0</v>
      </c>
    </row>
    <row r="3049" spans="8:18">
      <c r="H3049" t="s">
        <v>296</v>
      </c>
      <c r="I3049" t="s">
        <v>307</v>
      </c>
      <c r="J3049">
        <v>2012</v>
      </c>
      <c r="N3049" t="s">
        <v>296</v>
      </c>
      <c r="O3049" t="s">
        <v>302</v>
      </c>
      <c r="P3049">
        <v>2011</v>
      </c>
      <c r="Q3049">
        <v>0</v>
      </c>
      <c r="R3049">
        <v>0</v>
      </c>
    </row>
    <row r="3050" spans="8:18">
      <c r="H3050" t="s">
        <v>296</v>
      </c>
      <c r="I3050" t="s">
        <v>307</v>
      </c>
      <c r="J3050">
        <v>2013</v>
      </c>
      <c r="N3050" t="s">
        <v>296</v>
      </c>
      <c r="O3050" t="s">
        <v>302</v>
      </c>
      <c r="P3050">
        <v>2012</v>
      </c>
      <c r="Q3050">
        <v>0</v>
      </c>
      <c r="R3050">
        <v>0</v>
      </c>
    </row>
    <row r="3051" spans="8:18">
      <c r="H3051" t="s">
        <v>296</v>
      </c>
      <c r="I3051" t="s">
        <v>307</v>
      </c>
      <c r="J3051">
        <v>2014</v>
      </c>
      <c r="N3051" t="s">
        <v>296</v>
      </c>
      <c r="O3051" t="s">
        <v>302</v>
      </c>
      <c r="P3051">
        <v>2013</v>
      </c>
      <c r="Q3051">
        <v>0</v>
      </c>
      <c r="R3051">
        <v>0</v>
      </c>
    </row>
    <row r="3052" spans="8:18">
      <c r="H3052" t="s">
        <v>296</v>
      </c>
      <c r="I3052" t="s">
        <v>307</v>
      </c>
      <c r="J3052">
        <v>2015</v>
      </c>
      <c r="N3052" t="s">
        <v>296</v>
      </c>
      <c r="O3052" t="s">
        <v>302</v>
      </c>
      <c r="P3052">
        <v>2014</v>
      </c>
      <c r="Q3052">
        <v>0</v>
      </c>
      <c r="R3052">
        <v>0</v>
      </c>
    </row>
    <row r="3053" spans="8:18">
      <c r="H3053" t="s">
        <v>296</v>
      </c>
      <c r="I3053" t="s">
        <v>307</v>
      </c>
      <c r="J3053">
        <v>2016</v>
      </c>
      <c r="N3053" t="s">
        <v>296</v>
      </c>
      <c r="O3053" t="s">
        <v>302</v>
      </c>
      <c r="P3053">
        <v>2015</v>
      </c>
      <c r="Q3053">
        <v>0</v>
      </c>
      <c r="R3053">
        <v>0</v>
      </c>
    </row>
    <row r="3054" spans="8:18">
      <c r="H3054" t="s">
        <v>296</v>
      </c>
      <c r="I3054" t="s">
        <v>307</v>
      </c>
      <c r="J3054">
        <v>2017</v>
      </c>
      <c r="N3054" t="s">
        <v>296</v>
      </c>
      <c r="O3054" t="s">
        <v>302</v>
      </c>
      <c r="P3054">
        <v>2016</v>
      </c>
      <c r="Q3054">
        <v>0</v>
      </c>
      <c r="R3054">
        <v>0</v>
      </c>
    </row>
    <row r="3055" spans="8:18">
      <c r="H3055" t="s">
        <v>296</v>
      </c>
      <c r="I3055" t="s">
        <v>307</v>
      </c>
      <c r="J3055">
        <v>2018</v>
      </c>
      <c r="N3055" t="s">
        <v>296</v>
      </c>
      <c r="O3055" t="s">
        <v>302</v>
      </c>
      <c r="P3055">
        <v>2017</v>
      </c>
      <c r="Q3055">
        <v>0</v>
      </c>
      <c r="R3055">
        <v>0</v>
      </c>
    </row>
    <row r="3056" spans="8:18">
      <c r="H3056" t="s">
        <v>296</v>
      </c>
      <c r="I3056" t="s">
        <v>307</v>
      </c>
      <c r="J3056">
        <v>2019</v>
      </c>
      <c r="N3056" t="s">
        <v>296</v>
      </c>
      <c r="O3056" t="s">
        <v>302</v>
      </c>
      <c r="P3056">
        <v>2018</v>
      </c>
      <c r="Q3056">
        <v>0</v>
      </c>
      <c r="R3056">
        <v>0</v>
      </c>
    </row>
    <row r="3057" spans="8:18">
      <c r="H3057" t="s">
        <v>296</v>
      </c>
      <c r="I3057" t="s">
        <v>307</v>
      </c>
      <c r="J3057">
        <v>2020</v>
      </c>
      <c r="N3057" t="s">
        <v>296</v>
      </c>
      <c r="O3057" t="s">
        <v>302</v>
      </c>
      <c r="P3057">
        <v>2019</v>
      </c>
      <c r="Q3057">
        <v>0</v>
      </c>
      <c r="R3057">
        <v>0</v>
      </c>
    </row>
    <row r="3058" spans="8:18">
      <c r="H3058" t="s">
        <v>296</v>
      </c>
      <c r="I3058" t="s">
        <v>308</v>
      </c>
      <c r="J3058">
        <v>2006</v>
      </c>
      <c r="K3058">
        <v>0</v>
      </c>
      <c r="L3058">
        <v>0</v>
      </c>
      <c r="N3058" t="s">
        <v>296</v>
      </c>
      <c r="O3058" t="s">
        <v>302</v>
      </c>
      <c r="P3058">
        <v>2020</v>
      </c>
      <c r="Q3058">
        <v>0</v>
      </c>
      <c r="R3058">
        <v>0</v>
      </c>
    </row>
    <row r="3059" spans="8:18">
      <c r="H3059" t="s">
        <v>296</v>
      </c>
      <c r="I3059" t="s">
        <v>308</v>
      </c>
      <c r="J3059">
        <v>2007</v>
      </c>
      <c r="K3059">
        <v>0</v>
      </c>
      <c r="L3059">
        <v>0</v>
      </c>
      <c r="N3059" t="s">
        <v>296</v>
      </c>
      <c r="O3059" t="s">
        <v>303</v>
      </c>
      <c r="P3059">
        <v>2006</v>
      </c>
      <c r="Q3059">
        <v>0</v>
      </c>
      <c r="R3059">
        <v>0</v>
      </c>
    </row>
    <row r="3060" spans="8:18">
      <c r="H3060" t="s">
        <v>296</v>
      </c>
      <c r="I3060" t="s">
        <v>308</v>
      </c>
      <c r="J3060">
        <v>2008</v>
      </c>
      <c r="K3060">
        <v>0</v>
      </c>
      <c r="L3060">
        <v>0</v>
      </c>
      <c r="N3060" t="s">
        <v>296</v>
      </c>
      <c r="O3060" t="s">
        <v>303</v>
      </c>
      <c r="P3060">
        <v>2007</v>
      </c>
      <c r="Q3060">
        <v>0</v>
      </c>
      <c r="R3060">
        <v>0</v>
      </c>
    </row>
    <row r="3061" spans="8:18">
      <c r="H3061" t="s">
        <v>296</v>
      </c>
      <c r="I3061" t="s">
        <v>308</v>
      </c>
      <c r="J3061">
        <v>2009</v>
      </c>
      <c r="K3061">
        <v>0</v>
      </c>
      <c r="L3061">
        <v>0</v>
      </c>
      <c r="N3061" t="s">
        <v>296</v>
      </c>
      <c r="O3061" t="s">
        <v>303</v>
      </c>
      <c r="P3061">
        <v>2008</v>
      </c>
      <c r="Q3061">
        <v>0</v>
      </c>
      <c r="R3061">
        <v>0</v>
      </c>
    </row>
    <row r="3062" spans="8:18">
      <c r="H3062" t="s">
        <v>296</v>
      </c>
      <c r="I3062" t="s">
        <v>308</v>
      </c>
      <c r="J3062">
        <v>2010</v>
      </c>
      <c r="K3062">
        <v>0</v>
      </c>
      <c r="L3062">
        <v>0</v>
      </c>
      <c r="N3062" t="s">
        <v>296</v>
      </c>
      <c r="O3062" t="s">
        <v>303</v>
      </c>
      <c r="P3062">
        <v>2009</v>
      </c>
      <c r="Q3062">
        <v>0</v>
      </c>
      <c r="R3062">
        <v>0</v>
      </c>
    </row>
    <row r="3063" spans="8:18">
      <c r="H3063" t="s">
        <v>296</v>
      </c>
      <c r="I3063" t="s">
        <v>308</v>
      </c>
      <c r="J3063">
        <v>2011</v>
      </c>
      <c r="K3063">
        <v>0</v>
      </c>
      <c r="L3063">
        <v>0</v>
      </c>
      <c r="N3063" t="s">
        <v>296</v>
      </c>
      <c r="O3063" t="s">
        <v>303</v>
      </c>
      <c r="P3063">
        <v>2010</v>
      </c>
      <c r="Q3063">
        <v>0</v>
      </c>
      <c r="R3063">
        <v>0</v>
      </c>
    </row>
    <row r="3064" spans="8:18">
      <c r="H3064" t="s">
        <v>296</v>
      </c>
      <c r="I3064" t="s">
        <v>308</v>
      </c>
      <c r="J3064">
        <v>2012</v>
      </c>
      <c r="K3064">
        <v>0</v>
      </c>
      <c r="L3064">
        <v>0</v>
      </c>
      <c r="N3064" t="s">
        <v>296</v>
      </c>
      <c r="O3064" t="s">
        <v>303</v>
      </c>
      <c r="P3064">
        <v>2011</v>
      </c>
      <c r="Q3064">
        <v>0</v>
      </c>
      <c r="R3064">
        <v>0</v>
      </c>
    </row>
    <row r="3065" spans="8:18">
      <c r="H3065" t="s">
        <v>296</v>
      </c>
      <c r="I3065" t="s">
        <v>308</v>
      </c>
      <c r="J3065">
        <v>2013</v>
      </c>
      <c r="K3065">
        <v>0</v>
      </c>
      <c r="L3065">
        <v>0</v>
      </c>
      <c r="N3065" t="s">
        <v>296</v>
      </c>
      <c r="O3065" t="s">
        <v>303</v>
      </c>
      <c r="P3065">
        <v>2012</v>
      </c>
      <c r="Q3065">
        <v>0</v>
      </c>
      <c r="R3065">
        <v>0</v>
      </c>
    </row>
    <row r="3066" spans="8:18">
      <c r="H3066" t="s">
        <v>296</v>
      </c>
      <c r="I3066" t="s">
        <v>308</v>
      </c>
      <c r="J3066">
        <v>2014</v>
      </c>
      <c r="K3066">
        <v>0</v>
      </c>
      <c r="L3066">
        <v>0</v>
      </c>
      <c r="N3066" t="s">
        <v>296</v>
      </c>
      <c r="O3066" t="s">
        <v>303</v>
      </c>
      <c r="P3066">
        <v>2013</v>
      </c>
      <c r="Q3066">
        <v>0</v>
      </c>
      <c r="R3066">
        <v>0</v>
      </c>
    </row>
    <row r="3067" spans="8:18">
      <c r="H3067" t="s">
        <v>296</v>
      </c>
      <c r="I3067" t="s">
        <v>308</v>
      </c>
      <c r="J3067">
        <v>2015</v>
      </c>
      <c r="K3067">
        <v>0</v>
      </c>
      <c r="L3067">
        <v>0</v>
      </c>
      <c r="N3067" t="s">
        <v>296</v>
      </c>
      <c r="O3067" t="s">
        <v>303</v>
      </c>
      <c r="P3067">
        <v>2014</v>
      </c>
      <c r="Q3067">
        <v>0</v>
      </c>
      <c r="R3067">
        <v>0</v>
      </c>
    </row>
    <row r="3068" spans="8:18">
      <c r="H3068" t="s">
        <v>296</v>
      </c>
      <c r="I3068" t="s">
        <v>308</v>
      </c>
      <c r="J3068">
        <v>2016</v>
      </c>
      <c r="K3068">
        <v>0</v>
      </c>
      <c r="L3068">
        <v>0</v>
      </c>
      <c r="N3068" t="s">
        <v>296</v>
      </c>
      <c r="O3068" t="s">
        <v>303</v>
      </c>
      <c r="P3068">
        <v>2015</v>
      </c>
      <c r="Q3068">
        <v>0</v>
      </c>
      <c r="R3068">
        <v>0</v>
      </c>
    </row>
    <row r="3069" spans="8:18">
      <c r="H3069" t="s">
        <v>296</v>
      </c>
      <c r="I3069" t="s">
        <v>308</v>
      </c>
      <c r="J3069">
        <v>2017</v>
      </c>
      <c r="K3069">
        <v>0</v>
      </c>
      <c r="L3069">
        <v>0</v>
      </c>
      <c r="N3069" t="s">
        <v>296</v>
      </c>
      <c r="O3069" t="s">
        <v>303</v>
      </c>
      <c r="P3069">
        <v>2016</v>
      </c>
      <c r="Q3069">
        <v>0</v>
      </c>
      <c r="R3069">
        <v>0</v>
      </c>
    </row>
    <row r="3070" spans="8:18">
      <c r="H3070" t="s">
        <v>296</v>
      </c>
      <c r="I3070" t="s">
        <v>308</v>
      </c>
      <c r="J3070">
        <v>2018</v>
      </c>
      <c r="K3070">
        <v>0</v>
      </c>
      <c r="L3070">
        <v>0</v>
      </c>
      <c r="N3070" t="s">
        <v>296</v>
      </c>
      <c r="O3070" t="s">
        <v>303</v>
      </c>
      <c r="P3070">
        <v>2017</v>
      </c>
      <c r="Q3070" t="s">
        <v>671</v>
      </c>
      <c r="R3070">
        <v>3</v>
      </c>
    </row>
    <row r="3071" spans="8:18">
      <c r="H3071" t="s">
        <v>296</v>
      </c>
      <c r="I3071" t="s">
        <v>308</v>
      </c>
      <c r="J3071">
        <v>2019</v>
      </c>
      <c r="K3071">
        <v>0</v>
      </c>
      <c r="L3071">
        <v>0</v>
      </c>
      <c r="N3071" t="s">
        <v>296</v>
      </c>
      <c r="O3071" t="s">
        <v>303</v>
      </c>
      <c r="P3071">
        <v>2018</v>
      </c>
      <c r="Q3071" t="s">
        <v>671</v>
      </c>
      <c r="R3071">
        <v>3</v>
      </c>
    </row>
    <row r="3072" spans="8:18">
      <c r="H3072" t="s">
        <v>296</v>
      </c>
      <c r="I3072" t="s">
        <v>308</v>
      </c>
      <c r="J3072">
        <v>2020</v>
      </c>
      <c r="K3072">
        <v>0</v>
      </c>
      <c r="L3072">
        <v>0</v>
      </c>
      <c r="N3072" t="s">
        <v>296</v>
      </c>
      <c r="O3072" t="s">
        <v>303</v>
      </c>
      <c r="P3072">
        <v>2019</v>
      </c>
      <c r="Q3072" t="s">
        <v>671</v>
      </c>
      <c r="R3072">
        <v>3</v>
      </c>
    </row>
    <row r="3073" spans="8:18">
      <c r="H3073" t="s">
        <v>296</v>
      </c>
      <c r="I3073" t="s">
        <v>309</v>
      </c>
      <c r="J3073">
        <v>2006</v>
      </c>
      <c r="K3073" t="s">
        <v>516</v>
      </c>
      <c r="L3073">
        <v>0</v>
      </c>
      <c r="N3073" t="s">
        <v>296</v>
      </c>
      <c r="O3073" t="s">
        <v>303</v>
      </c>
      <c r="P3073">
        <v>2020</v>
      </c>
      <c r="Q3073" t="s">
        <v>671</v>
      </c>
      <c r="R3073">
        <v>3</v>
      </c>
    </row>
    <row r="3074" spans="8:18">
      <c r="H3074" t="s">
        <v>296</v>
      </c>
      <c r="I3074" t="s">
        <v>309</v>
      </c>
      <c r="J3074">
        <v>2007</v>
      </c>
      <c r="K3074" t="s">
        <v>516</v>
      </c>
      <c r="L3074">
        <v>0</v>
      </c>
      <c r="N3074" t="s">
        <v>296</v>
      </c>
      <c r="O3074" t="s">
        <v>304</v>
      </c>
      <c r="P3074">
        <v>2006</v>
      </c>
      <c r="Q3074" t="s">
        <v>516</v>
      </c>
      <c r="R3074">
        <v>0</v>
      </c>
    </row>
    <row r="3075" spans="8:18">
      <c r="H3075" t="s">
        <v>296</v>
      </c>
      <c r="I3075" t="s">
        <v>309</v>
      </c>
      <c r="J3075">
        <v>2008</v>
      </c>
      <c r="K3075" t="s">
        <v>516</v>
      </c>
      <c r="L3075">
        <v>0</v>
      </c>
      <c r="N3075" t="s">
        <v>296</v>
      </c>
      <c r="O3075" t="s">
        <v>304</v>
      </c>
      <c r="P3075">
        <v>2007</v>
      </c>
      <c r="Q3075" t="s">
        <v>516</v>
      </c>
      <c r="R3075">
        <v>0</v>
      </c>
    </row>
    <row r="3076" spans="8:18">
      <c r="H3076" t="s">
        <v>296</v>
      </c>
      <c r="I3076" t="s">
        <v>309</v>
      </c>
      <c r="J3076">
        <v>2009</v>
      </c>
      <c r="K3076" t="s">
        <v>516</v>
      </c>
      <c r="L3076">
        <v>0</v>
      </c>
      <c r="N3076" t="s">
        <v>296</v>
      </c>
      <c r="O3076" t="s">
        <v>304</v>
      </c>
      <c r="P3076">
        <v>2008</v>
      </c>
      <c r="Q3076" t="s">
        <v>516</v>
      </c>
      <c r="R3076">
        <v>0</v>
      </c>
    </row>
    <row r="3077" spans="8:18">
      <c r="H3077" t="s">
        <v>296</v>
      </c>
      <c r="I3077" t="s">
        <v>309</v>
      </c>
      <c r="J3077">
        <v>2010</v>
      </c>
      <c r="K3077" t="s">
        <v>516</v>
      </c>
      <c r="L3077">
        <v>0</v>
      </c>
      <c r="N3077" t="s">
        <v>296</v>
      </c>
      <c r="O3077" t="s">
        <v>304</v>
      </c>
      <c r="P3077">
        <v>2009</v>
      </c>
      <c r="Q3077" t="s">
        <v>516</v>
      </c>
      <c r="R3077">
        <v>0</v>
      </c>
    </row>
    <row r="3078" spans="8:18">
      <c r="H3078" t="s">
        <v>296</v>
      </c>
      <c r="I3078" t="s">
        <v>309</v>
      </c>
      <c r="J3078">
        <v>2011</v>
      </c>
      <c r="K3078" t="s">
        <v>516</v>
      </c>
      <c r="L3078">
        <v>0</v>
      </c>
      <c r="N3078" t="s">
        <v>296</v>
      </c>
      <c r="O3078" t="s">
        <v>304</v>
      </c>
      <c r="P3078">
        <v>2010</v>
      </c>
      <c r="Q3078" t="s">
        <v>516</v>
      </c>
      <c r="R3078">
        <v>0</v>
      </c>
    </row>
    <row r="3079" spans="8:18">
      <c r="H3079" t="s">
        <v>296</v>
      </c>
      <c r="I3079" t="s">
        <v>309</v>
      </c>
      <c r="J3079">
        <v>2012</v>
      </c>
      <c r="K3079" t="s">
        <v>516</v>
      </c>
      <c r="L3079">
        <v>0</v>
      </c>
      <c r="N3079" t="s">
        <v>296</v>
      </c>
      <c r="O3079" t="s">
        <v>304</v>
      </c>
      <c r="P3079">
        <v>2011</v>
      </c>
      <c r="Q3079" t="s">
        <v>516</v>
      </c>
      <c r="R3079">
        <v>0</v>
      </c>
    </row>
    <row r="3080" spans="8:18">
      <c r="H3080" t="s">
        <v>296</v>
      </c>
      <c r="I3080" t="s">
        <v>309</v>
      </c>
      <c r="J3080">
        <v>2013</v>
      </c>
      <c r="K3080" t="s">
        <v>516</v>
      </c>
      <c r="L3080">
        <v>0</v>
      </c>
      <c r="N3080" t="s">
        <v>296</v>
      </c>
      <c r="O3080" t="s">
        <v>304</v>
      </c>
      <c r="P3080">
        <v>2012</v>
      </c>
      <c r="Q3080" t="s">
        <v>516</v>
      </c>
      <c r="R3080">
        <v>0</v>
      </c>
    </row>
    <row r="3081" spans="8:18">
      <c r="H3081" t="s">
        <v>296</v>
      </c>
      <c r="I3081" t="s">
        <v>309</v>
      </c>
      <c r="J3081">
        <v>2014</v>
      </c>
      <c r="K3081" t="s">
        <v>516</v>
      </c>
      <c r="L3081">
        <v>0</v>
      </c>
      <c r="N3081" t="s">
        <v>296</v>
      </c>
      <c r="O3081" t="s">
        <v>304</v>
      </c>
      <c r="P3081">
        <v>2013</v>
      </c>
      <c r="Q3081" t="s">
        <v>516</v>
      </c>
      <c r="R3081">
        <v>0</v>
      </c>
    </row>
    <row r="3082" spans="8:18">
      <c r="H3082" t="s">
        <v>296</v>
      </c>
      <c r="I3082" t="s">
        <v>309</v>
      </c>
      <c r="J3082">
        <v>2015</v>
      </c>
      <c r="K3082" t="s">
        <v>516</v>
      </c>
      <c r="L3082">
        <v>0</v>
      </c>
      <c r="N3082" t="s">
        <v>296</v>
      </c>
      <c r="O3082" t="s">
        <v>304</v>
      </c>
      <c r="P3082">
        <v>2014</v>
      </c>
      <c r="Q3082" t="s">
        <v>516</v>
      </c>
      <c r="R3082">
        <v>0</v>
      </c>
    </row>
    <row r="3083" spans="8:18">
      <c r="H3083" t="s">
        <v>296</v>
      </c>
      <c r="I3083" t="s">
        <v>309</v>
      </c>
      <c r="J3083">
        <v>2016</v>
      </c>
      <c r="K3083" t="s">
        <v>516</v>
      </c>
      <c r="L3083">
        <v>0</v>
      </c>
      <c r="N3083" t="s">
        <v>296</v>
      </c>
      <c r="O3083" t="s">
        <v>304</v>
      </c>
      <c r="P3083">
        <v>2015</v>
      </c>
      <c r="Q3083" t="s">
        <v>516</v>
      </c>
      <c r="R3083">
        <v>0</v>
      </c>
    </row>
    <row r="3084" spans="8:18">
      <c r="H3084" t="s">
        <v>296</v>
      </c>
      <c r="I3084" t="s">
        <v>309</v>
      </c>
      <c r="J3084">
        <v>2017</v>
      </c>
      <c r="K3084" t="s">
        <v>516</v>
      </c>
      <c r="L3084">
        <v>0</v>
      </c>
      <c r="N3084" t="s">
        <v>296</v>
      </c>
      <c r="O3084" t="s">
        <v>304</v>
      </c>
      <c r="P3084">
        <v>2016</v>
      </c>
      <c r="Q3084" t="s">
        <v>516</v>
      </c>
      <c r="R3084">
        <v>0</v>
      </c>
    </row>
    <row r="3085" spans="8:18">
      <c r="H3085" t="s">
        <v>296</v>
      </c>
      <c r="I3085" t="s">
        <v>309</v>
      </c>
      <c r="J3085">
        <v>2018</v>
      </c>
      <c r="K3085" t="s">
        <v>516</v>
      </c>
      <c r="L3085">
        <v>0</v>
      </c>
      <c r="N3085" t="s">
        <v>296</v>
      </c>
      <c r="O3085" t="s">
        <v>304</v>
      </c>
      <c r="P3085">
        <v>2017</v>
      </c>
      <c r="Q3085" t="s">
        <v>1385</v>
      </c>
      <c r="R3085">
        <v>3</v>
      </c>
    </row>
    <row r="3086" spans="8:18">
      <c r="H3086" t="s">
        <v>296</v>
      </c>
      <c r="I3086" t="s">
        <v>309</v>
      </c>
      <c r="J3086">
        <v>2019</v>
      </c>
      <c r="K3086" t="s">
        <v>516</v>
      </c>
      <c r="L3086">
        <v>0</v>
      </c>
      <c r="N3086" t="s">
        <v>296</v>
      </c>
      <c r="O3086" t="s">
        <v>304</v>
      </c>
      <c r="P3086">
        <v>2018</v>
      </c>
      <c r="Q3086" t="s">
        <v>739</v>
      </c>
      <c r="R3086">
        <v>3</v>
      </c>
    </row>
    <row r="3087" spans="8:18">
      <c r="H3087" t="s">
        <v>296</v>
      </c>
      <c r="I3087" t="s">
        <v>309</v>
      </c>
      <c r="J3087">
        <v>2020</v>
      </c>
      <c r="K3087" t="s">
        <v>516</v>
      </c>
      <c r="L3087">
        <v>0</v>
      </c>
      <c r="N3087" t="s">
        <v>296</v>
      </c>
      <c r="O3087" t="s">
        <v>304</v>
      </c>
      <c r="P3087">
        <v>2019</v>
      </c>
      <c r="Q3087" t="s">
        <v>739</v>
      </c>
      <c r="R3087">
        <v>3</v>
      </c>
    </row>
    <row r="3088" spans="8:18">
      <c r="H3088" t="s">
        <v>296</v>
      </c>
      <c r="I3088" t="s">
        <v>310</v>
      </c>
      <c r="J3088">
        <v>2006</v>
      </c>
      <c r="K3088" t="s">
        <v>1386</v>
      </c>
      <c r="L3088">
        <v>3</v>
      </c>
      <c r="N3088" t="s">
        <v>296</v>
      </c>
      <c r="O3088" t="s">
        <v>304</v>
      </c>
      <c r="P3088">
        <v>2020</v>
      </c>
      <c r="Q3088" t="s">
        <v>739</v>
      </c>
      <c r="R3088">
        <v>3</v>
      </c>
    </row>
    <row r="3089" spans="8:18">
      <c r="H3089" t="s">
        <v>296</v>
      </c>
      <c r="I3089" t="s">
        <v>310</v>
      </c>
      <c r="J3089">
        <v>2007</v>
      </c>
      <c r="K3089" t="s">
        <v>1386</v>
      </c>
      <c r="L3089">
        <v>3</v>
      </c>
      <c r="N3089" t="s">
        <v>296</v>
      </c>
      <c r="O3089" t="s">
        <v>305</v>
      </c>
      <c r="P3089">
        <v>2006</v>
      </c>
      <c r="Q3089">
        <v>0</v>
      </c>
      <c r="R3089">
        <v>0</v>
      </c>
    </row>
    <row r="3090" spans="8:18">
      <c r="H3090" t="s">
        <v>296</v>
      </c>
      <c r="I3090" t="s">
        <v>310</v>
      </c>
      <c r="J3090">
        <v>2008</v>
      </c>
      <c r="K3090" t="s">
        <v>1386</v>
      </c>
      <c r="L3090">
        <v>3</v>
      </c>
      <c r="N3090" t="s">
        <v>296</v>
      </c>
      <c r="O3090" t="s">
        <v>305</v>
      </c>
      <c r="P3090">
        <v>2007</v>
      </c>
      <c r="Q3090">
        <v>0</v>
      </c>
      <c r="R3090">
        <v>0</v>
      </c>
    </row>
    <row r="3091" spans="8:18">
      <c r="H3091" t="s">
        <v>296</v>
      </c>
      <c r="I3091" t="s">
        <v>310</v>
      </c>
      <c r="J3091">
        <v>2009</v>
      </c>
      <c r="K3091" t="s">
        <v>1386</v>
      </c>
      <c r="L3091">
        <v>3</v>
      </c>
      <c r="N3091" t="s">
        <v>296</v>
      </c>
      <c r="O3091" t="s">
        <v>305</v>
      </c>
      <c r="P3091">
        <v>2008</v>
      </c>
      <c r="Q3091">
        <v>0</v>
      </c>
      <c r="R3091">
        <v>0</v>
      </c>
    </row>
    <row r="3092" spans="8:18">
      <c r="H3092" t="s">
        <v>296</v>
      </c>
      <c r="I3092" t="s">
        <v>310</v>
      </c>
      <c r="J3092">
        <v>2010</v>
      </c>
      <c r="K3092" t="s">
        <v>1386</v>
      </c>
      <c r="L3092">
        <v>3</v>
      </c>
      <c r="N3092" t="s">
        <v>296</v>
      </c>
      <c r="O3092" t="s">
        <v>305</v>
      </c>
      <c r="P3092">
        <v>2009</v>
      </c>
      <c r="Q3092">
        <v>0</v>
      </c>
      <c r="R3092">
        <v>0</v>
      </c>
    </row>
    <row r="3093" spans="8:18">
      <c r="H3093" t="s">
        <v>296</v>
      </c>
      <c r="I3093" t="s">
        <v>310</v>
      </c>
      <c r="J3093">
        <v>2011</v>
      </c>
      <c r="K3093" t="s">
        <v>1386</v>
      </c>
      <c r="L3093">
        <v>3</v>
      </c>
      <c r="N3093" t="s">
        <v>296</v>
      </c>
      <c r="O3093" t="s">
        <v>305</v>
      </c>
      <c r="P3093">
        <v>2010</v>
      </c>
      <c r="Q3093">
        <v>0</v>
      </c>
      <c r="R3093">
        <v>0</v>
      </c>
    </row>
    <row r="3094" spans="8:18">
      <c r="H3094" t="s">
        <v>296</v>
      </c>
      <c r="I3094" t="s">
        <v>310</v>
      </c>
      <c r="J3094">
        <v>2012</v>
      </c>
      <c r="K3094" t="s">
        <v>1386</v>
      </c>
      <c r="L3094">
        <v>3</v>
      </c>
      <c r="N3094" t="s">
        <v>296</v>
      </c>
      <c r="O3094" t="s">
        <v>305</v>
      </c>
      <c r="P3094">
        <v>2011</v>
      </c>
      <c r="Q3094">
        <v>0</v>
      </c>
      <c r="R3094">
        <v>0</v>
      </c>
    </row>
    <row r="3095" spans="8:18">
      <c r="H3095" t="s">
        <v>296</v>
      </c>
      <c r="I3095" t="s">
        <v>310</v>
      </c>
      <c r="J3095">
        <v>2013</v>
      </c>
      <c r="K3095" t="s">
        <v>1386</v>
      </c>
      <c r="L3095">
        <v>3</v>
      </c>
      <c r="N3095" t="s">
        <v>296</v>
      </c>
      <c r="O3095" t="s">
        <v>305</v>
      </c>
      <c r="P3095">
        <v>2012</v>
      </c>
      <c r="Q3095">
        <v>0</v>
      </c>
      <c r="R3095">
        <v>0</v>
      </c>
    </row>
    <row r="3096" spans="8:18">
      <c r="H3096" t="s">
        <v>296</v>
      </c>
      <c r="I3096" t="s">
        <v>310</v>
      </c>
      <c r="J3096">
        <v>2014</v>
      </c>
      <c r="K3096" t="s">
        <v>1386</v>
      </c>
      <c r="L3096">
        <v>3</v>
      </c>
      <c r="N3096" t="s">
        <v>296</v>
      </c>
      <c r="O3096" t="s">
        <v>305</v>
      </c>
      <c r="P3096">
        <v>2013</v>
      </c>
      <c r="Q3096">
        <v>0</v>
      </c>
      <c r="R3096">
        <v>0</v>
      </c>
    </row>
    <row r="3097" spans="8:18">
      <c r="H3097" t="s">
        <v>296</v>
      </c>
      <c r="I3097" t="s">
        <v>310</v>
      </c>
      <c r="J3097">
        <v>2015</v>
      </c>
      <c r="K3097" t="s">
        <v>1386</v>
      </c>
      <c r="L3097">
        <v>3</v>
      </c>
      <c r="N3097" t="s">
        <v>296</v>
      </c>
      <c r="O3097" t="s">
        <v>305</v>
      </c>
      <c r="P3097">
        <v>2014</v>
      </c>
      <c r="Q3097">
        <v>0</v>
      </c>
      <c r="R3097">
        <v>0</v>
      </c>
    </row>
    <row r="3098" spans="8:18">
      <c r="H3098" t="s">
        <v>296</v>
      </c>
      <c r="I3098" t="s">
        <v>310</v>
      </c>
      <c r="J3098">
        <v>2016</v>
      </c>
      <c r="K3098" t="s">
        <v>1386</v>
      </c>
      <c r="L3098">
        <v>3</v>
      </c>
      <c r="N3098" t="s">
        <v>296</v>
      </c>
      <c r="O3098" t="s">
        <v>305</v>
      </c>
      <c r="P3098">
        <v>2015</v>
      </c>
      <c r="Q3098">
        <v>0</v>
      </c>
      <c r="R3098">
        <v>0</v>
      </c>
    </row>
    <row r="3099" spans="8:18">
      <c r="H3099" t="s">
        <v>296</v>
      </c>
      <c r="I3099" t="s">
        <v>310</v>
      </c>
      <c r="J3099">
        <v>2017</v>
      </c>
      <c r="K3099" t="s">
        <v>1386</v>
      </c>
      <c r="L3099">
        <v>3</v>
      </c>
      <c r="N3099" t="s">
        <v>296</v>
      </c>
      <c r="O3099" t="s">
        <v>305</v>
      </c>
      <c r="P3099">
        <v>2016</v>
      </c>
      <c r="Q3099">
        <v>0</v>
      </c>
      <c r="R3099">
        <v>0</v>
      </c>
    </row>
    <row r="3100" spans="8:18">
      <c r="H3100" t="s">
        <v>296</v>
      </c>
      <c r="I3100" t="s">
        <v>310</v>
      </c>
      <c r="J3100">
        <v>2018</v>
      </c>
      <c r="K3100" t="s">
        <v>1386</v>
      </c>
      <c r="L3100">
        <v>3</v>
      </c>
      <c r="N3100" t="s">
        <v>296</v>
      </c>
      <c r="O3100" t="s">
        <v>305</v>
      </c>
      <c r="P3100">
        <v>2017</v>
      </c>
      <c r="Q3100" t="s">
        <v>671</v>
      </c>
      <c r="R3100">
        <v>3</v>
      </c>
    </row>
    <row r="3101" spans="8:18">
      <c r="H3101" t="s">
        <v>296</v>
      </c>
      <c r="I3101" t="s">
        <v>310</v>
      </c>
      <c r="J3101">
        <v>2019</v>
      </c>
      <c r="K3101" t="s">
        <v>1386</v>
      </c>
      <c r="L3101">
        <v>3</v>
      </c>
      <c r="N3101" t="s">
        <v>296</v>
      </c>
      <c r="O3101" t="s">
        <v>305</v>
      </c>
      <c r="P3101">
        <v>2018</v>
      </c>
      <c r="Q3101" t="s">
        <v>695</v>
      </c>
      <c r="R3101">
        <v>3</v>
      </c>
    </row>
    <row r="3102" spans="8:18">
      <c r="H3102" t="s">
        <v>296</v>
      </c>
      <c r="I3102" t="s">
        <v>310</v>
      </c>
      <c r="J3102">
        <v>2020</v>
      </c>
      <c r="K3102" t="s">
        <v>1386</v>
      </c>
      <c r="L3102">
        <v>3</v>
      </c>
      <c r="N3102" t="s">
        <v>296</v>
      </c>
      <c r="O3102" t="s">
        <v>305</v>
      </c>
      <c r="P3102">
        <v>2019</v>
      </c>
      <c r="Q3102" t="s">
        <v>695</v>
      </c>
      <c r="R3102">
        <v>3</v>
      </c>
    </row>
    <row r="3103" spans="8:18">
      <c r="H3103" t="s">
        <v>296</v>
      </c>
      <c r="I3103" t="s">
        <v>310</v>
      </c>
      <c r="J3103">
        <v>2021</v>
      </c>
      <c r="K3103" t="s">
        <v>1386</v>
      </c>
      <c r="L3103">
        <v>3</v>
      </c>
      <c r="N3103" t="s">
        <v>296</v>
      </c>
      <c r="O3103" t="s">
        <v>305</v>
      </c>
      <c r="P3103">
        <v>2020</v>
      </c>
      <c r="Q3103" t="s">
        <v>671</v>
      </c>
      <c r="R3103">
        <v>3</v>
      </c>
    </row>
    <row r="3104" spans="8:18">
      <c r="H3104" t="s">
        <v>296</v>
      </c>
      <c r="I3104" t="s">
        <v>311</v>
      </c>
      <c r="J3104">
        <v>2006</v>
      </c>
      <c r="K3104" t="s">
        <v>1080</v>
      </c>
      <c r="L3104">
        <v>0</v>
      </c>
      <c r="N3104" t="s">
        <v>296</v>
      </c>
      <c r="O3104" t="s">
        <v>306</v>
      </c>
      <c r="P3104">
        <v>2006</v>
      </c>
      <c r="Q3104" t="s">
        <v>516</v>
      </c>
      <c r="R3104">
        <v>0</v>
      </c>
    </row>
    <row r="3105" spans="8:18">
      <c r="H3105" t="s">
        <v>296</v>
      </c>
      <c r="I3105" t="s">
        <v>311</v>
      </c>
      <c r="J3105">
        <v>2007</v>
      </c>
      <c r="K3105" t="s">
        <v>807</v>
      </c>
      <c r="L3105">
        <v>2</v>
      </c>
      <c r="N3105" t="s">
        <v>296</v>
      </c>
      <c r="O3105" t="s">
        <v>306</v>
      </c>
      <c r="P3105">
        <v>2007</v>
      </c>
      <c r="Q3105" t="s">
        <v>516</v>
      </c>
      <c r="R3105">
        <v>0</v>
      </c>
    </row>
    <row r="3106" spans="8:18">
      <c r="H3106" t="s">
        <v>296</v>
      </c>
      <c r="I3106" t="s">
        <v>311</v>
      </c>
      <c r="J3106">
        <v>2007</v>
      </c>
      <c r="K3106" t="s">
        <v>716</v>
      </c>
      <c r="L3106">
        <v>1</v>
      </c>
      <c r="N3106" t="s">
        <v>296</v>
      </c>
      <c r="O3106" t="s">
        <v>306</v>
      </c>
      <c r="P3106">
        <v>2008</v>
      </c>
      <c r="Q3106" t="s">
        <v>516</v>
      </c>
      <c r="R3106">
        <v>0</v>
      </c>
    </row>
    <row r="3107" spans="8:18">
      <c r="H3107" t="s">
        <v>296</v>
      </c>
      <c r="I3107" t="s">
        <v>311</v>
      </c>
      <c r="J3107">
        <v>2007</v>
      </c>
      <c r="K3107" t="s">
        <v>1129</v>
      </c>
      <c r="L3107">
        <v>2</v>
      </c>
      <c r="N3107" t="s">
        <v>296</v>
      </c>
      <c r="O3107" t="s">
        <v>306</v>
      </c>
      <c r="P3107">
        <v>2009</v>
      </c>
      <c r="Q3107" t="s">
        <v>516</v>
      </c>
      <c r="R3107">
        <v>0</v>
      </c>
    </row>
    <row r="3108" spans="8:18">
      <c r="H3108" t="s">
        <v>296</v>
      </c>
      <c r="I3108" t="s">
        <v>311</v>
      </c>
      <c r="J3108">
        <v>2007</v>
      </c>
      <c r="K3108" t="s">
        <v>772</v>
      </c>
      <c r="L3108">
        <v>2</v>
      </c>
      <c r="N3108" t="s">
        <v>296</v>
      </c>
      <c r="O3108" t="s">
        <v>306</v>
      </c>
      <c r="P3108">
        <v>2010</v>
      </c>
      <c r="Q3108" t="s">
        <v>516</v>
      </c>
      <c r="R3108">
        <v>0</v>
      </c>
    </row>
    <row r="3109" spans="8:18">
      <c r="H3109" t="s">
        <v>296</v>
      </c>
      <c r="I3109" t="s">
        <v>311</v>
      </c>
      <c r="J3109">
        <v>2007</v>
      </c>
      <c r="K3109" t="s">
        <v>1387</v>
      </c>
      <c r="L3109">
        <v>2</v>
      </c>
      <c r="N3109" t="s">
        <v>296</v>
      </c>
      <c r="O3109" t="s">
        <v>306</v>
      </c>
      <c r="P3109">
        <v>2011</v>
      </c>
      <c r="Q3109" t="s">
        <v>516</v>
      </c>
      <c r="R3109">
        <v>0</v>
      </c>
    </row>
    <row r="3110" spans="8:18">
      <c r="H3110" t="s">
        <v>296</v>
      </c>
      <c r="I3110" t="s">
        <v>311</v>
      </c>
      <c r="J3110">
        <v>2008</v>
      </c>
      <c r="K3110" t="s">
        <v>807</v>
      </c>
      <c r="L3110">
        <v>2</v>
      </c>
      <c r="N3110" t="s">
        <v>296</v>
      </c>
      <c r="O3110" t="s">
        <v>306</v>
      </c>
      <c r="P3110">
        <v>2012</v>
      </c>
      <c r="Q3110" t="s">
        <v>516</v>
      </c>
      <c r="R3110">
        <v>0</v>
      </c>
    </row>
    <row r="3111" spans="8:18">
      <c r="H3111" t="s">
        <v>296</v>
      </c>
      <c r="I3111" t="s">
        <v>311</v>
      </c>
      <c r="J3111">
        <v>2008</v>
      </c>
      <c r="K3111" t="s">
        <v>716</v>
      </c>
      <c r="L3111">
        <v>1</v>
      </c>
      <c r="N3111" t="s">
        <v>296</v>
      </c>
      <c r="O3111" t="s">
        <v>306</v>
      </c>
      <c r="P3111">
        <v>2013</v>
      </c>
      <c r="Q3111" t="s">
        <v>516</v>
      </c>
      <c r="R3111">
        <v>0</v>
      </c>
    </row>
    <row r="3112" spans="8:18">
      <c r="H3112" t="s">
        <v>296</v>
      </c>
      <c r="I3112" t="s">
        <v>311</v>
      </c>
      <c r="J3112">
        <v>2008</v>
      </c>
      <c r="K3112" t="s">
        <v>1129</v>
      </c>
      <c r="L3112">
        <v>2</v>
      </c>
      <c r="N3112" t="s">
        <v>296</v>
      </c>
      <c r="O3112" t="s">
        <v>306</v>
      </c>
      <c r="P3112">
        <v>2014</v>
      </c>
      <c r="Q3112" t="s">
        <v>516</v>
      </c>
      <c r="R3112">
        <v>0</v>
      </c>
    </row>
    <row r="3113" spans="8:18">
      <c r="H3113" t="s">
        <v>296</v>
      </c>
      <c r="I3113" t="s">
        <v>311</v>
      </c>
      <c r="J3113">
        <v>2008</v>
      </c>
      <c r="K3113" t="s">
        <v>772</v>
      </c>
      <c r="L3113">
        <v>2</v>
      </c>
      <c r="N3113" t="s">
        <v>296</v>
      </c>
      <c r="O3113" t="s">
        <v>306</v>
      </c>
      <c r="P3113">
        <v>2015</v>
      </c>
      <c r="Q3113" t="s">
        <v>516</v>
      </c>
      <c r="R3113">
        <v>0</v>
      </c>
    </row>
    <row r="3114" spans="8:18">
      <c r="H3114" t="s">
        <v>296</v>
      </c>
      <c r="I3114" t="s">
        <v>311</v>
      </c>
      <c r="J3114">
        <v>2008</v>
      </c>
      <c r="K3114" t="s">
        <v>1387</v>
      </c>
      <c r="L3114">
        <v>2</v>
      </c>
      <c r="N3114" t="s">
        <v>296</v>
      </c>
      <c r="O3114" t="s">
        <v>306</v>
      </c>
      <c r="P3114">
        <v>2016</v>
      </c>
      <c r="Q3114" t="s">
        <v>516</v>
      </c>
      <c r="R3114">
        <v>0</v>
      </c>
    </row>
    <row r="3115" spans="8:18">
      <c r="H3115" t="s">
        <v>296</v>
      </c>
      <c r="I3115" t="s">
        <v>311</v>
      </c>
      <c r="J3115">
        <v>2009</v>
      </c>
      <c r="K3115" t="s">
        <v>807</v>
      </c>
      <c r="L3115">
        <v>2</v>
      </c>
      <c r="N3115" t="s">
        <v>296</v>
      </c>
      <c r="O3115" t="s">
        <v>306</v>
      </c>
      <c r="P3115">
        <v>2017</v>
      </c>
      <c r="Q3115" t="s">
        <v>516</v>
      </c>
      <c r="R3115">
        <v>0</v>
      </c>
    </row>
    <row r="3116" spans="8:18">
      <c r="H3116" t="s">
        <v>296</v>
      </c>
      <c r="I3116" t="s">
        <v>311</v>
      </c>
      <c r="J3116">
        <v>2009</v>
      </c>
      <c r="K3116" t="s">
        <v>716</v>
      </c>
      <c r="L3116">
        <v>1</v>
      </c>
      <c r="N3116" t="s">
        <v>296</v>
      </c>
      <c r="O3116" t="s">
        <v>306</v>
      </c>
      <c r="P3116">
        <v>2018</v>
      </c>
      <c r="Q3116" t="s">
        <v>516</v>
      </c>
      <c r="R3116">
        <v>0</v>
      </c>
    </row>
    <row r="3117" spans="8:18">
      <c r="H3117" t="s">
        <v>296</v>
      </c>
      <c r="I3117" t="s">
        <v>311</v>
      </c>
      <c r="J3117">
        <v>2009</v>
      </c>
      <c r="K3117" t="s">
        <v>1129</v>
      </c>
      <c r="L3117">
        <v>2</v>
      </c>
      <c r="N3117" t="s">
        <v>296</v>
      </c>
      <c r="O3117" t="s">
        <v>306</v>
      </c>
      <c r="P3117">
        <v>2019</v>
      </c>
      <c r="Q3117" t="s">
        <v>516</v>
      </c>
      <c r="R3117">
        <v>0</v>
      </c>
    </row>
    <row r="3118" spans="8:18">
      <c r="H3118" t="s">
        <v>296</v>
      </c>
      <c r="I3118" t="s">
        <v>311</v>
      </c>
      <c r="J3118">
        <v>2009</v>
      </c>
      <c r="K3118" t="s">
        <v>772</v>
      </c>
      <c r="L3118">
        <v>2</v>
      </c>
      <c r="N3118" t="s">
        <v>296</v>
      </c>
      <c r="O3118" t="s">
        <v>306</v>
      </c>
      <c r="P3118">
        <v>2020</v>
      </c>
      <c r="Q3118" t="s">
        <v>516</v>
      </c>
      <c r="R3118">
        <v>0</v>
      </c>
    </row>
    <row r="3119" spans="8:18">
      <c r="H3119" t="s">
        <v>296</v>
      </c>
      <c r="I3119" t="s">
        <v>311</v>
      </c>
      <c r="J3119">
        <v>2009</v>
      </c>
      <c r="K3119" t="s">
        <v>1387</v>
      </c>
      <c r="L3119">
        <v>2</v>
      </c>
      <c r="N3119" t="s">
        <v>296</v>
      </c>
      <c r="O3119" t="s">
        <v>307</v>
      </c>
      <c r="P3119">
        <v>2006</v>
      </c>
    </row>
    <row r="3120" spans="8:18">
      <c r="H3120" t="s">
        <v>296</v>
      </c>
      <c r="I3120" t="s">
        <v>311</v>
      </c>
      <c r="J3120">
        <v>2010</v>
      </c>
      <c r="K3120" t="s">
        <v>807</v>
      </c>
      <c r="L3120">
        <v>2</v>
      </c>
      <c r="N3120" t="s">
        <v>296</v>
      </c>
      <c r="O3120" t="s">
        <v>307</v>
      </c>
      <c r="P3120">
        <v>2007</v>
      </c>
    </row>
    <row r="3121" spans="8:18">
      <c r="H3121" t="s">
        <v>296</v>
      </c>
      <c r="I3121" t="s">
        <v>311</v>
      </c>
      <c r="J3121">
        <v>2010</v>
      </c>
      <c r="K3121" t="s">
        <v>716</v>
      </c>
      <c r="L3121">
        <v>1</v>
      </c>
      <c r="N3121" t="s">
        <v>296</v>
      </c>
      <c r="O3121" t="s">
        <v>307</v>
      </c>
      <c r="P3121">
        <v>2008</v>
      </c>
    </row>
    <row r="3122" spans="8:18">
      <c r="H3122" t="s">
        <v>296</v>
      </c>
      <c r="I3122" t="s">
        <v>311</v>
      </c>
      <c r="J3122">
        <v>2010</v>
      </c>
      <c r="K3122" t="s">
        <v>1129</v>
      </c>
      <c r="L3122">
        <v>2</v>
      </c>
      <c r="N3122" t="s">
        <v>296</v>
      </c>
      <c r="O3122" t="s">
        <v>307</v>
      </c>
      <c r="P3122">
        <v>2009</v>
      </c>
    </row>
    <row r="3123" spans="8:18">
      <c r="H3123" t="s">
        <v>296</v>
      </c>
      <c r="I3123" t="s">
        <v>311</v>
      </c>
      <c r="J3123">
        <v>2010</v>
      </c>
      <c r="K3123" t="s">
        <v>772</v>
      </c>
      <c r="L3123">
        <v>2</v>
      </c>
      <c r="N3123" t="s">
        <v>296</v>
      </c>
      <c r="O3123" t="s">
        <v>307</v>
      </c>
      <c r="P3123">
        <v>2010</v>
      </c>
    </row>
    <row r="3124" spans="8:18">
      <c r="H3124" t="s">
        <v>296</v>
      </c>
      <c r="I3124" t="s">
        <v>311</v>
      </c>
      <c r="J3124">
        <v>2010</v>
      </c>
      <c r="K3124" t="s">
        <v>1387</v>
      </c>
      <c r="L3124">
        <v>2</v>
      </c>
      <c r="N3124" t="s">
        <v>296</v>
      </c>
      <c r="O3124" t="s">
        <v>307</v>
      </c>
      <c r="P3124">
        <v>2011</v>
      </c>
    </row>
    <row r="3125" spans="8:18">
      <c r="H3125" t="s">
        <v>296</v>
      </c>
      <c r="I3125" t="s">
        <v>311</v>
      </c>
      <c r="J3125">
        <v>2011</v>
      </c>
      <c r="K3125" t="s">
        <v>807</v>
      </c>
      <c r="L3125">
        <v>2</v>
      </c>
      <c r="N3125" t="s">
        <v>296</v>
      </c>
      <c r="O3125" t="s">
        <v>307</v>
      </c>
      <c r="P3125">
        <v>2012</v>
      </c>
    </row>
    <row r="3126" spans="8:18">
      <c r="H3126" t="s">
        <v>296</v>
      </c>
      <c r="I3126" t="s">
        <v>311</v>
      </c>
      <c r="J3126">
        <v>2011</v>
      </c>
      <c r="K3126" t="s">
        <v>716</v>
      </c>
      <c r="L3126">
        <v>1</v>
      </c>
      <c r="N3126" t="s">
        <v>296</v>
      </c>
      <c r="O3126" t="s">
        <v>307</v>
      </c>
      <c r="P3126">
        <v>2013</v>
      </c>
    </row>
    <row r="3127" spans="8:18">
      <c r="H3127" t="s">
        <v>296</v>
      </c>
      <c r="I3127" t="s">
        <v>311</v>
      </c>
      <c r="J3127">
        <v>2011</v>
      </c>
      <c r="K3127" t="s">
        <v>1129</v>
      </c>
      <c r="L3127">
        <v>2</v>
      </c>
      <c r="N3127" t="s">
        <v>296</v>
      </c>
      <c r="O3127" t="s">
        <v>307</v>
      </c>
      <c r="P3127">
        <v>2014</v>
      </c>
    </row>
    <row r="3128" spans="8:18">
      <c r="H3128" t="s">
        <v>296</v>
      </c>
      <c r="I3128" t="s">
        <v>311</v>
      </c>
      <c r="J3128">
        <v>2011</v>
      </c>
      <c r="K3128" t="s">
        <v>772</v>
      </c>
      <c r="L3128">
        <v>2</v>
      </c>
      <c r="N3128" t="s">
        <v>296</v>
      </c>
      <c r="O3128" t="s">
        <v>307</v>
      </c>
      <c r="P3128">
        <v>2015</v>
      </c>
    </row>
    <row r="3129" spans="8:18">
      <c r="H3129" t="s">
        <v>296</v>
      </c>
      <c r="I3129" t="s">
        <v>311</v>
      </c>
      <c r="J3129">
        <v>2011</v>
      </c>
      <c r="K3129" t="s">
        <v>1387</v>
      </c>
      <c r="L3129">
        <v>2</v>
      </c>
      <c r="N3129" t="s">
        <v>296</v>
      </c>
      <c r="O3129" t="s">
        <v>307</v>
      </c>
      <c r="P3129">
        <v>2016</v>
      </c>
    </row>
    <row r="3130" spans="8:18">
      <c r="H3130" t="s">
        <v>296</v>
      </c>
      <c r="I3130" t="s">
        <v>311</v>
      </c>
      <c r="J3130">
        <v>2012</v>
      </c>
      <c r="K3130" t="s">
        <v>807</v>
      </c>
      <c r="L3130">
        <v>2</v>
      </c>
      <c r="N3130" t="s">
        <v>296</v>
      </c>
      <c r="O3130" t="s">
        <v>307</v>
      </c>
      <c r="P3130">
        <v>2017</v>
      </c>
    </row>
    <row r="3131" spans="8:18">
      <c r="H3131" t="s">
        <v>296</v>
      </c>
      <c r="I3131" t="s">
        <v>311</v>
      </c>
      <c r="J3131">
        <v>2012</v>
      </c>
      <c r="K3131" t="s">
        <v>716</v>
      </c>
      <c r="L3131">
        <v>1</v>
      </c>
      <c r="N3131" t="s">
        <v>296</v>
      </c>
      <c r="O3131" t="s">
        <v>307</v>
      </c>
      <c r="P3131">
        <v>2018</v>
      </c>
    </row>
    <row r="3132" spans="8:18">
      <c r="H3132" t="s">
        <v>296</v>
      </c>
      <c r="I3132" t="s">
        <v>311</v>
      </c>
      <c r="J3132">
        <v>2012</v>
      </c>
      <c r="K3132" t="s">
        <v>1129</v>
      </c>
      <c r="L3132">
        <v>2</v>
      </c>
      <c r="N3132" t="s">
        <v>296</v>
      </c>
      <c r="O3132" t="s">
        <v>307</v>
      </c>
      <c r="P3132">
        <v>2019</v>
      </c>
    </row>
    <row r="3133" spans="8:18">
      <c r="H3133" t="s">
        <v>296</v>
      </c>
      <c r="I3133" t="s">
        <v>311</v>
      </c>
      <c r="J3133">
        <v>2012</v>
      </c>
      <c r="K3133" t="s">
        <v>772</v>
      </c>
      <c r="L3133">
        <v>2</v>
      </c>
      <c r="N3133" t="s">
        <v>296</v>
      </c>
      <c r="O3133" t="s">
        <v>307</v>
      </c>
      <c r="P3133">
        <v>2020</v>
      </c>
    </row>
    <row r="3134" spans="8:18">
      <c r="H3134" t="s">
        <v>296</v>
      </c>
      <c r="I3134" t="s">
        <v>311</v>
      </c>
      <c r="J3134">
        <v>2012</v>
      </c>
      <c r="K3134" t="s">
        <v>1387</v>
      </c>
      <c r="L3134">
        <v>2</v>
      </c>
      <c r="N3134" t="s">
        <v>296</v>
      </c>
      <c r="O3134" t="s">
        <v>308</v>
      </c>
      <c r="P3134">
        <v>2006</v>
      </c>
      <c r="Q3134">
        <v>0</v>
      </c>
      <c r="R3134">
        <v>0</v>
      </c>
    </row>
    <row r="3135" spans="8:18">
      <c r="H3135" t="s">
        <v>296</v>
      </c>
      <c r="I3135" t="s">
        <v>311</v>
      </c>
      <c r="J3135">
        <v>2013</v>
      </c>
      <c r="K3135" t="s">
        <v>807</v>
      </c>
      <c r="L3135">
        <v>2</v>
      </c>
      <c r="N3135" t="s">
        <v>296</v>
      </c>
      <c r="O3135" t="s">
        <v>308</v>
      </c>
      <c r="P3135">
        <v>2007</v>
      </c>
      <c r="Q3135">
        <v>0</v>
      </c>
      <c r="R3135">
        <v>0</v>
      </c>
    </row>
    <row r="3136" spans="8:18">
      <c r="H3136" t="s">
        <v>296</v>
      </c>
      <c r="I3136" t="s">
        <v>311</v>
      </c>
      <c r="J3136">
        <v>2013</v>
      </c>
      <c r="K3136" t="s">
        <v>716</v>
      </c>
      <c r="L3136">
        <v>1</v>
      </c>
      <c r="N3136" t="s">
        <v>296</v>
      </c>
      <c r="O3136" t="s">
        <v>308</v>
      </c>
      <c r="P3136">
        <v>2008</v>
      </c>
      <c r="Q3136">
        <v>0</v>
      </c>
      <c r="R3136">
        <v>0</v>
      </c>
    </row>
    <row r="3137" spans="8:18">
      <c r="H3137" t="s">
        <v>296</v>
      </c>
      <c r="I3137" t="s">
        <v>311</v>
      </c>
      <c r="J3137">
        <v>2013</v>
      </c>
      <c r="K3137" t="s">
        <v>1129</v>
      </c>
      <c r="L3137">
        <v>2</v>
      </c>
      <c r="N3137" t="s">
        <v>296</v>
      </c>
      <c r="O3137" t="s">
        <v>308</v>
      </c>
      <c r="P3137">
        <v>2009</v>
      </c>
      <c r="Q3137">
        <v>0</v>
      </c>
      <c r="R3137">
        <v>0</v>
      </c>
    </row>
    <row r="3138" spans="8:18">
      <c r="H3138" t="s">
        <v>296</v>
      </c>
      <c r="I3138" t="s">
        <v>311</v>
      </c>
      <c r="J3138">
        <v>2013</v>
      </c>
      <c r="K3138" t="s">
        <v>772</v>
      </c>
      <c r="L3138">
        <v>2</v>
      </c>
      <c r="N3138" t="s">
        <v>296</v>
      </c>
      <c r="O3138" t="s">
        <v>308</v>
      </c>
      <c r="P3138">
        <v>2010</v>
      </c>
      <c r="Q3138">
        <v>0</v>
      </c>
      <c r="R3138">
        <v>0</v>
      </c>
    </row>
    <row r="3139" spans="8:18">
      <c r="H3139" t="s">
        <v>296</v>
      </c>
      <c r="I3139" t="s">
        <v>311</v>
      </c>
      <c r="J3139">
        <v>2013</v>
      </c>
      <c r="K3139" t="s">
        <v>1387</v>
      </c>
      <c r="L3139">
        <v>2</v>
      </c>
      <c r="N3139" t="s">
        <v>296</v>
      </c>
      <c r="O3139" t="s">
        <v>308</v>
      </c>
      <c r="P3139">
        <v>2011</v>
      </c>
      <c r="Q3139">
        <v>0</v>
      </c>
      <c r="R3139">
        <v>0</v>
      </c>
    </row>
    <row r="3140" spans="8:18">
      <c r="H3140" t="s">
        <v>296</v>
      </c>
      <c r="I3140" t="s">
        <v>311</v>
      </c>
      <c r="J3140">
        <v>2014</v>
      </c>
      <c r="K3140" t="s">
        <v>807</v>
      </c>
      <c r="L3140">
        <v>2</v>
      </c>
      <c r="N3140" t="s">
        <v>296</v>
      </c>
      <c r="O3140" t="s">
        <v>308</v>
      </c>
      <c r="P3140">
        <v>2012</v>
      </c>
      <c r="Q3140">
        <v>0</v>
      </c>
      <c r="R3140">
        <v>0</v>
      </c>
    </row>
    <row r="3141" spans="8:18">
      <c r="H3141" t="s">
        <v>296</v>
      </c>
      <c r="I3141" t="s">
        <v>311</v>
      </c>
      <c r="J3141">
        <v>2014</v>
      </c>
      <c r="K3141" t="s">
        <v>716</v>
      </c>
      <c r="L3141">
        <v>1</v>
      </c>
      <c r="N3141" t="s">
        <v>296</v>
      </c>
      <c r="O3141" t="s">
        <v>308</v>
      </c>
      <c r="P3141">
        <v>2013</v>
      </c>
      <c r="Q3141">
        <v>0</v>
      </c>
      <c r="R3141">
        <v>0</v>
      </c>
    </row>
    <row r="3142" spans="8:18">
      <c r="H3142" t="s">
        <v>296</v>
      </c>
      <c r="I3142" t="s">
        <v>311</v>
      </c>
      <c r="J3142">
        <v>2014</v>
      </c>
      <c r="K3142" t="s">
        <v>1129</v>
      </c>
      <c r="L3142">
        <v>2</v>
      </c>
      <c r="N3142" t="s">
        <v>296</v>
      </c>
      <c r="O3142" t="s">
        <v>308</v>
      </c>
      <c r="P3142">
        <v>2014</v>
      </c>
      <c r="Q3142">
        <v>0</v>
      </c>
      <c r="R3142">
        <v>0</v>
      </c>
    </row>
    <row r="3143" spans="8:18">
      <c r="H3143" t="s">
        <v>296</v>
      </c>
      <c r="I3143" t="s">
        <v>311</v>
      </c>
      <c r="J3143">
        <v>2014</v>
      </c>
      <c r="K3143" t="s">
        <v>772</v>
      </c>
      <c r="L3143">
        <v>2</v>
      </c>
      <c r="N3143" t="s">
        <v>296</v>
      </c>
      <c r="O3143" t="s">
        <v>308</v>
      </c>
      <c r="P3143">
        <v>2015</v>
      </c>
      <c r="Q3143">
        <v>0</v>
      </c>
      <c r="R3143">
        <v>0</v>
      </c>
    </row>
    <row r="3144" spans="8:18">
      <c r="H3144" t="s">
        <v>296</v>
      </c>
      <c r="I3144" t="s">
        <v>311</v>
      </c>
      <c r="J3144">
        <v>2014</v>
      </c>
      <c r="K3144" t="s">
        <v>1387</v>
      </c>
      <c r="L3144">
        <v>2</v>
      </c>
      <c r="N3144" t="s">
        <v>296</v>
      </c>
      <c r="O3144" t="s">
        <v>308</v>
      </c>
      <c r="P3144">
        <v>2016</v>
      </c>
      <c r="Q3144">
        <v>0</v>
      </c>
      <c r="R3144">
        <v>0</v>
      </c>
    </row>
    <row r="3145" spans="8:18">
      <c r="H3145" t="s">
        <v>296</v>
      </c>
      <c r="I3145" t="s">
        <v>311</v>
      </c>
      <c r="J3145">
        <v>2015</v>
      </c>
      <c r="K3145" t="s">
        <v>1080</v>
      </c>
      <c r="L3145">
        <v>0</v>
      </c>
      <c r="N3145" t="s">
        <v>296</v>
      </c>
      <c r="O3145" t="s">
        <v>308</v>
      </c>
      <c r="P3145">
        <v>2017</v>
      </c>
      <c r="Q3145">
        <v>0</v>
      </c>
      <c r="R3145">
        <v>0</v>
      </c>
    </row>
    <row r="3146" spans="8:18">
      <c r="H3146" t="s">
        <v>296</v>
      </c>
      <c r="I3146" t="s">
        <v>311</v>
      </c>
      <c r="J3146">
        <v>2016</v>
      </c>
      <c r="K3146" t="s">
        <v>1080</v>
      </c>
      <c r="L3146">
        <v>0</v>
      </c>
      <c r="N3146" t="s">
        <v>296</v>
      </c>
      <c r="O3146" t="s">
        <v>308</v>
      </c>
      <c r="P3146">
        <v>2018</v>
      </c>
      <c r="Q3146">
        <v>0</v>
      </c>
      <c r="R3146">
        <v>0</v>
      </c>
    </row>
    <row r="3147" spans="8:18">
      <c r="H3147" t="s">
        <v>296</v>
      </c>
      <c r="I3147" t="s">
        <v>311</v>
      </c>
      <c r="J3147">
        <v>2017</v>
      </c>
      <c r="K3147" t="s">
        <v>807</v>
      </c>
      <c r="L3147">
        <v>2</v>
      </c>
      <c r="N3147" t="s">
        <v>296</v>
      </c>
      <c r="O3147" t="s">
        <v>308</v>
      </c>
      <c r="P3147">
        <v>2019</v>
      </c>
      <c r="Q3147">
        <v>0</v>
      </c>
      <c r="R3147">
        <v>0</v>
      </c>
    </row>
    <row r="3148" spans="8:18">
      <c r="H3148" t="s">
        <v>296</v>
      </c>
      <c r="I3148" t="s">
        <v>311</v>
      </c>
      <c r="J3148">
        <v>2018</v>
      </c>
      <c r="K3148" t="s">
        <v>807</v>
      </c>
      <c r="L3148">
        <v>2</v>
      </c>
      <c r="N3148" t="s">
        <v>296</v>
      </c>
      <c r="O3148" t="s">
        <v>308</v>
      </c>
      <c r="P3148">
        <v>2020</v>
      </c>
      <c r="Q3148">
        <v>0</v>
      </c>
      <c r="R3148">
        <v>0</v>
      </c>
    </row>
    <row r="3149" spans="8:18">
      <c r="H3149" t="s">
        <v>296</v>
      </c>
      <c r="I3149" t="s">
        <v>311</v>
      </c>
      <c r="J3149">
        <v>2018</v>
      </c>
      <c r="K3149" t="s">
        <v>772</v>
      </c>
      <c r="L3149">
        <v>2</v>
      </c>
      <c r="N3149" t="s">
        <v>296</v>
      </c>
      <c r="O3149" t="s">
        <v>309</v>
      </c>
      <c r="P3149">
        <v>2006</v>
      </c>
      <c r="Q3149">
        <v>0</v>
      </c>
      <c r="R3149">
        <v>0</v>
      </c>
    </row>
    <row r="3150" spans="8:18">
      <c r="H3150" t="s">
        <v>296</v>
      </c>
      <c r="I3150" t="s">
        <v>311</v>
      </c>
      <c r="J3150">
        <v>2019</v>
      </c>
      <c r="K3150" t="s">
        <v>807</v>
      </c>
      <c r="L3150">
        <v>2</v>
      </c>
      <c r="N3150" t="s">
        <v>296</v>
      </c>
      <c r="O3150" t="s">
        <v>309</v>
      </c>
      <c r="P3150">
        <v>2007</v>
      </c>
      <c r="Q3150">
        <v>0</v>
      </c>
      <c r="R3150">
        <v>0</v>
      </c>
    </row>
    <row r="3151" spans="8:18">
      <c r="H3151" t="s">
        <v>296</v>
      </c>
      <c r="I3151" t="s">
        <v>311</v>
      </c>
      <c r="J3151">
        <v>2019</v>
      </c>
      <c r="K3151" t="s">
        <v>772</v>
      </c>
      <c r="L3151">
        <v>2</v>
      </c>
      <c r="N3151" t="s">
        <v>296</v>
      </c>
      <c r="O3151" t="s">
        <v>309</v>
      </c>
      <c r="P3151">
        <v>2008</v>
      </c>
      <c r="Q3151">
        <v>0</v>
      </c>
      <c r="R3151">
        <v>0</v>
      </c>
    </row>
    <row r="3152" spans="8:18">
      <c r="H3152" t="s">
        <v>296</v>
      </c>
      <c r="I3152" t="s">
        <v>311</v>
      </c>
      <c r="J3152">
        <v>2020</v>
      </c>
      <c r="K3152" t="s">
        <v>807</v>
      </c>
      <c r="L3152">
        <v>2</v>
      </c>
      <c r="N3152" t="s">
        <v>296</v>
      </c>
      <c r="O3152" t="s">
        <v>309</v>
      </c>
      <c r="P3152">
        <v>2009</v>
      </c>
      <c r="Q3152">
        <v>0</v>
      </c>
      <c r="R3152">
        <v>0</v>
      </c>
    </row>
    <row r="3153" spans="8:18">
      <c r="H3153" t="s">
        <v>296</v>
      </c>
      <c r="I3153" t="s">
        <v>311</v>
      </c>
      <c r="J3153">
        <v>2020</v>
      </c>
      <c r="K3153" t="s">
        <v>1129</v>
      </c>
      <c r="L3153">
        <v>2</v>
      </c>
      <c r="N3153" t="s">
        <v>296</v>
      </c>
      <c r="O3153" t="s">
        <v>309</v>
      </c>
      <c r="P3153">
        <v>2010</v>
      </c>
      <c r="Q3153">
        <v>0</v>
      </c>
      <c r="R3153">
        <v>0</v>
      </c>
    </row>
    <row r="3154" spans="8:18">
      <c r="H3154" t="s">
        <v>296</v>
      </c>
      <c r="I3154" t="s">
        <v>311</v>
      </c>
      <c r="J3154">
        <v>2020</v>
      </c>
      <c r="K3154" t="s">
        <v>772</v>
      </c>
      <c r="L3154">
        <v>2</v>
      </c>
      <c r="N3154" t="s">
        <v>296</v>
      </c>
      <c r="O3154" t="s">
        <v>309</v>
      </c>
      <c r="P3154">
        <v>2011</v>
      </c>
      <c r="Q3154">
        <v>0</v>
      </c>
      <c r="R3154">
        <v>0</v>
      </c>
    </row>
    <row r="3155" spans="8:18">
      <c r="H3155" t="s">
        <v>296</v>
      </c>
      <c r="I3155" t="s">
        <v>311</v>
      </c>
      <c r="J3155">
        <v>2021</v>
      </c>
      <c r="K3155" t="s">
        <v>807</v>
      </c>
      <c r="L3155">
        <v>2</v>
      </c>
      <c r="N3155" t="s">
        <v>296</v>
      </c>
      <c r="O3155" t="s">
        <v>309</v>
      </c>
      <c r="P3155">
        <v>2012</v>
      </c>
      <c r="Q3155">
        <v>0</v>
      </c>
      <c r="R3155">
        <v>0</v>
      </c>
    </row>
    <row r="3156" spans="8:18">
      <c r="H3156" t="s">
        <v>296</v>
      </c>
      <c r="I3156" t="s">
        <v>311</v>
      </c>
      <c r="J3156">
        <v>2021</v>
      </c>
      <c r="K3156" t="s">
        <v>772</v>
      </c>
      <c r="L3156">
        <v>2</v>
      </c>
      <c r="N3156" t="s">
        <v>296</v>
      </c>
      <c r="O3156" t="s">
        <v>309</v>
      </c>
      <c r="P3156">
        <v>2013</v>
      </c>
      <c r="Q3156">
        <v>0</v>
      </c>
      <c r="R3156">
        <v>0</v>
      </c>
    </row>
    <row r="3157" spans="8:18">
      <c r="H3157" t="s">
        <v>296</v>
      </c>
      <c r="I3157" t="s">
        <v>314</v>
      </c>
      <c r="J3157">
        <v>2006</v>
      </c>
      <c r="K3157" t="s">
        <v>519</v>
      </c>
      <c r="L3157">
        <v>0</v>
      </c>
      <c r="N3157" t="s">
        <v>296</v>
      </c>
      <c r="O3157" t="s">
        <v>309</v>
      </c>
      <c r="P3157">
        <v>2014</v>
      </c>
      <c r="Q3157">
        <v>0</v>
      </c>
      <c r="R3157">
        <v>0</v>
      </c>
    </row>
    <row r="3158" spans="8:18">
      <c r="H3158" t="s">
        <v>296</v>
      </c>
      <c r="I3158" t="s">
        <v>314</v>
      </c>
      <c r="J3158">
        <v>2007</v>
      </c>
      <c r="K3158" t="s">
        <v>519</v>
      </c>
      <c r="L3158">
        <v>0</v>
      </c>
      <c r="N3158" t="s">
        <v>296</v>
      </c>
      <c r="O3158" t="s">
        <v>309</v>
      </c>
      <c r="P3158">
        <v>2015</v>
      </c>
      <c r="Q3158">
        <v>0</v>
      </c>
      <c r="R3158">
        <v>0</v>
      </c>
    </row>
    <row r="3159" spans="8:18">
      <c r="H3159" t="s">
        <v>296</v>
      </c>
      <c r="I3159" t="s">
        <v>314</v>
      </c>
      <c r="J3159">
        <v>2008</v>
      </c>
      <c r="K3159" t="s">
        <v>519</v>
      </c>
      <c r="L3159">
        <v>0</v>
      </c>
      <c r="N3159" t="s">
        <v>296</v>
      </c>
      <c r="O3159" t="s">
        <v>309</v>
      </c>
      <c r="P3159">
        <v>2016</v>
      </c>
      <c r="Q3159">
        <v>0</v>
      </c>
      <c r="R3159">
        <v>0</v>
      </c>
    </row>
    <row r="3160" spans="8:18">
      <c r="H3160" t="s">
        <v>296</v>
      </c>
      <c r="I3160" t="s">
        <v>314</v>
      </c>
      <c r="J3160">
        <v>2009</v>
      </c>
      <c r="K3160" t="s">
        <v>519</v>
      </c>
      <c r="L3160">
        <v>0</v>
      </c>
      <c r="N3160" t="s">
        <v>296</v>
      </c>
      <c r="O3160" t="s">
        <v>309</v>
      </c>
      <c r="P3160">
        <v>2017</v>
      </c>
      <c r="Q3160">
        <v>0</v>
      </c>
      <c r="R3160">
        <v>0</v>
      </c>
    </row>
    <row r="3161" spans="8:18">
      <c r="H3161" t="s">
        <v>296</v>
      </c>
      <c r="I3161" t="s">
        <v>314</v>
      </c>
      <c r="J3161">
        <v>2010</v>
      </c>
      <c r="K3161" t="s">
        <v>519</v>
      </c>
      <c r="L3161">
        <v>0</v>
      </c>
      <c r="N3161" t="s">
        <v>296</v>
      </c>
      <c r="O3161" t="s">
        <v>309</v>
      </c>
      <c r="P3161">
        <v>2018</v>
      </c>
      <c r="Q3161">
        <v>0</v>
      </c>
      <c r="R3161">
        <v>0</v>
      </c>
    </row>
    <row r="3162" spans="8:18">
      <c r="H3162" t="s">
        <v>296</v>
      </c>
      <c r="I3162" t="s">
        <v>314</v>
      </c>
      <c r="J3162">
        <v>2011</v>
      </c>
      <c r="K3162" t="s">
        <v>519</v>
      </c>
      <c r="L3162">
        <v>0</v>
      </c>
      <c r="N3162" t="s">
        <v>296</v>
      </c>
      <c r="O3162" t="s">
        <v>309</v>
      </c>
      <c r="P3162">
        <v>2019</v>
      </c>
      <c r="Q3162">
        <v>0</v>
      </c>
      <c r="R3162">
        <v>0</v>
      </c>
    </row>
    <row r="3163" spans="8:18">
      <c r="H3163" t="s">
        <v>296</v>
      </c>
      <c r="I3163" t="s">
        <v>314</v>
      </c>
      <c r="J3163">
        <v>2012</v>
      </c>
      <c r="K3163" t="s">
        <v>519</v>
      </c>
      <c r="L3163">
        <v>0</v>
      </c>
      <c r="N3163" t="s">
        <v>296</v>
      </c>
      <c r="O3163" t="s">
        <v>309</v>
      </c>
      <c r="P3163">
        <v>2020</v>
      </c>
      <c r="Q3163">
        <v>0</v>
      </c>
      <c r="R3163">
        <v>0</v>
      </c>
    </row>
    <row r="3164" spans="8:18">
      <c r="H3164" t="s">
        <v>296</v>
      </c>
      <c r="I3164" t="s">
        <v>314</v>
      </c>
      <c r="J3164">
        <v>2013</v>
      </c>
      <c r="K3164" t="s">
        <v>519</v>
      </c>
      <c r="L3164">
        <v>0</v>
      </c>
      <c r="N3164" t="s">
        <v>296</v>
      </c>
      <c r="O3164" t="s">
        <v>310</v>
      </c>
      <c r="P3164">
        <v>2006</v>
      </c>
      <c r="Q3164" t="s">
        <v>1388</v>
      </c>
      <c r="R3164">
        <v>3</v>
      </c>
    </row>
    <row r="3165" spans="8:18">
      <c r="H3165" t="s">
        <v>296</v>
      </c>
      <c r="I3165" t="s">
        <v>314</v>
      </c>
      <c r="J3165">
        <v>2014</v>
      </c>
      <c r="K3165" t="s">
        <v>519</v>
      </c>
      <c r="L3165">
        <v>0</v>
      </c>
      <c r="N3165" t="s">
        <v>296</v>
      </c>
      <c r="O3165" t="s">
        <v>310</v>
      </c>
      <c r="P3165">
        <v>2007</v>
      </c>
      <c r="Q3165" t="s">
        <v>1388</v>
      </c>
      <c r="R3165">
        <v>3</v>
      </c>
    </row>
    <row r="3166" spans="8:18">
      <c r="H3166" t="s">
        <v>296</v>
      </c>
      <c r="I3166" t="s">
        <v>314</v>
      </c>
      <c r="J3166">
        <v>2015</v>
      </c>
      <c r="K3166" t="s">
        <v>519</v>
      </c>
      <c r="L3166">
        <v>0</v>
      </c>
      <c r="N3166" t="s">
        <v>296</v>
      </c>
      <c r="O3166" t="s">
        <v>310</v>
      </c>
      <c r="P3166">
        <v>2008</v>
      </c>
      <c r="Q3166" t="s">
        <v>1388</v>
      </c>
      <c r="R3166">
        <v>3</v>
      </c>
    </row>
    <row r="3167" spans="8:18">
      <c r="H3167" t="s">
        <v>296</v>
      </c>
      <c r="I3167" t="s">
        <v>314</v>
      </c>
      <c r="J3167">
        <v>2016</v>
      </c>
      <c r="K3167" t="s">
        <v>519</v>
      </c>
      <c r="L3167">
        <v>0</v>
      </c>
      <c r="N3167" t="s">
        <v>296</v>
      </c>
      <c r="O3167" t="s">
        <v>310</v>
      </c>
      <c r="P3167">
        <v>2009</v>
      </c>
      <c r="Q3167" t="s">
        <v>1388</v>
      </c>
      <c r="R3167">
        <v>3</v>
      </c>
    </row>
    <row r="3168" spans="8:18">
      <c r="H3168" t="s">
        <v>296</v>
      </c>
      <c r="I3168" t="s">
        <v>314</v>
      </c>
      <c r="J3168">
        <v>2017</v>
      </c>
      <c r="K3168" t="s">
        <v>519</v>
      </c>
      <c r="L3168">
        <v>0</v>
      </c>
      <c r="N3168" t="s">
        <v>296</v>
      </c>
      <c r="O3168" t="s">
        <v>310</v>
      </c>
      <c r="P3168">
        <v>2010</v>
      </c>
      <c r="Q3168" t="s">
        <v>1388</v>
      </c>
      <c r="R3168">
        <v>3</v>
      </c>
    </row>
    <row r="3169" spans="8:18">
      <c r="H3169" t="s">
        <v>296</v>
      </c>
      <c r="I3169" t="s">
        <v>314</v>
      </c>
      <c r="J3169">
        <v>2018</v>
      </c>
      <c r="K3169" t="s">
        <v>519</v>
      </c>
      <c r="L3169">
        <v>0</v>
      </c>
      <c r="N3169" t="s">
        <v>296</v>
      </c>
      <c r="O3169" t="s">
        <v>310</v>
      </c>
      <c r="P3169">
        <v>2011</v>
      </c>
      <c r="Q3169" t="s">
        <v>1388</v>
      </c>
      <c r="R3169">
        <v>3</v>
      </c>
    </row>
    <row r="3170" spans="8:18">
      <c r="H3170" t="s">
        <v>296</v>
      </c>
      <c r="I3170" t="s">
        <v>314</v>
      </c>
      <c r="J3170">
        <v>2019</v>
      </c>
      <c r="K3170" t="s">
        <v>519</v>
      </c>
      <c r="L3170">
        <v>0</v>
      </c>
      <c r="N3170" t="s">
        <v>296</v>
      </c>
      <c r="O3170" t="s">
        <v>310</v>
      </c>
      <c r="P3170">
        <v>2012</v>
      </c>
      <c r="Q3170" t="s">
        <v>1388</v>
      </c>
      <c r="R3170">
        <v>3</v>
      </c>
    </row>
    <row r="3171" spans="8:18">
      <c r="H3171" t="s">
        <v>296</v>
      </c>
      <c r="I3171" t="s">
        <v>314</v>
      </c>
      <c r="J3171">
        <v>2021</v>
      </c>
      <c r="K3171" t="s">
        <v>1389</v>
      </c>
      <c r="L3171">
        <v>1</v>
      </c>
      <c r="N3171" t="s">
        <v>296</v>
      </c>
      <c r="O3171" t="s">
        <v>310</v>
      </c>
      <c r="P3171">
        <v>2013</v>
      </c>
      <c r="Q3171" t="s">
        <v>1388</v>
      </c>
      <c r="R3171">
        <v>3</v>
      </c>
    </row>
    <row r="3172" spans="8:18">
      <c r="H3172" t="s">
        <v>296</v>
      </c>
      <c r="I3172" t="s">
        <v>316</v>
      </c>
      <c r="J3172">
        <v>0</v>
      </c>
      <c r="K3172" t="s">
        <v>516</v>
      </c>
      <c r="L3172">
        <v>0</v>
      </c>
      <c r="N3172" t="s">
        <v>296</v>
      </c>
      <c r="O3172" t="s">
        <v>310</v>
      </c>
      <c r="P3172">
        <v>2014</v>
      </c>
      <c r="Q3172" t="s">
        <v>1388</v>
      </c>
      <c r="R3172">
        <v>3</v>
      </c>
    </row>
    <row r="3173" spans="8:18">
      <c r="H3173" t="s">
        <v>296</v>
      </c>
      <c r="I3173" t="s">
        <v>319</v>
      </c>
      <c r="J3173">
        <v>0</v>
      </c>
      <c r="N3173" t="s">
        <v>296</v>
      </c>
      <c r="O3173" t="s">
        <v>310</v>
      </c>
      <c r="P3173">
        <v>2015</v>
      </c>
      <c r="Q3173" t="s">
        <v>1388</v>
      </c>
      <c r="R3173">
        <v>3</v>
      </c>
    </row>
    <row r="3174" spans="8:18">
      <c r="H3174" t="s">
        <v>296</v>
      </c>
      <c r="I3174" t="s">
        <v>320</v>
      </c>
      <c r="J3174">
        <v>2006</v>
      </c>
      <c r="K3174" t="s">
        <v>747</v>
      </c>
      <c r="L3174">
        <v>3</v>
      </c>
      <c r="N3174" t="s">
        <v>296</v>
      </c>
      <c r="O3174" t="s">
        <v>310</v>
      </c>
      <c r="P3174">
        <v>2016</v>
      </c>
      <c r="Q3174" t="s">
        <v>1388</v>
      </c>
      <c r="R3174">
        <v>3</v>
      </c>
    </row>
    <row r="3175" spans="8:18">
      <c r="H3175" t="s">
        <v>296</v>
      </c>
      <c r="I3175" t="s">
        <v>320</v>
      </c>
      <c r="J3175">
        <v>2006</v>
      </c>
      <c r="K3175" t="s">
        <v>772</v>
      </c>
      <c r="L3175">
        <v>2</v>
      </c>
      <c r="N3175" t="s">
        <v>296</v>
      </c>
      <c r="O3175" t="s">
        <v>310</v>
      </c>
      <c r="P3175">
        <v>2017</v>
      </c>
      <c r="Q3175" t="s">
        <v>1388</v>
      </c>
      <c r="R3175">
        <v>3</v>
      </c>
    </row>
    <row r="3176" spans="8:18">
      <c r="H3176" t="s">
        <v>296</v>
      </c>
      <c r="I3176" t="s">
        <v>320</v>
      </c>
      <c r="J3176">
        <v>2007</v>
      </c>
      <c r="K3176" t="s">
        <v>747</v>
      </c>
      <c r="L3176">
        <v>3</v>
      </c>
      <c r="N3176" t="s">
        <v>296</v>
      </c>
      <c r="O3176" t="s">
        <v>310</v>
      </c>
      <c r="P3176">
        <v>2018</v>
      </c>
      <c r="Q3176" t="s">
        <v>1388</v>
      </c>
      <c r="R3176">
        <v>3</v>
      </c>
    </row>
    <row r="3177" spans="8:18">
      <c r="H3177" t="s">
        <v>296</v>
      </c>
      <c r="I3177" t="s">
        <v>320</v>
      </c>
      <c r="J3177">
        <v>2007</v>
      </c>
      <c r="K3177" t="s">
        <v>772</v>
      </c>
      <c r="L3177">
        <v>2</v>
      </c>
      <c r="N3177" t="s">
        <v>296</v>
      </c>
      <c r="O3177" t="s">
        <v>310</v>
      </c>
      <c r="P3177">
        <v>2019</v>
      </c>
      <c r="Q3177" t="s">
        <v>1388</v>
      </c>
      <c r="R3177">
        <v>3</v>
      </c>
    </row>
    <row r="3178" spans="8:18">
      <c r="H3178" t="s">
        <v>296</v>
      </c>
      <c r="I3178" t="s">
        <v>320</v>
      </c>
      <c r="J3178">
        <v>2008</v>
      </c>
      <c r="K3178" t="s">
        <v>747</v>
      </c>
      <c r="L3178">
        <v>3</v>
      </c>
      <c r="N3178" t="s">
        <v>296</v>
      </c>
      <c r="O3178" t="s">
        <v>310</v>
      </c>
      <c r="P3178">
        <v>2020</v>
      </c>
      <c r="Q3178" t="s">
        <v>1388</v>
      </c>
      <c r="R3178">
        <v>3</v>
      </c>
    </row>
    <row r="3179" spans="8:18">
      <c r="H3179" t="s">
        <v>296</v>
      </c>
      <c r="I3179" t="s">
        <v>320</v>
      </c>
      <c r="J3179">
        <v>2008</v>
      </c>
      <c r="K3179" t="s">
        <v>772</v>
      </c>
      <c r="L3179">
        <v>2</v>
      </c>
      <c r="N3179" t="s">
        <v>296</v>
      </c>
      <c r="O3179" t="s">
        <v>310</v>
      </c>
      <c r="P3179">
        <v>2021</v>
      </c>
      <c r="Q3179" t="s">
        <v>1388</v>
      </c>
      <c r="R3179">
        <v>3</v>
      </c>
    </row>
    <row r="3180" spans="8:18">
      <c r="H3180" t="s">
        <v>296</v>
      </c>
      <c r="I3180" t="s">
        <v>320</v>
      </c>
      <c r="J3180">
        <v>2009</v>
      </c>
      <c r="K3180" t="s">
        <v>747</v>
      </c>
      <c r="L3180">
        <v>3</v>
      </c>
      <c r="N3180" t="s">
        <v>296</v>
      </c>
      <c r="O3180" t="s">
        <v>311</v>
      </c>
      <c r="P3180">
        <v>2006</v>
      </c>
      <c r="Q3180" t="s">
        <v>1080</v>
      </c>
      <c r="R3180">
        <v>0</v>
      </c>
    </row>
    <row r="3181" spans="8:18">
      <c r="H3181" t="s">
        <v>296</v>
      </c>
      <c r="I3181" t="s">
        <v>320</v>
      </c>
      <c r="J3181">
        <v>2009</v>
      </c>
      <c r="K3181" t="s">
        <v>772</v>
      </c>
      <c r="L3181">
        <v>2</v>
      </c>
      <c r="N3181" t="s">
        <v>296</v>
      </c>
      <c r="O3181" t="s">
        <v>311</v>
      </c>
      <c r="P3181">
        <v>2007</v>
      </c>
      <c r="Q3181" t="s">
        <v>1080</v>
      </c>
      <c r="R3181">
        <v>0</v>
      </c>
    </row>
    <row r="3182" spans="8:18">
      <c r="H3182" t="s">
        <v>296</v>
      </c>
      <c r="I3182" t="s">
        <v>320</v>
      </c>
      <c r="J3182">
        <v>2010</v>
      </c>
      <c r="K3182" t="s">
        <v>772</v>
      </c>
      <c r="L3182">
        <v>2</v>
      </c>
      <c r="N3182" t="s">
        <v>296</v>
      </c>
      <c r="O3182" t="s">
        <v>311</v>
      </c>
      <c r="P3182">
        <v>2007</v>
      </c>
      <c r="Q3182" t="s">
        <v>1390</v>
      </c>
      <c r="R3182">
        <v>1</v>
      </c>
    </row>
    <row r="3183" spans="8:18">
      <c r="H3183" t="s">
        <v>296</v>
      </c>
      <c r="I3183" t="s">
        <v>320</v>
      </c>
      <c r="J3183">
        <v>2011</v>
      </c>
      <c r="K3183" t="s">
        <v>772</v>
      </c>
      <c r="L3183">
        <v>2</v>
      </c>
      <c r="N3183" t="s">
        <v>296</v>
      </c>
      <c r="O3183" t="s">
        <v>311</v>
      </c>
      <c r="P3183">
        <v>2007</v>
      </c>
      <c r="Q3183" t="s">
        <v>1391</v>
      </c>
      <c r="R3183">
        <v>2</v>
      </c>
    </row>
    <row r="3184" spans="8:18">
      <c r="H3184" t="s">
        <v>296</v>
      </c>
      <c r="I3184" t="s">
        <v>320</v>
      </c>
      <c r="J3184">
        <v>2012</v>
      </c>
      <c r="K3184" t="s">
        <v>772</v>
      </c>
      <c r="L3184">
        <v>2</v>
      </c>
      <c r="N3184" t="s">
        <v>296</v>
      </c>
      <c r="O3184" t="s">
        <v>311</v>
      </c>
      <c r="P3184">
        <v>2008</v>
      </c>
      <c r="Q3184" t="s">
        <v>1080</v>
      </c>
      <c r="R3184">
        <v>0</v>
      </c>
    </row>
    <row r="3185" spans="8:18">
      <c r="H3185" t="s">
        <v>296</v>
      </c>
      <c r="I3185" t="s">
        <v>320</v>
      </c>
      <c r="J3185">
        <v>2013</v>
      </c>
      <c r="K3185" t="s">
        <v>772</v>
      </c>
      <c r="L3185">
        <v>2</v>
      </c>
      <c r="N3185" t="s">
        <v>296</v>
      </c>
      <c r="O3185" t="s">
        <v>311</v>
      </c>
      <c r="P3185">
        <v>2008</v>
      </c>
      <c r="Q3185" t="s">
        <v>1390</v>
      </c>
      <c r="R3185">
        <v>1</v>
      </c>
    </row>
    <row r="3186" spans="8:18">
      <c r="H3186" t="s">
        <v>296</v>
      </c>
      <c r="I3186" t="s">
        <v>320</v>
      </c>
      <c r="J3186">
        <v>2014</v>
      </c>
      <c r="K3186" t="s">
        <v>772</v>
      </c>
      <c r="L3186">
        <v>2</v>
      </c>
      <c r="N3186" t="s">
        <v>296</v>
      </c>
      <c r="O3186" t="s">
        <v>311</v>
      </c>
      <c r="P3186">
        <v>2008</v>
      </c>
      <c r="Q3186" t="s">
        <v>1391</v>
      </c>
      <c r="R3186">
        <v>2</v>
      </c>
    </row>
    <row r="3187" spans="8:18">
      <c r="H3187" t="s">
        <v>296</v>
      </c>
      <c r="I3187" t="s">
        <v>320</v>
      </c>
      <c r="J3187">
        <v>2015</v>
      </c>
      <c r="K3187" t="s">
        <v>747</v>
      </c>
      <c r="L3187">
        <v>3</v>
      </c>
      <c r="N3187" t="s">
        <v>296</v>
      </c>
      <c r="O3187" t="s">
        <v>311</v>
      </c>
      <c r="P3187">
        <v>2009</v>
      </c>
      <c r="Q3187" t="s">
        <v>1080</v>
      </c>
      <c r="R3187">
        <v>0</v>
      </c>
    </row>
    <row r="3188" spans="8:18">
      <c r="H3188" t="s">
        <v>296</v>
      </c>
      <c r="I3188" t="s">
        <v>320</v>
      </c>
      <c r="J3188">
        <v>2015</v>
      </c>
      <c r="K3188" t="s">
        <v>772</v>
      </c>
      <c r="L3188">
        <v>2</v>
      </c>
      <c r="N3188" t="s">
        <v>296</v>
      </c>
      <c r="O3188" t="s">
        <v>311</v>
      </c>
      <c r="P3188">
        <v>2009</v>
      </c>
      <c r="Q3188" t="s">
        <v>1390</v>
      </c>
      <c r="R3188">
        <v>1</v>
      </c>
    </row>
    <row r="3189" spans="8:18">
      <c r="H3189" t="s">
        <v>296</v>
      </c>
      <c r="I3189" t="s">
        <v>320</v>
      </c>
      <c r="J3189">
        <v>2016</v>
      </c>
      <c r="K3189" t="s">
        <v>807</v>
      </c>
      <c r="L3189">
        <v>2</v>
      </c>
      <c r="N3189" t="s">
        <v>296</v>
      </c>
      <c r="O3189" t="s">
        <v>311</v>
      </c>
      <c r="P3189">
        <v>2009</v>
      </c>
      <c r="Q3189" t="s">
        <v>1391</v>
      </c>
      <c r="R3189">
        <v>2</v>
      </c>
    </row>
    <row r="3190" spans="8:18">
      <c r="H3190" t="s">
        <v>296</v>
      </c>
      <c r="I3190" t="s">
        <v>320</v>
      </c>
      <c r="J3190">
        <v>2016</v>
      </c>
      <c r="K3190" t="s">
        <v>772</v>
      </c>
      <c r="L3190">
        <v>2</v>
      </c>
      <c r="N3190" t="s">
        <v>296</v>
      </c>
      <c r="O3190" t="s">
        <v>311</v>
      </c>
      <c r="P3190">
        <v>2010</v>
      </c>
      <c r="Q3190" t="s">
        <v>1080</v>
      </c>
      <c r="R3190">
        <v>0</v>
      </c>
    </row>
    <row r="3191" spans="8:18">
      <c r="H3191" t="s">
        <v>296</v>
      </c>
      <c r="I3191" t="s">
        <v>320</v>
      </c>
      <c r="J3191">
        <v>2017</v>
      </c>
      <c r="K3191" t="s">
        <v>807</v>
      </c>
      <c r="L3191">
        <v>2</v>
      </c>
      <c r="N3191" t="s">
        <v>296</v>
      </c>
      <c r="O3191" t="s">
        <v>311</v>
      </c>
      <c r="P3191">
        <v>2010</v>
      </c>
      <c r="Q3191" t="s">
        <v>1390</v>
      </c>
      <c r="R3191">
        <v>1</v>
      </c>
    </row>
    <row r="3192" spans="8:18">
      <c r="H3192" t="s">
        <v>296</v>
      </c>
      <c r="I3192" t="s">
        <v>320</v>
      </c>
      <c r="J3192">
        <v>2017</v>
      </c>
      <c r="K3192" t="s">
        <v>747</v>
      </c>
      <c r="L3192">
        <v>3</v>
      </c>
      <c r="N3192" t="s">
        <v>296</v>
      </c>
      <c r="O3192" t="s">
        <v>311</v>
      </c>
      <c r="P3192">
        <v>2010</v>
      </c>
      <c r="Q3192" t="s">
        <v>1391</v>
      </c>
      <c r="R3192">
        <v>2</v>
      </c>
    </row>
    <row r="3193" spans="8:18">
      <c r="H3193" t="s">
        <v>296</v>
      </c>
      <c r="I3193" t="s">
        <v>320</v>
      </c>
      <c r="J3193">
        <v>2017</v>
      </c>
      <c r="K3193" t="s">
        <v>772</v>
      </c>
      <c r="L3193">
        <v>2</v>
      </c>
      <c r="N3193" t="s">
        <v>296</v>
      </c>
      <c r="O3193" t="s">
        <v>311</v>
      </c>
      <c r="P3193">
        <v>2011</v>
      </c>
      <c r="Q3193" t="s">
        <v>1080</v>
      </c>
      <c r="R3193">
        <v>0</v>
      </c>
    </row>
    <row r="3194" spans="8:18">
      <c r="H3194" t="s">
        <v>296</v>
      </c>
      <c r="I3194" t="s">
        <v>320</v>
      </c>
      <c r="J3194">
        <v>2018</v>
      </c>
      <c r="K3194" t="s">
        <v>807</v>
      </c>
      <c r="L3194">
        <v>2</v>
      </c>
      <c r="N3194" t="s">
        <v>296</v>
      </c>
      <c r="O3194" t="s">
        <v>311</v>
      </c>
      <c r="P3194">
        <v>2011</v>
      </c>
      <c r="Q3194" t="s">
        <v>1390</v>
      </c>
      <c r="R3194">
        <v>1</v>
      </c>
    </row>
    <row r="3195" spans="8:18">
      <c r="H3195" t="s">
        <v>296</v>
      </c>
      <c r="I3195" t="s">
        <v>320</v>
      </c>
      <c r="J3195">
        <v>2018</v>
      </c>
      <c r="K3195" t="s">
        <v>992</v>
      </c>
      <c r="L3195">
        <v>3</v>
      </c>
      <c r="N3195" t="s">
        <v>296</v>
      </c>
      <c r="O3195" t="s">
        <v>311</v>
      </c>
      <c r="P3195">
        <v>2011</v>
      </c>
      <c r="Q3195" t="s">
        <v>1391</v>
      </c>
      <c r="R3195">
        <v>2</v>
      </c>
    </row>
    <row r="3196" spans="8:18">
      <c r="H3196" t="s">
        <v>296</v>
      </c>
      <c r="I3196" t="s">
        <v>320</v>
      </c>
      <c r="J3196">
        <v>2018</v>
      </c>
      <c r="K3196" t="s">
        <v>747</v>
      </c>
      <c r="L3196">
        <v>3</v>
      </c>
      <c r="N3196" t="s">
        <v>296</v>
      </c>
      <c r="O3196" t="s">
        <v>311</v>
      </c>
      <c r="P3196">
        <v>2012</v>
      </c>
      <c r="Q3196" t="s">
        <v>1080</v>
      </c>
      <c r="R3196">
        <v>0</v>
      </c>
    </row>
    <row r="3197" spans="8:18">
      <c r="H3197" t="s">
        <v>296</v>
      </c>
      <c r="I3197" t="s">
        <v>320</v>
      </c>
      <c r="J3197">
        <v>2018</v>
      </c>
      <c r="K3197" t="s">
        <v>772</v>
      </c>
      <c r="L3197">
        <v>2</v>
      </c>
      <c r="N3197" t="s">
        <v>296</v>
      </c>
      <c r="O3197" t="s">
        <v>311</v>
      </c>
      <c r="P3197">
        <v>2012</v>
      </c>
      <c r="Q3197" t="s">
        <v>1390</v>
      </c>
      <c r="R3197">
        <v>1</v>
      </c>
    </row>
    <row r="3198" spans="8:18">
      <c r="H3198" t="s">
        <v>296</v>
      </c>
      <c r="I3198" t="s">
        <v>320</v>
      </c>
      <c r="J3198">
        <v>2019</v>
      </c>
      <c r="K3198" t="s">
        <v>772</v>
      </c>
      <c r="L3198">
        <v>2</v>
      </c>
      <c r="N3198" t="s">
        <v>296</v>
      </c>
      <c r="O3198" t="s">
        <v>311</v>
      </c>
      <c r="P3198">
        <v>2012</v>
      </c>
      <c r="Q3198" t="s">
        <v>1391</v>
      </c>
      <c r="R3198">
        <v>2</v>
      </c>
    </row>
    <row r="3199" spans="8:18">
      <c r="H3199" t="s">
        <v>296</v>
      </c>
      <c r="I3199" t="s">
        <v>320</v>
      </c>
      <c r="J3199">
        <v>2020</v>
      </c>
      <c r="K3199" t="s">
        <v>807</v>
      </c>
      <c r="L3199">
        <v>2</v>
      </c>
      <c r="N3199" t="s">
        <v>296</v>
      </c>
      <c r="O3199" t="s">
        <v>311</v>
      </c>
      <c r="P3199">
        <v>2013</v>
      </c>
      <c r="Q3199" t="s">
        <v>1080</v>
      </c>
      <c r="R3199">
        <v>0</v>
      </c>
    </row>
    <row r="3200" spans="8:18">
      <c r="H3200" t="s">
        <v>296</v>
      </c>
      <c r="I3200" t="s">
        <v>320</v>
      </c>
      <c r="J3200">
        <v>2020</v>
      </c>
      <c r="K3200" t="s">
        <v>992</v>
      </c>
      <c r="L3200">
        <v>3</v>
      </c>
      <c r="N3200" t="s">
        <v>296</v>
      </c>
      <c r="O3200" t="s">
        <v>311</v>
      </c>
      <c r="P3200">
        <v>2013</v>
      </c>
      <c r="Q3200" t="s">
        <v>1390</v>
      </c>
      <c r="R3200">
        <v>1</v>
      </c>
    </row>
    <row r="3201" spans="8:18">
      <c r="H3201" t="s">
        <v>296</v>
      </c>
      <c r="I3201" t="s">
        <v>320</v>
      </c>
      <c r="J3201">
        <v>2020</v>
      </c>
      <c r="K3201" t="s">
        <v>747</v>
      </c>
      <c r="L3201">
        <v>3</v>
      </c>
      <c r="N3201" t="s">
        <v>296</v>
      </c>
      <c r="O3201" t="s">
        <v>311</v>
      </c>
      <c r="P3201">
        <v>2013</v>
      </c>
      <c r="Q3201" t="s">
        <v>1391</v>
      </c>
      <c r="R3201">
        <v>2</v>
      </c>
    </row>
    <row r="3202" spans="8:18">
      <c r="H3202" t="s">
        <v>296</v>
      </c>
      <c r="I3202" t="s">
        <v>320</v>
      </c>
      <c r="J3202">
        <v>2020</v>
      </c>
      <c r="K3202" t="s">
        <v>772</v>
      </c>
      <c r="L3202">
        <v>2</v>
      </c>
      <c r="N3202" t="s">
        <v>296</v>
      </c>
      <c r="O3202" t="s">
        <v>311</v>
      </c>
      <c r="P3202">
        <v>2014</v>
      </c>
      <c r="Q3202" t="s">
        <v>1080</v>
      </c>
      <c r="R3202">
        <v>0</v>
      </c>
    </row>
    <row r="3203" spans="8:18">
      <c r="H3203" t="s">
        <v>296</v>
      </c>
      <c r="I3203" t="s">
        <v>320</v>
      </c>
      <c r="J3203">
        <v>2021</v>
      </c>
      <c r="K3203" t="s">
        <v>992</v>
      </c>
      <c r="L3203">
        <v>3</v>
      </c>
      <c r="N3203" t="s">
        <v>296</v>
      </c>
      <c r="O3203" t="s">
        <v>311</v>
      </c>
      <c r="P3203">
        <v>2014</v>
      </c>
      <c r="Q3203" t="s">
        <v>1390</v>
      </c>
      <c r="R3203">
        <v>1</v>
      </c>
    </row>
    <row r="3204" spans="8:18">
      <c r="H3204" t="s">
        <v>296</v>
      </c>
      <c r="I3204" t="s">
        <v>320</v>
      </c>
      <c r="J3204">
        <v>2021</v>
      </c>
      <c r="K3204" t="s">
        <v>747</v>
      </c>
      <c r="L3204">
        <v>3</v>
      </c>
      <c r="N3204" t="s">
        <v>296</v>
      </c>
      <c r="O3204" t="s">
        <v>311</v>
      </c>
      <c r="P3204">
        <v>2014</v>
      </c>
      <c r="Q3204" t="s">
        <v>1391</v>
      </c>
      <c r="R3204">
        <v>2</v>
      </c>
    </row>
    <row r="3205" spans="8:18">
      <c r="H3205" t="s">
        <v>296</v>
      </c>
      <c r="I3205" t="s">
        <v>320</v>
      </c>
      <c r="J3205">
        <v>2021</v>
      </c>
      <c r="K3205" t="s">
        <v>772</v>
      </c>
      <c r="L3205">
        <v>2</v>
      </c>
      <c r="N3205" t="s">
        <v>296</v>
      </c>
      <c r="O3205" t="s">
        <v>311</v>
      </c>
      <c r="P3205">
        <v>2015</v>
      </c>
      <c r="Q3205" t="s">
        <v>1080</v>
      </c>
      <c r="R3205">
        <v>0</v>
      </c>
    </row>
    <row r="3206" spans="8:18">
      <c r="H3206" t="s">
        <v>296</v>
      </c>
      <c r="I3206" t="s">
        <v>42</v>
      </c>
      <c r="J3206">
        <v>2006</v>
      </c>
      <c r="K3206" t="s">
        <v>720</v>
      </c>
      <c r="L3206">
        <v>1</v>
      </c>
      <c r="N3206" t="s">
        <v>296</v>
      </c>
      <c r="O3206" t="s">
        <v>311</v>
      </c>
      <c r="P3206">
        <v>2016</v>
      </c>
      <c r="Q3206" t="s">
        <v>1080</v>
      </c>
      <c r="R3206">
        <v>0</v>
      </c>
    </row>
    <row r="3207" spans="8:18">
      <c r="H3207" t="s">
        <v>296</v>
      </c>
      <c r="I3207" t="s">
        <v>42</v>
      </c>
      <c r="J3207">
        <v>2006</v>
      </c>
      <c r="K3207" t="s">
        <v>767</v>
      </c>
      <c r="L3207">
        <v>2</v>
      </c>
      <c r="N3207" t="s">
        <v>296</v>
      </c>
      <c r="O3207" t="s">
        <v>311</v>
      </c>
      <c r="P3207">
        <v>2017</v>
      </c>
      <c r="Q3207" t="s">
        <v>1392</v>
      </c>
      <c r="R3207">
        <v>2</v>
      </c>
    </row>
    <row r="3208" spans="8:18">
      <c r="H3208" t="s">
        <v>296</v>
      </c>
      <c r="I3208" t="s">
        <v>42</v>
      </c>
      <c r="J3208">
        <v>2007</v>
      </c>
      <c r="K3208" t="s">
        <v>720</v>
      </c>
      <c r="L3208">
        <v>1</v>
      </c>
      <c r="N3208" t="s">
        <v>296</v>
      </c>
      <c r="O3208" t="s">
        <v>311</v>
      </c>
      <c r="P3208">
        <v>2018</v>
      </c>
      <c r="Q3208" t="s">
        <v>1392</v>
      </c>
      <c r="R3208">
        <v>2</v>
      </c>
    </row>
    <row r="3209" spans="8:18">
      <c r="H3209" t="s">
        <v>296</v>
      </c>
      <c r="I3209" t="s">
        <v>42</v>
      </c>
      <c r="J3209">
        <v>2008</v>
      </c>
      <c r="K3209" t="s">
        <v>720</v>
      </c>
      <c r="L3209">
        <v>1</v>
      </c>
      <c r="N3209" t="s">
        <v>296</v>
      </c>
      <c r="O3209" t="s">
        <v>311</v>
      </c>
      <c r="P3209">
        <v>2018</v>
      </c>
      <c r="Q3209" t="s">
        <v>1393</v>
      </c>
      <c r="R3209">
        <v>2</v>
      </c>
    </row>
    <row r="3210" spans="8:18">
      <c r="H3210" t="s">
        <v>296</v>
      </c>
      <c r="I3210" t="s">
        <v>42</v>
      </c>
      <c r="J3210">
        <v>2009</v>
      </c>
      <c r="K3210" t="s">
        <v>720</v>
      </c>
      <c r="L3210">
        <v>1</v>
      </c>
      <c r="N3210" t="s">
        <v>296</v>
      </c>
      <c r="O3210" t="s">
        <v>311</v>
      </c>
      <c r="P3210">
        <v>2019</v>
      </c>
      <c r="Q3210" t="s">
        <v>1392</v>
      </c>
      <c r="R3210">
        <v>2</v>
      </c>
    </row>
    <row r="3211" spans="8:18">
      <c r="H3211" t="s">
        <v>296</v>
      </c>
      <c r="I3211" t="s">
        <v>42</v>
      </c>
      <c r="J3211">
        <v>2010</v>
      </c>
      <c r="K3211" t="s">
        <v>720</v>
      </c>
      <c r="L3211">
        <v>1</v>
      </c>
      <c r="N3211" t="s">
        <v>296</v>
      </c>
      <c r="O3211" t="s">
        <v>311</v>
      </c>
      <c r="P3211">
        <v>2019</v>
      </c>
      <c r="Q3211" t="s">
        <v>1393</v>
      </c>
      <c r="R3211">
        <v>2</v>
      </c>
    </row>
    <row r="3212" spans="8:18">
      <c r="H3212" t="s">
        <v>296</v>
      </c>
      <c r="I3212" t="s">
        <v>42</v>
      </c>
      <c r="J3212">
        <v>2011</v>
      </c>
      <c r="K3212" t="s">
        <v>720</v>
      </c>
      <c r="L3212">
        <v>1</v>
      </c>
      <c r="N3212" t="s">
        <v>296</v>
      </c>
      <c r="O3212" t="s">
        <v>311</v>
      </c>
      <c r="P3212">
        <v>2020</v>
      </c>
      <c r="Q3212" t="s">
        <v>1392</v>
      </c>
      <c r="R3212">
        <v>2</v>
      </c>
    </row>
    <row r="3213" spans="8:18">
      <c r="H3213" t="s">
        <v>296</v>
      </c>
      <c r="I3213" t="s">
        <v>42</v>
      </c>
      <c r="J3213">
        <v>2012</v>
      </c>
      <c r="K3213" t="s">
        <v>1176</v>
      </c>
      <c r="L3213">
        <v>1</v>
      </c>
      <c r="N3213" t="s">
        <v>296</v>
      </c>
      <c r="O3213" t="s">
        <v>311</v>
      </c>
      <c r="P3213">
        <v>2020</v>
      </c>
      <c r="Q3213" t="s">
        <v>1394</v>
      </c>
      <c r="R3213">
        <v>2</v>
      </c>
    </row>
    <row r="3214" spans="8:18">
      <c r="H3214" t="s">
        <v>296</v>
      </c>
      <c r="I3214" t="s">
        <v>42</v>
      </c>
      <c r="J3214">
        <v>2012</v>
      </c>
      <c r="K3214" t="s">
        <v>720</v>
      </c>
      <c r="L3214">
        <v>1</v>
      </c>
      <c r="N3214" t="s">
        <v>296</v>
      </c>
      <c r="O3214" t="s">
        <v>311</v>
      </c>
      <c r="P3214">
        <v>2020</v>
      </c>
      <c r="Q3214" t="s">
        <v>1393</v>
      </c>
      <c r="R3214">
        <v>2</v>
      </c>
    </row>
    <row r="3215" spans="8:18">
      <c r="H3215" t="s">
        <v>296</v>
      </c>
      <c r="I3215" t="s">
        <v>42</v>
      </c>
      <c r="J3215">
        <v>2013</v>
      </c>
      <c r="K3215" t="s">
        <v>720</v>
      </c>
      <c r="L3215">
        <v>1</v>
      </c>
      <c r="N3215" t="s">
        <v>296</v>
      </c>
      <c r="O3215" t="s">
        <v>311</v>
      </c>
      <c r="P3215">
        <v>2021</v>
      </c>
      <c r="Q3215" t="s">
        <v>1392</v>
      </c>
      <c r="R3215">
        <v>2</v>
      </c>
    </row>
    <row r="3216" spans="8:18">
      <c r="H3216" t="s">
        <v>296</v>
      </c>
      <c r="I3216" t="s">
        <v>42</v>
      </c>
      <c r="J3216">
        <v>2014</v>
      </c>
      <c r="K3216" t="s">
        <v>720</v>
      </c>
      <c r="L3216">
        <v>1</v>
      </c>
      <c r="N3216" t="s">
        <v>296</v>
      </c>
      <c r="O3216" t="s">
        <v>311</v>
      </c>
      <c r="P3216">
        <v>2021</v>
      </c>
      <c r="Q3216" t="s">
        <v>1393</v>
      </c>
      <c r="R3216">
        <v>2</v>
      </c>
    </row>
    <row r="3217" spans="8:18">
      <c r="H3217" t="s">
        <v>296</v>
      </c>
      <c r="I3217" t="s">
        <v>42</v>
      </c>
      <c r="J3217">
        <v>2015</v>
      </c>
      <c r="K3217" t="s">
        <v>720</v>
      </c>
      <c r="L3217">
        <v>1</v>
      </c>
      <c r="N3217" t="s">
        <v>296</v>
      </c>
      <c r="O3217" t="s">
        <v>312</v>
      </c>
      <c r="Q3217" t="s">
        <v>516</v>
      </c>
      <c r="R3217">
        <v>0</v>
      </c>
    </row>
    <row r="3218" spans="8:18">
      <c r="H3218" t="s">
        <v>296</v>
      </c>
      <c r="I3218" t="s">
        <v>42</v>
      </c>
      <c r="J3218">
        <v>2016</v>
      </c>
      <c r="K3218" t="s">
        <v>720</v>
      </c>
      <c r="L3218">
        <v>1</v>
      </c>
      <c r="N3218" t="s">
        <v>296</v>
      </c>
      <c r="O3218" t="s">
        <v>313</v>
      </c>
    </row>
    <row r="3219" spans="8:18">
      <c r="H3219" t="s">
        <v>296</v>
      </c>
      <c r="I3219" t="s">
        <v>42</v>
      </c>
      <c r="J3219">
        <v>2016</v>
      </c>
      <c r="K3219" t="s">
        <v>767</v>
      </c>
      <c r="L3219">
        <v>2</v>
      </c>
      <c r="N3219" t="s">
        <v>296</v>
      </c>
      <c r="O3219" t="s">
        <v>314</v>
      </c>
      <c r="P3219">
        <v>2006</v>
      </c>
      <c r="Q3219" t="s">
        <v>519</v>
      </c>
      <c r="R3219">
        <v>0</v>
      </c>
    </row>
    <row r="3220" spans="8:18">
      <c r="H3220" t="s">
        <v>296</v>
      </c>
      <c r="I3220" t="s">
        <v>42</v>
      </c>
      <c r="J3220">
        <v>2017</v>
      </c>
      <c r="K3220" t="s">
        <v>720</v>
      </c>
      <c r="L3220">
        <v>1</v>
      </c>
      <c r="N3220" t="s">
        <v>296</v>
      </c>
      <c r="O3220" t="s">
        <v>314</v>
      </c>
      <c r="P3220">
        <v>2007</v>
      </c>
      <c r="Q3220" t="s">
        <v>519</v>
      </c>
      <c r="R3220">
        <v>0</v>
      </c>
    </row>
    <row r="3221" spans="8:18">
      <c r="H3221" t="s">
        <v>296</v>
      </c>
      <c r="I3221" t="s">
        <v>42</v>
      </c>
      <c r="J3221">
        <v>2017</v>
      </c>
      <c r="K3221" t="s">
        <v>767</v>
      </c>
      <c r="L3221">
        <v>2</v>
      </c>
      <c r="N3221" t="s">
        <v>296</v>
      </c>
      <c r="O3221" t="s">
        <v>314</v>
      </c>
      <c r="P3221">
        <v>2008</v>
      </c>
      <c r="Q3221" t="s">
        <v>519</v>
      </c>
      <c r="R3221">
        <v>0</v>
      </c>
    </row>
    <row r="3222" spans="8:18">
      <c r="H3222" t="s">
        <v>296</v>
      </c>
      <c r="I3222" t="s">
        <v>42</v>
      </c>
      <c r="J3222">
        <v>2018</v>
      </c>
      <c r="K3222" t="s">
        <v>720</v>
      </c>
      <c r="L3222">
        <v>1</v>
      </c>
      <c r="N3222" t="s">
        <v>296</v>
      </c>
      <c r="O3222" t="s">
        <v>314</v>
      </c>
      <c r="P3222">
        <v>2009</v>
      </c>
      <c r="Q3222" t="s">
        <v>519</v>
      </c>
      <c r="R3222">
        <v>0</v>
      </c>
    </row>
    <row r="3223" spans="8:18">
      <c r="H3223" t="s">
        <v>296</v>
      </c>
      <c r="I3223" t="s">
        <v>42</v>
      </c>
      <c r="J3223">
        <v>2019</v>
      </c>
      <c r="K3223" t="s">
        <v>720</v>
      </c>
      <c r="L3223">
        <v>1</v>
      </c>
      <c r="N3223" t="s">
        <v>296</v>
      </c>
      <c r="O3223" t="s">
        <v>314</v>
      </c>
      <c r="P3223">
        <v>2010</v>
      </c>
      <c r="Q3223" t="s">
        <v>519</v>
      </c>
      <c r="R3223">
        <v>0</v>
      </c>
    </row>
    <row r="3224" spans="8:18">
      <c r="H3224" t="s">
        <v>296</v>
      </c>
      <c r="I3224" t="s">
        <v>42</v>
      </c>
      <c r="J3224">
        <v>2020</v>
      </c>
      <c r="K3224" t="s">
        <v>749</v>
      </c>
      <c r="L3224">
        <v>1</v>
      </c>
      <c r="N3224" t="s">
        <v>296</v>
      </c>
      <c r="O3224" t="s">
        <v>314</v>
      </c>
      <c r="P3224">
        <v>2011</v>
      </c>
      <c r="Q3224" t="s">
        <v>519</v>
      </c>
      <c r="R3224">
        <v>0</v>
      </c>
    </row>
    <row r="3225" spans="8:18">
      <c r="H3225" t="s">
        <v>296</v>
      </c>
      <c r="I3225" t="s">
        <v>325</v>
      </c>
      <c r="J3225">
        <v>0</v>
      </c>
      <c r="K3225" t="s">
        <v>516</v>
      </c>
      <c r="L3225">
        <v>0</v>
      </c>
      <c r="N3225" t="s">
        <v>296</v>
      </c>
      <c r="O3225" t="s">
        <v>314</v>
      </c>
      <c r="P3225">
        <v>2012</v>
      </c>
      <c r="Q3225" t="s">
        <v>519</v>
      </c>
      <c r="R3225">
        <v>0</v>
      </c>
    </row>
    <row r="3226" spans="8:18">
      <c r="H3226" t="s">
        <v>296</v>
      </c>
      <c r="I3226" t="s">
        <v>329</v>
      </c>
      <c r="J3226">
        <v>2006</v>
      </c>
      <c r="K3226" t="s">
        <v>516</v>
      </c>
      <c r="L3226">
        <v>0</v>
      </c>
      <c r="N3226" t="s">
        <v>296</v>
      </c>
      <c r="O3226" t="s">
        <v>314</v>
      </c>
      <c r="P3226">
        <v>2013</v>
      </c>
      <c r="Q3226" t="s">
        <v>519</v>
      </c>
      <c r="R3226">
        <v>0</v>
      </c>
    </row>
    <row r="3227" spans="8:18">
      <c r="H3227" t="s">
        <v>296</v>
      </c>
      <c r="I3227" t="s">
        <v>329</v>
      </c>
      <c r="J3227">
        <v>2007</v>
      </c>
      <c r="K3227" t="s">
        <v>516</v>
      </c>
      <c r="L3227">
        <v>0</v>
      </c>
      <c r="N3227" t="s">
        <v>296</v>
      </c>
      <c r="O3227" t="s">
        <v>314</v>
      </c>
      <c r="P3227">
        <v>2014</v>
      </c>
      <c r="Q3227" t="s">
        <v>519</v>
      </c>
      <c r="R3227">
        <v>0</v>
      </c>
    </row>
    <row r="3228" spans="8:18">
      <c r="H3228" t="s">
        <v>296</v>
      </c>
      <c r="I3228" t="s">
        <v>329</v>
      </c>
      <c r="J3228">
        <v>2008</v>
      </c>
      <c r="K3228" t="s">
        <v>516</v>
      </c>
      <c r="L3228">
        <v>0</v>
      </c>
      <c r="N3228" t="s">
        <v>296</v>
      </c>
      <c r="O3228" t="s">
        <v>314</v>
      </c>
      <c r="P3228">
        <v>2015</v>
      </c>
      <c r="Q3228" t="s">
        <v>519</v>
      </c>
      <c r="R3228">
        <v>0</v>
      </c>
    </row>
    <row r="3229" spans="8:18">
      <c r="H3229" t="s">
        <v>296</v>
      </c>
      <c r="I3229" t="s">
        <v>329</v>
      </c>
      <c r="J3229">
        <v>2009</v>
      </c>
      <c r="K3229" t="s">
        <v>516</v>
      </c>
      <c r="L3229">
        <v>0</v>
      </c>
      <c r="N3229" t="s">
        <v>296</v>
      </c>
      <c r="O3229" t="s">
        <v>314</v>
      </c>
      <c r="P3229">
        <v>2016</v>
      </c>
      <c r="Q3229" t="s">
        <v>519</v>
      </c>
      <c r="R3229">
        <v>0</v>
      </c>
    </row>
    <row r="3230" spans="8:18">
      <c r="H3230" t="s">
        <v>296</v>
      </c>
      <c r="I3230" t="s">
        <v>329</v>
      </c>
      <c r="J3230">
        <v>2010</v>
      </c>
      <c r="K3230" t="s">
        <v>516</v>
      </c>
      <c r="L3230">
        <v>0</v>
      </c>
      <c r="N3230" t="s">
        <v>296</v>
      </c>
      <c r="O3230" t="s">
        <v>314</v>
      </c>
      <c r="P3230">
        <v>2017</v>
      </c>
      <c r="Q3230" t="s">
        <v>519</v>
      </c>
      <c r="R3230">
        <v>0</v>
      </c>
    </row>
    <row r="3231" spans="8:18">
      <c r="H3231" t="s">
        <v>296</v>
      </c>
      <c r="I3231" t="s">
        <v>329</v>
      </c>
      <c r="J3231">
        <v>2011</v>
      </c>
      <c r="K3231" t="s">
        <v>516</v>
      </c>
      <c r="L3231">
        <v>0</v>
      </c>
      <c r="N3231" t="s">
        <v>296</v>
      </c>
      <c r="O3231" t="s">
        <v>314</v>
      </c>
      <c r="P3231">
        <v>2018</v>
      </c>
      <c r="Q3231" t="s">
        <v>519</v>
      </c>
      <c r="R3231">
        <v>0</v>
      </c>
    </row>
    <row r="3232" spans="8:18">
      <c r="H3232" t="s">
        <v>296</v>
      </c>
      <c r="I3232" t="s">
        <v>329</v>
      </c>
      <c r="J3232">
        <v>2012</v>
      </c>
      <c r="K3232" t="s">
        <v>516</v>
      </c>
      <c r="L3232">
        <v>0</v>
      </c>
      <c r="N3232" t="s">
        <v>296</v>
      </c>
      <c r="O3232" t="s">
        <v>314</v>
      </c>
      <c r="P3232">
        <v>2019</v>
      </c>
      <c r="Q3232" t="s">
        <v>519</v>
      </c>
      <c r="R3232">
        <v>0</v>
      </c>
    </row>
    <row r="3233" spans="8:18">
      <c r="H3233" t="s">
        <v>296</v>
      </c>
      <c r="I3233" t="s">
        <v>329</v>
      </c>
      <c r="J3233">
        <v>2013</v>
      </c>
      <c r="K3233" t="s">
        <v>516</v>
      </c>
      <c r="L3233">
        <v>0</v>
      </c>
      <c r="N3233" t="s">
        <v>296</v>
      </c>
      <c r="O3233" t="s">
        <v>314</v>
      </c>
      <c r="P3233">
        <v>2021</v>
      </c>
      <c r="Q3233" t="s">
        <v>1395</v>
      </c>
      <c r="R3233">
        <v>2</v>
      </c>
    </row>
    <row r="3234" spans="8:18">
      <c r="H3234" t="s">
        <v>296</v>
      </c>
      <c r="I3234" t="s">
        <v>329</v>
      </c>
      <c r="J3234">
        <v>2014</v>
      </c>
      <c r="K3234" t="s">
        <v>516</v>
      </c>
      <c r="L3234">
        <v>0</v>
      </c>
      <c r="N3234" t="s">
        <v>296</v>
      </c>
      <c r="O3234" t="s">
        <v>315</v>
      </c>
    </row>
    <row r="3235" spans="8:18">
      <c r="H3235" t="s">
        <v>296</v>
      </c>
      <c r="I3235" t="s">
        <v>329</v>
      </c>
      <c r="J3235">
        <v>2015</v>
      </c>
      <c r="K3235" t="s">
        <v>516</v>
      </c>
      <c r="L3235">
        <v>0</v>
      </c>
      <c r="N3235" t="s">
        <v>296</v>
      </c>
      <c r="O3235" t="s">
        <v>316</v>
      </c>
      <c r="P3235">
        <v>0</v>
      </c>
      <c r="Q3235" t="s">
        <v>516</v>
      </c>
      <c r="R3235">
        <v>0</v>
      </c>
    </row>
    <row r="3236" spans="8:18">
      <c r="H3236" t="s">
        <v>296</v>
      </c>
      <c r="I3236" t="s">
        <v>329</v>
      </c>
      <c r="J3236">
        <v>2016</v>
      </c>
      <c r="K3236" t="s">
        <v>516</v>
      </c>
      <c r="L3236">
        <v>0</v>
      </c>
      <c r="N3236" t="s">
        <v>296</v>
      </c>
      <c r="O3236" t="s">
        <v>317</v>
      </c>
      <c r="Q3236">
        <v>0</v>
      </c>
      <c r="R3236">
        <v>0</v>
      </c>
    </row>
    <row r="3237" spans="8:18">
      <c r="H3237" t="s">
        <v>296</v>
      </c>
      <c r="I3237" t="s">
        <v>329</v>
      </c>
      <c r="J3237">
        <v>2017</v>
      </c>
      <c r="K3237" t="s">
        <v>516</v>
      </c>
      <c r="L3237">
        <v>0</v>
      </c>
      <c r="N3237" t="s">
        <v>296</v>
      </c>
      <c r="O3237" t="s">
        <v>318</v>
      </c>
    </row>
    <row r="3238" spans="8:18">
      <c r="H3238" t="s">
        <v>296</v>
      </c>
      <c r="I3238" t="s">
        <v>329</v>
      </c>
      <c r="J3238">
        <v>2018</v>
      </c>
      <c r="K3238" t="s">
        <v>516</v>
      </c>
      <c r="L3238">
        <v>0</v>
      </c>
      <c r="N3238" t="s">
        <v>296</v>
      </c>
      <c r="O3238" t="s">
        <v>319</v>
      </c>
      <c r="P3238">
        <v>0</v>
      </c>
    </row>
    <row r="3239" spans="8:18">
      <c r="H3239" t="s">
        <v>296</v>
      </c>
      <c r="I3239" t="s">
        <v>329</v>
      </c>
      <c r="J3239">
        <v>2019</v>
      </c>
      <c r="K3239" t="s">
        <v>516</v>
      </c>
      <c r="L3239">
        <v>0</v>
      </c>
      <c r="N3239" t="s">
        <v>296</v>
      </c>
      <c r="O3239" t="s">
        <v>320</v>
      </c>
      <c r="P3239">
        <v>2006</v>
      </c>
      <c r="Q3239" t="s">
        <v>1215</v>
      </c>
      <c r="R3239">
        <v>2</v>
      </c>
    </row>
    <row r="3240" spans="8:18">
      <c r="H3240" t="s">
        <v>296</v>
      </c>
      <c r="I3240" t="s">
        <v>329</v>
      </c>
      <c r="J3240">
        <v>2020</v>
      </c>
      <c r="K3240" t="s">
        <v>516</v>
      </c>
      <c r="L3240">
        <v>0</v>
      </c>
      <c r="N3240" t="s">
        <v>296</v>
      </c>
      <c r="O3240" t="s">
        <v>320</v>
      </c>
      <c r="P3240">
        <v>2007</v>
      </c>
      <c r="Q3240" t="s">
        <v>1215</v>
      </c>
      <c r="R3240">
        <v>2</v>
      </c>
    </row>
    <row r="3241" spans="8:18">
      <c r="H3241" t="s">
        <v>296</v>
      </c>
      <c r="I3241" t="s">
        <v>332</v>
      </c>
      <c r="J3241">
        <v>2006</v>
      </c>
      <c r="N3241" t="s">
        <v>296</v>
      </c>
      <c r="O3241" t="s">
        <v>320</v>
      </c>
      <c r="P3241">
        <v>2008</v>
      </c>
      <c r="Q3241" t="s">
        <v>1215</v>
      </c>
      <c r="R3241">
        <v>2</v>
      </c>
    </row>
    <row r="3242" spans="8:18">
      <c r="H3242" t="s">
        <v>296</v>
      </c>
      <c r="I3242" t="s">
        <v>332</v>
      </c>
      <c r="J3242">
        <v>2007</v>
      </c>
      <c r="N3242" t="s">
        <v>296</v>
      </c>
      <c r="O3242" t="s">
        <v>320</v>
      </c>
      <c r="P3242">
        <v>2009</v>
      </c>
      <c r="Q3242" t="s">
        <v>1215</v>
      </c>
      <c r="R3242">
        <v>2</v>
      </c>
    </row>
    <row r="3243" spans="8:18">
      <c r="H3243" t="s">
        <v>296</v>
      </c>
      <c r="I3243" t="s">
        <v>332</v>
      </c>
      <c r="J3243">
        <v>2008</v>
      </c>
      <c r="N3243" t="s">
        <v>296</v>
      </c>
      <c r="O3243" t="s">
        <v>320</v>
      </c>
      <c r="P3243">
        <v>2010</v>
      </c>
      <c r="Q3243" t="s">
        <v>1215</v>
      </c>
      <c r="R3243">
        <v>2</v>
      </c>
    </row>
    <row r="3244" spans="8:18">
      <c r="H3244" t="s">
        <v>296</v>
      </c>
      <c r="I3244" t="s">
        <v>332</v>
      </c>
      <c r="J3244">
        <v>2009</v>
      </c>
      <c r="N3244" t="s">
        <v>296</v>
      </c>
      <c r="O3244" t="s">
        <v>320</v>
      </c>
      <c r="P3244">
        <v>2011</v>
      </c>
      <c r="Q3244" t="s">
        <v>1215</v>
      </c>
      <c r="R3244">
        <v>2</v>
      </c>
    </row>
    <row r="3245" spans="8:18">
      <c r="H3245" t="s">
        <v>296</v>
      </c>
      <c r="I3245" t="s">
        <v>332</v>
      </c>
      <c r="J3245">
        <v>2010</v>
      </c>
      <c r="N3245" t="s">
        <v>296</v>
      </c>
      <c r="O3245" t="s">
        <v>320</v>
      </c>
      <c r="P3245">
        <v>2012</v>
      </c>
      <c r="Q3245" t="s">
        <v>1215</v>
      </c>
      <c r="R3245">
        <v>2</v>
      </c>
    </row>
    <row r="3246" spans="8:18">
      <c r="H3246" t="s">
        <v>296</v>
      </c>
      <c r="I3246" t="s">
        <v>332</v>
      </c>
      <c r="J3246">
        <v>2011</v>
      </c>
      <c r="N3246" t="s">
        <v>296</v>
      </c>
      <c r="O3246" t="s">
        <v>320</v>
      </c>
      <c r="P3246">
        <v>2013</v>
      </c>
      <c r="Q3246" t="s">
        <v>1215</v>
      </c>
      <c r="R3246">
        <v>2</v>
      </c>
    </row>
    <row r="3247" spans="8:18">
      <c r="H3247" t="s">
        <v>296</v>
      </c>
      <c r="I3247" t="s">
        <v>332</v>
      </c>
      <c r="J3247">
        <v>2012</v>
      </c>
      <c r="N3247" t="s">
        <v>296</v>
      </c>
      <c r="O3247" t="s">
        <v>320</v>
      </c>
      <c r="P3247">
        <v>2014</v>
      </c>
      <c r="Q3247" t="s">
        <v>1215</v>
      </c>
      <c r="R3247">
        <v>2</v>
      </c>
    </row>
    <row r="3248" spans="8:18">
      <c r="H3248" t="s">
        <v>296</v>
      </c>
      <c r="I3248" t="s">
        <v>332</v>
      </c>
      <c r="J3248">
        <v>2013</v>
      </c>
      <c r="N3248" t="s">
        <v>296</v>
      </c>
      <c r="O3248" t="s">
        <v>320</v>
      </c>
      <c r="P3248">
        <v>2015</v>
      </c>
      <c r="Q3248" t="s">
        <v>1215</v>
      </c>
      <c r="R3248">
        <v>2</v>
      </c>
    </row>
    <row r="3249" spans="8:18">
      <c r="H3249" t="s">
        <v>296</v>
      </c>
      <c r="I3249" t="s">
        <v>332</v>
      </c>
      <c r="J3249">
        <v>2014</v>
      </c>
      <c r="N3249" t="s">
        <v>296</v>
      </c>
      <c r="O3249" t="s">
        <v>320</v>
      </c>
      <c r="P3249">
        <v>2016</v>
      </c>
      <c r="Q3249" t="s">
        <v>1215</v>
      </c>
      <c r="R3249">
        <v>2</v>
      </c>
    </row>
    <row r="3250" spans="8:18">
      <c r="H3250" t="s">
        <v>296</v>
      </c>
      <c r="I3250" t="s">
        <v>332</v>
      </c>
      <c r="J3250">
        <v>2015</v>
      </c>
      <c r="N3250" t="s">
        <v>296</v>
      </c>
      <c r="O3250" t="s">
        <v>320</v>
      </c>
      <c r="P3250">
        <v>2017</v>
      </c>
      <c r="Q3250" t="s">
        <v>1215</v>
      </c>
      <c r="R3250">
        <v>2</v>
      </c>
    </row>
    <row r="3251" spans="8:18">
      <c r="H3251" t="s">
        <v>296</v>
      </c>
      <c r="I3251" t="s">
        <v>332</v>
      </c>
      <c r="J3251">
        <v>2016</v>
      </c>
      <c r="N3251" t="s">
        <v>296</v>
      </c>
      <c r="O3251" t="s">
        <v>320</v>
      </c>
      <c r="P3251">
        <v>2018</v>
      </c>
      <c r="Q3251" t="s">
        <v>1215</v>
      </c>
      <c r="R3251">
        <v>2</v>
      </c>
    </row>
    <row r="3252" spans="8:18">
      <c r="H3252" t="s">
        <v>296</v>
      </c>
      <c r="I3252" t="s">
        <v>332</v>
      </c>
      <c r="J3252">
        <v>2017</v>
      </c>
      <c r="N3252" t="s">
        <v>296</v>
      </c>
      <c r="O3252" t="s">
        <v>320</v>
      </c>
      <c r="P3252">
        <v>2019</v>
      </c>
      <c r="Q3252" t="s">
        <v>1215</v>
      </c>
      <c r="R3252">
        <v>2</v>
      </c>
    </row>
    <row r="3253" spans="8:18">
      <c r="H3253" t="s">
        <v>296</v>
      </c>
      <c r="I3253" t="s">
        <v>332</v>
      </c>
      <c r="J3253">
        <v>2018</v>
      </c>
      <c r="N3253" t="s">
        <v>296</v>
      </c>
      <c r="O3253" t="s">
        <v>320</v>
      </c>
      <c r="P3253">
        <v>2020</v>
      </c>
      <c r="Q3253" t="s">
        <v>1378</v>
      </c>
      <c r="R3253">
        <v>3</v>
      </c>
    </row>
    <row r="3254" spans="8:18">
      <c r="H3254" t="s">
        <v>296</v>
      </c>
      <c r="I3254" t="s">
        <v>332</v>
      </c>
      <c r="J3254">
        <v>2019</v>
      </c>
      <c r="N3254" t="s">
        <v>296</v>
      </c>
      <c r="O3254" t="s">
        <v>320</v>
      </c>
      <c r="P3254">
        <v>2020</v>
      </c>
      <c r="Q3254" t="s">
        <v>859</v>
      </c>
      <c r="R3254">
        <v>2</v>
      </c>
    </row>
    <row r="3255" spans="8:18">
      <c r="H3255" t="s">
        <v>296</v>
      </c>
      <c r="I3255" t="s">
        <v>332</v>
      </c>
      <c r="J3255">
        <v>2020</v>
      </c>
      <c r="N3255" t="s">
        <v>296</v>
      </c>
      <c r="O3255" t="s">
        <v>320</v>
      </c>
      <c r="P3255">
        <v>2020</v>
      </c>
      <c r="Q3255" t="s">
        <v>1225</v>
      </c>
      <c r="R3255">
        <v>3</v>
      </c>
    </row>
    <row r="3256" spans="8:18">
      <c r="H3256" t="s">
        <v>296</v>
      </c>
      <c r="I3256" t="s">
        <v>333</v>
      </c>
      <c r="J3256">
        <v>2006</v>
      </c>
      <c r="N3256" t="s">
        <v>296</v>
      </c>
      <c r="O3256" t="s">
        <v>320</v>
      </c>
      <c r="P3256">
        <v>2020</v>
      </c>
      <c r="Q3256" t="s">
        <v>1226</v>
      </c>
      <c r="R3256">
        <v>3</v>
      </c>
    </row>
    <row r="3257" spans="8:18">
      <c r="H3257" t="s">
        <v>296</v>
      </c>
      <c r="I3257" t="s">
        <v>333</v>
      </c>
      <c r="J3257">
        <v>2007</v>
      </c>
      <c r="N3257" t="s">
        <v>296</v>
      </c>
      <c r="O3257" t="s">
        <v>320</v>
      </c>
      <c r="P3257">
        <v>2020</v>
      </c>
      <c r="Q3257" t="s">
        <v>1227</v>
      </c>
      <c r="R3257">
        <v>2</v>
      </c>
    </row>
    <row r="3258" spans="8:18">
      <c r="H3258" t="s">
        <v>296</v>
      </c>
      <c r="I3258" t="s">
        <v>333</v>
      </c>
      <c r="J3258">
        <v>2008</v>
      </c>
      <c r="N3258" t="s">
        <v>296</v>
      </c>
      <c r="O3258" t="s">
        <v>320</v>
      </c>
      <c r="P3258">
        <v>2020</v>
      </c>
      <c r="Q3258" t="s">
        <v>1215</v>
      </c>
      <c r="R3258">
        <v>2</v>
      </c>
    </row>
    <row r="3259" spans="8:18">
      <c r="H3259" t="s">
        <v>296</v>
      </c>
      <c r="I3259" t="s">
        <v>333</v>
      </c>
      <c r="J3259">
        <v>2009</v>
      </c>
      <c r="N3259" t="s">
        <v>296</v>
      </c>
      <c r="O3259" t="s">
        <v>320</v>
      </c>
      <c r="P3259">
        <v>2021</v>
      </c>
      <c r="Q3259" t="s">
        <v>1215</v>
      </c>
      <c r="R3259">
        <v>2</v>
      </c>
    </row>
    <row r="3260" spans="8:18">
      <c r="H3260" t="s">
        <v>296</v>
      </c>
      <c r="I3260" t="s">
        <v>333</v>
      </c>
      <c r="J3260">
        <v>2010</v>
      </c>
      <c r="N3260" t="s">
        <v>296</v>
      </c>
      <c r="O3260" t="s">
        <v>42</v>
      </c>
      <c r="P3260">
        <v>2006</v>
      </c>
      <c r="Q3260" t="s">
        <v>1396</v>
      </c>
      <c r="R3260">
        <v>1</v>
      </c>
    </row>
    <row r="3261" spans="8:18">
      <c r="H3261" t="s">
        <v>296</v>
      </c>
      <c r="I3261" t="s">
        <v>333</v>
      </c>
      <c r="J3261">
        <v>2011</v>
      </c>
      <c r="N3261" t="s">
        <v>296</v>
      </c>
      <c r="O3261" t="s">
        <v>42</v>
      </c>
      <c r="P3261">
        <v>2006</v>
      </c>
      <c r="Q3261" t="s">
        <v>1397</v>
      </c>
      <c r="R3261">
        <v>2</v>
      </c>
    </row>
    <row r="3262" spans="8:18">
      <c r="H3262" t="s">
        <v>296</v>
      </c>
      <c r="I3262" t="s">
        <v>333</v>
      </c>
      <c r="J3262">
        <v>2012</v>
      </c>
      <c r="N3262" t="s">
        <v>296</v>
      </c>
      <c r="O3262" t="s">
        <v>42</v>
      </c>
      <c r="P3262">
        <v>2007</v>
      </c>
      <c r="Q3262" t="s">
        <v>1396</v>
      </c>
      <c r="R3262">
        <v>1</v>
      </c>
    </row>
    <row r="3263" spans="8:18">
      <c r="H3263" t="s">
        <v>296</v>
      </c>
      <c r="I3263" t="s">
        <v>333</v>
      </c>
      <c r="J3263">
        <v>2013</v>
      </c>
      <c r="N3263" t="s">
        <v>296</v>
      </c>
      <c r="O3263" t="s">
        <v>42</v>
      </c>
      <c r="P3263">
        <v>2008</v>
      </c>
      <c r="Q3263" t="s">
        <v>1396</v>
      </c>
      <c r="R3263">
        <v>1</v>
      </c>
    </row>
    <row r="3264" spans="8:18">
      <c r="H3264" t="s">
        <v>296</v>
      </c>
      <c r="I3264" t="s">
        <v>333</v>
      </c>
      <c r="J3264">
        <v>2014</v>
      </c>
      <c r="N3264" t="s">
        <v>296</v>
      </c>
      <c r="O3264" t="s">
        <v>42</v>
      </c>
      <c r="P3264">
        <v>2008</v>
      </c>
      <c r="Q3264" t="s">
        <v>1398</v>
      </c>
      <c r="R3264">
        <v>1</v>
      </c>
    </row>
    <row r="3265" spans="8:18">
      <c r="H3265" t="s">
        <v>296</v>
      </c>
      <c r="I3265" t="s">
        <v>333</v>
      </c>
      <c r="J3265">
        <v>2015</v>
      </c>
      <c r="N3265" t="s">
        <v>296</v>
      </c>
      <c r="O3265" t="s">
        <v>42</v>
      </c>
      <c r="P3265">
        <v>2008</v>
      </c>
      <c r="Q3265" t="s">
        <v>1399</v>
      </c>
      <c r="R3265">
        <v>1</v>
      </c>
    </row>
    <row r="3266" spans="8:18">
      <c r="H3266" t="s">
        <v>296</v>
      </c>
      <c r="I3266" t="s">
        <v>333</v>
      </c>
      <c r="J3266">
        <v>2016</v>
      </c>
      <c r="N3266" t="s">
        <v>296</v>
      </c>
      <c r="O3266" t="s">
        <v>42</v>
      </c>
      <c r="P3266">
        <v>2009</v>
      </c>
      <c r="Q3266" t="s">
        <v>1396</v>
      </c>
      <c r="R3266">
        <v>1</v>
      </c>
    </row>
    <row r="3267" spans="8:18">
      <c r="H3267" t="s">
        <v>296</v>
      </c>
      <c r="I3267" t="s">
        <v>333</v>
      </c>
      <c r="J3267">
        <v>2017</v>
      </c>
      <c r="N3267" t="s">
        <v>296</v>
      </c>
      <c r="O3267" t="s">
        <v>42</v>
      </c>
      <c r="P3267">
        <v>2010</v>
      </c>
      <c r="Q3267" t="s">
        <v>1396</v>
      </c>
      <c r="R3267">
        <v>1</v>
      </c>
    </row>
    <row r="3268" spans="8:18">
      <c r="H3268" t="s">
        <v>296</v>
      </c>
      <c r="I3268" t="s">
        <v>333</v>
      </c>
      <c r="J3268">
        <v>2018</v>
      </c>
      <c r="N3268" t="s">
        <v>296</v>
      </c>
      <c r="O3268" t="s">
        <v>42</v>
      </c>
      <c r="P3268">
        <v>2011</v>
      </c>
      <c r="Q3268" t="s">
        <v>1396</v>
      </c>
      <c r="R3268">
        <v>1</v>
      </c>
    </row>
    <row r="3269" spans="8:18">
      <c r="H3269" t="s">
        <v>296</v>
      </c>
      <c r="I3269" t="s">
        <v>333</v>
      </c>
      <c r="J3269">
        <v>2019</v>
      </c>
      <c r="N3269" t="s">
        <v>296</v>
      </c>
      <c r="O3269" t="s">
        <v>42</v>
      </c>
      <c r="P3269">
        <v>2012</v>
      </c>
      <c r="Q3269" t="s">
        <v>770</v>
      </c>
      <c r="R3269">
        <v>1</v>
      </c>
    </row>
    <row r="3270" spans="8:18">
      <c r="H3270" t="s">
        <v>296</v>
      </c>
      <c r="I3270" t="s">
        <v>333</v>
      </c>
      <c r="J3270">
        <v>2020</v>
      </c>
      <c r="N3270" t="s">
        <v>296</v>
      </c>
      <c r="O3270" t="s">
        <v>42</v>
      </c>
      <c r="P3270">
        <v>2012</v>
      </c>
      <c r="Q3270" t="s">
        <v>1396</v>
      </c>
      <c r="R3270">
        <v>1</v>
      </c>
    </row>
    <row r="3271" spans="8:18">
      <c r="H3271" t="s">
        <v>296</v>
      </c>
      <c r="I3271" t="s">
        <v>334</v>
      </c>
      <c r="J3271">
        <v>2006</v>
      </c>
      <c r="K3271" t="s">
        <v>516</v>
      </c>
      <c r="L3271">
        <v>0</v>
      </c>
      <c r="N3271" t="s">
        <v>296</v>
      </c>
      <c r="O3271" t="s">
        <v>42</v>
      </c>
      <c r="P3271">
        <v>2012</v>
      </c>
      <c r="Q3271" t="s">
        <v>1400</v>
      </c>
      <c r="R3271">
        <v>1</v>
      </c>
    </row>
    <row r="3272" spans="8:18">
      <c r="H3272" t="s">
        <v>296</v>
      </c>
      <c r="I3272" t="s">
        <v>334</v>
      </c>
      <c r="J3272">
        <v>2007</v>
      </c>
      <c r="K3272" t="s">
        <v>516</v>
      </c>
      <c r="L3272">
        <v>0</v>
      </c>
      <c r="N3272" t="s">
        <v>296</v>
      </c>
      <c r="O3272" t="s">
        <v>42</v>
      </c>
      <c r="P3272">
        <v>2013</v>
      </c>
      <c r="Q3272" t="s">
        <v>1396</v>
      </c>
      <c r="R3272">
        <v>1</v>
      </c>
    </row>
    <row r="3273" spans="8:18">
      <c r="H3273" t="s">
        <v>296</v>
      </c>
      <c r="I3273" t="s">
        <v>334</v>
      </c>
      <c r="J3273">
        <v>2008</v>
      </c>
      <c r="K3273" t="s">
        <v>516</v>
      </c>
      <c r="L3273">
        <v>0</v>
      </c>
      <c r="N3273" t="s">
        <v>296</v>
      </c>
      <c r="O3273" t="s">
        <v>42</v>
      </c>
      <c r="P3273">
        <v>2013</v>
      </c>
      <c r="Q3273" t="s">
        <v>771</v>
      </c>
      <c r="R3273">
        <v>1</v>
      </c>
    </row>
    <row r="3274" spans="8:18">
      <c r="H3274" t="s">
        <v>296</v>
      </c>
      <c r="I3274" t="s">
        <v>334</v>
      </c>
      <c r="J3274">
        <v>2009</v>
      </c>
      <c r="K3274" t="s">
        <v>516</v>
      </c>
      <c r="L3274">
        <v>0</v>
      </c>
      <c r="N3274" t="s">
        <v>296</v>
      </c>
      <c r="O3274" t="s">
        <v>42</v>
      </c>
      <c r="P3274">
        <v>2014</v>
      </c>
      <c r="Q3274" t="s">
        <v>770</v>
      </c>
      <c r="R3274">
        <v>1</v>
      </c>
    </row>
    <row r="3275" spans="8:18">
      <c r="H3275" t="s">
        <v>296</v>
      </c>
      <c r="I3275" t="s">
        <v>334</v>
      </c>
      <c r="J3275">
        <v>2010</v>
      </c>
      <c r="K3275" t="s">
        <v>516</v>
      </c>
      <c r="L3275">
        <v>0</v>
      </c>
      <c r="N3275" t="s">
        <v>296</v>
      </c>
      <c r="O3275" t="s">
        <v>42</v>
      </c>
      <c r="P3275">
        <v>2015</v>
      </c>
      <c r="Q3275" t="s">
        <v>1396</v>
      </c>
      <c r="R3275">
        <v>1</v>
      </c>
    </row>
    <row r="3276" spans="8:18">
      <c r="H3276" t="s">
        <v>296</v>
      </c>
      <c r="I3276" t="s">
        <v>334</v>
      </c>
      <c r="J3276">
        <v>2011</v>
      </c>
      <c r="K3276" t="s">
        <v>516</v>
      </c>
      <c r="L3276">
        <v>0</v>
      </c>
      <c r="N3276" t="s">
        <v>296</v>
      </c>
      <c r="O3276" t="s">
        <v>42</v>
      </c>
      <c r="P3276">
        <v>2016</v>
      </c>
      <c r="Q3276" t="s">
        <v>1401</v>
      </c>
      <c r="R3276">
        <v>1</v>
      </c>
    </row>
    <row r="3277" spans="8:18">
      <c r="H3277" t="s">
        <v>296</v>
      </c>
      <c r="I3277" t="s">
        <v>334</v>
      </c>
      <c r="J3277">
        <v>2012</v>
      </c>
      <c r="K3277" t="s">
        <v>516</v>
      </c>
      <c r="L3277">
        <v>0</v>
      </c>
      <c r="N3277" t="s">
        <v>296</v>
      </c>
      <c r="O3277" t="s">
        <v>42</v>
      </c>
      <c r="P3277">
        <v>2016</v>
      </c>
      <c r="Q3277" t="s">
        <v>1402</v>
      </c>
      <c r="R3277">
        <v>2</v>
      </c>
    </row>
    <row r="3278" spans="8:18">
      <c r="H3278" t="s">
        <v>296</v>
      </c>
      <c r="I3278" t="s">
        <v>334</v>
      </c>
      <c r="J3278">
        <v>2013</v>
      </c>
      <c r="K3278" t="s">
        <v>516</v>
      </c>
      <c r="L3278">
        <v>0</v>
      </c>
      <c r="N3278" t="s">
        <v>296</v>
      </c>
      <c r="O3278" t="s">
        <v>42</v>
      </c>
      <c r="P3278">
        <v>2017</v>
      </c>
      <c r="Q3278" t="s">
        <v>770</v>
      </c>
      <c r="R3278">
        <v>1</v>
      </c>
    </row>
    <row r="3279" spans="8:18">
      <c r="H3279" t="s">
        <v>296</v>
      </c>
      <c r="I3279" t="s">
        <v>334</v>
      </c>
      <c r="J3279">
        <v>2014</v>
      </c>
      <c r="K3279" t="s">
        <v>516</v>
      </c>
      <c r="L3279">
        <v>0</v>
      </c>
      <c r="N3279" t="s">
        <v>296</v>
      </c>
      <c r="O3279" t="s">
        <v>42</v>
      </c>
      <c r="P3279">
        <v>2017</v>
      </c>
      <c r="Q3279" t="s">
        <v>1401</v>
      </c>
      <c r="R3279">
        <v>1</v>
      </c>
    </row>
    <row r="3280" spans="8:18">
      <c r="H3280" t="s">
        <v>296</v>
      </c>
      <c r="I3280" t="s">
        <v>334</v>
      </c>
      <c r="J3280">
        <v>2015</v>
      </c>
      <c r="K3280" t="s">
        <v>516</v>
      </c>
      <c r="L3280">
        <v>0</v>
      </c>
      <c r="N3280" t="s">
        <v>296</v>
      </c>
      <c r="O3280" t="s">
        <v>42</v>
      </c>
      <c r="P3280">
        <v>2018</v>
      </c>
      <c r="Q3280" t="s">
        <v>770</v>
      </c>
      <c r="R3280">
        <v>1</v>
      </c>
    </row>
    <row r="3281" spans="8:18">
      <c r="H3281" t="s">
        <v>296</v>
      </c>
      <c r="I3281" t="s">
        <v>334</v>
      </c>
      <c r="J3281">
        <v>2016</v>
      </c>
      <c r="K3281" t="s">
        <v>516</v>
      </c>
      <c r="L3281">
        <v>0</v>
      </c>
      <c r="N3281" t="s">
        <v>296</v>
      </c>
      <c r="O3281" t="s">
        <v>42</v>
      </c>
      <c r="P3281">
        <v>2019</v>
      </c>
      <c r="Q3281" t="s">
        <v>770</v>
      </c>
      <c r="R3281">
        <v>1</v>
      </c>
    </row>
    <row r="3282" spans="8:18">
      <c r="H3282" t="s">
        <v>296</v>
      </c>
      <c r="I3282" t="s">
        <v>334</v>
      </c>
      <c r="J3282">
        <v>2017</v>
      </c>
      <c r="K3282" t="s">
        <v>749</v>
      </c>
      <c r="L3282">
        <v>1</v>
      </c>
      <c r="N3282" t="s">
        <v>296</v>
      </c>
      <c r="O3282" t="s">
        <v>42</v>
      </c>
      <c r="P3282">
        <v>2020</v>
      </c>
      <c r="Q3282" t="s">
        <v>1403</v>
      </c>
      <c r="R3282">
        <v>1</v>
      </c>
    </row>
    <row r="3283" spans="8:18">
      <c r="H3283" t="s">
        <v>296</v>
      </c>
      <c r="I3283" t="s">
        <v>334</v>
      </c>
      <c r="J3283">
        <v>2018</v>
      </c>
      <c r="K3283" t="s">
        <v>749</v>
      </c>
      <c r="L3283">
        <v>1</v>
      </c>
      <c r="N3283" t="s">
        <v>296</v>
      </c>
      <c r="O3283" t="s">
        <v>322</v>
      </c>
      <c r="Q3283" t="s">
        <v>516</v>
      </c>
      <c r="R3283">
        <v>0</v>
      </c>
    </row>
    <row r="3284" spans="8:18">
      <c r="H3284" t="s">
        <v>296</v>
      </c>
      <c r="I3284" t="s">
        <v>334</v>
      </c>
      <c r="J3284">
        <v>2019</v>
      </c>
      <c r="K3284" t="s">
        <v>749</v>
      </c>
      <c r="L3284">
        <v>1</v>
      </c>
      <c r="N3284" t="s">
        <v>296</v>
      </c>
      <c r="O3284" t="s">
        <v>323</v>
      </c>
    </row>
    <row r="3285" spans="8:18">
      <c r="H3285" t="s">
        <v>296</v>
      </c>
      <c r="I3285" t="s">
        <v>334</v>
      </c>
      <c r="J3285">
        <v>2020</v>
      </c>
      <c r="K3285" t="s">
        <v>749</v>
      </c>
      <c r="L3285">
        <v>1</v>
      </c>
      <c r="N3285" t="s">
        <v>296</v>
      </c>
      <c r="O3285" t="s">
        <v>324</v>
      </c>
      <c r="Q3285" t="s">
        <v>1404</v>
      </c>
      <c r="R3285">
        <v>1</v>
      </c>
    </row>
    <row r="3286" spans="8:18">
      <c r="H3286" t="s">
        <v>296</v>
      </c>
      <c r="I3286" t="s">
        <v>335</v>
      </c>
      <c r="J3286">
        <v>2006</v>
      </c>
      <c r="K3286">
        <v>0</v>
      </c>
      <c r="L3286">
        <v>0</v>
      </c>
      <c r="N3286" t="s">
        <v>296</v>
      </c>
      <c r="O3286" t="s">
        <v>325</v>
      </c>
      <c r="P3286">
        <v>0</v>
      </c>
      <c r="Q3286" t="s">
        <v>516</v>
      </c>
      <c r="R3286">
        <v>0</v>
      </c>
    </row>
    <row r="3287" spans="8:18">
      <c r="H3287" t="s">
        <v>296</v>
      </c>
      <c r="I3287" t="s">
        <v>335</v>
      </c>
      <c r="J3287">
        <v>2007</v>
      </c>
      <c r="K3287">
        <v>0</v>
      </c>
      <c r="L3287">
        <v>0</v>
      </c>
      <c r="N3287" t="s">
        <v>296</v>
      </c>
      <c r="O3287" t="s">
        <v>326</v>
      </c>
    </row>
    <row r="3288" spans="8:18">
      <c r="H3288" t="s">
        <v>296</v>
      </c>
      <c r="I3288" t="s">
        <v>335</v>
      </c>
      <c r="J3288">
        <v>2008</v>
      </c>
      <c r="K3288">
        <v>0</v>
      </c>
      <c r="L3288">
        <v>0</v>
      </c>
      <c r="N3288" t="s">
        <v>296</v>
      </c>
      <c r="O3288" t="s">
        <v>327</v>
      </c>
      <c r="Q3288" t="s">
        <v>516</v>
      </c>
      <c r="R3288">
        <v>0</v>
      </c>
    </row>
    <row r="3289" spans="8:18">
      <c r="H3289" t="s">
        <v>296</v>
      </c>
      <c r="I3289" t="s">
        <v>335</v>
      </c>
      <c r="J3289">
        <v>2009</v>
      </c>
      <c r="K3289">
        <v>0</v>
      </c>
      <c r="L3289">
        <v>0</v>
      </c>
      <c r="N3289" t="s">
        <v>296</v>
      </c>
      <c r="O3289" t="s">
        <v>328</v>
      </c>
      <c r="Q3289">
        <v>0</v>
      </c>
      <c r="R3289">
        <v>0</v>
      </c>
    </row>
    <row r="3290" spans="8:18">
      <c r="H3290" t="s">
        <v>296</v>
      </c>
      <c r="I3290" t="s">
        <v>335</v>
      </c>
      <c r="J3290">
        <v>2010</v>
      </c>
      <c r="K3290">
        <v>0</v>
      </c>
      <c r="L3290">
        <v>0</v>
      </c>
      <c r="N3290" t="s">
        <v>296</v>
      </c>
      <c r="O3290" t="s">
        <v>329</v>
      </c>
      <c r="P3290">
        <v>2006</v>
      </c>
      <c r="Q3290" t="s">
        <v>516</v>
      </c>
      <c r="R3290">
        <v>0</v>
      </c>
    </row>
    <row r="3291" spans="8:18">
      <c r="H3291" t="s">
        <v>296</v>
      </c>
      <c r="I3291" t="s">
        <v>335</v>
      </c>
      <c r="J3291">
        <v>2011</v>
      </c>
      <c r="K3291">
        <v>0</v>
      </c>
      <c r="L3291">
        <v>0</v>
      </c>
      <c r="N3291" t="s">
        <v>296</v>
      </c>
      <c r="O3291" t="s">
        <v>329</v>
      </c>
      <c r="P3291">
        <v>2007</v>
      </c>
      <c r="Q3291" t="s">
        <v>516</v>
      </c>
      <c r="R3291">
        <v>0</v>
      </c>
    </row>
    <row r="3292" spans="8:18">
      <c r="H3292" t="s">
        <v>296</v>
      </c>
      <c r="I3292" t="s">
        <v>335</v>
      </c>
      <c r="J3292">
        <v>2012</v>
      </c>
      <c r="K3292">
        <v>0</v>
      </c>
      <c r="L3292">
        <v>0</v>
      </c>
      <c r="N3292" t="s">
        <v>296</v>
      </c>
      <c r="O3292" t="s">
        <v>329</v>
      </c>
      <c r="P3292">
        <v>2008</v>
      </c>
      <c r="Q3292" t="s">
        <v>516</v>
      </c>
      <c r="R3292">
        <v>0</v>
      </c>
    </row>
    <row r="3293" spans="8:18">
      <c r="H3293" t="s">
        <v>296</v>
      </c>
      <c r="I3293" t="s">
        <v>335</v>
      </c>
      <c r="J3293">
        <v>2013</v>
      </c>
      <c r="K3293">
        <v>0</v>
      </c>
      <c r="L3293">
        <v>0</v>
      </c>
      <c r="N3293" t="s">
        <v>296</v>
      </c>
      <c r="O3293" t="s">
        <v>329</v>
      </c>
      <c r="P3293">
        <v>2009</v>
      </c>
      <c r="Q3293" t="s">
        <v>516</v>
      </c>
      <c r="R3293">
        <v>0</v>
      </c>
    </row>
    <row r="3294" spans="8:18">
      <c r="H3294" t="s">
        <v>296</v>
      </c>
      <c r="I3294" t="s">
        <v>335</v>
      </c>
      <c r="J3294">
        <v>2014</v>
      </c>
      <c r="K3294">
        <v>0</v>
      </c>
      <c r="L3294">
        <v>0</v>
      </c>
      <c r="N3294" t="s">
        <v>296</v>
      </c>
      <c r="O3294" t="s">
        <v>329</v>
      </c>
      <c r="P3294">
        <v>2010</v>
      </c>
      <c r="Q3294" t="s">
        <v>516</v>
      </c>
      <c r="R3294">
        <v>0</v>
      </c>
    </row>
    <row r="3295" spans="8:18">
      <c r="H3295" t="s">
        <v>296</v>
      </c>
      <c r="I3295" t="s">
        <v>335</v>
      </c>
      <c r="J3295">
        <v>2015</v>
      </c>
      <c r="K3295">
        <v>0</v>
      </c>
      <c r="L3295">
        <v>0</v>
      </c>
      <c r="N3295" t="s">
        <v>296</v>
      </c>
      <c r="O3295" t="s">
        <v>329</v>
      </c>
      <c r="P3295">
        <v>2011</v>
      </c>
      <c r="Q3295" t="s">
        <v>516</v>
      </c>
      <c r="R3295">
        <v>0</v>
      </c>
    </row>
    <row r="3296" spans="8:18">
      <c r="H3296" t="s">
        <v>296</v>
      </c>
      <c r="I3296" t="s">
        <v>335</v>
      </c>
      <c r="J3296">
        <v>2016</v>
      </c>
      <c r="K3296">
        <v>0</v>
      </c>
      <c r="L3296">
        <v>0</v>
      </c>
      <c r="N3296" t="s">
        <v>296</v>
      </c>
      <c r="O3296" t="s">
        <v>329</v>
      </c>
      <c r="P3296">
        <v>2012</v>
      </c>
      <c r="Q3296" t="s">
        <v>516</v>
      </c>
      <c r="R3296">
        <v>0</v>
      </c>
    </row>
    <row r="3297" spans="8:18">
      <c r="H3297" t="s">
        <v>296</v>
      </c>
      <c r="I3297" t="s">
        <v>335</v>
      </c>
      <c r="J3297">
        <v>2017</v>
      </c>
      <c r="K3297">
        <v>0</v>
      </c>
      <c r="L3297">
        <v>0</v>
      </c>
      <c r="N3297" t="s">
        <v>296</v>
      </c>
      <c r="O3297" t="s">
        <v>329</v>
      </c>
      <c r="P3297">
        <v>2013</v>
      </c>
      <c r="Q3297" t="s">
        <v>516</v>
      </c>
      <c r="R3297">
        <v>0</v>
      </c>
    </row>
    <row r="3298" spans="8:18">
      <c r="H3298" t="s">
        <v>296</v>
      </c>
      <c r="I3298" t="s">
        <v>335</v>
      </c>
      <c r="J3298">
        <v>2018</v>
      </c>
      <c r="K3298">
        <v>0</v>
      </c>
      <c r="L3298">
        <v>0</v>
      </c>
      <c r="N3298" t="s">
        <v>296</v>
      </c>
      <c r="O3298" t="s">
        <v>329</v>
      </c>
      <c r="P3298">
        <v>2014</v>
      </c>
      <c r="Q3298" t="s">
        <v>516</v>
      </c>
      <c r="R3298">
        <v>0</v>
      </c>
    </row>
    <row r="3299" spans="8:18">
      <c r="H3299" t="s">
        <v>296</v>
      </c>
      <c r="I3299" t="s">
        <v>335</v>
      </c>
      <c r="J3299">
        <v>2019</v>
      </c>
      <c r="K3299">
        <v>0</v>
      </c>
      <c r="L3299">
        <v>0</v>
      </c>
      <c r="N3299" t="s">
        <v>296</v>
      </c>
      <c r="O3299" t="s">
        <v>329</v>
      </c>
      <c r="P3299">
        <v>2015</v>
      </c>
      <c r="Q3299" t="s">
        <v>516</v>
      </c>
      <c r="R3299">
        <v>0</v>
      </c>
    </row>
    <row r="3300" spans="8:18">
      <c r="H3300" t="s">
        <v>296</v>
      </c>
      <c r="I3300" t="s">
        <v>335</v>
      </c>
      <c r="J3300">
        <v>2020</v>
      </c>
      <c r="K3300">
        <v>0</v>
      </c>
      <c r="L3300">
        <v>0</v>
      </c>
      <c r="N3300" t="s">
        <v>296</v>
      </c>
      <c r="O3300" t="s">
        <v>329</v>
      </c>
      <c r="P3300">
        <v>2016</v>
      </c>
      <c r="Q3300" t="s">
        <v>516</v>
      </c>
      <c r="R3300">
        <v>0</v>
      </c>
    </row>
    <row r="3301" spans="8:18">
      <c r="H3301" t="s">
        <v>296</v>
      </c>
      <c r="I3301" t="s">
        <v>336</v>
      </c>
      <c r="J3301">
        <v>2021</v>
      </c>
      <c r="K3301" t="s">
        <v>749</v>
      </c>
      <c r="L3301">
        <v>1</v>
      </c>
      <c r="N3301" t="s">
        <v>296</v>
      </c>
      <c r="O3301" t="s">
        <v>329</v>
      </c>
      <c r="P3301">
        <v>2017</v>
      </c>
      <c r="Q3301" t="s">
        <v>516</v>
      </c>
      <c r="R3301">
        <v>0</v>
      </c>
    </row>
    <row r="3302" spans="8:18">
      <c r="H3302" t="s">
        <v>296</v>
      </c>
      <c r="I3302" t="s">
        <v>340</v>
      </c>
      <c r="J3302">
        <v>2006</v>
      </c>
      <c r="N3302" t="s">
        <v>296</v>
      </c>
      <c r="O3302" t="s">
        <v>329</v>
      </c>
      <c r="P3302">
        <v>2018</v>
      </c>
      <c r="Q3302" t="s">
        <v>516</v>
      </c>
      <c r="R3302">
        <v>0</v>
      </c>
    </row>
    <row r="3303" spans="8:18">
      <c r="H3303" t="s">
        <v>296</v>
      </c>
      <c r="I3303" t="s">
        <v>340</v>
      </c>
      <c r="J3303">
        <v>2007</v>
      </c>
      <c r="N3303" t="s">
        <v>296</v>
      </c>
      <c r="O3303" t="s">
        <v>329</v>
      </c>
      <c r="P3303">
        <v>2019</v>
      </c>
      <c r="Q3303" t="s">
        <v>516</v>
      </c>
      <c r="R3303">
        <v>0</v>
      </c>
    </row>
    <row r="3304" spans="8:18">
      <c r="H3304" t="s">
        <v>296</v>
      </c>
      <c r="I3304" t="s">
        <v>340</v>
      </c>
      <c r="J3304">
        <v>2008</v>
      </c>
      <c r="N3304" t="s">
        <v>296</v>
      </c>
      <c r="O3304" t="s">
        <v>329</v>
      </c>
      <c r="P3304">
        <v>2020</v>
      </c>
      <c r="Q3304" t="s">
        <v>516</v>
      </c>
      <c r="R3304">
        <v>0</v>
      </c>
    </row>
    <row r="3305" spans="8:18">
      <c r="H3305" t="s">
        <v>296</v>
      </c>
      <c r="I3305" t="s">
        <v>340</v>
      </c>
      <c r="J3305">
        <v>2009</v>
      </c>
      <c r="N3305" t="s">
        <v>296</v>
      </c>
      <c r="O3305" t="s">
        <v>330</v>
      </c>
    </row>
    <row r="3306" spans="8:18">
      <c r="H3306" t="s">
        <v>296</v>
      </c>
      <c r="I3306" t="s">
        <v>340</v>
      </c>
      <c r="J3306">
        <v>2010</v>
      </c>
      <c r="N3306" t="s">
        <v>296</v>
      </c>
      <c r="O3306" t="s">
        <v>331</v>
      </c>
    </row>
    <row r="3307" spans="8:18">
      <c r="H3307" t="s">
        <v>296</v>
      </c>
      <c r="I3307" t="s">
        <v>340</v>
      </c>
      <c r="J3307">
        <v>2011</v>
      </c>
      <c r="N3307" t="s">
        <v>296</v>
      </c>
      <c r="O3307" t="s">
        <v>332</v>
      </c>
      <c r="P3307">
        <v>2006</v>
      </c>
    </row>
    <row r="3308" spans="8:18">
      <c r="H3308" t="s">
        <v>296</v>
      </c>
      <c r="I3308" t="s">
        <v>340</v>
      </c>
      <c r="J3308">
        <v>2012</v>
      </c>
      <c r="N3308" t="s">
        <v>296</v>
      </c>
      <c r="O3308" t="s">
        <v>332</v>
      </c>
      <c r="P3308">
        <v>2007</v>
      </c>
    </row>
    <row r="3309" spans="8:18">
      <c r="H3309" t="s">
        <v>296</v>
      </c>
      <c r="I3309" t="s">
        <v>340</v>
      </c>
      <c r="J3309">
        <v>2013</v>
      </c>
      <c r="N3309" t="s">
        <v>296</v>
      </c>
      <c r="O3309" t="s">
        <v>332</v>
      </c>
      <c r="P3309">
        <v>2008</v>
      </c>
    </row>
    <row r="3310" spans="8:18">
      <c r="H3310" t="s">
        <v>296</v>
      </c>
      <c r="I3310" t="s">
        <v>340</v>
      </c>
      <c r="J3310">
        <v>2014</v>
      </c>
      <c r="N3310" t="s">
        <v>296</v>
      </c>
      <c r="O3310" t="s">
        <v>332</v>
      </c>
      <c r="P3310">
        <v>2009</v>
      </c>
    </row>
    <row r="3311" spans="8:18">
      <c r="H3311" t="s">
        <v>296</v>
      </c>
      <c r="I3311" t="s">
        <v>340</v>
      </c>
      <c r="J3311">
        <v>2015</v>
      </c>
      <c r="N3311" t="s">
        <v>296</v>
      </c>
      <c r="O3311" t="s">
        <v>332</v>
      </c>
      <c r="P3311">
        <v>2010</v>
      </c>
    </row>
    <row r="3312" spans="8:18">
      <c r="H3312" t="s">
        <v>296</v>
      </c>
      <c r="I3312" t="s">
        <v>340</v>
      </c>
      <c r="J3312">
        <v>2016</v>
      </c>
      <c r="N3312" t="s">
        <v>296</v>
      </c>
      <c r="O3312" t="s">
        <v>332</v>
      </c>
      <c r="P3312">
        <v>2011</v>
      </c>
    </row>
    <row r="3313" spans="8:16">
      <c r="H3313" t="s">
        <v>296</v>
      </c>
      <c r="I3313" t="s">
        <v>340</v>
      </c>
      <c r="J3313">
        <v>2017</v>
      </c>
      <c r="N3313" t="s">
        <v>296</v>
      </c>
      <c r="O3313" t="s">
        <v>332</v>
      </c>
      <c r="P3313">
        <v>2012</v>
      </c>
    </row>
    <row r="3314" spans="8:16">
      <c r="H3314" t="s">
        <v>296</v>
      </c>
      <c r="I3314" t="s">
        <v>340</v>
      </c>
      <c r="J3314">
        <v>2018</v>
      </c>
      <c r="N3314" t="s">
        <v>296</v>
      </c>
      <c r="O3314" t="s">
        <v>332</v>
      </c>
      <c r="P3314">
        <v>2013</v>
      </c>
    </row>
    <row r="3315" spans="8:16">
      <c r="H3315" t="s">
        <v>296</v>
      </c>
      <c r="I3315" t="s">
        <v>340</v>
      </c>
      <c r="J3315">
        <v>2019</v>
      </c>
      <c r="N3315" t="s">
        <v>296</v>
      </c>
      <c r="O3315" t="s">
        <v>332</v>
      </c>
      <c r="P3315">
        <v>2014</v>
      </c>
    </row>
    <row r="3316" spans="8:16">
      <c r="H3316" t="s">
        <v>296</v>
      </c>
      <c r="I3316" t="s">
        <v>340</v>
      </c>
      <c r="J3316">
        <v>2020</v>
      </c>
      <c r="N3316" t="s">
        <v>296</v>
      </c>
      <c r="O3316" t="s">
        <v>332</v>
      </c>
      <c r="P3316">
        <v>2015</v>
      </c>
    </row>
    <row r="3317" spans="8:16">
      <c r="H3317" t="s">
        <v>296</v>
      </c>
      <c r="I3317" t="s">
        <v>343</v>
      </c>
      <c r="J3317">
        <v>2006</v>
      </c>
      <c r="K3317" t="s">
        <v>516</v>
      </c>
      <c r="L3317">
        <v>0</v>
      </c>
      <c r="N3317" t="s">
        <v>296</v>
      </c>
      <c r="O3317" t="s">
        <v>332</v>
      </c>
      <c r="P3317">
        <v>2016</v>
      </c>
    </row>
    <row r="3318" spans="8:16">
      <c r="H3318" t="s">
        <v>296</v>
      </c>
      <c r="I3318" t="s">
        <v>343</v>
      </c>
      <c r="J3318">
        <v>2007</v>
      </c>
      <c r="K3318" t="s">
        <v>516</v>
      </c>
      <c r="L3318">
        <v>0</v>
      </c>
      <c r="N3318" t="s">
        <v>296</v>
      </c>
      <c r="O3318" t="s">
        <v>332</v>
      </c>
      <c r="P3318">
        <v>2017</v>
      </c>
    </row>
    <row r="3319" spans="8:16">
      <c r="H3319" t="s">
        <v>296</v>
      </c>
      <c r="I3319" t="s">
        <v>343</v>
      </c>
      <c r="J3319">
        <v>2008</v>
      </c>
      <c r="K3319" t="s">
        <v>516</v>
      </c>
      <c r="L3319">
        <v>0</v>
      </c>
      <c r="N3319" t="s">
        <v>296</v>
      </c>
      <c r="O3319" t="s">
        <v>332</v>
      </c>
      <c r="P3319">
        <v>2018</v>
      </c>
    </row>
    <row r="3320" spans="8:16">
      <c r="H3320" t="s">
        <v>296</v>
      </c>
      <c r="I3320" t="s">
        <v>343</v>
      </c>
      <c r="J3320">
        <v>2009</v>
      </c>
      <c r="K3320" t="s">
        <v>516</v>
      </c>
      <c r="L3320">
        <v>0</v>
      </c>
      <c r="N3320" t="s">
        <v>296</v>
      </c>
      <c r="O3320" t="s">
        <v>332</v>
      </c>
      <c r="P3320">
        <v>2019</v>
      </c>
    </row>
    <row r="3321" spans="8:16">
      <c r="H3321" t="s">
        <v>296</v>
      </c>
      <c r="I3321" t="s">
        <v>343</v>
      </c>
      <c r="J3321">
        <v>2010</v>
      </c>
      <c r="K3321" t="s">
        <v>516</v>
      </c>
      <c r="L3321">
        <v>0</v>
      </c>
      <c r="N3321" t="s">
        <v>296</v>
      </c>
      <c r="O3321" t="s">
        <v>332</v>
      </c>
      <c r="P3321">
        <v>2020</v>
      </c>
    </row>
    <row r="3322" spans="8:16">
      <c r="H3322" t="s">
        <v>296</v>
      </c>
      <c r="I3322" t="s">
        <v>343</v>
      </c>
      <c r="J3322">
        <v>2011</v>
      </c>
      <c r="K3322" t="s">
        <v>516</v>
      </c>
      <c r="L3322">
        <v>0</v>
      </c>
      <c r="N3322" t="s">
        <v>296</v>
      </c>
      <c r="O3322" t="s">
        <v>333</v>
      </c>
      <c r="P3322">
        <v>2006</v>
      </c>
    </row>
    <row r="3323" spans="8:16">
      <c r="H3323" t="s">
        <v>296</v>
      </c>
      <c r="I3323" t="s">
        <v>343</v>
      </c>
      <c r="J3323">
        <v>2012</v>
      </c>
      <c r="K3323" t="s">
        <v>516</v>
      </c>
      <c r="L3323">
        <v>0</v>
      </c>
      <c r="N3323" t="s">
        <v>296</v>
      </c>
      <c r="O3323" t="s">
        <v>333</v>
      </c>
      <c r="P3323">
        <v>2007</v>
      </c>
    </row>
    <row r="3324" spans="8:16">
      <c r="H3324" t="s">
        <v>296</v>
      </c>
      <c r="I3324" t="s">
        <v>343</v>
      </c>
      <c r="J3324">
        <v>2013</v>
      </c>
      <c r="K3324" t="s">
        <v>516</v>
      </c>
      <c r="L3324">
        <v>0</v>
      </c>
      <c r="N3324" t="s">
        <v>296</v>
      </c>
      <c r="O3324" t="s">
        <v>333</v>
      </c>
      <c r="P3324">
        <v>2008</v>
      </c>
    </row>
    <row r="3325" spans="8:16">
      <c r="H3325" t="s">
        <v>296</v>
      </c>
      <c r="I3325" t="s">
        <v>343</v>
      </c>
      <c r="J3325">
        <v>2014</v>
      </c>
      <c r="K3325" t="s">
        <v>516</v>
      </c>
      <c r="L3325">
        <v>0</v>
      </c>
      <c r="N3325" t="s">
        <v>296</v>
      </c>
      <c r="O3325" t="s">
        <v>333</v>
      </c>
      <c r="P3325">
        <v>2009</v>
      </c>
    </row>
    <row r="3326" spans="8:16">
      <c r="H3326" t="s">
        <v>296</v>
      </c>
      <c r="I3326" t="s">
        <v>343</v>
      </c>
      <c r="J3326">
        <v>2015</v>
      </c>
      <c r="K3326" t="s">
        <v>516</v>
      </c>
      <c r="L3326">
        <v>0</v>
      </c>
      <c r="N3326" t="s">
        <v>296</v>
      </c>
      <c r="O3326" t="s">
        <v>333</v>
      </c>
      <c r="P3326">
        <v>2010</v>
      </c>
    </row>
    <row r="3327" spans="8:16">
      <c r="H3327" t="s">
        <v>296</v>
      </c>
      <c r="I3327" t="s">
        <v>343</v>
      </c>
      <c r="J3327">
        <v>2016</v>
      </c>
      <c r="K3327" t="s">
        <v>516</v>
      </c>
      <c r="L3327">
        <v>0</v>
      </c>
      <c r="N3327" t="s">
        <v>296</v>
      </c>
      <c r="O3327" t="s">
        <v>333</v>
      </c>
      <c r="P3327">
        <v>2011</v>
      </c>
    </row>
    <row r="3328" spans="8:16">
      <c r="H3328" t="s">
        <v>296</v>
      </c>
      <c r="I3328" t="s">
        <v>343</v>
      </c>
      <c r="J3328">
        <v>2017</v>
      </c>
      <c r="K3328" t="s">
        <v>516</v>
      </c>
      <c r="L3328">
        <v>0</v>
      </c>
      <c r="N3328" t="s">
        <v>296</v>
      </c>
      <c r="O3328" t="s">
        <v>333</v>
      </c>
      <c r="P3328">
        <v>2012</v>
      </c>
    </row>
    <row r="3329" spans="8:18">
      <c r="H3329" t="s">
        <v>296</v>
      </c>
      <c r="I3329" t="s">
        <v>343</v>
      </c>
      <c r="J3329">
        <v>2018</v>
      </c>
      <c r="K3329" t="s">
        <v>516</v>
      </c>
      <c r="L3329">
        <v>0</v>
      </c>
      <c r="N3329" t="s">
        <v>296</v>
      </c>
      <c r="O3329" t="s">
        <v>333</v>
      </c>
      <c r="P3329">
        <v>2013</v>
      </c>
    </row>
    <row r="3330" spans="8:18">
      <c r="H3330" t="s">
        <v>296</v>
      </c>
      <c r="I3330" t="s">
        <v>343</v>
      </c>
      <c r="J3330">
        <v>2019</v>
      </c>
      <c r="K3330" t="s">
        <v>828</v>
      </c>
      <c r="L3330">
        <v>3</v>
      </c>
      <c r="N3330" t="s">
        <v>296</v>
      </c>
      <c r="O3330" t="s">
        <v>333</v>
      </c>
      <c r="P3330">
        <v>2014</v>
      </c>
    </row>
    <row r="3331" spans="8:18">
      <c r="H3331" t="s">
        <v>296</v>
      </c>
      <c r="I3331" t="s">
        <v>343</v>
      </c>
      <c r="J3331">
        <v>2020</v>
      </c>
      <c r="K3331" t="s">
        <v>828</v>
      </c>
      <c r="L3331">
        <v>3</v>
      </c>
      <c r="N3331" t="s">
        <v>296</v>
      </c>
      <c r="O3331" t="s">
        <v>333</v>
      </c>
      <c r="P3331">
        <v>2015</v>
      </c>
    </row>
    <row r="3332" spans="8:18">
      <c r="H3332" t="s">
        <v>296</v>
      </c>
      <c r="I3332" t="s">
        <v>344</v>
      </c>
      <c r="J3332">
        <v>2006</v>
      </c>
      <c r="K3332">
        <v>0</v>
      </c>
      <c r="L3332">
        <v>0</v>
      </c>
      <c r="N3332" t="s">
        <v>296</v>
      </c>
      <c r="O3332" t="s">
        <v>333</v>
      </c>
      <c r="P3332">
        <v>2016</v>
      </c>
    </row>
    <row r="3333" spans="8:18">
      <c r="H3333" t="s">
        <v>296</v>
      </c>
      <c r="I3333" t="s">
        <v>344</v>
      </c>
      <c r="J3333">
        <v>2007</v>
      </c>
      <c r="K3333">
        <v>0</v>
      </c>
      <c r="L3333">
        <v>0</v>
      </c>
      <c r="N3333" t="s">
        <v>296</v>
      </c>
      <c r="O3333" t="s">
        <v>333</v>
      </c>
      <c r="P3333">
        <v>2017</v>
      </c>
    </row>
    <row r="3334" spans="8:18">
      <c r="H3334" t="s">
        <v>296</v>
      </c>
      <c r="I3334" t="s">
        <v>344</v>
      </c>
      <c r="J3334">
        <v>2008</v>
      </c>
      <c r="K3334">
        <v>0</v>
      </c>
      <c r="L3334">
        <v>0</v>
      </c>
      <c r="N3334" t="s">
        <v>296</v>
      </c>
      <c r="O3334" t="s">
        <v>333</v>
      </c>
      <c r="P3334">
        <v>2018</v>
      </c>
    </row>
    <row r="3335" spans="8:18">
      <c r="H3335" t="s">
        <v>296</v>
      </c>
      <c r="I3335" t="s">
        <v>344</v>
      </c>
      <c r="J3335">
        <v>2009</v>
      </c>
      <c r="K3335">
        <v>0</v>
      </c>
      <c r="L3335">
        <v>0</v>
      </c>
      <c r="N3335" t="s">
        <v>296</v>
      </c>
      <c r="O3335" t="s">
        <v>333</v>
      </c>
      <c r="P3335">
        <v>2019</v>
      </c>
    </row>
    <row r="3336" spans="8:18">
      <c r="H3336" t="s">
        <v>296</v>
      </c>
      <c r="I3336" t="s">
        <v>344</v>
      </c>
      <c r="J3336">
        <v>2010</v>
      </c>
      <c r="K3336">
        <v>0</v>
      </c>
      <c r="L3336">
        <v>0</v>
      </c>
      <c r="N3336" t="s">
        <v>296</v>
      </c>
      <c r="O3336" t="s">
        <v>333</v>
      </c>
      <c r="P3336">
        <v>2020</v>
      </c>
    </row>
    <row r="3337" spans="8:18">
      <c r="H3337" t="s">
        <v>296</v>
      </c>
      <c r="I3337" t="s">
        <v>344</v>
      </c>
      <c r="J3337">
        <v>2011</v>
      </c>
      <c r="K3337">
        <v>0</v>
      </c>
      <c r="L3337">
        <v>0</v>
      </c>
      <c r="N3337" t="s">
        <v>296</v>
      </c>
      <c r="O3337" t="s">
        <v>334</v>
      </c>
      <c r="P3337">
        <v>2006</v>
      </c>
      <c r="Q3337" t="s">
        <v>516</v>
      </c>
      <c r="R3337">
        <v>0</v>
      </c>
    </row>
    <row r="3338" spans="8:18">
      <c r="H3338" t="s">
        <v>296</v>
      </c>
      <c r="I3338" t="s">
        <v>344</v>
      </c>
      <c r="J3338">
        <v>2012</v>
      </c>
      <c r="K3338">
        <v>0</v>
      </c>
      <c r="L3338">
        <v>0</v>
      </c>
      <c r="N3338" t="s">
        <v>296</v>
      </c>
      <c r="O3338" t="s">
        <v>334</v>
      </c>
      <c r="P3338">
        <v>2007</v>
      </c>
      <c r="Q3338" t="s">
        <v>516</v>
      </c>
      <c r="R3338">
        <v>0</v>
      </c>
    </row>
    <row r="3339" spans="8:18">
      <c r="H3339" t="s">
        <v>296</v>
      </c>
      <c r="I3339" t="s">
        <v>344</v>
      </c>
      <c r="J3339">
        <v>2013</v>
      </c>
      <c r="K3339">
        <v>0</v>
      </c>
      <c r="L3339">
        <v>0</v>
      </c>
      <c r="N3339" t="s">
        <v>296</v>
      </c>
      <c r="O3339" t="s">
        <v>334</v>
      </c>
      <c r="P3339">
        <v>2008</v>
      </c>
      <c r="Q3339" t="s">
        <v>516</v>
      </c>
      <c r="R3339">
        <v>0</v>
      </c>
    </row>
    <row r="3340" spans="8:18">
      <c r="H3340" t="s">
        <v>296</v>
      </c>
      <c r="I3340" t="s">
        <v>344</v>
      </c>
      <c r="J3340">
        <v>2014</v>
      </c>
      <c r="K3340" t="s">
        <v>765</v>
      </c>
      <c r="L3340">
        <v>1</v>
      </c>
      <c r="N3340" t="s">
        <v>296</v>
      </c>
      <c r="O3340" t="s">
        <v>334</v>
      </c>
      <c r="P3340">
        <v>2009</v>
      </c>
      <c r="Q3340" t="s">
        <v>516</v>
      </c>
      <c r="R3340">
        <v>0</v>
      </c>
    </row>
    <row r="3341" spans="8:18">
      <c r="H3341" t="s">
        <v>296</v>
      </c>
      <c r="I3341" t="s">
        <v>344</v>
      </c>
      <c r="J3341">
        <v>2015</v>
      </c>
      <c r="K3341" t="s">
        <v>765</v>
      </c>
      <c r="L3341">
        <v>1</v>
      </c>
      <c r="N3341" t="s">
        <v>296</v>
      </c>
      <c r="O3341" t="s">
        <v>334</v>
      </c>
      <c r="P3341">
        <v>2010</v>
      </c>
      <c r="Q3341" t="s">
        <v>516</v>
      </c>
      <c r="R3341">
        <v>0</v>
      </c>
    </row>
    <row r="3342" spans="8:18">
      <c r="H3342" t="s">
        <v>296</v>
      </c>
      <c r="I3342" t="s">
        <v>344</v>
      </c>
      <c r="J3342">
        <v>2016</v>
      </c>
      <c r="K3342" t="s">
        <v>765</v>
      </c>
      <c r="L3342">
        <v>1</v>
      </c>
      <c r="N3342" t="s">
        <v>296</v>
      </c>
      <c r="O3342" t="s">
        <v>334</v>
      </c>
      <c r="P3342">
        <v>2011</v>
      </c>
      <c r="Q3342" t="s">
        <v>516</v>
      </c>
      <c r="R3342">
        <v>0</v>
      </c>
    </row>
    <row r="3343" spans="8:18">
      <c r="H3343" t="s">
        <v>296</v>
      </c>
      <c r="I3343" t="s">
        <v>344</v>
      </c>
      <c r="J3343">
        <v>2017</v>
      </c>
      <c r="K3343" t="s">
        <v>765</v>
      </c>
      <c r="L3343">
        <v>1</v>
      </c>
      <c r="N3343" t="s">
        <v>296</v>
      </c>
      <c r="O3343" t="s">
        <v>334</v>
      </c>
      <c r="P3343">
        <v>2012</v>
      </c>
      <c r="Q3343" t="s">
        <v>516</v>
      </c>
      <c r="R3343">
        <v>0</v>
      </c>
    </row>
    <row r="3344" spans="8:18">
      <c r="H3344" t="s">
        <v>296</v>
      </c>
      <c r="I3344" t="s">
        <v>344</v>
      </c>
      <c r="J3344">
        <v>2018</v>
      </c>
      <c r="K3344" t="s">
        <v>765</v>
      </c>
      <c r="L3344">
        <v>1</v>
      </c>
      <c r="N3344" t="s">
        <v>296</v>
      </c>
      <c r="O3344" t="s">
        <v>334</v>
      </c>
      <c r="P3344">
        <v>2013</v>
      </c>
      <c r="Q3344" t="s">
        <v>516</v>
      </c>
      <c r="R3344">
        <v>0</v>
      </c>
    </row>
    <row r="3345" spans="8:18">
      <c r="H3345" t="s">
        <v>296</v>
      </c>
      <c r="I3345" t="s">
        <v>344</v>
      </c>
      <c r="J3345">
        <v>2019</v>
      </c>
      <c r="K3345" t="s">
        <v>765</v>
      </c>
      <c r="L3345">
        <v>1</v>
      </c>
      <c r="N3345" t="s">
        <v>296</v>
      </c>
      <c r="O3345" t="s">
        <v>334</v>
      </c>
      <c r="P3345">
        <v>2014</v>
      </c>
      <c r="Q3345" t="s">
        <v>516</v>
      </c>
      <c r="R3345">
        <v>0</v>
      </c>
    </row>
    <row r="3346" spans="8:18">
      <c r="H3346" t="s">
        <v>296</v>
      </c>
      <c r="I3346" t="s">
        <v>344</v>
      </c>
      <c r="J3346">
        <v>2020</v>
      </c>
      <c r="K3346" t="s">
        <v>765</v>
      </c>
      <c r="L3346">
        <v>1</v>
      </c>
      <c r="N3346" t="s">
        <v>296</v>
      </c>
      <c r="O3346" t="s">
        <v>334</v>
      </c>
      <c r="P3346">
        <v>2015</v>
      </c>
      <c r="Q3346" t="s">
        <v>516</v>
      </c>
      <c r="R3346">
        <v>0</v>
      </c>
    </row>
    <row r="3347" spans="8:18">
      <c r="H3347" t="s">
        <v>296</v>
      </c>
      <c r="I3347" t="s">
        <v>345</v>
      </c>
      <c r="J3347">
        <v>2006</v>
      </c>
      <c r="K3347" t="s">
        <v>516</v>
      </c>
      <c r="L3347">
        <v>0</v>
      </c>
      <c r="N3347" t="s">
        <v>296</v>
      </c>
      <c r="O3347" t="s">
        <v>334</v>
      </c>
      <c r="P3347">
        <v>2016</v>
      </c>
      <c r="Q3347" t="s">
        <v>516</v>
      </c>
      <c r="R3347">
        <v>0</v>
      </c>
    </row>
    <row r="3348" spans="8:18">
      <c r="H3348" t="s">
        <v>296</v>
      </c>
      <c r="I3348" t="s">
        <v>345</v>
      </c>
      <c r="J3348">
        <v>2007</v>
      </c>
      <c r="K3348" t="s">
        <v>516</v>
      </c>
      <c r="L3348">
        <v>0</v>
      </c>
      <c r="N3348" t="s">
        <v>296</v>
      </c>
      <c r="O3348" t="s">
        <v>334</v>
      </c>
      <c r="P3348">
        <v>2017</v>
      </c>
      <c r="Q3348" t="s">
        <v>1405</v>
      </c>
      <c r="R3348">
        <v>1</v>
      </c>
    </row>
    <row r="3349" spans="8:18">
      <c r="H3349" t="s">
        <v>296</v>
      </c>
      <c r="I3349" t="s">
        <v>345</v>
      </c>
      <c r="J3349">
        <v>2008</v>
      </c>
      <c r="K3349" t="s">
        <v>516</v>
      </c>
      <c r="L3349">
        <v>0</v>
      </c>
      <c r="N3349" t="s">
        <v>296</v>
      </c>
      <c r="O3349" t="s">
        <v>334</v>
      </c>
      <c r="P3349">
        <v>2018</v>
      </c>
      <c r="Q3349" t="s">
        <v>1405</v>
      </c>
      <c r="R3349">
        <v>1</v>
      </c>
    </row>
    <row r="3350" spans="8:18">
      <c r="H3350" t="s">
        <v>296</v>
      </c>
      <c r="I3350" t="s">
        <v>345</v>
      </c>
      <c r="J3350">
        <v>2009</v>
      </c>
      <c r="K3350" t="s">
        <v>516</v>
      </c>
      <c r="L3350">
        <v>0</v>
      </c>
      <c r="N3350" t="s">
        <v>296</v>
      </c>
      <c r="O3350" t="s">
        <v>334</v>
      </c>
      <c r="P3350">
        <v>2019</v>
      </c>
      <c r="Q3350" t="s">
        <v>1405</v>
      </c>
      <c r="R3350">
        <v>1</v>
      </c>
    </row>
    <row r="3351" spans="8:18">
      <c r="H3351" t="s">
        <v>296</v>
      </c>
      <c r="I3351" t="s">
        <v>345</v>
      </c>
      <c r="J3351">
        <v>2010</v>
      </c>
      <c r="K3351" t="s">
        <v>516</v>
      </c>
      <c r="L3351">
        <v>0</v>
      </c>
      <c r="N3351" t="s">
        <v>296</v>
      </c>
      <c r="O3351" t="s">
        <v>334</v>
      </c>
      <c r="P3351">
        <v>2020</v>
      </c>
      <c r="Q3351" t="s">
        <v>1405</v>
      </c>
      <c r="R3351">
        <v>1</v>
      </c>
    </row>
    <row r="3352" spans="8:18">
      <c r="H3352" t="s">
        <v>296</v>
      </c>
      <c r="I3352" t="s">
        <v>345</v>
      </c>
      <c r="J3352">
        <v>2011</v>
      </c>
      <c r="K3352" t="s">
        <v>516</v>
      </c>
      <c r="L3352">
        <v>0</v>
      </c>
      <c r="N3352" t="s">
        <v>296</v>
      </c>
      <c r="O3352" t="s">
        <v>335</v>
      </c>
      <c r="P3352">
        <v>2006</v>
      </c>
      <c r="Q3352">
        <v>0</v>
      </c>
      <c r="R3352">
        <v>0</v>
      </c>
    </row>
    <row r="3353" spans="8:18">
      <c r="H3353" t="s">
        <v>296</v>
      </c>
      <c r="I3353" t="s">
        <v>345</v>
      </c>
      <c r="J3353">
        <v>2012</v>
      </c>
      <c r="K3353" t="s">
        <v>516</v>
      </c>
      <c r="L3353">
        <v>0</v>
      </c>
      <c r="N3353" t="s">
        <v>296</v>
      </c>
      <c r="O3353" t="s">
        <v>335</v>
      </c>
      <c r="P3353">
        <v>2007</v>
      </c>
      <c r="Q3353">
        <v>0</v>
      </c>
      <c r="R3353">
        <v>0</v>
      </c>
    </row>
    <row r="3354" spans="8:18">
      <c r="H3354" t="s">
        <v>296</v>
      </c>
      <c r="I3354" t="s">
        <v>345</v>
      </c>
      <c r="J3354">
        <v>2013</v>
      </c>
      <c r="K3354" t="s">
        <v>516</v>
      </c>
      <c r="L3354">
        <v>0</v>
      </c>
      <c r="N3354" t="s">
        <v>296</v>
      </c>
      <c r="O3354" t="s">
        <v>335</v>
      </c>
      <c r="P3354">
        <v>2008</v>
      </c>
      <c r="Q3354">
        <v>0</v>
      </c>
      <c r="R3354">
        <v>0</v>
      </c>
    </row>
    <row r="3355" spans="8:18">
      <c r="H3355" t="s">
        <v>296</v>
      </c>
      <c r="I3355" t="s">
        <v>345</v>
      </c>
      <c r="J3355">
        <v>2014</v>
      </c>
      <c r="K3355" t="s">
        <v>516</v>
      </c>
      <c r="L3355">
        <v>0</v>
      </c>
      <c r="N3355" t="s">
        <v>296</v>
      </c>
      <c r="O3355" t="s">
        <v>335</v>
      </c>
      <c r="P3355">
        <v>2009</v>
      </c>
      <c r="Q3355">
        <v>0</v>
      </c>
      <c r="R3355">
        <v>0</v>
      </c>
    </row>
    <row r="3356" spans="8:18">
      <c r="H3356" t="s">
        <v>296</v>
      </c>
      <c r="I3356" t="s">
        <v>345</v>
      </c>
      <c r="J3356">
        <v>2015</v>
      </c>
      <c r="K3356" t="s">
        <v>516</v>
      </c>
      <c r="L3356">
        <v>0</v>
      </c>
      <c r="N3356" t="s">
        <v>296</v>
      </c>
      <c r="O3356" t="s">
        <v>335</v>
      </c>
      <c r="P3356">
        <v>2010</v>
      </c>
      <c r="Q3356">
        <v>0</v>
      </c>
      <c r="R3356">
        <v>0</v>
      </c>
    </row>
    <row r="3357" spans="8:18">
      <c r="H3357" t="s">
        <v>296</v>
      </c>
      <c r="I3357" t="s">
        <v>345</v>
      </c>
      <c r="J3357">
        <v>2016</v>
      </c>
      <c r="K3357" t="s">
        <v>516</v>
      </c>
      <c r="L3357">
        <v>0</v>
      </c>
      <c r="N3357" t="s">
        <v>296</v>
      </c>
      <c r="O3357" t="s">
        <v>335</v>
      </c>
      <c r="P3357">
        <v>2011</v>
      </c>
      <c r="Q3357">
        <v>0</v>
      </c>
      <c r="R3357">
        <v>0</v>
      </c>
    </row>
    <row r="3358" spans="8:18">
      <c r="H3358" t="s">
        <v>296</v>
      </c>
      <c r="I3358" t="s">
        <v>345</v>
      </c>
      <c r="J3358">
        <v>2017</v>
      </c>
      <c r="K3358" t="s">
        <v>516</v>
      </c>
      <c r="L3358">
        <v>0</v>
      </c>
      <c r="N3358" t="s">
        <v>296</v>
      </c>
      <c r="O3358" t="s">
        <v>335</v>
      </c>
      <c r="P3358">
        <v>2012</v>
      </c>
      <c r="Q3358">
        <v>0</v>
      </c>
      <c r="R3358">
        <v>0</v>
      </c>
    </row>
    <row r="3359" spans="8:18">
      <c r="H3359" t="s">
        <v>296</v>
      </c>
      <c r="I3359" t="s">
        <v>345</v>
      </c>
      <c r="J3359">
        <v>2018</v>
      </c>
      <c r="K3359" t="s">
        <v>516</v>
      </c>
      <c r="L3359">
        <v>0</v>
      </c>
      <c r="N3359" t="s">
        <v>296</v>
      </c>
      <c r="O3359" t="s">
        <v>335</v>
      </c>
      <c r="P3359">
        <v>2013</v>
      </c>
      <c r="Q3359">
        <v>0</v>
      </c>
      <c r="R3359">
        <v>0</v>
      </c>
    </row>
    <row r="3360" spans="8:18">
      <c r="H3360" t="s">
        <v>296</v>
      </c>
      <c r="I3360" t="s">
        <v>345</v>
      </c>
      <c r="J3360">
        <v>2019</v>
      </c>
      <c r="K3360" t="s">
        <v>516</v>
      </c>
      <c r="L3360">
        <v>0</v>
      </c>
      <c r="N3360" t="s">
        <v>296</v>
      </c>
      <c r="O3360" t="s">
        <v>335</v>
      </c>
      <c r="P3360">
        <v>2014</v>
      </c>
      <c r="Q3360">
        <v>0</v>
      </c>
      <c r="R3360">
        <v>0</v>
      </c>
    </row>
    <row r="3361" spans="8:18">
      <c r="H3361" t="s">
        <v>296</v>
      </c>
      <c r="I3361" t="s">
        <v>345</v>
      </c>
      <c r="J3361">
        <v>2020</v>
      </c>
      <c r="K3361" t="s">
        <v>516</v>
      </c>
      <c r="L3361">
        <v>0</v>
      </c>
      <c r="N3361" t="s">
        <v>296</v>
      </c>
      <c r="O3361" t="s">
        <v>335</v>
      </c>
      <c r="P3361">
        <v>2015</v>
      </c>
      <c r="Q3361">
        <v>0</v>
      </c>
      <c r="R3361">
        <v>0</v>
      </c>
    </row>
    <row r="3362" spans="8:18">
      <c r="H3362" t="s">
        <v>296</v>
      </c>
      <c r="I3362" t="s">
        <v>346</v>
      </c>
      <c r="J3362">
        <v>0</v>
      </c>
      <c r="N3362" t="s">
        <v>296</v>
      </c>
      <c r="O3362" t="s">
        <v>335</v>
      </c>
      <c r="P3362">
        <v>2016</v>
      </c>
      <c r="Q3362">
        <v>0</v>
      </c>
      <c r="R3362">
        <v>0</v>
      </c>
    </row>
    <row r="3363" spans="8:18">
      <c r="H3363" t="s">
        <v>296</v>
      </c>
      <c r="I3363" t="s">
        <v>347</v>
      </c>
      <c r="J3363">
        <v>2006</v>
      </c>
      <c r="K3363">
        <v>0</v>
      </c>
      <c r="L3363">
        <v>0</v>
      </c>
      <c r="N3363" t="s">
        <v>296</v>
      </c>
      <c r="O3363" t="s">
        <v>335</v>
      </c>
      <c r="P3363">
        <v>2017</v>
      </c>
      <c r="Q3363">
        <v>0</v>
      </c>
      <c r="R3363">
        <v>0</v>
      </c>
    </row>
    <row r="3364" spans="8:18">
      <c r="H3364" t="s">
        <v>296</v>
      </c>
      <c r="I3364" t="s">
        <v>347</v>
      </c>
      <c r="J3364">
        <v>2007</v>
      </c>
      <c r="K3364">
        <v>0</v>
      </c>
      <c r="L3364">
        <v>0</v>
      </c>
      <c r="N3364" t="s">
        <v>296</v>
      </c>
      <c r="O3364" t="s">
        <v>335</v>
      </c>
      <c r="P3364">
        <v>2018</v>
      </c>
      <c r="Q3364">
        <v>0</v>
      </c>
      <c r="R3364">
        <v>0</v>
      </c>
    </row>
    <row r="3365" spans="8:18">
      <c r="H3365" t="s">
        <v>296</v>
      </c>
      <c r="I3365" t="s">
        <v>347</v>
      </c>
      <c r="J3365">
        <v>2008</v>
      </c>
      <c r="K3365">
        <v>0</v>
      </c>
      <c r="L3365">
        <v>0</v>
      </c>
      <c r="N3365" t="s">
        <v>296</v>
      </c>
      <c r="O3365" t="s">
        <v>335</v>
      </c>
      <c r="P3365">
        <v>2019</v>
      </c>
      <c r="Q3365">
        <v>0</v>
      </c>
      <c r="R3365">
        <v>0</v>
      </c>
    </row>
    <row r="3366" spans="8:18">
      <c r="H3366" t="s">
        <v>296</v>
      </c>
      <c r="I3366" t="s">
        <v>347</v>
      </c>
      <c r="J3366">
        <v>2009</v>
      </c>
      <c r="K3366">
        <v>0</v>
      </c>
      <c r="L3366">
        <v>0</v>
      </c>
      <c r="N3366" t="s">
        <v>296</v>
      </c>
      <c r="O3366" t="s">
        <v>335</v>
      </c>
      <c r="P3366">
        <v>2020</v>
      </c>
      <c r="Q3366">
        <v>0</v>
      </c>
      <c r="R3366">
        <v>0</v>
      </c>
    </row>
    <row r="3367" spans="8:18">
      <c r="H3367" t="s">
        <v>296</v>
      </c>
      <c r="I3367" t="s">
        <v>347</v>
      </c>
      <c r="J3367">
        <v>2010</v>
      </c>
      <c r="K3367">
        <v>0</v>
      </c>
      <c r="L3367">
        <v>0</v>
      </c>
      <c r="N3367" t="s">
        <v>296</v>
      </c>
      <c r="O3367" t="s">
        <v>336</v>
      </c>
      <c r="Q3367">
        <v>0</v>
      </c>
      <c r="R3367">
        <v>0</v>
      </c>
    </row>
    <row r="3368" spans="8:18">
      <c r="H3368" t="s">
        <v>296</v>
      </c>
      <c r="I3368" t="s">
        <v>347</v>
      </c>
      <c r="J3368">
        <v>2011</v>
      </c>
      <c r="K3368">
        <v>0</v>
      </c>
      <c r="L3368">
        <v>0</v>
      </c>
      <c r="N3368" t="s">
        <v>296</v>
      </c>
      <c r="O3368" t="s">
        <v>336</v>
      </c>
      <c r="P3368">
        <v>2021</v>
      </c>
      <c r="Q3368" t="s">
        <v>1406</v>
      </c>
      <c r="R3368">
        <v>1</v>
      </c>
    </row>
    <row r="3369" spans="8:18">
      <c r="H3369" t="s">
        <v>296</v>
      </c>
      <c r="I3369" t="s">
        <v>347</v>
      </c>
      <c r="J3369">
        <v>2012</v>
      </c>
      <c r="K3369">
        <v>0</v>
      </c>
      <c r="L3369">
        <v>0</v>
      </c>
      <c r="N3369" t="s">
        <v>296</v>
      </c>
      <c r="O3369" t="s">
        <v>336</v>
      </c>
      <c r="P3369">
        <v>2021</v>
      </c>
      <c r="Q3369" t="s">
        <v>1407</v>
      </c>
      <c r="R3369">
        <v>1</v>
      </c>
    </row>
    <row r="3370" spans="8:18">
      <c r="H3370" t="s">
        <v>296</v>
      </c>
      <c r="I3370" t="s">
        <v>347</v>
      </c>
      <c r="J3370">
        <v>2013</v>
      </c>
      <c r="K3370">
        <v>0</v>
      </c>
      <c r="L3370">
        <v>0</v>
      </c>
      <c r="N3370" t="s">
        <v>296</v>
      </c>
      <c r="O3370" t="s">
        <v>337</v>
      </c>
      <c r="Q3370">
        <v>0</v>
      </c>
      <c r="R3370">
        <v>0</v>
      </c>
    </row>
    <row r="3371" spans="8:18">
      <c r="H3371" t="s">
        <v>296</v>
      </c>
      <c r="I3371" t="s">
        <v>347</v>
      </c>
      <c r="J3371">
        <v>2014</v>
      </c>
      <c r="K3371">
        <v>0</v>
      </c>
      <c r="L3371">
        <v>0</v>
      </c>
      <c r="N3371" t="s">
        <v>296</v>
      </c>
      <c r="O3371" t="s">
        <v>338</v>
      </c>
      <c r="Q3371" t="s">
        <v>516</v>
      </c>
      <c r="R3371">
        <v>0</v>
      </c>
    </row>
    <row r="3372" spans="8:18">
      <c r="H3372" t="s">
        <v>296</v>
      </c>
      <c r="I3372" t="s">
        <v>347</v>
      </c>
      <c r="J3372">
        <v>2015</v>
      </c>
      <c r="K3372">
        <v>0</v>
      </c>
      <c r="L3372">
        <v>0</v>
      </c>
      <c r="N3372" t="s">
        <v>296</v>
      </c>
      <c r="O3372" t="s">
        <v>339</v>
      </c>
    </row>
    <row r="3373" spans="8:18">
      <c r="H3373" t="s">
        <v>296</v>
      </c>
      <c r="I3373" t="s">
        <v>347</v>
      </c>
      <c r="J3373">
        <v>2016</v>
      </c>
      <c r="K3373">
        <v>0</v>
      </c>
      <c r="L3373">
        <v>0</v>
      </c>
      <c r="N3373" t="s">
        <v>296</v>
      </c>
      <c r="O3373" t="s">
        <v>340</v>
      </c>
      <c r="P3373">
        <v>2006</v>
      </c>
    </row>
    <row r="3374" spans="8:18">
      <c r="H3374" t="s">
        <v>296</v>
      </c>
      <c r="I3374" t="s">
        <v>347</v>
      </c>
      <c r="J3374">
        <v>2017</v>
      </c>
      <c r="K3374">
        <v>0</v>
      </c>
      <c r="L3374">
        <v>0</v>
      </c>
      <c r="N3374" t="s">
        <v>296</v>
      </c>
      <c r="O3374" t="s">
        <v>340</v>
      </c>
      <c r="P3374">
        <v>2007</v>
      </c>
    </row>
    <row r="3375" spans="8:18">
      <c r="H3375" t="s">
        <v>296</v>
      </c>
      <c r="I3375" t="s">
        <v>347</v>
      </c>
      <c r="J3375">
        <v>2018</v>
      </c>
      <c r="K3375">
        <v>0</v>
      </c>
      <c r="L3375">
        <v>0</v>
      </c>
      <c r="N3375" t="s">
        <v>296</v>
      </c>
      <c r="O3375" t="s">
        <v>340</v>
      </c>
      <c r="P3375">
        <v>2008</v>
      </c>
    </row>
    <row r="3376" spans="8:18">
      <c r="H3376" t="s">
        <v>296</v>
      </c>
      <c r="I3376" t="s">
        <v>347</v>
      </c>
      <c r="J3376">
        <v>2019</v>
      </c>
      <c r="K3376">
        <v>0</v>
      </c>
      <c r="L3376">
        <v>0</v>
      </c>
      <c r="N3376" t="s">
        <v>296</v>
      </c>
      <c r="O3376" t="s">
        <v>340</v>
      </c>
      <c r="P3376">
        <v>2009</v>
      </c>
    </row>
    <row r="3377" spans="8:18">
      <c r="H3377" t="s">
        <v>296</v>
      </c>
      <c r="I3377" t="s">
        <v>347</v>
      </c>
      <c r="J3377">
        <v>2020</v>
      </c>
      <c r="K3377">
        <v>0</v>
      </c>
      <c r="L3377">
        <v>0</v>
      </c>
      <c r="N3377" t="s">
        <v>296</v>
      </c>
      <c r="O3377" t="s">
        <v>340</v>
      </c>
      <c r="P3377">
        <v>2010</v>
      </c>
    </row>
    <row r="3378" spans="8:18">
      <c r="H3378" t="s">
        <v>296</v>
      </c>
      <c r="I3378" t="s">
        <v>348</v>
      </c>
      <c r="J3378">
        <v>2006</v>
      </c>
      <c r="K3378" t="s">
        <v>516</v>
      </c>
      <c r="L3378">
        <v>0</v>
      </c>
      <c r="N3378" t="s">
        <v>296</v>
      </c>
      <c r="O3378" t="s">
        <v>340</v>
      </c>
      <c r="P3378">
        <v>2011</v>
      </c>
    </row>
    <row r="3379" spans="8:18">
      <c r="H3379" t="s">
        <v>296</v>
      </c>
      <c r="I3379" t="s">
        <v>348</v>
      </c>
      <c r="J3379">
        <v>2007</v>
      </c>
      <c r="K3379" t="s">
        <v>516</v>
      </c>
      <c r="L3379">
        <v>0</v>
      </c>
      <c r="N3379" t="s">
        <v>296</v>
      </c>
      <c r="O3379" t="s">
        <v>340</v>
      </c>
      <c r="P3379">
        <v>2012</v>
      </c>
    </row>
    <row r="3380" spans="8:18">
      <c r="H3380" t="s">
        <v>296</v>
      </c>
      <c r="I3380" t="s">
        <v>348</v>
      </c>
      <c r="J3380">
        <v>2008</v>
      </c>
      <c r="K3380" t="s">
        <v>516</v>
      </c>
      <c r="L3380">
        <v>0</v>
      </c>
      <c r="N3380" t="s">
        <v>296</v>
      </c>
      <c r="O3380" t="s">
        <v>340</v>
      </c>
      <c r="P3380">
        <v>2013</v>
      </c>
    </row>
    <row r="3381" spans="8:18">
      <c r="H3381" t="s">
        <v>296</v>
      </c>
      <c r="I3381" t="s">
        <v>348</v>
      </c>
      <c r="J3381">
        <v>2009</v>
      </c>
      <c r="K3381" t="s">
        <v>516</v>
      </c>
      <c r="L3381">
        <v>0</v>
      </c>
      <c r="N3381" t="s">
        <v>296</v>
      </c>
      <c r="O3381" t="s">
        <v>340</v>
      </c>
      <c r="P3381">
        <v>2014</v>
      </c>
    </row>
    <row r="3382" spans="8:18">
      <c r="H3382" t="s">
        <v>296</v>
      </c>
      <c r="I3382" t="s">
        <v>348</v>
      </c>
      <c r="J3382">
        <v>2010</v>
      </c>
      <c r="K3382" t="s">
        <v>516</v>
      </c>
      <c r="L3382">
        <v>0</v>
      </c>
      <c r="N3382" t="s">
        <v>296</v>
      </c>
      <c r="O3382" t="s">
        <v>340</v>
      </c>
      <c r="P3382">
        <v>2015</v>
      </c>
    </row>
    <row r="3383" spans="8:18">
      <c r="H3383" t="s">
        <v>296</v>
      </c>
      <c r="I3383" t="s">
        <v>348</v>
      </c>
      <c r="J3383">
        <v>2011</v>
      </c>
      <c r="K3383" t="s">
        <v>516</v>
      </c>
      <c r="L3383">
        <v>0</v>
      </c>
      <c r="N3383" t="s">
        <v>296</v>
      </c>
      <c r="O3383" t="s">
        <v>340</v>
      </c>
      <c r="P3383">
        <v>2016</v>
      </c>
    </row>
    <row r="3384" spans="8:18">
      <c r="H3384" t="s">
        <v>296</v>
      </c>
      <c r="I3384" t="s">
        <v>348</v>
      </c>
      <c r="J3384">
        <v>2012</v>
      </c>
      <c r="K3384" t="s">
        <v>516</v>
      </c>
      <c r="L3384">
        <v>0</v>
      </c>
      <c r="N3384" t="s">
        <v>296</v>
      </c>
      <c r="O3384" t="s">
        <v>340</v>
      </c>
      <c r="P3384">
        <v>2017</v>
      </c>
    </row>
    <row r="3385" spans="8:18">
      <c r="H3385" t="s">
        <v>296</v>
      </c>
      <c r="I3385" t="s">
        <v>348</v>
      </c>
      <c r="J3385">
        <v>2013</v>
      </c>
      <c r="K3385" t="s">
        <v>516</v>
      </c>
      <c r="L3385">
        <v>0</v>
      </c>
      <c r="N3385" t="s">
        <v>296</v>
      </c>
      <c r="O3385" t="s">
        <v>340</v>
      </c>
      <c r="P3385">
        <v>2018</v>
      </c>
    </row>
    <row r="3386" spans="8:18">
      <c r="H3386" t="s">
        <v>296</v>
      </c>
      <c r="I3386" t="s">
        <v>348</v>
      </c>
      <c r="J3386">
        <v>2014</v>
      </c>
      <c r="K3386" t="s">
        <v>516</v>
      </c>
      <c r="L3386">
        <v>0</v>
      </c>
      <c r="N3386" t="s">
        <v>296</v>
      </c>
      <c r="O3386" t="s">
        <v>340</v>
      </c>
      <c r="P3386">
        <v>2019</v>
      </c>
    </row>
    <row r="3387" spans="8:18">
      <c r="H3387" t="s">
        <v>296</v>
      </c>
      <c r="I3387" t="s">
        <v>348</v>
      </c>
      <c r="J3387">
        <v>2015</v>
      </c>
      <c r="K3387" t="s">
        <v>516</v>
      </c>
      <c r="L3387">
        <v>0</v>
      </c>
      <c r="N3387" t="s">
        <v>296</v>
      </c>
      <c r="O3387" t="s">
        <v>340</v>
      </c>
      <c r="P3387">
        <v>2020</v>
      </c>
    </row>
    <row r="3388" spans="8:18">
      <c r="H3388" t="s">
        <v>296</v>
      </c>
      <c r="I3388" t="s">
        <v>348</v>
      </c>
      <c r="J3388">
        <v>2016</v>
      </c>
      <c r="K3388" t="s">
        <v>516</v>
      </c>
      <c r="L3388">
        <v>0</v>
      </c>
      <c r="N3388" t="s">
        <v>296</v>
      </c>
      <c r="O3388" t="s">
        <v>341</v>
      </c>
    </row>
    <row r="3389" spans="8:18">
      <c r="H3389" t="s">
        <v>296</v>
      </c>
      <c r="I3389" t="s">
        <v>348</v>
      </c>
      <c r="J3389">
        <v>2017</v>
      </c>
      <c r="K3389" t="s">
        <v>516</v>
      </c>
      <c r="L3389">
        <v>0</v>
      </c>
      <c r="N3389" t="s">
        <v>296</v>
      </c>
      <c r="O3389" t="s">
        <v>342</v>
      </c>
    </row>
    <row r="3390" spans="8:18">
      <c r="H3390" t="s">
        <v>296</v>
      </c>
      <c r="I3390" t="s">
        <v>348</v>
      </c>
      <c r="J3390">
        <v>2018</v>
      </c>
      <c r="K3390" t="s">
        <v>516</v>
      </c>
      <c r="L3390">
        <v>0</v>
      </c>
      <c r="N3390" t="s">
        <v>296</v>
      </c>
      <c r="O3390" t="s">
        <v>343</v>
      </c>
      <c r="P3390">
        <v>2006</v>
      </c>
      <c r="Q3390" t="s">
        <v>516</v>
      </c>
      <c r="R3390">
        <v>0</v>
      </c>
    </row>
    <row r="3391" spans="8:18">
      <c r="H3391" t="s">
        <v>296</v>
      </c>
      <c r="I3391" t="s">
        <v>348</v>
      </c>
      <c r="J3391">
        <v>2019</v>
      </c>
      <c r="K3391" t="s">
        <v>516</v>
      </c>
      <c r="L3391">
        <v>0</v>
      </c>
      <c r="N3391" t="s">
        <v>296</v>
      </c>
      <c r="O3391" t="s">
        <v>343</v>
      </c>
      <c r="P3391">
        <v>2007</v>
      </c>
      <c r="Q3391" t="s">
        <v>516</v>
      </c>
      <c r="R3391">
        <v>0</v>
      </c>
    </row>
    <row r="3392" spans="8:18">
      <c r="H3392" t="s">
        <v>296</v>
      </c>
      <c r="I3392" t="s">
        <v>348</v>
      </c>
      <c r="J3392">
        <v>2020</v>
      </c>
      <c r="K3392" t="s">
        <v>516</v>
      </c>
      <c r="L3392">
        <v>0</v>
      </c>
      <c r="N3392" t="s">
        <v>296</v>
      </c>
      <c r="O3392" t="s">
        <v>343</v>
      </c>
      <c r="P3392">
        <v>2008</v>
      </c>
      <c r="Q3392" t="s">
        <v>516</v>
      </c>
      <c r="R3392">
        <v>0</v>
      </c>
    </row>
    <row r="3393" spans="8:18">
      <c r="H3393" t="s">
        <v>296</v>
      </c>
      <c r="I3393" t="s">
        <v>349</v>
      </c>
      <c r="J3393">
        <v>2010</v>
      </c>
      <c r="K3393" t="s">
        <v>681</v>
      </c>
      <c r="L3393">
        <v>3</v>
      </c>
      <c r="N3393" t="s">
        <v>296</v>
      </c>
      <c r="O3393" t="s">
        <v>343</v>
      </c>
      <c r="P3393">
        <v>2009</v>
      </c>
      <c r="Q3393" t="s">
        <v>516</v>
      </c>
      <c r="R3393">
        <v>0</v>
      </c>
    </row>
    <row r="3394" spans="8:18">
      <c r="H3394" t="s">
        <v>296</v>
      </c>
      <c r="I3394" t="s">
        <v>349</v>
      </c>
      <c r="J3394">
        <v>2011</v>
      </c>
      <c r="K3394" t="s">
        <v>681</v>
      </c>
      <c r="L3394">
        <v>3</v>
      </c>
      <c r="N3394" t="s">
        <v>296</v>
      </c>
      <c r="O3394" t="s">
        <v>343</v>
      </c>
      <c r="P3394">
        <v>2010</v>
      </c>
      <c r="Q3394" t="s">
        <v>516</v>
      </c>
      <c r="R3394">
        <v>0</v>
      </c>
    </row>
    <row r="3395" spans="8:18">
      <c r="H3395" t="s">
        <v>296</v>
      </c>
      <c r="I3395" t="s">
        <v>349</v>
      </c>
      <c r="J3395">
        <v>2012</v>
      </c>
      <c r="K3395" t="s">
        <v>681</v>
      </c>
      <c r="L3395">
        <v>3</v>
      </c>
      <c r="N3395" t="s">
        <v>296</v>
      </c>
      <c r="O3395" t="s">
        <v>343</v>
      </c>
      <c r="P3395">
        <v>2011</v>
      </c>
      <c r="Q3395" t="s">
        <v>516</v>
      </c>
      <c r="R3395">
        <v>0</v>
      </c>
    </row>
    <row r="3396" spans="8:18">
      <c r="H3396" t="s">
        <v>296</v>
      </c>
      <c r="I3396" t="s">
        <v>349</v>
      </c>
      <c r="J3396">
        <v>2013</v>
      </c>
      <c r="K3396" t="s">
        <v>681</v>
      </c>
      <c r="L3396">
        <v>3</v>
      </c>
      <c r="N3396" t="s">
        <v>296</v>
      </c>
      <c r="O3396" t="s">
        <v>343</v>
      </c>
      <c r="P3396">
        <v>2012</v>
      </c>
      <c r="Q3396" t="s">
        <v>516</v>
      </c>
      <c r="R3396">
        <v>0</v>
      </c>
    </row>
    <row r="3397" spans="8:18">
      <c r="H3397" t="s">
        <v>296</v>
      </c>
      <c r="I3397" t="s">
        <v>349</v>
      </c>
      <c r="J3397">
        <v>2014</v>
      </c>
      <c r="K3397" t="s">
        <v>681</v>
      </c>
      <c r="L3397">
        <v>3</v>
      </c>
      <c r="N3397" t="s">
        <v>296</v>
      </c>
      <c r="O3397" t="s">
        <v>343</v>
      </c>
      <c r="P3397">
        <v>2013</v>
      </c>
      <c r="Q3397" t="s">
        <v>516</v>
      </c>
      <c r="R3397">
        <v>0</v>
      </c>
    </row>
    <row r="3398" spans="8:18">
      <c r="H3398" t="s">
        <v>296</v>
      </c>
      <c r="I3398" t="s">
        <v>349</v>
      </c>
      <c r="J3398">
        <v>2015</v>
      </c>
      <c r="K3398" t="s">
        <v>681</v>
      </c>
      <c r="L3398">
        <v>3</v>
      </c>
      <c r="N3398" t="s">
        <v>296</v>
      </c>
      <c r="O3398" t="s">
        <v>343</v>
      </c>
      <c r="P3398">
        <v>2014</v>
      </c>
      <c r="Q3398" t="s">
        <v>516</v>
      </c>
      <c r="R3398">
        <v>0</v>
      </c>
    </row>
    <row r="3399" spans="8:18">
      <c r="H3399" t="s">
        <v>296</v>
      </c>
      <c r="I3399" t="s">
        <v>349</v>
      </c>
      <c r="J3399">
        <v>2016</v>
      </c>
      <c r="K3399" t="s">
        <v>681</v>
      </c>
      <c r="L3399">
        <v>3</v>
      </c>
      <c r="N3399" t="s">
        <v>296</v>
      </c>
      <c r="O3399" t="s">
        <v>343</v>
      </c>
      <c r="P3399">
        <v>2015</v>
      </c>
      <c r="Q3399" t="s">
        <v>516</v>
      </c>
      <c r="R3399">
        <v>0</v>
      </c>
    </row>
    <row r="3400" spans="8:18">
      <c r="H3400" t="s">
        <v>296</v>
      </c>
      <c r="I3400" t="s">
        <v>349</v>
      </c>
      <c r="J3400">
        <v>2017</v>
      </c>
      <c r="K3400" t="s">
        <v>681</v>
      </c>
      <c r="L3400">
        <v>3</v>
      </c>
      <c r="N3400" t="s">
        <v>296</v>
      </c>
      <c r="O3400" t="s">
        <v>343</v>
      </c>
      <c r="P3400">
        <v>2016</v>
      </c>
      <c r="Q3400" t="s">
        <v>516</v>
      </c>
      <c r="R3400">
        <v>0</v>
      </c>
    </row>
    <row r="3401" spans="8:18">
      <c r="H3401" t="s">
        <v>296</v>
      </c>
      <c r="I3401" t="s">
        <v>349</v>
      </c>
      <c r="J3401">
        <v>2018</v>
      </c>
      <c r="K3401" t="s">
        <v>681</v>
      </c>
      <c r="L3401">
        <v>3</v>
      </c>
      <c r="N3401" t="s">
        <v>296</v>
      </c>
      <c r="O3401" t="s">
        <v>343</v>
      </c>
      <c r="P3401">
        <v>2017</v>
      </c>
      <c r="Q3401" t="s">
        <v>516</v>
      </c>
      <c r="R3401">
        <v>0</v>
      </c>
    </row>
    <row r="3402" spans="8:18">
      <c r="H3402" t="s">
        <v>296</v>
      </c>
      <c r="I3402" t="s">
        <v>349</v>
      </c>
      <c r="J3402">
        <v>2019</v>
      </c>
      <c r="K3402" t="s">
        <v>681</v>
      </c>
      <c r="L3402">
        <v>3</v>
      </c>
      <c r="N3402" t="s">
        <v>296</v>
      </c>
      <c r="O3402" t="s">
        <v>343</v>
      </c>
      <c r="P3402">
        <v>2018</v>
      </c>
      <c r="Q3402" t="s">
        <v>516</v>
      </c>
      <c r="R3402">
        <v>0</v>
      </c>
    </row>
    <row r="3403" spans="8:18">
      <c r="H3403" t="s">
        <v>296</v>
      </c>
      <c r="I3403" t="s">
        <v>349</v>
      </c>
      <c r="J3403">
        <v>2020</v>
      </c>
      <c r="K3403" t="s">
        <v>681</v>
      </c>
      <c r="L3403">
        <v>3</v>
      </c>
      <c r="N3403" t="s">
        <v>296</v>
      </c>
      <c r="O3403" t="s">
        <v>343</v>
      </c>
      <c r="P3403">
        <v>2019</v>
      </c>
      <c r="Q3403" t="s">
        <v>1408</v>
      </c>
      <c r="R3403">
        <v>3</v>
      </c>
    </row>
    <row r="3404" spans="8:18">
      <c r="H3404" t="s">
        <v>296</v>
      </c>
      <c r="I3404" t="s">
        <v>349</v>
      </c>
      <c r="J3404">
        <v>2021</v>
      </c>
      <c r="K3404" t="s">
        <v>681</v>
      </c>
      <c r="L3404">
        <v>3</v>
      </c>
      <c r="N3404" t="s">
        <v>296</v>
      </c>
      <c r="O3404" t="s">
        <v>343</v>
      </c>
      <c r="P3404">
        <v>2020</v>
      </c>
      <c r="Q3404" t="s">
        <v>1408</v>
      </c>
      <c r="R3404">
        <v>3</v>
      </c>
    </row>
    <row r="3405" spans="8:18">
      <c r="H3405" t="s">
        <v>296</v>
      </c>
      <c r="I3405" t="s">
        <v>350</v>
      </c>
      <c r="J3405">
        <v>2006</v>
      </c>
      <c r="K3405" t="s">
        <v>516</v>
      </c>
      <c r="L3405">
        <v>0</v>
      </c>
      <c r="N3405" t="s">
        <v>296</v>
      </c>
      <c r="O3405" t="s">
        <v>344</v>
      </c>
      <c r="P3405">
        <v>2006</v>
      </c>
      <c r="Q3405">
        <v>0</v>
      </c>
      <c r="R3405">
        <v>0</v>
      </c>
    </row>
    <row r="3406" spans="8:18">
      <c r="H3406" t="s">
        <v>296</v>
      </c>
      <c r="I3406" t="s">
        <v>350</v>
      </c>
      <c r="J3406">
        <v>2007</v>
      </c>
      <c r="K3406" t="s">
        <v>516</v>
      </c>
      <c r="L3406">
        <v>0</v>
      </c>
      <c r="N3406" t="s">
        <v>296</v>
      </c>
      <c r="O3406" t="s">
        <v>344</v>
      </c>
      <c r="P3406">
        <v>2007</v>
      </c>
      <c r="Q3406">
        <v>0</v>
      </c>
      <c r="R3406">
        <v>0</v>
      </c>
    </row>
    <row r="3407" spans="8:18">
      <c r="H3407" t="s">
        <v>296</v>
      </c>
      <c r="I3407" t="s">
        <v>350</v>
      </c>
      <c r="J3407">
        <v>2008</v>
      </c>
      <c r="K3407" t="s">
        <v>516</v>
      </c>
      <c r="L3407">
        <v>0</v>
      </c>
      <c r="N3407" t="s">
        <v>296</v>
      </c>
      <c r="O3407" t="s">
        <v>344</v>
      </c>
      <c r="P3407">
        <v>2008</v>
      </c>
      <c r="Q3407">
        <v>0</v>
      </c>
      <c r="R3407">
        <v>0</v>
      </c>
    </row>
    <row r="3408" spans="8:18">
      <c r="H3408" t="s">
        <v>296</v>
      </c>
      <c r="I3408" t="s">
        <v>350</v>
      </c>
      <c r="J3408">
        <v>2009</v>
      </c>
      <c r="K3408" t="s">
        <v>516</v>
      </c>
      <c r="L3408">
        <v>0</v>
      </c>
      <c r="N3408" t="s">
        <v>296</v>
      </c>
      <c r="O3408" t="s">
        <v>344</v>
      </c>
      <c r="P3408">
        <v>2009</v>
      </c>
      <c r="Q3408">
        <v>0</v>
      </c>
      <c r="R3408">
        <v>0</v>
      </c>
    </row>
    <row r="3409" spans="8:18">
      <c r="H3409" t="s">
        <v>296</v>
      </c>
      <c r="I3409" t="s">
        <v>350</v>
      </c>
      <c r="J3409">
        <v>2010</v>
      </c>
      <c r="K3409" t="s">
        <v>516</v>
      </c>
      <c r="L3409">
        <v>0</v>
      </c>
      <c r="N3409" t="s">
        <v>296</v>
      </c>
      <c r="O3409" t="s">
        <v>344</v>
      </c>
      <c r="P3409">
        <v>2010</v>
      </c>
      <c r="Q3409">
        <v>0</v>
      </c>
      <c r="R3409">
        <v>0</v>
      </c>
    </row>
    <row r="3410" spans="8:18">
      <c r="H3410" t="s">
        <v>296</v>
      </c>
      <c r="I3410" t="s">
        <v>350</v>
      </c>
      <c r="J3410">
        <v>2011</v>
      </c>
      <c r="K3410" t="s">
        <v>516</v>
      </c>
      <c r="L3410">
        <v>0</v>
      </c>
      <c r="N3410" t="s">
        <v>296</v>
      </c>
      <c r="O3410" t="s">
        <v>344</v>
      </c>
      <c r="P3410">
        <v>2011</v>
      </c>
      <c r="Q3410">
        <v>0</v>
      </c>
      <c r="R3410">
        <v>0</v>
      </c>
    </row>
    <row r="3411" spans="8:18">
      <c r="H3411" t="s">
        <v>296</v>
      </c>
      <c r="I3411" t="s">
        <v>350</v>
      </c>
      <c r="J3411">
        <v>2012</v>
      </c>
      <c r="K3411" t="s">
        <v>516</v>
      </c>
      <c r="L3411">
        <v>0</v>
      </c>
      <c r="N3411" t="s">
        <v>296</v>
      </c>
      <c r="O3411" t="s">
        <v>344</v>
      </c>
      <c r="P3411">
        <v>2012</v>
      </c>
      <c r="Q3411">
        <v>0</v>
      </c>
      <c r="R3411">
        <v>0</v>
      </c>
    </row>
    <row r="3412" spans="8:18">
      <c r="H3412" t="s">
        <v>296</v>
      </c>
      <c r="I3412" t="s">
        <v>350</v>
      </c>
      <c r="J3412">
        <v>2013</v>
      </c>
      <c r="K3412" t="s">
        <v>516</v>
      </c>
      <c r="L3412">
        <v>0</v>
      </c>
      <c r="N3412" t="s">
        <v>296</v>
      </c>
      <c r="O3412" t="s">
        <v>344</v>
      </c>
      <c r="P3412">
        <v>2013</v>
      </c>
      <c r="Q3412">
        <v>0</v>
      </c>
      <c r="R3412">
        <v>0</v>
      </c>
    </row>
    <row r="3413" spans="8:18">
      <c r="H3413" t="s">
        <v>296</v>
      </c>
      <c r="I3413" t="s">
        <v>350</v>
      </c>
      <c r="J3413">
        <v>2014</v>
      </c>
      <c r="K3413" t="s">
        <v>516</v>
      </c>
      <c r="L3413">
        <v>0</v>
      </c>
      <c r="N3413" t="s">
        <v>296</v>
      </c>
      <c r="O3413" t="s">
        <v>344</v>
      </c>
      <c r="P3413">
        <v>2014</v>
      </c>
      <c r="Q3413" t="s">
        <v>1409</v>
      </c>
      <c r="R3413">
        <v>1</v>
      </c>
    </row>
    <row r="3414" spans="8:18">
      <c r="H3414" t="s">
        <v>296</v>
      </c>
      <c r="I3414" t="s">
        <v>350</v>
      </c>
      <c r="J3414">
        <v>2015</v>
      </c>
      <c r="K3414" t="s">
        <v>516</v>
      </c>
      <c r="L3414">
        <v>0</v>
      </c>
      <c r="N3414" t="s">
        <v>296</v>
      </c>
      <c r="O3414" t="s">
        <v>344</v>
      </c>
      <c r="P3414">
        <v>2015</v>
      </c>
      <c r="Q3414" t="s">
        <v>1409</v>
      </c>
      <c r="R3414">
        <v>1</v>
      </c>
    </row>
    <row r="3415" spans="8:18">
      <c r="H3415" t="s">
        <v>296</v>
      </c>
      <c r="I3415" t="s">
        <v>350</v>
      </c>
      <c r="J3415">
        <v>2016</v>
      </c>
      <c r="K3415" t="s">
        <v>516</v>
      </c>
      <c r="L3415">
        <v>0</v>
      </c>
      <c r="N3415" t="s">
        <v>296</v>
      </c>
      <c r="O3415" t="s">
        <v>344</v>
      </c>
      <c r="P3415">
        <v>2016</v>
      </c>
      <c r="Q3415" t="s">
        <v>1409</v>
      </c>
      <c r="R3415">
        <v>1</v>
      </c>
    </row>
    <row r="3416" spans="8:18">
      <c r="H3416" t="s">
        <v>296</v>
      </c>
      <c r="I3416" t="s">
        <v>350</v>
      </c>
      <c r="J3416">
        <v>2017</v>
      </c>
      <c r="K3416" t="s">
        <v>516</v>
      </c>
      <c r="L3416">
        <v>0</v>
      </c>
      <c r="N3416" t="s">
        <v>296</v>
      </c>
      <c r="O3416" t="s">
        <v>344</v>
      </c>
      <c r="P3416">
        <v>2017</v>
      </c>
      <c r="Q3416" t="s">
        <v>1409</v>
      </c>
      <c r="R3416">
        <v>1</v>
      </c>
    </row>
    <row r="3417" spans="8:18">
      <c r="H3417" t="s">
        <v>296</v>
      </c>
      <c r="I3417" t="s">
        <v>350</v>
      </c>
      <c r="J3417">
        <v>2018</v>
      </c>
      <c r="K3417" t="s">
        <v>516</v>
      </c>
      <c r="L3417">
        <v>0</v>
      </c>
      <c r="N3417" t="s">
        <v>296</v>
      </c>
      <c r="O3417" t="s">
        <v>344</v>
      </c>
      <c r="P3417">
        <v>2018</v>
      </c>
      <c r="Q3417" t="s">
        <v>1409</v>
      </c>
      <c r="R3417">
        <v>1</v>
      </c>
    </row>
    <row r="3418" spans="8:18">
      <c r="H3418" t="s">
        <v>296</v>
      </c>
      <c r="I3418" t="s">
        <v>350</v>
      </c>
      <c r="J3418">
        <v>2019</v>
      </c>
      <c r="K3418" t="s">
        <v>516</v>
      </c>
      <c r="L3418">
        <v>0</v>
      </c>
      <c r="N3418" t="s">
        <v>296</v>
      </c>
      <c r="O3418" t="s">
        <v>344</v>
      </c>
      <c r="P3418">
        <v>2019</v>
      </c>
      <c r="Q3418" t="s">
        <v>1409</v>
      </c>
      <c r="R3418">
        <v>1</v>
      </c>
    </row>
    <row r="3419" spans="8:18">
      <c r="H3419" t="s">
        <v>296</v>
      </c>
      <c r="I3419" t="s">
        <v>350</v>
      </c>
      <c r="J3419">
        <v>2020</v>
      </c>
      <c r="K3419" t="s">
        <v>516</v>
      </c>
      <c r="L3419">
        <v>0</v>
      </c>
      <c r="N3419" t="s">
        <v>296</v>
      </c>
      <c r="O3419" t="s">
        <v>344</v>
      </c>
      <c r="P3419">
        <v>2020</v>
      </c>
      <c r="Q3419" t="s">
        <v>1409</v>
      </c>
      <c r="R3419">
        <v>1</v>
      </c>
    </row>
    <row r="3420" spans="8:18">
      <c r="H3420" t="s">
        <v>296</v>
      </c>
      <c r="I3420" t="s">
        <v>351</v>
      </c>
      <c r="J3420">
        <v>2006</v>
      </c>
      <c r="N3420" t="s">
        <v>296</v>
      </c>
      <c r="O3420" t="s">
        <v>345</v>
      </c>
      <c r="P3420">
        <v>2006</v>
      </c>
      <c r="Q3420" t="s">
        <v>516</v>
      </c>
      <c r="R3420">
        <v>0</v>
      </c>
    </row>
    <row r="3421" spans="8:18">
      <c r="H3421" t="s">
        <v>296</v>
      </c>
      <c r="I3421" t="s">
        <v>351</v>
      </c>
      <c r="J3421">
        <v>2007</v>
      </c>
      <c r="N3421" t="s">
        <v>296</v>
      </c>
      <c r="O3421" t="s">
        <v>345</v>
      </c>
      <c r="P3421">
        <v>2007</v>
      </c>
      <c r="Q3421" t="s">
        <v>516</v>
      </c>
      <c r="R3421">
        <v>0</v>
      </c>
    </row>
    <row r="3422" spans="8:18">
      <c r="H3422" t="s">
        <v>296</v>
      </c>
      <c r="I3422" t="s">
        <v>351</v>
      </c>
      <c r="J3422">
        <v>2008</v>
      </c>
      <c r="N3422" t="s">
        <v>296</v>
      </c>
      <c r="O3422" t="s">
        <v>345</v>
      </c>
      <c r="P3422">
        <v>2008</v>
      </c>
      <c r="Q3422" t="s">
        <v>516</v>
      </c>
      <c r="R3422">
        <v>0</v>
      </c>
    </row>
    <row r="3423" spans="8:18">
      <c r="H3423" t="s">
        <v>296</v>
      </c>
      <c r="I3423" t="s">
        <v>351</v>
      </c>
      <c r="J3423">
        <v>2009</v>
      </c>
      <c r="N3423" t="s">
        <v>296</v>
      </c>
      <c r="O3423" t="s">
        <v>345</v>
      </c>
      <c r="P3423">
        <v>2009</v>
      </c>
      <c r="Q3423" t="s">
        <v>516</v>
      </c>
      <c r="R3423">
        <v>0</v>
      </c>
    </row>
    <row r="3424" spans="8:18">
      <c r="H3424" t="s">
        <v>296</v>
      </c>
      <c r="I3424" t="s">
        <v>351</v>
      </c>
      <c r="J3424">
        <v>2010</v>
      </c>
      <c r="N3424" t="s">
        <v>296</v>
      </c>
      <c r="O3424" t="s">
        <v>345</v>
      </c>
      <c r="P3424">
        <v>2010</v>
      </c>
      <c r="Q3424" t="s">
        <v>516</v>
      </c>
      <c r="R3424">
        <v>0</v>
      </c>
    </row>
    <row r="3425" spans="8:18">
      <c r="H3425" t="s">
        <v>296</v>
      </c>
      <c r="I3425" t="s">
        <v>351</v>
      </c>
      <c r="J3425">
        <v>2011</v>
      </c>
      <c r="N3425" t="s">
        <v>296</v>
      </c>
      <c r="O3425" t="s">
        <v>345</v>
      </c>
      <c r="P3425">
        <v>2011</v>
      </c>
      <c r="Q3425" t="s">
        <v>516</v>
      </c>
      <c r="R3425">
        <v>0</v>
      </c>
    </row>
    <row r="3426" spans="8:18">
      <c r="H3426" t="s">
        <v>296</v>
      </c>
      <c r="I3426" t="s">
        <v>351</v>
      </c>
      <c r="J3426">
        <v>2012</v>
      </c>
      <c r="N3426" t="s">
        <v>296</v>
      </c>
      <c r="O3426" t="s">
        <v>345</v>
      </c>
      <c r="P3426">
        <v>2012</v>
      </c>
      <c r="Q3426" t="s">
        <v>516</v>
      </c>
      <c r="R3426">
        <v>0</v>
      </c>
    </row>
    <row r="3427" spans="8:18">
      <c r="H3427" t="s">
        <v>296</v>
      </c>
      <c r="I3427" t="s">
        <v>351</v>
      </c>
      <c r="J3427">
        <v>2013</v>
      </c>
      <c r="N3427" t="s">
        <v>296</v>
      </c>
      <c r="O3427" t="s">
        <v>345</v>
      </c>
      <c r="P3427">
        <v>2013</v>
      </c>
      <c r="Q3427" t="s">
        <v>516</v>
      </c>
      <c r="R3427">
        <v>0</v>
      </c>
    </row>
    <row r="3428" spans="8:18">
      <c r="H3428" t="s">
        <v>296</v>
      </c>
      <c r="I3428" t="s">
        <v>351</v>
      </c>
      <c r="J3428">
        <v>2014</v>
      </c>
      <c r="N3428" t="s">
        <v>296</v>
      </c>
      <c r="O3428" t="s">
        <v>345</v>
      </c>
      <c r="P3428">
        <v>2014</v>
      </c>
      <c r="Q3428" t="s">
        <v>516</v>
      </c>
      <c r="R3428">
        <v>0</v>
      </c>
    </row>
    <row r="3429" spans="8:18">
      <c r="H3429" t="s">
        <v>296</v>
      </c>
      <c r="I3429" t="s">
        <v>351</v>
      </c>
      <c r="J3429">
        <v>2015</v>
      </c>
      <c r="N3429" t="s">
        <v>296</v>
      </c>
      <c r="O3429" t="s">
        <v>345</v>
      </c>
      <c r="P3429">
        <v>2015</v>
      </c>
      <c r="Q3429" t="s">
        <v>516</v>
      </c>
      <c r="R3429">
        <v>0</v>
      </c>
    </row>
    <row r="3430" spans="8:18">
      <c r="H3430" t="s">
        <v>296</v>
      </c>
      <c r="I3430" t="s">
        <v>351</v>
      </c>
      <c r="J3430">
        <v>2016</v>
      </c>
      <c r="N3430" t="s">
        <v>296</v>
      </c>
      <c r="O3430" t="s">
        <v>345</v>
      </c>
      <c r="P3430">
        <v>2016</v>
      </c>
      <c r="Q3430" t="s">
        <v>516</v>
      </c>
      <c r="R3430">
        <v>0</v>
      </c>
    </row>
    <row r="3431" spans="8:18">
      <c r="H3431" t="s">
        <v>296</v>
      </c>
      <c r="I3431" t="s">
        <v>351</v>
      </c>
      <c r="J3431">
        <v>2017</v>
      </c>
      <c r="N3431" t="s">
        <v>296</v>
      </c>
      <c r="O3431" t="s">
        <v>345</v>
      </c>
      <c r="P3431">
        <v>2017</v>
      </c>
      <c r="Q3431" t="s">
        <v>516</v>
      </c>
      <c r="R3431">
        <v>0</v>
      </c>
    </row>
    <row r="3432" spans="8:18">
      <c r="H3432" t="s">
        <v>296</v>
      </c>
      <c r="I3432" t="s">
        <v>351</v>
      </c>
      <c r="J3432">
        <v>2018</v>
      </c>
      <c r="N3432" t="s">
        <v>296</v>
      </c>
      <c r="O3432" t="s">
        <v>345</v>
      </c>
      <c r="P3432">
        <v>2018</v>
      </c>
      <c r="Q3432" t="s">
        <v>516</v>
      </c>
      <c r="R3432">
        <v>0</v>
      </c>
    </row>
    <row r="3433" spans="8:18">
      <c r="H3433" t="s">
        <v>296</v>
      </c>
      <c r="I3433" t="s">
        <v>351</v>
      </c>
      <c r="J3433">
        <v>2019</v>
      </c>
      <c r="N3433" t="s">
        <v>296</v>
      </c>
      <c r="O3433" t="s">
        <v>345</v>
      </c>
      <c r="P3433">
        <v>2019</v>
      </c>
      <c r="Q3433" t="s">
        <v>516</v>
      </c>
      <c r="R3433">
        <v>0</v>
      </c>
    </row>
    <row r="3434" spans="8:18">
      <c r="H3434" t="s">
        <v>296</v>
      </c>
      <c r="I3434" t="s">
        <v>351</v>
      </c>
      <c r="J3434">
        <v>2020</v>
      </c>
      <c r="N3434" t="s">
        <v>296</v>
      </c>
      <c r="O3434" t="s">
        <v>345</v>
      </c>
      <c r="P3434">
        <v>2020</v>
      </c>
      <c r="Q3434" t="s">
        <v>516</v>
      </c>
      <c r="R3434">
        <v>0</v>
      </c>
    </row>
    <row r="3435" spans="8:18">
      <c r="H3435" t="s">
        <v>296</v>
      </c>
      <c r="I3435" t="s">
        <v>352</v>
      </c>
      <c r="J3435">
        <v>2006</v>
      </c>
      <c r="K3435" t="s">
        <v>516</v>
      </c>
      <c r="L3435">
        <v>0</v>
      </c>
      <c r="N3435" t="s">
        <v>296</v>
      </c>
      <c r="O3435" t="s">
        <v>346</v>
      </c>
      <c r="P3435">
        <v>0</v>
      </c>
    </row>
    <row r="3436" spans="8:18">
      <c r="H3436" t="s">
        <v>296</v>
      </c>
      <c r="I3436" t="s">
        <v>352</v>
      </c>
      <c r="J3436">
        <v>2007</v>
      </c>
      <c r="K3436" t="s">
        <v>516</v>
      </c>
      <c r="L3436">
        <v>0</v>
      </c>
      <c r="N3436" t="s">
        <v>296</v>
      </c>
      <c r="O3436" t="s">
        <v>347</v>
      </c>
      <c r="P3436">
        <v>2006</v>
      </c>
      <c r="Q3436">
        <v>0</v>
      </c>
      <c r="R3436">
        <v>0</v>
      </c>
    </row>
    <row r="3437" spans="8:18">
      <c r="H3437" t="s">
        <v>296</v>
      </c>
      <c r="I3437" t="s">
        <v>352</v>
      </c>
      <c r="J3437">
        <v>2008</v>
      </c>
      <c r="K3437" t="s">
        <v>516</v>
      </c>
      <c r="L3437">
        <v>0</v>
      </c>
      <c r="N3437" t="s">
        <v>296</v>
      </c>
      <c r="O3437" t="s">
        <v>347</v>
      </c>
      <c r="P3437">
        <v>2007</v>
      </c>
      <c r="Q3437">
        <v>0</v>
      </c>
      <c r="R3437">
        <v>0</v>
      </c>
    </row>
    <row r="3438" spans="8:18">
      <c r="H3438" t="s">
        <v>296</v>
      </c>
      <c r="I3438" t="s">
        <v>352</v>
      </c>
      <c r="J3438">
        <v>2009</v>
      </c>
      <c r="K3438" t="s">
        <v>516</v>
      </c>
      <c r="L3438">
        <v>0</v>
      </c>
      <c r="N3438" t="s">
        <v>296</v>
      </c>
      <c r="O3438" t="s">
        <v>347</v>
      </c>
      <c r="P3438">
        <v>2008</v>
      </c>
      <c r="Q3438">
        <v>0</v>
      </c>
      <c r="R3438">
        <v>0</v>
      </c>
    </row>
    <row r="3439" spans="8:18">
      <c r="H3439" t="s">
        <v>296</v>
      </c>
      <c r="I3439" t="s">
        <v>352</v>
      </c>
      <c r="J3439">
        <v>2010</v>
      </c>
      <c r="K3439" t="s">
        <v>516</v>
      </c>
      <c r="L3439">
        <v>0</v>
      </c>
      <c r="N3439" t="s">
        <v>296</v>
      </c>
      <c r="O3439" t="s">
        <v>347</v>
      </c>
      <c r="P3439">
        <v>2009</v>
      </c>
      <c r="Q3439">
        <v>0</v>
      </c>
      <c r="R3439">
        <v>0</v>
      </c>
    </row>
    <row r="3440" spans="8:18">
      <c r="H3440" t="s">
        <v>296</v>
      </c>
      <c r="I3440" t="s">
        <v>352</v>
      </c>
      <c r="J3440">
        <v>2011</v>
      </c>
      <c r="K3440" t="s">
        <v>516</v>
      </c>
      <c r="L3440">
        <v>0</v>
      </c>
      <c r="N3440" t="s">
        <v>296</v>
      </c>
      <c r="O3440" t="s">
        <v>347</v>
      </c>
      <c r="P3440">
        <v>2010</v>
      </c>
      <c r="Q3440">
        <v>0</v>
      </c>
      <c r="R3440">
        <v>0</v>
      </c>
    </row>
    <row r="3441" spans="8:18">
      <c r="H3441" t="s">
        <v>296</v>
      </c>
      <c r="I3441" t="s">
        <v>352</v>
      </c>
      <c r="J3441">
        <v>2012</v>
      </c>
      <c r="K3441" t="s">
        <v>516</v>
      </c>
      <c r="L3441">
        <v>0</v>
      </c>
      <c r="N3441" t="s">
        <v>296</v>
      </c>
      <c r="O3441" t="s">
        <v>347</v>
      </c>
      <c r="P3441">
        <v>2011</v>
      </c>
      <c r="Q3441">
        <v>0</v>
      </c>
      <c r="R3441">
        <v>0</v>
      </c>
    </row>
    <row r="3442" spans="8:18">
      <c r="H3442" t="s">
        <v>296</v>
      </c>
      <c r="I3442" t="s">
        <v>352</v>
      </c>
      <c r="J3442">
        <v>2013</v>
      </c>
      <c r="K3442" t="s">
        <v>516</v>
      </c>
      <c r="L3442">
        <v>0</v>
      </c>
      <c r="N3442" t="s">
        <v>296</v>
      </c>
      <c r="O3442" t="s">
        <v>347</v>
      </c>
      <c r="P3442">
        <v>2012</v>
      </c>
      <c r="Q3442">
        <v>0</v>
      </c>
      <c r="R3442">
        <v>0</v>
      </c>
    </row>
    <row r="3443" spans="8:18">
      <c r="H3443" t="s">
        <v>296</v>
      </c>
      <c r="I3443" t="s">
        <v>352</v>
      </c>
      <c r="J3443">
        <v>2014</v>
      </c>
      <c r="K3443" t="s">
        <v>516</v>
      </c>
      <c r="L3443">
        <v>0</v>
      </c>
      <c r="N3443" t="s">
        <v>296</v>
      </c>
      <c r="O3443" t="s">
        <v>347</v>
      </c>
      <c r="P3443">
        <v>2013</v>
      </c>
      <c r="Q3443">
        <v>0</v>
      </c>
      <c r="R3443">
        <v>0</v>
      </c>
    </row>
    <row r="3444" spans="8:18">
      <c r="H3444" t="s">
        <v>296</v>
      </c>
      <c r="I3444" t="s">
        <v>352</v>
      </c>
      <c r="J3444">
        <v>2015</v>
      </c>
      <c r="K3444" t="s">
        <v>516</v>
      </c>
      <c r="L3444">
        <v>0</v>
      </c>
      <c r="N3444" t="s">
        <v>296</v>
      </c>
      <c r="O3444" t="s">
        <v>347</v>
      </c>
      <c r="P3444">
        <v>2014</v>
      </c>
      <c r="Q3444">
        <v>0</v>
      </c>
      <c r="R3444">
        <v>0</v>
      </c>
    </row>
    <row r="3445" spans="8:18">
      <c r="H3445" t="s">
        <v>296</v>
      </c>
      <c r="I3445" t="s">
        <v>352</v>
      </c>
      <c r="J3445">
        <v>2016</v>
      </c>
      <c r="K3445" t="s">
        <v>516</v>
      </c>
      <c r="L3445">
        <v>0</v>
      </c>
      <c r="N3445" t="s">
        <v>296</v>
      </c>
      <c r="O3445" t="s">
        <v>347</v>
      </c>
      <c r="P3445">
        <v>2015</v>
      </c>
      <c r="Q3445">
        <v>0</v>
      </c>
      <c r="R3445">
        <v>0</v>
      </c>
    </row>
    <row r="3446" spans="8:18">
      <c r="H3446" t="s">
        <v>296</v>
      </c>
      <c r="I3446" t="s">
        <v>352</v>
      </c>
      <c r="J3446">
        <v>2017</v>
      </c>
      <c r="K3446" t="s">
        <v>516</v>
      </c>
      <c r="L3446">
        <v>0</v>
      </c>
      <c r="N3446" t="s">
        <v>296</v>
      </c>
      <c r="O3446" t="s">
        <v>347</v>
      </c>
      <c r="P3446">
        <v>2016</v>
      </c>
      <c r="Q3446">
        <v>0</v>
      </c>
      <c r="R3446">
        <v>0</v>
      </c>
    </row>
    <row r="3447" spans="8:18">
      <c r="H3447" t="s">
        <v>296</v>
      </c>
      <c r="I3447" t="s">
        <v>352</v>
      </c>
      <c r="J3447">
        <v>2018</v>
      </c>
      <c r="K3447" t="s">
        <v>516</v>
      </c>
      <c r="L3447">
        <v>0</v>
      </c>
      <c r="N3447" t="s">
        <v>296</v>
      </c>
      <c r="O3447" t="s">
        <v>347</v>
      </c>
      <c r="P3447">
        <v>2017</v>
      </c>
      <c r="Q3447">
        <v>0</v>
      </c>
      <c r="R3447">
        <v>0</v>
      </c>
    </row>
    <row r="3448" spans="8:18">
      <c r="H3448" t="s">
        <v>296</v>
      </c>
      <c r="I3448" t="s">
        <v>352</v>
      </c>
      <c r="J3448">
        <v>2019</v>
      </c>
      <c r="K3448" t="s">
        <v>516</v>
      </c>
      <c r="L3448">
        <v>0</v>
      </c>
      <c r="N3448" t="s">
        <v>296</v>
      </c>
      <c r="O3448" t="s">
        <v>347</v>
      </c>
      <c r="P3448">
        <v>2018</v>
      </c>
      <c r="Q3448">
        <v>0</v>
      </c>
      <c r="R3448">
        <v>0</v>
      </c>
    </row>
    <row r="3449" spans="8:18">
      <c r="H3449" t="s">
        <v>296</v>
      </c>
      <c r="I3449" t="s">
        <v>352</v>
      </c>
      <c r="J3449">
        <v>2020</v>
      </c>
      <c r="K3449" t="s">
        <v>516</v>
      </c>
      <c r="L3449">
        <v>0</v>
      </c>
      <c r="N3449" t="s">
        <v>296</v>
      </c>
      <c r="O3449" t="s">
        <v>347</v>
      </c>
      <c r="P3449">
        <v>2019</v>
      </c>
      <c r="Q3449">
        <v>0</v>
      </c>
      <c r="R3449">
        <v>0</v>
      </c>
    </row>
    <row r="3450" spans="8:18">
      <c r="H3450" t="s">
        <v>296</v>
      </c>
      <c r="I3450" t="s">
        <v>353</v>
      </c>
      <c r="J3450">
        <v>2006</v>
      </c>
      <c r="K3450">
        <v>0</v>
      </c>
      <c r="L3450">
        <v>0</v>
      </c>
      <c r="N3450" t="s">
        <v>296</v>
      </c>
      <c r="O3450" t="s">
        <v>347</v>
      </c>
      <c r="P3450">
        <v>2020</v>
      </c>
      <c r="Q3450">
        <v>0</v>
      </c>
      <c r="R3450">
        <v>0</v>
      </c>
    </row>
    <row r="3451" spans="8:18">
      <c r="H3451" t="s">
        <v>296</v>
      </c>
      <c r="I3451" t="s">
        <v>353</v>
      </c>
      <c r="J3451">
        <v>2007</v>
      </c>
      <c r="K3451">
        <v>0</v>
      </c>
      <c r="L3451">
        <v>0</v>
      </c>
      <c r="N3451" t="s">
        <v>296</v>
      </c>
      <c r="O3451" t="s">
        <v>348</v>
      </c>
      <c r="P3451">
        <v>2006</v>
      </c>
      <c r="Q3451" t="s">
        <v>516</v>
      </c>
      <c r="R3451">
        <v>0</v>
      </c>
    </row>
    <row r="3452" spans="8:18">
      <c r="H3452" t="s">
        <v>296</v>
      </c>
      <c r="I3452" t="s">
        <v>353</v>
      </c>
      <c r="J3452">
        <v>2008</v>
      </c>
      <c r="K3452">
        <v>0</v>
      </c>
      <c r="L3452">
        <v>0</v>
      </c>
      <c r="N3452" t="s">
        <v>296</v>
      </c>
      <c r="O3452" t="s">
        <v>348</v>
      </c>
      <c r="P3452">
        <v>2007</v>
      </c>
      <c r="Q3452" t="s">
        <v>516</v>
      </c>
      <c r="R3452">
        <v>0</v>
      </c>
    </row>
    <row r="3453" spans="8:18">
      <c r="H3453" t="s">
        <v>296</v>
      </c>
      <c r="I3453" t="s">
        <v>353</v>
      </c>
      <c r="J3453">
        <v>2009</v>
      </c>
      <c r="K3453">
        <v>0</v>
      </c>
      <c r="L3453">
        <v>0</v>
      </c>
      <c r="N3453" t="s">
        <v>296</v>
      </c>
      <c r="O3453" t="s">
        <v>348</v>
      </c>
      <c r="P3453">
        <v>2008</v>
      </c>
      <c r="Q3453" t="s">
        <v>516</v>
      </c>
      <c r="R3453">
        <v>0</v>
      </c>
    </row>
    <row r="3454" spans="8:18">
      <c r="H3454" t="s">
        <v>296</v>
      </c>
      <c r="I3454" t="s">
        <v>353</v>
      </c>
      <c r="J3454">
        <v>2010</v>
      </c>
      <c r="K3454">
        <v>0</v>
      </c>
      <c r="L3454">
        <v>0</v>
      </c>
      <c r="N3454" t="s">
        <v>296</v>
      </c>
      <c r="O3454" t="s">
        <v>348</v>
      </c>
      <c r="P3454">
        <v>2009</v>
      </c>
      <c r="Q3454" t="s">
        <v>516</v>
      </c>
      <c r="R3454">
        <v>0</v>
      </c>
    </row>
    <row r="3455" spans="8:18">
      <c r="H3455" t="s">
        <v>296</v>
      </c>
      <c r="I3455" t="s">
        <v>353</v>
      </c>
      <c r="J3455">
        <v>2011</v>
      </c>
      <c r="K3455">
        <v>0</v>
      </c>
      <c r="L3455">
        <v>0</v>
      </c>
      <c r="N3455" t="s">
        <v>296</v>
      </c>
      <c r="O3455" t="s">
        <v>348</v>
      </c>
      <c r="P3455">
        <v>2010</v>
      </c>
      <c r="Q3455" t="s">
        <v>516</v>
      </c>
      <c r="R3455">
        <v>0</v>
      </c>
    </row>
    <row r="3456" spans="8:18">
      <c r="H3456" t="s">
        <v>296</v>
      </c>
      <c r="I3456" t="s">
        <v>353</v>
      </c>
      <c r="J3456">
        <v>2012</v>
      </c>
      <c r="K3456">
        <v>0</v>
      </c>
      <c r="L3456">
        <v>0</v>
      </c>
      <c r="N3456" t="s">
        <v>296</v>
      </c>
      <c r="O3456" t="s">
        <v>348</v>
      </c>
      <c r="P3456">
        <v>2011</v>
      </c>
      <c r="Q3456" t="s">
        <v>516</v>
      </c>
      <c r="R3456">
        <v>0</v>
      </c>
    </row>
    <row r="3457" spans="8:18">
      <c r="H3457" t="s">
        <v>296</v>
      </c>
      <c r="I3457" t="s">
        <v>353</v>
      </c>
      <c r="J3457">
        <v>2013</v>
      </c>
      <c r="K3457">
        <v>0</v>
      </c>
      <c r="L3457">
        <v>0</v>
      </c>
      <c r="N3457" t="s">
        <v>296</v>
      </c>
      <c r="O3457" t="s">
        <v>348</v>
      </c>
      <c r="P3457">
        <v>2012</v>
      </c>
      <c r="Q3457" t="s">
        <v>516</v>
      </c>
      <c r="R3457">
        <v>0</v>
      </c>
    </row>
    <row r="3458" spans="8:18">
      <c r="H3458" t="s">
        <v>296</v>
      </c>
      <c r="I3458" t="s">
        <v>353</v>
      </c>
      <c r="J3458">
        <v>2014</v>
      </c>
      <c r="K3458">
        <v>0</v>
      </c>
      <c r="L3458">
        <v>0</v>
      </c>
      <c r="N3458" t="s">
        <v>296</v>
      </c>
      <c r="O3458" t="s">
        <v>348</v>
      </c>
      <c r="P3458">
        <v>2013</v>
      </c>
      <c r="Q3458" t="s">
        <v>516</v>
      </c>
      <c r="R3458">
        <v>0</v>
      </c>
    </row>
    <row r="3459" spans="8:18">
      <c r="H3459" t="s">
        <v>296</v>
      </c>
      <c r="I3459" t="s">
        <v>353</v>
      </c>
      <c r="J3459">
        <v>2015</v>
      </c>
      <c r="K3459">
        <v>0</v>
      </c>
      <c r="L3459">
        <v>0</v>
      </c>
      <c r="N3459" t="s">
        <v>296</v>
      </c>
      <c r="O3459" t="s">
        <v>348</v>
      </c>
      <c r="P3459">
        <v>2014</v>
      </c>
      <c r="Q3459" t="s">
        <v>516</v>
      </c>
      <c r="R3459">
        <v>0</v>
      </c>
    </row>
    <row r="3460" spans="8:18">
      <c r="H3460" t="s">
        <v>296</v>
      </c>
      <c r="I3460" t="s">
        <v>353</v>
      </c>
      <c r="J3460">
        <v>2016</v>
      </c>
      <c r="K3460">
        <v>0</v>
      </c>
      <c r="L3460">
        <v>0</v>
      </c>
      <c r="N3460" t="s">
        <v>296</v>
      </c>
      <c r="O3460" t="s">
        <v>348</v>
      </c>
      <c r="P3460">
        <v>2015</v>
      </c>
      <c r="Q3460" t="s">
        <v>516</v>
      </c>
      <c r="R3460">
        <v>0</v>
      </c>
    </row>
    <row r="3461" spans="8:18">
      <c r="H3461" t="s">
        <v>296</v>
      </c>
      <c r="I3461" t="s">
        <v>353</v>
      </c>
      <c r="J3461">
        <v>2017</v>
      </c>
      <c r="K3461">
        <v>0</v>
      </c>
      <c r="L3461">
        <v>0</v>
      </c>
      <c r="N3461" t="s">
        <v>296</v>
      </c>
      <c r="O3461" t="s">
        <v>348</v>
      </c>
      <c r="P3461">
        <v>2016</v>
      </c>
      <c r="Q3461" t="s">
        <v>516</v>
      </c>
      <c r="R3461">
        <v>0</v>
      </c>
    </row>
    <row r="3462" spans="8:18">
      <c r="H3462" t="s">
        <v>296</v>
      </c>
      <c r="I3462" t="s">
        <v>353</v>
      </c>
      <c r="J3462">
        <v>2018</v>
      </c>
      <c r="K3462">
        <v>0</v>
      </c>
      <c r="L3462">
        <v>0</v>
      </c>
      <c r="N3462" t="s">
        <v>296</v>
      </c>
      <c r="O3462" t="s">
        <v>348</v>
      </c>
      <c r="P3462">
        <v>2017</v>
      </c>
      <c r="Q3462" t="s">
        <v>516</v>
      </c>
      <c r="R3462">
        <v>0</v>
      </c>
    </row>
    <row r="3463" spans="8:18">
      <c r="H3463" t="s">
        <v>296</v>
      </c>
      <c r="I3463" t="s">
        <v>353</v>
      </c>
      <c r="J3463">
        <v>2019</v>
      </c>
      <c r="K3463">
        <v>0</v>
      </c>
      <c r="L3463">
        <v>0</v>
      </c>
      <c r="N3463" t="s">
        <v>296</v>
      </c>
      <c r="O3463" t="s">
        <v>348</v>
      </c>
      <c r="P3463">
        <v>2018</v>
      </c>
      <c r="Q3463" t="s">
        <v>516</v>
      </c>
      <c r="R3463">
        <v>0</v>
      </c>
    </row>
    <row r="3464" spans="8:18">
      <c r="H3464" t="s">
        <v>296</v>
      </c>
      <c r="I3464" t="s">
        <v>353</v>
      </c>
      <c r="J3464">
        <v>2020</v>
      </c>
      <c r="K3464">
        <v>0</v>
      </c>
      <c r="L3464">
        <v>0</v>
      </c>
      <c r="N3464" t="s">
        <v>296</v>
      </c>
      <c r="O3464" t="s">
        <v>348</v>
      </c>
      <c r="P3464">
        <v>2019</v>
      </c>
      <c r="Q3464" t="s">
        <v>516</v>
      </c>
      <c r="R3464">
        <v>0</v>
      </c>
    </row>
    <row r="3465" spans="8:18">
      <c r="H3465" t="s">
        <v>296</v>
      </c>
      <c r="I3465" t="s">
        <v>354</v>
      </c>
      <c r="J3465">
        <v>2008</v>
      </c>
      <c r="K3465" t="s">
        <v>747</v>
      </c>
      <c r="L3465">
        <v>3</v>
      </c>
      <c r="N3465" t="s">
        <v>296</v>
      </c>
      <c r="O3465" t="s">
        <v>348</v>
      </c>
      <c r="P3465">
        <v>2020</v>
      </c>
      <c r="Q3465" t="s">
        <v>516</v>
      </c>
      <c r="R3465">
        <v>0</v>
      </c>
    </row>
    <row r="3466" spans="8:18">
      <c r="H3466" t="s">
        <v>296</v>
      </c>
      <c r="I3466" t="s">
        <v>354</v>
      </c>
      <c r="J3466">
        <v>2009</v>
      </c>
      <c r="K3466" t="s">
        <v>747</v>
      </c>
      <c r="L3466">
        <v>3</v>
      </c>
      <c r="N3466" t="s">
        <v>296</v>
      </c>
      <c r="O3466" t="s">
        <v>349</v>
      </c>
      <c r="Q3466" t="s">
        <v>516</v>
      </c>
      <c r="R3466">
        <v>0</v>
      </c>
    </row>
    <row r="3467" spans="8:18">
      <c r="H3467" t="s">
        <v>296</v>
      </c>
      <c r="I3467" t="s">
        <v>354</v>
      </c>
      <c r="J3467">
        <v>2010</v>
      </c>
      <c r="K3467" t="s">
        <v>747</v>
      </c>
      <c r="L3467">
        <v>3</v>
      </c>
      <c r="N3467" t="s">
        <v>296</v>
      </c>
      <c r="O3467" t="s">
        <v>349</v>
      </c>
      <c r="P3467">
        <v>2010</v>
      </c>
      <c r="Q3467" t="s">
        <v>1410</v>
      </c>
      <c r="R3467">
        <v>3</v>
      </c>
    </row>
    <row r="3468" spans="8:18">
      <c r="H3468" t="s">
        <v>296</v>
      </c>
      <c r="I3468" t="s">
        <v>354</v>
      </c>
      <c r="J3468">
        <v>2011</v>
      </c>
      <c r="K3468" t="s">
        <v>747</v>
      </c>
      <c r="L3468">
        <v>3</v>
      </c>
      <c r="N3468" t="s">
        <v>296</v>
      </c>
      <c r="O3468" t="s">
        <v>349</v>
      </c>
      <c r="P3468">
        <v>2011</v>
      </c>
      <c r="Q3468" t="s">
        <v>1410</v>
      </c>
      <c r="R3468">
        <v>3</v>
      </c>
    </row>
    <row r="3469" spans="8:18">
      <c r="H3469" t="s">
        <v>296</v>
      </c>
      <c r="I3469" t="s">
        <v>354</v>
      </c>
      <c r="J3469">
        <v>2012</v>
      </c>
      <c r="K3469" t="s">
        <v>747</v>
      </c>
      <c r="L3469">
        <v>3</v>
      </c>
      <c r="N3469" t="s">
        <v>296</v>
      </c>
      <c r="O3469" t="s">
        <v>349</v>
      </c>
      <c r="P3469">
        <v>2012</v>
      </c>
      <c r="Q3469" t="s">
        <v>1410</v>
      </c>
      <c r="R3469">
        <v>3</v>
      </c>
    </row>
    <row r="3470" spans="8:18">
      <c r="H3470" t="s">
        <v>296</v>
      </c>
      <c r="I3470" t="s">
        <v>355</v>
      </c>
      <c r="J3470">
        <v>2006</v>
      </c>
      <c r="K3470" t="s">
        <v>516</v>
      </c>
      <c r="L3470">
        <v>0</v>
      </c>
      <c r="N3470" t="s">
        <v>296</v>
      </c>
      <c r="O3470" t="s">
        <v>349</v>
      </c>
      <c r="P3470">
        <v>2013</v>
      </c>
      <c r="Q3470" t="s">
        <v>1410</v>
      </c>
      <c r="R3470">
        <v>3</v>
      </c>
    </row>
    <row r="3471" spans="8:18">
      <c r="H3471" t="s">
        <v>296</v>
      </c>
      <c r="I3471" t="s">
        <v>355</v>
      </c>
      <c r="J3471">
        <v>2007</v>
      </c>
      <c r="K3471" t="s">
        <v>516</v>
      </c>
      <c r="L3471">
        <v>0</v>
      </c>
      <c r="N3471" t="s">
        <v>296</v>
      </c>
      <c r="O3471" t="s">
        <v>349</v>
      </c>
      <c r="P3471">
        <v>2014</v>
      </c>
      <c r="Q3471" t="s">
        <v>1410</v>
      </c>
      <c r="R3471">
        <v>3</v>
      </c>
    </row>
    <row r="3472" spans="8:18">
      <c r="H3472" t="s">
        <v>296</v>
      </c>
      <c r="I3472" t="s">
        <v>355</v>
      </c>
      <c r="J3472">
        <v>2008</v>
      </c>
      <c r="K3472" t="s">
        <v>516</v>
      </c>
      <c r="L3472">
        <v>0</v>
      </c>
      <c r="N3472" t="s">
        <v>296</v>
      </c>
      <c r="O3472" t="s">
        <v>349</v>
      </c>
      <c r="P3472">
        <v>2015</v>
      </c>
      <c r="Q3472" t="s">
        <v>1410</v>
      </c>
      <c r="R3472">
        <v>3</v>
      </c>
    </row>
    <row r="3473" spans="8:18">
      <c r="H3473" t="s">
        <v>296</v>
      </c>
      <c r="I3473" t="s">
        <v>355</v>
      </c>
      <c r="J3473">
        <v>2009</v>
      </c>
      <c r="K3473" t="s">
        <v>516</v>
      </c>
      <c r="L3473">
        <v>0</v>
      </c>
      <c r="N3473" t="s">
        <v>296</v>
      </c>
      <c r="O3473" t="s">
        <v>349</v>
      </c>
      <c r="P3473">
        <v>2016</v>
      </c>
      <c r="Q3473" t="s">
        <v>1410</v>
      </c>
      <c r="R3473">
        <v>3</v>
      </c>
    </row>
    <row r="3474" spans="8:18">
      <c r="H3474" t="s">
        <v>296</v>
      </c>
      <c r="I3474" t="s">
        <v>355</v>
      </c>
      <c r="J3474">
        <v>2010</v>
      </c>
      <c r="K3474" t="s">
        <v>516</v>
      </c>
      <c r="L3474">
        <v>0</v>
      </c>
      <c r="N3474" t="s">
        <v>296</v>
      </c>
      <c r="O3474" t="s">
        <v>349</v>
      </c>
      <c r="P3474">
        <v>2017</v>
      </c>
      <c r="Q3474" t="s">
        <v>1410</v>
      </c>
      <c r="R3474">
        <v>3</v>
      </c>
    </row>
    <row r="3475" spans="8:18">
      <c r="H3475" t="s">
        <v>296</v>
      </c>
      <c r="I3475" t="s">
        <v>355</v>
      </c>
      <c r="J3475">
        <v>2011</v>
      </c>
      <c r="K3475" t="s">
        <v>516</v>
      </c>
      <c r="L3475">
        <v>0</v>
      </c>
      <c r="N3475" t="s">
        <v>296</v>
      </c>
      <c r="O3475" t="s">
        <v>349</v>
      </c>
      <c r="P3475">
        <v>2018</v>
      </c>
      <c r="Q3475" t="s">
        <v>1410</v>
      </c>
      <c r="R3475">
        <v>3</v>
      </c>
    </row>
    <row r="3476" spans="8:18">
      <c r="H3476" t="s">
        <v>296</v>
      </c>
      <c r="I3476" t="s">
        <v>355</v>
      </c>
      <c r="J3476">
        <v>2012</v>
      </c>
      <c r="K3476" t="s">
        <v>516</v>
      </c>
      <c r="L3476">
        <v>0</v>
      </c>
      <c r="N3476" t="s">
        <v>296</v>
      </c>
      <c r="O3476" t="s">
        <v>349</v>
      </c>
      <c r="P3476">
        <v>2019</v>
      </c>
      <c r="Q3476" t="s">
        <v>1410</v>
      </c>
      <c r="R3476">
        <v>3</v>
      </c>
    </row>
    <row r="3477" spans="8:18">
      <c r="H3477" t="s">
        <v>296</v>
      </c>
      <c r="I3477" t="s">
        <v>355</v>
      </c>
      <c r="J3477">
        <v>2013</v>
      </c>
      <c r="K3477" t="s">
        <v>516</v>
      </c>
      <c r="L3477">
        <v>0</v>
      </c>
      <c r="N3477" t="s">
        <v>296</v>
      </c>
      <c r="O3477" t="s">
        <v>349</v>
      </c>
      <c r="P3477">
        <v>2020</v>
      </c>
      <c r="Q3477" t="s">
        <v>1410</v>
      </c>
      <c r="R3477">
        <v>3</v>
      </c>
    </row>
    <row r="3478" spans="8:18">
      <c r="H3478" t="s">
        <v>296</v>
      </c>
      <c r="I3478" t="s">
        <v>355</v>
      </c>
      <c r="J3478">
        <v>2014</v>
      </c>
      <c r="K3478" t="s">
        <v>516</v>
      </c>
      <c r="L3478">
        <v>0</v>
      </c>
      <c r="N3478" t="s">
        <v>296</v>
      </c>
      <c r="O3478" t="s">
        <v>349</v>
      </c>
      <c r="P3478">
        <v>2021</v>
      </c>
      <c r="Q3478" t="s">
        <v>1410</v>
      </c>
      <c r="R3478">
        <v>3</v>
      </c>
    </row>
    <row r="3479" spans="8:18">
      <c r="H3479" t="s">
        <v>296</v>
      </c>
      <c r="I3479" t="s">
        <v>355</v>
      </c>
      <c r="J3479">
        <v>2015</v>
      </c>
      <c r="K3479" t="s">
        <v>516</v>
      </c>
      <c r="L3479">
        <v>0</v>
      </c>
      <c r="N3479" t="s">
        <v>296</v>
      </c>
      <c r="O3479" t="s">
        <v>350</v>
      </c>
      <c r="P3479">
        <v>2006</v>
      </c>
      <c r="Q3479" t="s">
        <v>516</v>
      </c>
      <c r="R3479">
        <v>0</v>
      </c>
    </row>
    <row r="3480" spans="8:18">
      <c r="H3480" t="s">
        <v>296</v>
      </c>
      <c r="I3480" t="s">
        <v>355</v>
      </c>
      <c r="J3480">
        <v>2016</v>
      </c>
      <c r="K3480" t="s">
        <v>516</v>
      </c>
      <c r="L3480">
        <v>0</v>
      </c>
      <c r="N3480" t="s">
        <v>296</v>
      </c>
      <c r="O3480" t="s">
        <v>350</v>
      </c>
      <c r="P3480">
        <v>2007</v>
      </c>
      <c r="Q3480" t="s">
        <v>516</v>
      </c>
      <c r="R3480">
        <v>0</v>
      </c>
    </row>
    <row r="3481" spans="8:18">
      <c r="H3481" t="s">
        <v>296</v>
      </c>
      <c r="I3481" t="s">
        <v>355</v>
      </c>
      <c r="J3481">
        <v>2017</v>
      </c>
      <c r="K3481" t="s">
        <v>516</v>
      </c>
      <c r="L3481">
        <v>0</v>
      </c>
      <c r="N3481" t="s">
        <v>296</v>
      </c>
      <c r="O3481" t="s">
        <v>350</v>
      </c>
      <c r="P3481">
        <v>2008</v>
      </c>
      <c r="Q3481" t="s">
        <v>516</v>
      </c>
      <c r="R3481">
        <v>0</v>
      </c>
    </row>
    <row r="3482" spans="8:18">
      <c r="H3482" t="s">
        <v>296</v>
      </c>
      <c r="I3482" t="s">
        <v>355</v>
      </c>
      <c r="J3482">
        <v>2018</v>
      </c>
      <c r="K3482" t="s">
        <v>516</v>
      </c>
      <c r="L3482">
        <v>0</v>
      </c>
      <c r="N3482" t="s">
        <v>296</v>
      </c>
      <c r="O3482" t="s">
        <v>350</v>
      </c>
      <c r="P3482">
        <v>2009</v>
      </c>
      <c r="Q3482" t="s">
        <v>516</v>
      </c>
      <c r="R3482">
        <v>0</v>
      </c>
    </row>
    <row r="3483" spans="8:18">
      <c r="H3483" t="s">
        <v>296</v>
      </c>
      <c r="I3483" t="s">
        <v>355</v>
      </c>
      <c r="J3483">
        <v>2019</v>
      </c>
      <c r="K3483" t="s">
        <v>516</v>
      </c>
      <c r="L3483">
        <v>0</v>
      </c>
      <c r="N3483" t="s">
        <v>296</v>
      </c>
      <c r="O3483" t="s">
        <v>350</v>
      </c>
      <c r="P3483">
        <v>2010</v>
      </c>
      <c r="Q3483" t="s">
        <v>516</v>
      </c>
      <c r="R3483">
        <v>0</v>
      </c>
    </row>
    <row r="3484" spans="8:18">
      <c r="H3484" t="s">
        <v>296</v>
      </c>
      <c r="I3484" t="s">
        <v>355</v>
      </c>
      <c r="J3484">
        <v>2020</v>
      </c>
      <c r="K3484" t="s">
        <v>516</v>
      </c>
      <c r="L3484">
        <v>0</v>
      </c>
      <c r="N3484" t="s">
        <v>296</v>
      </c>
      <c r="O3484" t="s">
        <v>350</v>
      </c>
      <c r="P3484">
        <v>2011</v>
      </c>
      <c r="Q3484" t="s">
        <v>516</v>
      </c>
      <c r="R3484">
        <v>0</v>
      </c>
    </row>
    <row r="3485" spans="8:18">
      <c r="H3485" t="s">
        <v>296</v>
      </c>
      <c r="I3485" t="s">
        <v>357</v>
      </c>
      <c r="J3485">
        <v>2006</v>
      </c>
      <c r="N3485" t="s">
        <v>296</v>
      </c>
      <c r="O3485" t="s">
        <v>350</v>
      </c>
      <c r="P3485">
        <v>2012</v>
      </c>
      <c r="Q3485" t="s">
        <v>516</v>
      </c>
      <c r="R3485">
        <v>0</v>
      </c>
    </row>
    <row r="3486" spans="8:18">
      <c r="H3486" t="s">
        <v>296</v>
      </c>
      <c r="I3486" t="s">
        <v>357</v>
      </c>
      <c r="J3486">
        <v>2007</v>
      </c>
      <c r="N3486" t="s">
        <v>296</v>
      </c>
      <c r="O3486" t="s">
        <v>350</v>
      </c>
      <c r="P3486">
        <v>2013</v>
      </c>
      <c r="Q3486" t="s">
        <v>516</v>
      </c>
      <c r="R3486">
        <v>0</v>
      </c>
    </row>
    <row r="3487" spans="8:18">
      <c r="H3487" t="s">
        <v>296</v>
      </c>
      <c r="I3487" t="s">
        <v>357</v>
      </c>
      <c r="J3487">
        <v>2008</v>
      </c>
      <c r="N3487" t="s">
        <v>296</v>
      </c>
      <c r="O3487" t="s">
        <v>350</v>
      </c>
      <c r="P3487">
        <v>2014</v>
      </c>
      <c r="Q3487" t="s">
        <v>516</v>
      </c>
      <c r="R3487">
        <v>0</v>
      </c>
    </row>
    <row r="3488" spans="8:18">
      <c r="H3488" t="s">
        <v>296</v>
      </c>
      <c r="I3488" t="s">
        <v>357</v>
      </c>
      <c r="J3488">
        <v>2009</v>
      </c>
      <c r="N3488" t="s">
        <v>296</v>
      </c>
      <c r="O3488" t="s">
        <v>350</v>
      </c>
      <c r="P3488">
        <v>2015</v>
      </c>
      <c r="Q3488" t="s">
        <v>516</v>
      </c>
      <c r="R3488">
        <v>0</v>
      </c>
    </row>
    <row r="3489" spans="8:18">
      <c r="H3489" t="s">
        <v>296</v>
      </c>
      <c r="I3489" t="s">
        <v>357</v>
      </c>
      <c r="J3489">
        <v>2010</v>
      </c>
      <c r="N3489" t="s">
        <v>296</v>
      </c>
      <c r="O3489" t="s">
        <v>350</v>
      </c>
      <c r="P3489">
        <v>2016</v>
      </c>
      <c r="Q3489" t="s">
        <v>516</v>
      </c>
      <c r="R3489">
        <v>0</v>
      </c>
    </row>
    <row r="3490" spans="8:18">
      <c r="H3490" t="s">
        <v>296</v>
      </c>
      <c r="I3490" t="s">
        <v>357</v>
      </c>
      <c r="J3490">
        <v>2011</v>
      </c>
      <c r="N3490" t="s">
        <v>296</v>
      </c>
      <c r="O3490" t="s">
        <v>350</v>
      </c>
      <c r="P3490">
        <v>2017</v>
      </c>
      <c r="Q3490" t="s">
        <v>516</v>
      </c>
      <c r="R3490">
        <v>0</v>
      </c>
    </row>
    <row r="3491" spans="8:18">
      <c r="H3491" t="s">
        <v>296</v>
      </c>
      <c r="I3491" t="s">
        <v>357</v>
      </c>
      <c r="J3491">
        <v>2012</v>
      </c>
      <c r="N3491" t="s">
        <v>296</v>
      </c>
      <c r="O3491" t="s">
        <v>350</v>
      </c>
      <c r="P3491">
        <v>2018</v>
      </c>
      <c r="Q3491" t="s">
        <v>516</v>
      </c>
      <c r="R3491">
        <v>0</v>
      </c>
    </row>
    <row r="3492" spans="8:18">
      <c r="H3492" t="s">
        <v>296</v>
      </c>
      <c r="I3492" t="s">
        <v>357</v>
      </c>
      <c r="J3492">
        <v>2013</v>
      </c>
      <c r="N3492" t="s">
        <v>296</v>
      </c>
      <c r="O3492" t="s">
        <v>350</v>
      </c>
      <c r="P3492">
        <v>2019</v>
      </c>
      <c r="Q3492" t="s">
        <v>516</v>
      </c>
      <c r="R3492">
        <v>0</v>
      </c>
    </row>
    <row r="3493" spans="8:18">
      <c r="H3493" t="s">
        <v>296</v>
      </c>
      <c r="I3493" t="s">
        <v>357</v>
      </c>
      <c r="J3493">
        <v>2014</v>
      </c>
      <c r="N3493" t="s">
        <v>296</v>
      </c>
      <c r="O3493" t="s">
        <v>350</v>
      </c>
      <c r="P3493">
        <v>2020</v>
      </c>
      <c r="Q3493" t="s">
        <v>516</v>
      </c>
      <c r="R3493">
        <v>0</v>
      </c>
    </row>
    <row r="3494" spans="8:18">
      <c r="H3494" t="s">
        <v>296</v>
      </c>
      <c r="I3494" t="s">
        <v>357</v>
      </c>
      <c r="J3494">
        <v>2015</v>
      </c>
      <c r="N3494" t="s">
        <v>296</v>
      </c>
      <c r="O3494" t="s">
        <v>351</v>
      </c>
      <c r="P3494">
        <v>2006</v>
      </c>
    </row>
    <row r="3495" spans="8:18">
      <c r="H3495" t="s">
        <v>296</v>
      </c>
      <c r="I3495" t="s">
        <v>357</v>
      </c>
      <c r="J3495">
        <v>2016</v>
      </c>
      <c r="N3495" t="s">
        <v>296</v>
      </c>
      <c r="O3495" t="s">
        <v>351</v>
      </c>
      <c r="P3495">
        <v>2007</v>
      </c>
    </row>
    <row r="3496" spans="8:18">
      <c r="H3496" t="s">
        <v>296</v>
      </c>
      <c r="I3496" t="s">
        <v>357</v>
      </c>
      <c r="J3496">
        <v>2017</v>
      </c>
      <c r="N3496" t="s">
        <v>296</v>
      </c>
      <c r="O3496" t="s">
        <v>351</v>
      </c>
      <c r="P3496">
        <v>2008</v>
      </c>
    </row>
    <row r="3497" spans="8:18">
      <c r="H3497" t="s">
        <v>296</v>
      </c>
      <c r="I3497" t="s">
        <v>357</v>
      </c>
      <c r="J3497">
        <v>2018</v>
      </c>
      <c r="N3497" t="s">
        <v>296</v>
      </c>
      <c r="O3497" t="s">
        <v>351</v>
      </c>
      <c r="P3497">
        <v>2009</v>
      </c>
    </row>
    <row r="3498" spans="8:18">
      <c r="H3498" t="s">
        <v>296</v>
      </c>
      <c r="I3498" t="s">
        <v>357</v>
      </c>
      <c r="J3498">
        <v>2019</v>
      </c>
      <c r="N3498" t="s">
        <v>296</v>
      </c>
      <c r="O3498" t="s">
        <v>351</v>
      </c>
      <c r="P3498">
        <v>2010</v>
      </c>
    </row>
    <row r="3499" spans="8:18">
      <c r="H3499" t="s">
        <v>296</v>
      </c>
      <c r="I3499" t="s">
        <v>357</v>
      </c>
      <c r="J3499">
        <v>2020</v>
      </c>
      <c r="N3499" t="s">
        <v>296</v>
      </c>
      <c r="O3499" t="s">
        <v>351</v>
      </c>
      <c r="P3499">
        <v>2011</v>
      </c>
    </row>
    <row r="3500" spans="8:18">
      <c r="H3500" t="s">
        <v>296</v>
      </c>
      <c r="I3500" t="s">
        <v>358</v>
      </c>
      <c r="J3500">
        <v>2006</v>
      </c>
      <c r="K3500" t="s">
        <v>516</v>
      </c>
      <c r="L3500">
        <v>0</v>
      </c>
      <c r="N3500" t="s">
        <v>296</v>
      </c>
      <c r="O3500" t="s">
        <v>351</v>
      </c>
      <c r="P3500">
        <v>2012</v>
      </c>
    </row>
    <row r="3501" spans="8:18">
      <c r="H3501" t="s">
        <v>296</v>
      </c>
      <c r="I3501" t="s">
        <v>358</v>
      </c>
      <c r="J3501">
        <v>2007</v>
      </c>
      <c r="K3501" t="s">
        <v>516</v>
      </c>
      <c r="L3501">
        <v>0</v>
      </c>
      <c r="N3501" t="s">
        <v>296</v>
      </c>
      <c r="O3501" t="s">
        <v>351</v>
      </c>
      <c r="P3501">
        <v>2013</v>
      </c>
    </row>
    <row r="3502" spans="8:18">
      <c r="H3502" t="s">
        <v>296</v>
      </c>
      <c r="I3502" t="s">
        <v>358</v>
      </c>
      <c r="J3502">
        <v>2008</v>
      </c>
      <c r="K3502" t="s">
        <v>516</v>
      </c>
      <c r="L3502">
        <v>0</v>
      </c>
      <c r="N3502" t="s">
        <v>296</v>
      </c>
      <c r="O3502" t="s">
        <v>351</v>
      </c>
      <c r="P3502">
        <v>2014</v>
      </c>
    </row>
    <row r="3503" spans="8:18">
      <c r="H3503" t="s">
        <v>296</v>
      </c>
      <c r="I3503" t="s">
        <v>358</v>
      </c>
      <c r="J3503">
        <v>2009</v>
      </c>
      <c r="K3503" t="s">
        <v>516</v>
      </c>
      <c r="L3503">
        <v>0</v>
      </c>
      <c r="N3503" t="s">
        <v>296</v>
      </c>
      <c r="O3503" t="s">
        <v>351</v>
      </c>
      <c r="P3503">
        <v>2015</v>
      </c>
    </row>
    <row r="3504" spans="8:18">
      <c r="H3504" t="s">
        <v>296</v>
      </c>
      <c r="I3504" t="s">
        <v>358</v>
      </c>
      <c r="J3504">
        <v>2010</v>
      </c>
      <c r="K3504" t="s">
        <v>516</v>
      </c>
      <c r="L3504">
        <v>0</v>
      </c>
      <c r="N3504" t="s">
        <v>296</v>
      </c>
      <c r="O3504" t="s">
        <v>351</v>
      </c>
      <c r="P3504">
        <v>2016</v>
      </c>
    </row>
    <row r="3505" spans="8:18">
      <c r="H3505" t="s">
        <v>296</v>
      </c>
      <c r="I3505" t="s">
        <v>358</v>
      </c>
      <c r="J3505">
        <v>2011</v>
      </c>
      <c r="K3505" t="s">
        <v>516</v>
      </c>
      <c r="L3505">
        <v>0</v>
      </c>
      <c r="N3505" t="s">
        <v>296</v>
      </c>
      <c r="O3505" t="s">
        <v>351</v>
      </c>
      <c r="P3505">
        <v>2017</v>
      </c>
    </row>
    <row r="3506" spans="8:18">
      <c r="H3506" t="s">
        <v>296</v>
      </c>
      <c r="I3506" t="s">
        <v>358</v>
      </c>
      <c r="J3506">
        <v>2012</v>
      </c>
      <c r="K3506" t="s">
        <v>516</v>
      </c>
      <c r="L3506">
        <v>0</v>
      </c>
      <c r="N3506" t="s">
        <v>296</v>
      </c>
      <c r="O3506" t="s">
        <v>351</v>
      </c>
      <c r="P3506">
        <v>2018</v>
      </c>
    </row>
    <row r="3507" spans="8:18">
      <c r="H3507" t="s">
        <v>296</v>
      </c>
      <c r="I3507" t="s">
        <v>358</v>
      </c>
      <c r="J3507">
        <v>2013</v>
      </c>
      <c r="K3507" t="s">
        <v>516</v>
      </c>
      <c r="L3507">
        <v>0</v>
      </c>
      <c r="N3507" t="s">
        <v>296</v>
      </c>
      <c r="O3507" t="s">
        <v>351</v>
      </c>
      <c r="P3507">
        <v>2019</v>
      </c>
    </row>
    <row r="3508" spans="8:18">
      <c r="H3508" t="s">
        <v>296</v>
      </c>
      <c r="I3508" t="s">
        <v>358</v>
      </c>
      <c r="J3508">
        <v>2014</v>
      </c>
      <c r="K3508" t="s">
        <v>516</v>
      </c>
      <c r="L3508">
        <v>0</v>
      </c>
      <c r="N3508" t="s">
        <v>296</v>
      </c>
      <c r="O3508" t="s">
        <v>351</v>
      </c>
      <c r="P3508">
        <v>2020</v>
      </c>
    </row>
    <row r="3509" spans="8:18">
      <c r="H3509" t="s">
        <v>296</v>
      </c>
      <c r="I3509" t="s">
        <v>358</v>
      </c>
      <c r="J3509">
        <v>2015</v>
      </c>
      <c r="K3509" t="s">
        <v>516</v>
      </c>
      <c r="L3509">
        <v>0</v>
      </c>
      <c r="N3509" t="s">
        <v>296</v>
      </c>
      <c r="O3509" t="s">
        <v>352</v>
      </c>
      <c r="P3509">
        <v>2006</v>
      </c>
      <c r="Q3509" t="s">
        <v>516</v>
      </c>
      <c r="R3509">
        <v>0</v>
      </c>
    </row>
    <row r="3510" spans="8:18">
      <c r="H3510" t="s">
        <v>296</v>
      </c>
      <c r="I3510" t="s">
        <v>358</v>
      </c>
      <c r="J3510">
        <v>2016</v>
      </c>
      <c r="K3510" t="s">
        <v>516</v>
      </c>
      <c r="L3510">
        <v>0</v>
      </c>
      <c r="N3510" t="s">
        <v>296</v>
      </c>
      <c r="O3510" t="s">
        <v>352</v>
      </c>
      <c r="P3510">
        <v>2007</v>
      </c>
      <c r="Q3510" t="s">
        <v>516</v>
      </c>
      <c r="R3510">
        <v>0</v>
      </c>
    </row>
    <row r="3511" spans="8:18">
      <c r="H3511" t="s">
        <v>296</v>
      </c>
      <c r="I3511" t="s">
        <v>358</v>
      </c>
      <c r="J3511">
        <v>2017</v>
      </c>
      <c r="K3511" t="s">
        <v>516</v>
      </c>
      <c r="L3511">
        <v>0</v>
      </c>
      <c r="N3511" t="s">
        <v>296</v>
      </c>
      <c r="O3511" t="s">
        <v>352</v>
      </c>
      <c r="P3511">
        <v>2008</v>
      </c>
      <c r="Q3511" t="s">
        <v>516</v>
      </c>
      <c r="R3511">
        <v>0</v>
      </c>
    </row>
    <row r="3512" spans="8:18">
      <c r="H3512" t="s">
        <v>296</v>
      </c>
      <c r="I3512" t="s">
        <v>358</v>
      </c>
      <c r="J3512">
        <v>2018</v>
      </c>
      <c r="K3512" t="s">
        <v>516</v>
      </c>
      <c r="L3512">
        <v>0</v>
      </c>
      <c r="N3512" t="s">
        <v>296</v>
      </c>
      <c r="O3512" t="s">
        <v>352</v>
      </c>
      <c r="P3512">
        <v>2009</v>
      </c>
      <c r="Q3512" t="s">
        <v>516</v>
      </c>
      <c r="R3512">
        <v>0</v>
      </c>
    </row>
    <row r="3513" spans="8:18">
      <c r="H3513" t="s">
        <v>296</v>
      </c>
      <c r="I3513" t="s">
        <v>358</v>
      </c>
      <c r="J3513">
        <v>2019</v>
      </c>
      <c r="K3513" t="s">
        <v>516</v>
      </c>
      <c r="L3513">
        <v>0</v>
      </c>
      <c r="N3513" t="s">
        <v>296</v>
      </c>
      <c r="O3513" t="s">
        <v>352</v>
      </c>
      <c r="P3513">
        <v>2010</v>
      </c>
      <c r="Q3513" t="s">
        <v>516</v>
      </c>
      <c r="R3513">
        <v>0</v>
      </c>
    </row>
    <row r="3514" spans="8:18">
      <c r="H3514" t="s">
        <v>296</v>
      </c>
      <c r="I3514" t="s">
        <v>358</v>
      </c>
      <c r="J3514">
        <v>2020</v>
      </c>
      <c r="K3514" t="s">
        <v>516</v>
      </c>
      <c r="L3514">
        <v>0</v>
      </c>
      <c r="N3514" t="s">
        <v>296</v>
      </c>
      <c r="O3514" t="s">
        <v>352</v>
      </c>
      <c r="P3514">
        <v>2011</v>
      </c>
      <c r="Q3514" t="s">
        <v>516</v>
      </c>
      <c r="R3514">
        <v>0</v>
      </c>
    </row>
    <row r="3515" spans="8:18">
      <c r="H3515" t="s">
        <v>296</v>
      </c>
      <c r="I3515" t="s">
        <v>359</v>
      </c>
      <c r="J3515">
        <v>2006</v>
      </c>
      <c r="K3515">
        <v>0</v>
      </c>
      <c r="L3515">
        <v>0</v>
      </c>
      <c r="N3515" t="s">
        <v>296</v>
      </c>
      <c r="O3515" t="s">
        <v>352</v>
      </c>
      <c r="P3515">
        <v>2012</v>
      </c>
      <c r="Q3515" t="s">
        <v>516</v>
      </c>
      <c r="R3515">
        <v>0</v>
      </c>
    </row>
    <row r="3516" spans="8:18">
      <c r="H3516" t="s">
        <v>296</v>
      </c>
      <c r="I3516" t="s">
        <v>359</v>
      </c>
      <c r="J3516">
        <v>2007</v>
      </c>
      <c r="K3516">
        <v>0</v>
      </c>
      <c r="L3516">
        <v>0</v>
      </c>
      <c r="N3516" t="s">
        <v>296</v>
      </c>
      <c r="O3516" t="s">
        <v>352</v>
      </c>
      <c r="P3516">
        <v>2013</v>
      </c>
      <c r="Q3516" t="s">
        <v>516</v>
      </c>
      <c r="R3516">
        <v>0</v>
      </c>
    </row>
    <row r="3517" spans="8:18">
      <c r="H3517" t="s">
        <v>296</v>
      </c>
      <c r="I3517" t="s">
        <v>359</v>
      </c>
      <c r="J3517">
        <v>2008</v>
      </c>
      <c r="K3517">
        <v>0</v>
      </c>
      <c r="L3517">
        <v>0</v>
      </c>
      <c r="N3517" t="s">
        <v>296</v>
      </c>
      <c r="O3517" t="s">
        <v>352</v>
      </c>
      <c r="P3517">
        <v>2014</v>
      </c>
      <c r="Q3517" t="s">
        <v>516</v>
      </c>
      <c r="R3517">
        <v>0</v>
      </c>
    </row>
    <row r="3518" spans="8:18">
      <c r="H3518" t="s">
        <v>296</v>
      </c>
      <c r="I3518" t="s">
        <v>359</v>
      </c>
      <c r="J3518">
        <v>2009</v>
      </c>
      <c r="K3518">
        <v>0</v>
      </c>
      <c r="L3518">
        <v>0</v>
      </c>
      <c r="N3518" t="s">
        <v>296</v>
      </c>
      <c r="O3518" t="s">
        <v>352</v>
      </c>
      <c r="P3518">
        <v>2015</v>
      </c>
      <c r="Q3518" t="s">
        <v>516</v>
      </c>
      <c r="R3518">
        <v>0</v>
      </c>
    </row>
    <row r="3519" spans="8:18">
      <c r="H3519" t="s">
        <v>296</v>
      </c>
      <c r="I3519" t="s">
        <v>359</v>
      </c>
      <c r="J3519">
        <v>2010</v>
      </c>
      <c r="K3519">
        <v>0</v>
      </c>
      <c r="L3519">
        <v>0</v>
      </c>
      <c r="N3519" t="s">
        <v>296</v>
      </c>
      <c r="O3519" t="s">
        <v>352</v>
      </c>
      <c r="P3519">
        <v>2016</v>
      </c>
      <c r="Q3519" t="s">
        <v>516</v>
      </c>
      <c r="R3519">
        <v>0</v>
      </c>
    </row>
    <row r="3520" spans="8:18">
      <c r="H3520" t="s">
        <v>296</v>
      </c>
      <c r="I3520" t="s">
        <v>359</v>
      </c>
      <c r="J3520">
        <v>2011</v>
      </c>
      <c r="K3520">
        <v>0</v>
      </c>
      <c r="L3520">
        <v>0</v>
      </c>
      <c r="N3520" t="s">
        <v>296</v>
      </c>
      <c r="O3520" t="s">
        <v>352</v>
      </c>
      <c r="P3520">
        <v>2017</v>
      </c>
      <c r="Q3520" t="s">
        <v>516</v>
      </c>
      <c r="R3520">
        <v>0</v>
      </c>
    </row>
    <row r="3521" spans="8:18">
      <c r="H3521" t="s">
        <v>296</v>
      </c>
      <c r="I3521" t="s">
        <v>359</v>
      </c>
      <c r="J3521">
        <v>2012</v>
      </c>
      <c r="K3521">
        <v>0</v>
      </c>
      <c r="L3521">
        <v>0</v>
      </c>
      <c r="N3521" t="s">
        <v>296</v>
      </c>
      <c r="O3521" t="s">
        <v>352</v>
      </c>
      <c r="P3521">
        <v>2018</v>
      </c>
      <c r="Q3521" t="s">
        <v>516</v>
      </c>
      <c r="R3521">
        <v>0</v>
      </c>
    </row>
    <row r="3522" spans="8:18">
      <c r="H3522" t="s">
        <v>296</v>
      </c>
      <c r="I3522" t="s">
        <v>359</v>
      </c>
      <c r="J3522">
        <v>2013</v>
      </c>
      <c r="K3522">
        <v>0</v>
      </c>
      <c r="L3522">
        <v>0</v>
      </c>
      <c r="N3522" t="s">
        <v>296</v>
      </c>
      <c r="O3522" t="s">
        <v>352</v>
      </c>
      <c r="P3522">
        <v>2019</v>
      </c>
      <c r="Q3522" t="s">
        <v>516</v>
      </c>
      <c r="R3522">
        <v>0</v>
      </c>
    </row>
    <row r="3523" spans="8:18">
      <c r="H3523" t="s">
        <v>296</v>
      </c>
      <c r="I3523" t="s">
        <v>359</v>
      </c>
      <c r="J3523">
        <v>2014</v>
      </c>
      <c r="K3523">
        <v>0</v>
      </c>
      <c r="L3523">
        <v>0</v>
      </c>
      <c r="N3523" t="s">
        <v>296</v>
      </c>
      <c r="O3523" t="s">
        <v>352</v>
      </c>
      <c r="P3523">
        <v>2020</v>
      </c>
      <c r="Q3523" t="s">
        <v>516</v>
      </c>
      <c r="R3523">
        <v>0</v>
      </c>
    </row>
    <row r="3524" spans="8:18">
      <c r="H3524" t="s">
        <v>296</v>
      </c>
      <c r="I3524" t="s">
        <v>359</v>
      </c>
      <c r="J3524">
        <v>2015</v>
      </c>
      <c r="K3524">
        <v>0</v>
      </c>
      <c r="L3524">
        <v>0</v>
      </c>
      <c r="N3524" t="s">
        <v>296</v>
      </c>
      <c r="O3524" t="s">
        <v>353</v>
      </c>
      <c r="P3524">
        <v>2006</v>
      </c>
      <c r="Q3524">
        <v>0</v>
      </c>
      <c r="R3524">
        <v>0</v>
      </c>
    </row>
    <row r="3525" spans="8:18">
      <c r="H3525" t="s">
        <v>296</v>
      </c>
      <c r="I3525" t="s">
        <v>359</v>
      </c>
      <c r="J3525">
        <v>2016</v>
      </c>
      <c r="K3525">
        <v>0</v>
      </c>
      <c r="L3525">
        <v>0</v>
      </c>
      <c r="N3525" t="s">
        <v>296</v>
      </c>
      <c r="O3525" t="s">
        <v>353</v>
      </c>
      <c r="P3525">
        <v>2007</v>
      </c>
      <c r="Q3525">
        <v>0</v>
      </c>
      <c r="R3525">
        <v>0</v>
      </c>
    </row>
    <row r="3526" spans="8:18">
      <c r="H3526" t="s">
        <v>296</v>
      </c>
      <c r="I3526" t="s">
        <v>359</v>
      </c>
      <c r="J3526">
        <v>2017</v>
      </c>
      <c r="K3526">
        <v>0</v>
      </c>
      <c r="L3526">
        <v>0</v>
      </c>
      <c r="N3526" t="s">
        <v>296</v>
      </c>
      <c r="O3526" t="s">
        <v>353</v>
      </c>
      <c r="P3526">
        <v>2008</v>
      </c>
      <c r="Q3526">
        <v>0</v>
      </c>
      <c r="R3526">
        <v>0</v>
      </c>
    </row>
    <row r="3527" spans="8:18">
      <c r="H3527" t="s">
        <v>296</v>
      </c>
      <c r="I3527" t="s">
        <v>359</v>
      </c>
      <c r="J3527">
        <v>2018</v>
      </c>
      <c r="K3527" t="s">
        <v>716</v>
      </c>
      <c r="L3527">
        <v>1</v>
      </c>
      <c r="N3527" t="s">
        <v>296</v>
      </c>
      <c r="O3527" t="s">
        <v>353</v>
      </c>
      <c r="P3527">
        <v>2009</v>
      </c>
      <c r="Q3527">
        <v>0</v>
      </c>
      <c r="R3527">
        <v>0</v>
      </c>
    </row>
    <row r="3528" spans="8:18">
      <c r="H3528" t="s">
        <v>296</v>
      </c>
      <c r="I3528" t="s">
        <v>359</v>
      </c>
      <c r="J3528">
        <v>2019</v>
      </c>
      <c r="K3528" t="s">
        <v>716</v>
      </c>
      <c r="L3528">
        <v>1</v>
      </c>
      <c r="N3528" t="s">
        <v>296</v>
      </c>
      <c r="O3528" t="s">
        <v>353</v>
      </c>
      <c r="P3528">
        <v>2010</v>
      </c>
      <c r="Q3528">
        <v>0</v>
      </c>
      <c r="R3528">
        <v>0</v>
      </c>
    </row>
    <row r="3529" spans="8:18">
      <c r="H3529" t="s">
        <v>296</v>
      </c>
      <c r="I3529" t="s">
        <v>359</v>
      </c>
      <c r="J3529">
        <v>2020</v>
      </c>
      <c r="K3529" t="s">
        <v>716</v>
      </c>
      <c r="L3529">
        <v>1</v>
      </c>
      <c r="N3529" t="s">
        <v>296</v>
      </c>
      <c r="O3529" t="s">
        <v>353</v>
      </c>
      <c r="P3529">
        <v>2011</v>
      </c>
      <c r="Q3529">
        <v>0</v>
      </c>
      <c r="R3529">
        <v>0</v>
      </c>
    </row>
    <row r="3530" spans="8:18">
      <c r="H3530" t="s">
        <v>296</v>
      </c>
      <c r="I3530" t="s">
        <v>360</v>
      </c>
      <c r="J3530">
        <v>2006</v>
      </c>
      <c r="K3530" t="s">
        <v>516</v>
      </c>
      <c r="L3530">
        <v>0</v>
      </c>
      <c r="N3530" t="s">
        <v>296</v>
      </c>
      <c r="O3530" t="s">
        <v>353</v>
      </c>
      <c r="P3530">
        <v>2012</v>
      </c>
      <c r="Q3530">
        <v>0</v>
      </c>
      <c r="R3530">
        <v>0</v>
      </c>
    </row>
    <row r="3531" spans="8:18">
      <c r="H3531" t="s">
        <v>296</v>
      </c>
      <c r="I3531" t="s">
        <v>360</v>
      </c>
      <c r="J3531">
        <v>2007</v>
      </c>
      <c r="K3531" t="s">
        <v>516</v>
      </c>
      <c r="L3531">
        <v>0</v>
      </c>
      <c r="N3531" t="s">
        <v>296</v>
      </c>
      <c r="O3531" t="s">
        <v>353</v>
      </c>
      <c r="P3531">
        <v>2013</v>
      </c>
      <c r="Q3531">
        <v>0</v>
      </c>
      <c r="R3531">
        <v>0</v>
      </c>
    </row>
    <row r="3532" spans="8:18">
      <c r="H3532" t="s">
        <v>296</v>
      </c>
      <c r="I3532" t="s">
        <v>360</v>
      </c>
      <c r="J3532">
        <v>2008</v>
      </c>
      <c r="K3532" t="s">
        <v>516</v>
      </c>
      <c r="L3532">
        <v>0</v>
      </c>
      <c r="N3532" t="s">
        <v>296</v>
      </c>
      <c r="O3532" t="s">
        <v>353</v>
      </c>
      <c r="P3532">
        <v>2014</v>
      </c>
      <c r="Q3532">
        <v>0</v>
      </c>
      <c r="R3532">
        <v>0</v>
      </c>
    </row>
    <row r="3533" spans="8:18">
      <c r="H3533" t="s">
        <v>296</v>
      </c>
      <c r="I3533" t="s">
        <v>360</v>
      </c>
      <c r="J3533">
        <v>2009</v>
      </c>
      <c r="K3533" t="s">
        <v>516</v>
      </c>
      <c r="L3533">
        <v>0</v>
      </c>
      <c r="N3533" t="s">
        <v>296</v>
      </c>
      <c r="O3533" t="s">
        <v>353</v>
      </c>
      <c r="P3533">
        <v>2015</v>
      </c>
      <c r="Q3533">
        <v>0</v>
      </c>
      <c r="R3533">
        <v>0</v>
      </c>
    </row>
    <row r="3534" spans="8:18">
      <c r="H3534" t="s">
        <v>296</v>
      </c>
      <c r="I3534" t="s">
        <v>360</v>
      </c>
      <c r="J3534">
        <v>2010</v>
      </c>
      <c r="K3534" t="s">
        <v>516</v>
      </c>
      <c r="L3534">
        <v>0</v>
      </c>
      <c r="N3534" t="s">
        <v>296</v>
      </c>
      <c r="O3534" t="s">
        <v>353</v>
      </c>
      <c r="P3534">
        <v>2016</v>
      </c>
      <c r="Q3534">
        <v>0</v>
      </c>
      <c r="R3534">
        <v>0</v>
      </c>
    </row>
    <row r="3535" spans="8:18">
      <c r="H3535" t="s">
        <v>296</v>
      </c>
      <c r="I3535" t="s">
        <v>360</v>
      </c>
      <c r="J3535">
        <v>2011</v>
      </c>
      <c r="K3535" t="s">
        <v>516</v>
      </c>
      <c r="L3535">
        <v>0</v>
      </c>
      <c r="N3535" t="s">
        <v>296</v>
      </c>
      <c r="O3535" t="s">
        <v>353</v>
      </c>
      <c r="P3535">
        <v>2017</v>
      </c>
      <c r="Q3535">
        <v>0</v>
      </c>
      <c r="R3535">
        <v>0</v>
      </c>
    </row>
    <row r="3536" spans="8:18">
      <c r="H3536" t="s">
        <v>296</v>
      </c>
      <c r="I3536" t="s">
        <v>360</v>
      </c>
      <c r="J3536">
        <v>2012</v>
      </c>
      <c r="K3536" t="s">
        <v>516</v>
      </c>
      <c r="L3536">
        <v>0</v>
      </c>
      <c r="N3536" t="s">
        <v>296</v>
      </c>
      <c r="O3536" t="s">
        <v>353</v>
      </c>
      <c r="P3536">
        <v>2018</v>
      </c>
      <c r="Q3536">
        <v>0</v>
      </c>
      <c r="R3536">
        <v>0</v>
      </c>
    </row>
    <row r="3537" spans="8:18">
      <c r="H3537" t="s">
        <v>296</v>
      </c>
      <c r="I3537" t="s">
        <v>360</v>
      </c>
      <c r="J3537">
        <v>2013</v>
      </c>
      <c r="K3537" t="s">
        <v>516</v>
      </c>
      <c r="L3537">
        <v>0</v>
      </c>
      <c r="N3537" t="s">
        <v>296</v>
      </c>
      <c r="O3537" t="s">
        <v>353</v>
      </c>
      <c r="P3537">
        <v>2019</v>
      </c>
      <c r="Q3537">
        <v>0</v>
      </c>
      <c r="R3537">
        <v>0</v>
      </c>
    </row>
    <row r="3538" spans="8:18">
      <c r="H3538" t="s">
        <v>296</v>
      </c>
      <c r="I3538" t="s">
        <v>360</v>
      </c>
      <c r="J3538">
        <v>2014</v>
      </c>
      <c r="K3538" t="s">
        <v>516</v>
      </c>
      <c r="L3538">
        <v>0</v>
      </c>
      <c r="N3538" t="s">
        <v>296</v>
      </c>
      <c r="O3538" t="s">
        <v>353</v>
      </c>
      <c r="P3538">
        <v>2020</v>
      </c>
      <c r="Q3538">
        <v>0</v>
      </c>
      <c r="R3538">
        <v>0</v>
      </c>
    </row>
    <row r="3539" spans="8:18">
      <c r="H3539" t="s">
        <v>296</v>
      </c>
      <c r="I3539" t="s">
        <v>360</v>
      </c>
      <c r="J3539">
        <v>2015</v>
      </c>
      <c r="K3539" t="s">
        <v>516</v>
      </c>
      <c r="L3539">
        <v>0</v>
      </c>
      <c r="N3539" t="s">
        <v>296</v>
      </c>
      <c r="O3539" t="s">
        <v>354</v>
      </c>
      <c r="Q3539" t="s">
        <v>516</v>
      </c>
      <c r="R3539">
        <v>0</v>
      </c>
    </row>
    <row r="3540" spans="8:18">
      <c r="H3540" t="s">
        <v>296</v>
      </c>
      <c r="I3540" t="s">
        <v>360</v>
      </c>
      <c r="J3540">
        <v>2016</v>
      </c>
      <c r="K3540" t="s">
        <v>516</v>
      </c>
      <c r="L3540">
        <v>0</v>
      </c>
      <c r="N3540" t="s">
        <v>296</v>
      </c>
      <c r="O3540" t="s">
        <v>354</v>
      </c>
      <c r="P3540">
        <v>2008</v>
      </c>
      <c r="Q3540" t="s">
        <v>1411</v>
      </c>
      <c r="R3540">
        <v>3</v>
      </c>
    </row>
    <row r="3541" spans="8:18">
      <c r="H3541" t="s">
        <v>296</v>
      </c>
      <c r="I3541" t="s">
        <v>360</v>
      </c>
      <c r="J3541">
        <v>2017</v>
      </c>
      <c r="K3541" t="s">
        <v>516</v>
      </c>
      <c r="L3541">
        <v>0</v>
      </c>
      <c r="N3541" t="s">
        <v>296</v>
      </c>
      <c r="O3541" t="s">
        <v>354</v>
      </c>
      <c r="P3541">
        <v>2009</v>
      </c>
      <c r="Q3541" t="s">
        <v>1411</v>
      </c>
      <c r="R3541">
        <v>3</v>
      </c>
    </row>
    <row r="3542" spans="8:18">
      <c r="H3542" t="s">
        <v>296</v>
      </c>
      <c r="I3542" t="s">
        <v>360</v>
      </c>
      <c r="J3542">
        <v>2018</v>
      </c>
      <c r="K3542" t="s">
        <v>516</v>
      </c>
      <c r="L3542">
        <v>0</v>
      </c>
      <c r="N3542" t="s">
        <v>296</v>
      </c>
      <c r="O3542" t="s">
        <v>354</v>
      </c>
      <c r="P3542">
        <v>2010</v>
      </c>
      <c r="Q3542" t="s">
        <v>1411</v>
      </c>
      <c r="R3542">
        <v>3</v>
      </c>
    </row>
    <row r="3543" spans="8:18">
      <c r="H3543" t="s">
        <v>296</v>
      </c>
      <c r="I3543" t="s">
        <v>360</v>
      </c>
      <c r="J3543">
        <v>2019</v>
      </c>
      <c r="K3543" t="s">
        <v>516</v>
      </c>
      <c r="L3543">
        <v>0</v>
      </c>
      <c r="N3543" t="s">
        <v>296</v>
      </c>
      <c r="O3543" t="s">
        <v>354</v>
      </c>
      <c r="P3543">
        <v>2011</v>
      </c>
      <c r="Q3543" t="s">
        <v>1411</v>
      </c>
      <c r="R3543">
        <v>3</v>
      </c>
    </row>
    <row r="3544" spans="8:18">
      <c r="H3544" t="s">
        <v>296</v>
      </c>
      <c r="I3544" t="s">
        <v>360</v>
      </c>
      <c r="J3544">
        <v>2020</v>
      </c>
      <c r="K3544" t="s">
        <v>516</v>
      </c>
      <c r="L3544">
        <v>0</v>
      </c>
      <c r="N3544" t="s">
        <v>296</v>
      </c>
      <c r="O3544" t="s">
        <v>354</v>
      </c>
      <c r="P3544">
        <v>2012</v>
      </c>
      <c r="Q3544" t="s">
        <v>1411</v>
      </c>
      <c r="R3544">
        <v>3</v>
      </c>
    </row>
    <row r="3545" spans="8:18">
      <c r="H3545" t="s">
        <v>296</v>
      </c>
      <c r="I3545" t="s">
        <v>361</v>
      </c>
      <c r="J3545">
        <v>2006</v>
      </c>
      <c r="K3545" t="s">
        <v>516</v>
      </c>
      <c r="L3545">
        <v>0</v>
      </c>
      <c r="N3545" t="s">
        <v>296</v>
      </c>
      <c r="O3545" t="s">
        <v>355</v>
      </c>
      <c r="P3545">
        <v>2006</v>
      </c>
      <c r="Q3545" t="s">
        <v>516</v>
      </c>
      <c r="R3545">
        <v>0</v>
      </c>
    </row>
    <row r="3546" spans="8:18">
      <c r="H3546" t="s">
        <v>296</v>
      </c>
      <c r="I3546" t="s">
        <v>361</v>
      </c>
      <c r="J3546">
        <v>2007</v>
      </c>
      <c r="K3546" t="s">
        <v>516</v>
      </c>
      <c r="L3546">
        <v>0</v>
      </c>
      <c r="N3546" t="s">
        <v>296</v>
      </c>
      <c r="O3546" t="s">
        <v>355</v>
      </c>
      <c r="P3546">
        <v>2007</v>
      </c>
      <c r="Q3546" t="s">
        <v>516</v>
      </c>
      <c r="R3546">
        <v>0</v>
      </c>
    </row>
    <row r="3547" spans="8:18">
      <c r="H3547" t="s">
        <v>296</v>
      </c>
      <c r="I3547" t="s">
        <v>361</v>
      </c>
      <c r="J3547">
        <v>2008</v>
      </c>
      <c r="K3547" t="s">
        <v>516</v>
      </c>
      <c r="L3547">
        <v>0</v>
      </c>
      <c r="N3547" t="s">
        <v>296</v>
      </c>
      <c r="O3547" t="s">
        <v>355</v>
      </c>
      <c r="P3547">
        <v>2008</v>
      </c>
      <c r="Q3547" t="s">
        <v>516</v>
      </c>
      <c r="R3547">
        <v>0</v>
      </c>
    </row>
    <row r="3548" spans="8:18">
      <c r="H3548" t="s">
        <v>296</v>
      </c>
      <c r="I3548" t="s">
        <v>361</v>
      </c>
      <c r="J3548">
        <v>2009</v>
      </c>
      <c r="K3548" t="s">
        <v>516</v>
      </c>
      <c r="L3548">
        <v>0</v>
      </c>
      <c r="N3548" t="s">
        <v>296</v>
      </c>
      <c r="O3548" t="s">
        <v>355</v>
      </c>
      <c r="P3548">
        <v>2009</v>
      </c>
      <c r="Q3548" t="s">
        <v>516</v>
      </c>
      <c r="R3548">
        <v>0</v>
      </c>
    </row>
    <row r="3549" spans="8:18">
      <c r="H3549" t="s">
        <v>296</v>
      </c>
      <c r="I3549" t="s">
        <v>361</v>
      </c>
      <c r="J3549">
        <v>2010</v>
      </c>
      <c r="K3549" t="s">
        <v>516</v>
      </c>
      <c r="L3549">
        <v>0</v>
      </c>
      <c r="N3549" t="s">
        <v>296</v>
      </c>
      <c r="O3549" t="s">
        <v>355</v>
      </c>
      <c r="P3549">
        <v>2010</v>
      </c>
      <c r="Q3549" t="s">
        <v>516</v>
      </c>
      <c r="R3549">
        <v>0</v>
      </c>
    </row>
    <row r="3550" spans="8:18">
      <c r="H3550" t="s">
        <v>296</v>
      </c>
      <c r="I3550" t="s">
        <v>361</v>
      </c>
      <c r="J3550">
        <v>2011</v>
      </c>
      <c r="K3550" t="s">
        <v>516</v>
      </c>
      <c r="L3550">
        <v>0</v>
      </c>
      <c r="N3550" t="s">
        <v>296</v>
      </c>
      <c r="O3550" t="s">
        <v>355</v>
      </c>
      <c r="P3550">
        <v>2011</v>
      </c>
      <c r="Q3550" t="s">
        <v>516</v>
      </c>
      <c r="R3550">
        <v>0</v>
      </c>
    </row>
    <row r="3551" spans="8:18">
      <c r="H3551" t="s">
        <v>296</v>
      </c>
      <c r="I3551" t="s">
        <v>361</v>
      </c>
      <c r="J3551">
        <v>2012</v>
      </c>
      <c r="K3551" t="s">
        <v>516</v>
      </c>
      <c r="L3551">
        <v>0</v>
      </c>
      <c r="N3551" t="s">
        <v>296</v>
      </c>
      <c r="O3551" t="s">
        <v>355</v>
      </c>
      <c r="P3551">
        <v>2012</v>
      </c>
      <c r="Q3551" t="s">
        <v>516</v>
      </c>
      <c r="R3551">
        <v>0</v>
      </c>
    </row>
    <row r="3552" spans="8:18">
      <c r="H3552" t="s">
        <v>296</v>
      </c>
      <c r="I3552" t="s">
        <v>361</v>
      </c>
      <c r="J3552">
        <v>2013</v>
      </c>
      <c r="K3552" t="s">
        <v>516</v>
      </c>
      <c r="L3552">
        <v>0</v>
      </c>
      <c r="N3552" t="s">
        <v>296</v>
      </c>
      <c r="O3552" t="s">
        <v>355</v>
      </c>
      <c r="P3552">
        <v>2013</v>
      </c>
      <c r="Q3552" t="s">
        <v>516</v>
      </c>
      <c r="R3552">
        <v>0</v>
      </c>
    </row>
    <row r="3553" spans="8:18">
      <c r="H3553" t="s">
        <v>296</v>
      </c>
      <c r="I3553" t="s">
        <v>361</v>
      </c>
      <c r="J3553">
        <v>2014</v>
      </c>
      <c r="K3553" t="s">
        <v>516</v>
      </c>
      <c r="L3553">
        <v>0</v>
      </c>
      <c r="N3553" t="s">
        <v>296</v>
      </c>
      <c r="O3553" t="s">
        <v>355</v>
      </c>
      <c r="P3553">
        <v>2014</v>
      </c>
      <c r="Q3553" t="s">
        <v>516</v>
      </c>
      <c r="R3553">
        <v>0</v>
      </c>
    </row>
    <row r="3554" spans="8:18">
      <c r="H3554" t="s">
        <v>296</v>
      </c>
      <c r="I3554" t="s">
        <v>361</v>
      </c>
      <c r="J3554">
        <v>2015</v>
      </c>
      <c r="K3554" t="s">
        <v>516</v>
      </c>
      <c r="L3554">
        <v>0</v>
      </c>
      <c r="N3554" t="s">
        <v>296</v>
      </c>
      <c r="O3554" t="s">
        <v>355</v>
      </c>
      <c r="P3554">
        <v>2015</v>
      </c>
      <c r="Q3554" t="s">
        <v>516</v>
      </c>
      <c r="R3554">
        <v>0</v>
      </c>
    </row>
    <row r="3555" spans="8:18">
      <c r="H3555" t="s">
        <v>296</v>
      </c>
      <c r="I3555" t="s">
        <v>361</v>
      </c>
      <c r="J3555">
        <v>2016</v>
      </c>
      <c r="K3555" t="s">
        <v>516</v>
      </c>
      <c r="L3555">
        <v>0</v>
      </c>
      <c r="N3555" t="s">
        <v>296</v>
      </c>
      <c r="O3555" t="s">
        <v>355</v>
      </c>
      <c r="P3555">
        <v>2016</v>
      </c>
      <c r="Q3555" t="s">
        <v>516</v>
      </c>
      <c r="R3555">
        <v>0</v>
      </c>
    </row>
    <row r="3556" spans="8:18">
      <c r="H3556" t="s">
        <v>296</v>
      </c>
      <c r="I3556" t="s">
        <v>361</v>
      </c>
      <c r="J3556">
        <v>2017</v>
      </c>
      <c r="K3556" t="s">
        <v>516</v>
      </c>
      <c r="L3556">
        <v>0</v>
      </c>
      <c r="N3556" t="s">
        <v>296</v>
      </c>
      <c r="O3556" t="s">
        <v>355</v>
      </c>
      <c r="P3556">
        <v>2017</v>
      </c>
      <c r="Q3556" t="s">
        <v>516</v>
      </c>
      <c r="R3556">
        <v>0</v>
      </c>
    </row>
    <row r="3557" spans="8:18">
      <c r="H3557" t="s">
        <v>296</v>
      </c>
      <c r="I3557" t="s">
        <v>361</v>
      </c>
      <c r="J3557">
        <v>2018</v>
      </c>
      <c r="K3557" t="s">
        <v>516</v>
      </c>
      <c r="L3557">
        <v>0</v>
      </c>
      <c r="N3557" t="s">
        <v>296</v>
      </c>
      <c r="O3557" t="s">
        <v>355</v>
      </c>
      <c r="P3557">
        <v>2018</v>
      </c>
      <c r="Q3557" t="s">
        <v>516</v>
      </c>
      <c r="R3557">
        <v>0</v>
      </c>
    </row>
    <row r="3558" spans="8:18">
      <c r="H3558" t="s">
        <v>296</v>
      </c>
      <c r="I3558" t="s">
        <v>361</v>
      </c>
      <c r="J3558">
        <v>2019</v>
      </c>
      <c r="K3558" t="s">
        <v>516</v>
      </c>
      <c r="L3558">
        <v>0</v>
      </c>
      <c r="N3558" t="s">
        <v>296</v>
      </c>
      <c r="O3558" t="s">
        <v>355</v>
      </c>
      <c r="P3558">
        <v>2019</v>
      </c>
      <c r="Q3558" t="s">
        <v>516</v>
      </c>
      <c r="R3558">
        <v>0</v>
      </c>
    </row>
    <row r="3559" spans="8:18">
      <c r="H3559" t="s">
        <v>296</v>
      </c>
      <c r="I3559" t="s">
        <v>361</v>
      </c>
      <c r="J3559">
        <v>2020</v>
      </c>
      <c r="K3559" t="s">
        <v>516</v>
      </c>
      <c r="L3559">
        <v>0</v>
      </c>
      <c r="N3559" t="s">
        <v>296</v>
      </c>
      <c r="O3559" t="s">
        <v>355</v>
      </c>
      <c r="P3559">
        <v>2020</v>
      </c>
      <c r="Q3559" t="s">
        <v>516</v>
      </c>
      <c r="R3559">
        <v>0</v>
      </c>
    </row>
    <row r="3560" spans="8:18">
      <c r="H3560" t="s">
        <v>296</v>
      </c>
      <c r="I3560" t="s">
        <v>362</v>
      </c>
      <c r="J3560">
        <v>0</v>
      </c>
      <c r="K3560" t="s">
        <v>516</v>
      </c>
      <c r="L3560">
        <v>0</v>
      </c>
      <c r="N3560" t="s">
        <v>296</v>
      </c>
      <c r="O3560" t="s">
        <v>356</v>
      </c>
    </row>
    <row r="3561" spans="8:18">
      <c r="H3561" t="s">
        <v>296</v>
      </c>
      <c r="I3561" t="s">
        <v>363</v>
      </c>
      <c r="J3561">
        <v>2006</v>
      </c>
      <c r="K3561" t="s">
        <v>516</v>
      </c>
      <c r="L3561">
        <v>0</v>
      </c>
      <c r="N3561" t="s">
        <v>296</v>
      </c>
      <c r="O3561" t="s">
        <v>357</v>
      </c>
      <c r="P3561">
        <v>2006</v>
      </c>
    </row>
    <row r="3562" spans="8:18">
      <c r="H3562" t="s">
        <v>296</v>
      </c>
      <c r="I3562" t="s">
        <v>363</v>
      </c>
      <c r="J3562">
        <v>2007</v>
      </c>
      <c r="K3562" t="s">
        <v>516</v>
      </c>
      <c r="L3562">
        <v>0</v>
      </c>
      <c r="N3562" t="s">
        <v>296</v>
      </c>
      <c r="O3562" t="s">
        <v>357</v>
      </c>
      <c r="P3562">
        <v>2007</v>
      </c>
    </row>
    <row r="3563" spans="8:18">
      <c r="H3563" t="s">
        <v>296</v>
      </c>
      <c r="I3563" t="s">
        <v>363</v>
      </c>
      <c r="J3563">
        <v>2008</v>
      </c>
      <c r="K3563" t="s">
        <v>516</v>
      </c>
      <c r="L3563">
        <v>0</v>
      </c>
      <c r="N3563" t="s">
        <v>296</v>
      </c>
      <c r="O3563" t="s">
        <v>357</v>
      </c>
      <c r="P3563">
        <v>2008</v>
      </c>
    </row>
    <row r="3564" spans="8:18">
      <c r="H3564" t="s">
        <v>296</v>
      </c>
      <c r="I3564" t="s">
        <v>363</v>
      </c>
      <c r="J3564">
        <v>2009</v>
      </c>
      <c r="K3564" t="s">
        <v>516</v>
      </c>
      <c r="L3564">
        <v>0</v>
      </c>
      <c r="N3564" t="s">
        <v>296</v>
      </c>
      <c r="O3564" t="s">
        <v>357</v>
      </c>
      <c r="P3564">
        <v>2009</v>
      </c>
    </row>
    <row r="3565" spans="8:18">
      <c r="H3565" t="s">
        <v>296</v>
      </c>
      <c r="I3565" t="s">
        <v>363</v>
      </c>
      <c r="J3565">
        <v>2010</v>
      </c>
      <c r="K3565" t="s">
        <v>516</v>
      </c>
      <c r="L3565">
        <v>0</v>
      </c>
      <c r="N3565" t="s">
        <v>296</v>
      </c>
      <c r="O3565" t="s">
        <v>357</v>
      </c>
      <c r="P3565">
        <v>2010</v>
      </c>
    </row>
    <row r="3566" spans="8:18">
      <c r="H3566" t="s">
        <v>296</v>
      </c>
      <c r="I3566" t="s">
        <v>363</v>
      </c>
      <c r="J3566">
        <v>2011</v>
      </c>
      <c r="K3566" t="s">
        <v>516</v>
      </c>
      <c r="L3566">
        <v>0</v>
      </c>
      <c r="N3566" t="s">
        <v>296</v>
      </c>
      <c r="O3566" t="s">
        <v>357</v>
      </c>
      <c r="P3566">
        <v>2011</v>
      </c>
    </row>
    <row r="3567" spans="8:18">
      <c r="H3567" t="s">
        <v>296</v>
      </c>
      <c r="I3567" t="s">
        <v>363</v>
      </c>
      <c r="J3567">
        <v>2012</v>
      </c>
      <c r="K3567" t="s">
        <v>516</v>
      </c>
      <c r="L3567">
        <v>0</v>
      </c>
      <c r="N3567" t="s">
        <v>296</v>
      </c>
      <c r="O3567" t="s">
        <v>357</v>
      </c>
      <c r="P3567">
        <v>2012</v>
      </c>
    </row>
    <row r="3568" spans="8:18">
      <c r="H3568" t="s">
        <v>296</v>
      </c>
      <c r="I3568" t="s">
        <v>363</v>
      </c>
      <c r="J3568">
        <v>2013</v>
      </c>
      <c r="K3568" t="s">
        <v>516</v>
      </c>
      <c r="L3568">
        <v>0</v>
      </c>
      <c r="N3568" t="s">
        <v>296</v>
      </c>
      <c r="O3568" t="s">
        <v>357</v>
      </c>
      <c r="P3568">
        <v>2013</v>
      </c>
    </row>
    <row r="3569" spans="8:18">
      <c r="H3569" t="s">
        <v>296</v>
      </c>
      <c r="I3569" t="s">
        <v>363</v>
      </c>
      <c r="J3569">
        <v>2014</v>
      </c>
      <c r="K3569" t="s">
        <v>516</v>
      </c>
      <c r="L3569">
        <v>0</v>
      </c>
      <c r="N3569" t="s">
        <v>296</v>
      </c>
      <c r="O3569" t="s">
        <v>357</v>
      </c>
      <c r="P3569">
        <v>2014</v>
      </c>
    </row>
    <row r="3570" spans="8:18">
      <c r="H3570" t="s">
        <v>296</v>
      </c>
      <c r="I3570" t="s">
        <v>363</v>
      </c>
      <c r="J3570">
        <v>2015</v>
      </c>
      <c r="K3570" t="s">
        <v>516</v>
      </c>
      <c r="L3570">
        <v>0</v>
      </c>
      <c r="N3570" t="s">
        <v>296</v>
      </c>
      <c r="O3570" t="s">
        <v>357</v>
      </c>
      <c r="P3570">
        <v>2015</v>
      </c>
    </row>
    <row r="3571" spans="8:18">
      <c r="H3571" t="s">
        <v>296</v>
      </c>
      <c r="I3571" t="s">
        <v>363</v>
      </c>
      <c r="J3571">
        <v>2016</v>
      </c>
      <c r="K3571" t="s">
        <v>516</v>
      </c>
      <c r="L3571">
        <v>0</v>
      </c>
      <c r="N3571" t="s">
        <v>296</v>
      </c>
      <c r="O3571" t="s">
        <v>357</v>
      </c>
      <c r="P3571">
        <v>2016</v>
      </c>
    </row>
    <row r="3572" spans="8:18">
      <c r="H3572" t="s">
        <v>296</v>
      </c>
      <c r="I3572" t="s">
        <v>363</v>
      </c>
      <c r="J3572">
        <v>2017</v>
      </c>
      <c r="K3572" t="s">
        <v>516</v>
      </c>
      <c r="L3572">
        <v>0</v>
      </c>
      <c r="N3572" t="s">
        <v>296</v>
      </c>
      <c r="O3572" t="s">
        <v>357</v>
      </c>
      <c r="P3572">
        <v>2017</v>
      </c>
    </row>
    <row r="3573" spans="8:18">
      <c r="H3573" t="s">
        <v>296</v>
      </c>
      <c r="I3573" t="s">
        <v>363</v>
      </c>
      <c r="J3573">
        <v>2018</v>
      </c>
      <c r="K3573" t="s">
        <v>516</v>
      </c>
      <c r="L3573">
        <v>0</v>
      </c>
      <c r="N3573" t="s">
        <v>296</v>
      </c>
      <c r="O3573" t="s">
        <v>357</v>
      </c>
      <c r="P3573">
        <v>2018</v>
      </c>
    </row>
    <row r="3574" spans="8:18">
      <c r="H3574" t="s">
        <v>296</v>
      </c>
      <c r="I3574" t="s">
        <v>363</v>
      </c>
      <c r="J3574">
        <v>2019</v>
      </c>
      <c r="K3574" t="s">
        <v>516</v>
      </c>
      <c r="L3574">
        <v>0</v>
      </c>
      <c r="N3574" t="s">
        <v>296</v>
      </c>
      <c r="O3574" t="s">
        <v>357</v>
      </c>
      <c r="P3574">
        <v>2019</v>
      </c>
    </row>
    <row r="3575" spans="8:18">
      <c r="H3575" t="s">
        <v>296</v>
      </c>
      <c r="I3575" t="s">
        <v>363</v>
      </c>
      <c r="J3575">
        <v>2020</v>
      </c>
      <c r="K3575" t="s">
        <v>516</v>
      </c>
      <c r="L3575">
        <v>0</v>
      </c>
      <c r="N3575" t="s">
        <v>296</v>
      </c>
      <c r="O3575" t="s">
        <v>357</v>
      </c>
      <c r="P3575">
        <v>2020</v>
      </c>
    </row>
    <row r="3576" spans="8:18">
      <c r="H3576" t="s">
        <v>296</v>
      </c>
      <c r="I3576" t="s">
        <v>364</v>
      </c>
      <c r="J3576">
        <v>2006</v>
      </c>
      <c r="K3576" t="s">
        <v>516</v>
      </c>
      <c r="L3576">
        <v>0</v>
      </c>
      <c r="N3576" t="s">
        <v>296</v>
      </c>
      <c r="O3576" t="s">
        <v>358</v>
      </c>
      <c r="P3576">
        <v>2006</v>
      </c>
      <c r="Q3576">
        <v>0</v>
      </c>
      <c r="R3576">
        <v>0</v>
      </c>
    </row>
    <row r="3577" spans="8:18">
      <c r="H3577" t="s">
        <v>296</v>
      </c>
      <c r="I3577" t="s">
        <v>364</v>
      </c>
      <c r="J3577">
        <v>2007</v>
      </c>
      <c r="K3577" t="s">
        <v>516</v>
      </c>
      <c r="L3577">
        <v>0</v>
      </c>
      <c r="N3577" t="s">
        <v>296</v>
      </c>
      <c r="O3577" t="s">
        <v>358</v>
      </c>
      <c r="P3577">
        <v>2007</v>
      </c>
      <c r="Q3577">
        <v>0</v>
      </c>
      <c r="R3577">
        <v>0</v>
      </c>
    </row>
    <row r="3578" spans="8:18">
      <c r="H3578" t="s">
        <v>296</v>
      </c>
      <c r="I3578" t="s">
        <v>364</v>
      </c>
      <c r="J3578">
        <v>2008</v>
      </c>
      <c r="K3578" t="s">
        <v>516</v>
      </c>
      <c r="L3578">
        <v>0</v>
      </c>
      <c r="N3578" t="s">
        <v>296</v>
      </c>
      <c r="O3578" t="s">
        <v>358</v>
      </c>
      <c r="P3578">
        <v>2008</v>
      </c>
      <c r="Q3578">
        <v>0</v>
      </c>
      <c r="R3578">
        <v>0</v>
      </c>
    </row>
    <row r="3579" spans="8:18">
      <c r="H3579" t="s">
        <v>296</v>
      </c>
      <c r="I3579" t="s">
        <v>364</v>
      </c>
      <c r="J3579">
        <v>2009</v>
      </c>
      <c r="K3579" t="s">
        <v>516</v>
      </c>
      <c r="L3579">
        <v>0</v>
      </c>
      <c r="N3579" t="s">
        <v>296</v>
      </c>
      <c r="O3579" t="s">
        <v>358</v>
      </c>
      <c r="P3579">
        <v>2009</v>
      </c>
      <c r="Q3579">
        <v>0</v>
      </c>
      <c r="R3579">
        <v>0</v>
      </c>
    </row>
    <row r="3580" spans="8:18">
      <c r="H3580" t="s">
        <v>296</v>
      </c>
      <c r="I3580" t="s">
        <v>364</v>
      </c>
      <c r="J3580">
        <v>2010</v>
      </c>
      <c r="K3580" t="s">
        <v>516</v>
      </c>
      <c r="L3580">
        <v>0</v>
      </c>
      <c r="N3580" t="s">
        <v>296</v>
      </c>
      <c r="O3580" t="s">
        <v>358</v>
      </c>
      <c r="P3580">
        <v>2010</v>
      </c>
      <c r="Q3580">
        <v>0</v>
      </c>
      <c r="R3580">
        <v>0</v>
      </c>
    </row>
    <row r="3581" spans="8:18">
      <c r="H3581" t="s">
        <v>296</v>
      </c>
      <c r="I3581" t="s">
        <v>364</v>
      </c>
      <c r="J3581">
        <v>2011</v>
      </c>
      <c r="K3581" t="s">
        <v>516</v>
      </c>
      <c r="L3581">
        <v>0</v>
      </c>
      <c r="N3581" t="s">
        <v>296</v>
      </c>
      <c r="O3581" t="s">
        <v>358</v>
      </c>
      <c r="P3581">
        <v>2011</v>
      </c>
      <c r="Q3581">
        <v>0</v>
      </c>
      <c r="R3581">
        <v>0</v>
      </c>
    </row>
    <row r="3582" spans="8:18">
      <c r="H3582" t="s">
        <v>296</v>
      </c>
      <c r="I3582" t="s">
        <v>364</v>
      </c>
      <c r="J3582">
        <v>2012</v>
      </c>
      <c r="K3582" t="s">
        <v>516</v>
      </c>
      <c r="L3582">
        <v>0</v>
      </c>
      <c r="N3582" t="s">
        <v>296</v>
      </c>
      <c r="O3582" t="s">
        <v>358</v>
      </c>
      <c r="P3582">
        <v>2012</v>
      </c>
      <c r="Q3582">
        <v>0</v>
      </c>
      <c r="R3582">
        <v>0</v>
      </c>
    </row>
    <row r="3583" spans="8:18">
      <c r="H3583" t="s">
        <v>296</v>
      </c>
      <c r="I3583" t="s">
        <v>364</v>
      </c>
      <c r="J3583">
        <v>2013</v>
      </c>
      <c r="K3583" t="s">
        <v>516</v>
      </c>
      <c r="L3583">
        <v>0</v>
      </c>
      <c r="N3583" t="s">
        <v>296</v>
      </c>
      <c r="O3583" t="s">
        <v>358</v>
      </c>
      <c r="P3583">
        <v>2013</v>
      </c>
      <c r="Q3583">
        <v>0</v>
      </c>
      <c r="R3583">
        <v>0</v>
      </c>
    </row>
    <row r="3584" spans="8:18">
      <c r="H3584" t="s">
        <v>296</v>
      </c>
      <c r="I3584" t="s">
        <v>364</v>
      </c>
      <c r="J3584">
        <v>2014</v>
      </c>
      <c r="K3584" t="s">
        <v>516</v>
      </c>
      <c r="L3584">
        <v>0</v>
      </c>
      <c r="N3584" t="s">
        <v>296</v>
      </c>
      <c r="O3584" t="s">
        <v>358</v>
      </c>
      <c r="P3584">
        <v>2014</v>
      </c>
      <c r="Q3584">
        <v>0</v>
      </c>
      <c r="R3584">
        <v>0</v>
      </c>
    </row>
    <row r="3585" spans="8:18">
      <c r="H3585" t="s">
        <v>296</v>
      </c>
      <c r="I3585" t="s">
        <v>364</v>
      </c>
      <c r="J3585">
        <v>2015</v>
      </c>
      <c r="K3585" t="s">
        <v>516</v>
      </c>
      <c r="L3585">
        <v>0</v>
      </c>
      <c r="N3585" t="s">
        <v>296</v>
      </c>
      <c r="O3585" t="s">
        <v>358</v>
      </c>
      <c r="P3585">
        <v>2015</v>
      </c>
      <c r="Q3585">
        <v>0</v>
      </c>
      <c r="R3585">
        <v>0</v>
      </c>
    </row>
    <row r="3586" spans="8:18">
      <c r="H3586" t="s">
        <v>296</v>
      </c>
      <c r="I3586" t="s">
        <v>364</v>
      </c>
      <c r="J3586">
        <v>2016</v>
      </c>
      <c r="K3586" t="s">
        <v>516</v>
      </c>
      <c r="L3586">
        <v>0</v>
      </c>
      <c r="N3586" t="s">
        <v>296</v>
      </c>
      <c r="O3586" t="s">
        <v>358</v>
      </c>
      <c r="P3586">
        <v>2016</v>
      </c>
      <c r="Q3586">
        <v>0</v>
      </c>
      <c r="R3586">
        <v>0</v>
      </c>
    </row>
    <row r="3587" spans="8:18">
      <c r="H3587" t="s">
        <v>296</v>
      </c>
      <c r="I3587" t="s">
        <v>364</v>
      </c>
      <c r="J3587">
        <v>2017</v>
      </c>
      <c r="K3587" t="s">
        <v>516</v>
      </c>
      <c r="L3587">
        <v>0</v>
      </c>
      <c r="N3587" t="s">
        <v>296</v>
      </c>
      <c r="O3587" t="s">
        <v>358</v>
      </c>
      <c r="P3587">
        <v>2017</v>
      </c>
      <c r="Q3587">
        <v>0</v>
      </c>
      <c r="R3587">
        <v>0</v>
      </c>
    </row>
    <row r="3588" spans="8:18">
      <c r="H3588" t="s">
        <v>296</v>
      </c>
      <c r="I3588" t="s">
        <v>364</v>
      </c>
      <c r="J3588">
        <v>2018</v>
      </c>
      <c r="K3588" t="s">
        <v>516</v>
      </c>
      <c r="L3588">
        <v>0</v>
      </c>
      <c r="N3588" t="s">
        <v>296</v>
      </c>
      <c r="O3588" t="s">
        <v>358</v>
      </c>
      <c r="P3588">
        <v>2018</v>
      </c>
      <c r="Q3588">
        <v>0</v>
      </c>
      <c r="R3588">
        <v>0</v>
      </c>
    </row>
    <row r="3589" spans="8:18">
      <c r="H3589" t="s">
        <v>296</v>
      </c>
      <c r="I3589" t="s">
        <v>364</v>
      </c>
      <c r="J3589">
        <v>2019</v>
      </c>
      <c r="K3589" t="s">
        <v>516</v>
      </c>
      <c r="L3589">
        <v>0</v>
      </c>
      <c r="N3589" t="s">
        <v>296</v>
      </c>
      <c r="O3589" t="s">
        <v>358</v>
      </c>
      <c r="P3589">
        <v>2019</v>
      </c>
      <c r="Q3589">
        <v>0</v>
      </c>
      <c r="R3589">
        <v>0</v>
      </c>
    </row>
    <row r="3590" spans="8:18">
      <c r="H3590" t="s">
        <v>296</v>
      </c>
      <c r="I3590" t="s">
        <v>364</v>
      </c>
      <c r="J3590">
        <v>2020</v>
      </c>
      <c r="K3590" t="s">
        <v>516</v>
      </c>
      <c r="L3590">
        <v>0</v>
      </c>
      <c r="N3590" t="s">
        <v>296</v>
      </c>
      <c r="O3590" t="s">
        <v>358</v>
      </c>
      <c r="P3590">
        <v>2020</v>
      </c>
      <c r="Q3590">
        <v>0</v>
      </c>
      <c r="R3590">
        <v>0</v>
      </c>
    </row>
    <row r="3591" spans="8:18">
      <c r="H3591" t="s">
        <v>296</v>
      </c>
      <c r="I3591" t="s">
        <v>365</v>
      </c>
      <c r="J3591">
        <v>0</v>
      </c>
      <c r="K3591">
        <v>0</v>
      </c>
      <c r="L3591">
        <v>0</v>
      </c>
      <c r="N3591" t="s">
        <v>296</v>
      </c>
      <c r="O3591" t="s">
        <v>359</v>
      </c>
      <c r="P3591">
        <v>2006</v>
      </c>
      <c r="Q3591">
        <v>0</v>
      </c>
      <c r="R3591">
        <v>0</v>
      </c>
    </row>
    <row r="3592" spans="8:18">
      <c r="H3592" t="s">
        <v>296</v>
      </c>
      <c r="I3592" t="s">
        <v>365</v>
      </c>
      <c r="J3592">
        <v>2007</v>
      </c>
      <c r="K3592" t="s">
        <v>1412</v>
      </c>
      <c r="L3592">
        <v>2</v>
      </c>
      <c r="N3592" t="s">
        <v>296</v>
      </c>
      <c r="O3592" t="s">
        <v>359</v>
      </c>
      <c r="P3592">
        <v>2007</v>
      </c>
      <c r="Q3592">
        <v>0</v>
      </c>
      <c r="R3592">
        <v>0</v>
      </c>
    </row>
    <row r="3593" spans="8:18">
      <c r="H3593" t="s">
        <v>296</v>
      </c>
      <c r="I3593" t="s">
        <v>365</v>
      </c>
      <c r="J3593">
        <v>2008</v>
      </c>
      <c r="K3593" t="s">
        <v>1412</v>
      </c>
      <c r="L3593">
        <v>2</v>
      </c>
      <c r="N3593" t="s">
        <v>296</v>
      </c>
      <c r="O3593" t="s">
        <v>359</v>
      </c>
      <c r="P3593">
        <v>2008</v>
      </c>
      <c r="Q3593">
        <v>0</v>
      </c>
      <c r="R3593">
        <v>0</v>
      </c>
    </row>
    <row r="3594" spans="8:18">
      <c r="H3594" t="s">
        <v>296</v>
      </c>
      <c r="I3594" t="s">
        <v>365</v>
      </c>
      <c r="J3594">
        <v>2009</v>
      </c>
      <c r="K3594" t="s">
        <v>1413</v>
      </c>
      <c r="L3594">
        <v>2</v>
      </c>
      <c r="N3594" t="s">
        <v>296</v>
      </c>
      <c r="O3594" t="s">
        <v>359</v>
      </c>
      <c r="P3594">
        <v>2009</v>
      </c>
      <c r="Q3594">
        <v>0</v>
      </c>
      <c r="R3594">
        <v>0</v>
      </c>
    </row>
    <row r="3595" spans="8:18">
      <c r="H3595" t="s">
        <v>296</v>
      </c>
      <c r="I3595" t="s">
        <v>365</v>
      </c>
      <c r="J3595">
        <v>2010</v>
      </c>
      <c r="K3595" t="s">
        <v>1413</v>
      </c>
      <c r="L3595">
        <v>2</v>
      </c>
      <c r="N3595" t="s">
        <v>296</v>
      </c>
      <c r="O3595" t="s">
        <v>359</v>
      </c>
      <c r="P3595">
        <v>2010</v>
      </c>
      <c r="Q3595">
        <v>0</v>
      </c>
      <c r="R3595">
        <v>0</v>
      </c>
    </row>
    <row r="3596" spans="8:18">
      <c r="H3596" t="s">
        <v>296</v>
      </c>
      <c r="I3596" t="s">
        <v>366</v>
      </c>
      <c r="J3596">
        <v>2017</v>
      </c>
      <c r="K3596" t="s">
        <v>720</v>
      </c>
      <c r="L3596">
        <v>1</v>
      </c>
      <c r="N3596" t="s">
        <v>296</v>
      </c>
      <c r="O3596" t="s">
        <v>359</v>
      </c>
      <c r="P3596">
        <v>2011</v>
      </c>
      <c r="Q3596">
        <v>0</v>
      </c>
      <c r="R3596">
        <v>0</v>
      </c>
    </row>
    <row r="3597" spans="8:18">
      <c r="H3597" t="s">
        <v>296</v>
      </c>
      <c r="I3597" t="s">
        <v>366</v>
      </c>
      <c r="J3597">
        <v>2018</v>
      </c>
      <c r="K3597" t="s">
        <v>747</v>
      </c>
      <c r="L3597">
        <v>3</v>
      </c>
      <c r="N3597" t="s">
        <v>296</v>
      </c>
      <c r="O3597" t="s">
        <v>359</v>
      </c>
      <c r="P3597">
        <v>2012</v>
      </c>
      <c r="Q3597">
        <v>0</v>
      </c>
      <c r="R3597">
        <v>0</v>
      </c>
    </row>
    <row r="3598" spans="8:18">
      <c r="H3598" t="s">
        <v>296</v>
      </c>
      <c r="I3598" t="s">
        <v>367</v>
      </c>
      <c r="J3598">
        <v>2006</v>
      </c>
      <c r="K3598" t="s">
        <v>516</v>
      </c>
      <c r="L3598">
        <v>0</v>
      </c>
      <c r="N3598" t="s">
        <v>296</v>
      </c>
      <c r="O3598" t="s">
        <v>359</v>
      </c>
      <c r="P3598">
        <v>2013</v>
      </c>
      <c r="Q3598">
        <v>0</v>
      </c>
      <c r="R3598">
        <v>0</v>
      </c>
    </row>
    <row r="3599" spans="8:18">
      <c r="H3599" t="s">
        <v>296</v>
      </c>
      <c r="I3599" t="s">
        <v>367</v>
      </c>
      <c r="J3599">
        <v>2007</v>
      </c>
      <c r="K3599" t="s">
        <v>516</v>
      </c>
      <c r="L3599">
        <v>0</v>
      </c>
      <c r="N3599" t="s">
        <v>296</v>
      </c>
      <c r="O3599" t="s">
        <v>359</v>
      </c>
      <c r="P3599">
        <v>2014</v>
      </c>
      <c r="Q3599">
        <v>0</v>
      </c>
      <c r="R3599">
        <v>0</v>
      </c>
    </row>
    <row r="3600" spans="8:18">
      <c r="H3600" t="s">
        <v>296</v>
      </c>
      <c r="I3600" t="s">
        <v>367</v>
      </c>
      <c r="J3600">
        <v>2008</v>
      </c>
      <c r="K3600" t="s">
        <v>516</v>
      </c>
      <c r="L3600">
        <v>0</v>
      </c>
      <c r="N3600" t="s">
        <v>296</v>
      </c>
      <c r="O3600" t="s">
        <v>359</v>
      </c>
      <c r="P3600">
        <v>2015</v>
      </c>
      <c r="Q3600">
        <v>0</v>
      </c>
      <c r="R3600">
        <v>0</v>
      </c>
    </row>
    <row r="3601" spans="8:18">
      <c r="H3601" t="s">
        <v>296</v>
      </c>
      <c r="I3601" t="s">
        <v>367</v>
      </c>
      <c r="J3601">
        <v>2009</v>
      </c>
      <c r="K3601" t="s">
        <v>516</v>
      </c>
      <c r="L3601">
        <v>0</v>
      </c>
      <c r="N3601" t="s">
        <v>296</v>
      </c>
      <c r="O3601" t="s">
        <v>359</v>
      </c>
      <c r="P3601">
        <v>2016</v>
      </c>
      <c r="Q3601">
        <v>0</v>
      </c>
      <c r="R3601">
        <v>0</v>
      </c>
    </row>
    <row r="3602" spans="8:18">
      <c r="H3602" t="s">
        <v>296</v>
      </c>
      <c r="I3602" t="s">
        <v>367</v>
      </c>
      <c r="J3602">
        <v>2010</v>
      </c>
      <c r="K3602" t="s">
        <v>516</v>
      </c>
      <c r="L3602">
        <v>0</v>
      </c>
      <c r="N3602" t="s">
        <v>296</v>
      </c>
      <c r="O3602" t="s">
        <v>359</v>
      </c>
      <c r="P3602">
        <v>2017</v>
      </c>
      <c r="Q3602">
        <v>0</v>
      </c>
      <c r="R3602">
        <v>0</v>
      </c>
    </row>
    <row r="3603" spans="8:18">
      <c r="H3603" t="s">
        <v>296</v>
      </c>
      <c r="I3603" t="s">
        <v>367</v>
      </c>
      <c r="J3603">
        <v>2011</v>
      </c>
      <c r="K3603" t="s">
        <v>516</v>
      </c>
      <c r="L3603">
        <v>0</v>
      </c>
      <c r="N3603" t="s">
        <v>296</v>
      </c>
      <c r="O3603" t="s">
        <v>359</v>
      </c>
      <c r="P3603">
        <v>2018</v>
      </c>
      <c r="Q3603" t="s">
        <v>1414</v>
      </c>
      <c r="R3603">
        <v>1</v>
      </c>
    </row>
    <row r="3604" spans="8:18">
      <c r="H3604" t="s">
        <v>296</v>
      </c>
      <c r="I3604" t="s">
        <v>367</v>
      </c>
      <c r="J3604">
        <v>2012</v>
      </c>
      <c r="K3604" t="s">
        <v>516</v>
      </c>
      <c r="L3604">
        <v>0</v>
      </c>
      <c r="N3604" t="s">
        <v>296</v>
      </c>
      <c r="O3604" t="s">
        <v>359</v>
      </c>
      <c r="P3604">
        <v>2019</v>
      </c>
      <c r="Q3604" t="s">
        <v>1414</v>
      </c>
      <c r="R3604">
        <v>1</v>
      </c>
    </row>
    <row r="3605" spans="8:18">
      <c r="H3605" t="s">
        <v>296</v>
      </c>
      <c r="I3605" t="s">
        <v>367</v>
      </c>
      <c r="J3605">
        <v>2013</v>
      </c>
      <c r="K3605" t="s">
        <v>516</v>
      </c>
      <c r="L3605">
        <v>0</v>
      </c>
      <c r="N3605" t="s">
        <v>296</v>
      </c>
      <c r="O3605" t="s">
        <v>359</v>
      </c>
      <c r="P3605">
        <v>2020</v>
      </c>
      <c r="Q3605" t="s">
        <v>1414</v>
      </c>
      <c r="R3605">
        <v>1</v>
      </c>
    </row>
    <row r="3606" spans="8:18">
      <c r="H3606" t="s">
        <v>296</v>
      </c>
      <c r="I3606" t="s">
        <v>367</v>
      </c>
      <c r="J3606">
        <v>2014</v>
      </c>
      <c r="K3606" t="s">
        <v>516</v>
      </c>
      <c r="L3606">
        <v>0</v>
      </c>
      <c r="N3606" t="s">
        <v>296</v>
      </c>
      <c r="O3606" t="s">
        <v>360</v>
      </c>
      <c r="P3606">
        <v>2006</v>
      </c>
      <c r="Q3606" t="s">
        <v>516</v>
      </c>
      <c r="R3606">
        <v>0</v>
      </c>
    </row>
    <row r="3607" spans="8:18">
      <c r="H3607" t="s">
        <v>296</v>
      </c>
      <c r="I3607" t="s">
        <v>367</v>
      </c>
      <c r="J3607">
        <v>2015</v>
      </c>
      <c r="K3607" t="s">
        <v>516</v>
      </c>
      <c r="L3607">
        <v>0</v>
      </c>
      <c r="N3607" t="s">
        <v>296</v>
      </c>
      <c r="O3607" t="s">
        <v>360</v>
      </c>
      <c r="P3607">
        <v>2007</v>
      </c>
      <c r="Q3607" t="s">
        <v>516</v>
      </c>
      <c r="R3607">
        <v>0</v>
      </c>
    </row>
    <row r="3608" spans="8:18">
      <c r="H3608" t="s">
        <v>296</v>
      </c>
      <c r="I3608" t="s">
        <v>367</v>
      </c>
      <c r="J3608">
        <v>2016</v>
      </c>
      <c r="K3608" t="s">
        <v>516</v>
      </c>
      <c r="L3608">
        <v>0</v>
      </c>
      <c r="N3608" t="s">
        <v>296</v>
      </c>
      <c r="O3608" t="s">
        <v>360</v>
      </c>
      <c r="P3608">
        <v>2008</v>
      </c>
      <c r="Q3608" t="s">
        <v>516</v>
      </c>
      <c r="R3608">
        <v>0</v>
      </c>
    </row>
    <row r="3609" spans="8:18">
      <c r="H3609" t="s">
        <v>296</v>
      </c>
      <c r="I3609" t="s">
        <v>367</v>
      </c>
      <c r="J3609">
        <v>2017</v>
      </c>
      <c r="K3609" t="s">
        <v>516</v>
      </c>
      <c r="L3609">
        <v>0</v>
      </c>
      <c r="N3609" t="s">
        <v>296</v>
      </c>
      <c r="O3609" t="s">
        <v>360</v>
      </c>
      <c r="P3609">
        <v>2009</v>
      </c>
      <c r="Q3609" t="s">
        <v>516</v>
      </c>
      <c r="R3609">
        <v>0</v>
      </c>
    </row>
    <row r="3610" spans="8:18">
      <c r="H3610" t="s">
        <v>296</v>
      </c>
      <c r="I3610" t="s">
        <v>367</v>
      </c>
      <c r="J3610">
        <v>2018</v>
      </c>
      <c r="K3610" t="s">
        <v>516</v>
      </c>
      <c r="L3610">
        <v>0</v>
      </c>
      <c r="N3610" t="s">
        <v>296</v>
      </c>
      <c r="O3610" t="s">
        <v>360</v>
      </c>
      <c r="P3610">
        <v>2010</v>
      </c>
      <c r="Q3610" t="s">
        <v>516</v>
      </c>
      <c r="R3610">
        <v>0</v>
      </c>
    </row>
    <row r="3611" spans="8:18">
      <c r="H3611" t="s">
        <v>296</v>
      </c>
      <c r="I3611" t="s">
        <v>367</v>
      </c>
      <c r="J3611">
        <v>2019</v>
      </c>
      <c r="K3611" t="s">
        <v>516</v>
      </c>
      <c r="L3611">
        <v>0</v>
      </c>
      <c r="N3611" t="s">
        <v>296</v>
      </c>
      <c r="O3611" t="s">
        <v>360</v>
      </c>
      <c r="P3611">
        <v>2011</v>
      </c>
      <c r="Q3611" t="s">
        <v>516</v>
      </c>
      <c r="R3611">
        <v>0</v>
      </c>
    </row>
    <row r="3612" spans="8:18">
      <c r="H3612" t="s">
        <v>296</v>
      </c>
      <c r="I3612" t="s">
        <v>367</v>
      </c>
      <c r="J3612">
        <v>2020</v>
      </c>
      <c r="K3612" t="s">
        <v>516</v>
      </c>
      <c r="L3612">
        <v>0</v>
      </c>
      <c r="N3612" t="s">
        <v>296</v>
      </c>
      <c r="O3612" t="s">
        <v>360</v>
      </c>
      <c r="P3612">
        <v>2012</v>
      </c>
      <c r="Q3612" t="s">
        <v>516</v>
      </c>
      <c r="R3612">
        <v>0</v>
      </c>
    </row>
    <row r="3613" spans="8:18">
      <c r="H3613" t="s">
        <v>296</v>
      </c>
      <c r="I3613" t="s">
        <v>368</v>
      </c>
      <c r="J3613">
        <v>2006</v>
      </c>
      <c r="K3613">
        <v>0</v>
      </c>
      <c r="L3613">
        <v>0</v>
      </c>
      <c r="N3613" t="s">
        <v>296</v>
      </c>
      <c r="O3613" t="s">
        <v>360</v>
      </c>
      <c r="P3613">
        <v>2013</v>
      </c>
      <c r="Q3613" t="s">
        <v>516</v>
      </c>
      <c r="R3613">
        <v>0</v>
      </c>
    </row>
    <row r="3614" spans="8:18">
      <c r="H3614" t="s">
        <v>296</v>
      </c>
      <c r="I3614" t="s">
        <v>368</v>
      </c>
      <c r="J3614">
        <v>2007</v>
      </c>
      <c r="K3614">
        <v>0</v>
      </c>
      <c r="L3614">
        <v>0</v>
      </c>
      <c r="N3614" t="s">
        <v>296</v>
      </c>
      <c r="O3614" t="s">
        <v>360</v>
      </c>
      <c r="P3614">
        <v>2014</v>
      </c>
      <c r="Q3614" t="s">
        <v>516</v>
      </c>
      <c r="R3614">
        <v>0</v>
      </c>
    </row>
    <row r="3615" spans="8:18">
      <c r="H3615" t="s">
        <v>296</v>
      </c>
      <c r="I3615" t="s">
        <v>368</v>
      </c>
      <c r="J3615">
        <v>2008</v>
      </c>
      <c r="K3615">
        <v>0</v>
      </c>
      <c r="L3615">
        <v>0</v>
      </c>
      <c r="N3615" t="s">
        <v>296</v>
      </c>
      <c r="O3615" t="s">
        <v>360</v>
      </c>
      <c r="P3615">
        <v>2015</v>
      </c>
      <c r="Q3615" t="s">
        <v>516</v>
      </c>
      <c r="R3615">
        <v>0</v>
      </c>
    </row>
    <row r="3616" spans="8:18">
      <c r="H3616" t="s">
        <v>296</v>
      </c>
      <c r="I3616" t="s">
        <v>368</v>
      </c>
      <c r="J3616">
        <v>2009</v>
      </c>
      <c r="K3616">
        <v>0</v>
      </c>
      <c r="L3616">
        <v>0</v>
      </c>
      <c r="N3616" t="s">
        <v>296</v>
      </c>
      <c r="O3616" t="s">
        <v>360</v>
      </c>
      <c r="P3616">
        <v>2016</v>
      </c>
      <c r="Q3616" t="s">
        <v>516</v>
      </c>
      <c r="R3616">
        <v>0</v>
      </c>
    </row>
    <row r="3617" spans="8:18">
      <c r="H3617" t="s">
        <v>296</v>
      </c>
      <c r="I3617" t="s">
        <v>368</v>
      </c>
      <c r="J3617">
        <v>2010</v>
      </c>
      <c r="K3617">
        <v>0</v>
      </c>
      <c r="L3617">
        <v>0</v>
      </c>
      <c r="N3617" t="s">
        <v>296</v>
      </c>
      <c r="O3617" t="s">
        <v>360</v>
      </c>
      <c r="P3617">
        <v>2017</v>
      </c>
      <c r="Q3617" t="s">
        <v>516</v>
      </c>
      <c r="R3617">
        <v>0</v>
      </c>
    </row>
    <row r="3618" spans="8:18">
      <c r="H3618" t="s">
        <v>296</v>
      </c>
      <c r="I3618" t="s">
        <v>368</v>
      </c>
      <c r="J3618">
        <v>2011</v>
      </c>
      <c r="K3618">
        <v>0</v>
      </c>
      <c r="L3618">
        <v>0</v>
      </c>
      <c r="N3618" t="s">
        <v>296</v>
      </c>
      <c r="O3618" t="s">
        <v>360</v>
      </c>
      <c r="P3618">
        <v>2018</v>
      </c>
      <c r="Q3618" t="s">
        <v>516</v>
      </c>
      <c r="R3618">
        <v>0</v>
      </c>
    </row>
    <row r="3619" spans="8:18">
      <c r="H3619" t="s">
        <v>296</v>
      </c>
      <c r="I3619" t="s">
        <v>368</v>
      </c>
      <c r="J3619">
        <v>2012</v>
      </c>
      <c r="K3619">
        <v>0</v>
      </c>
      <c r="L3619">
        <v>0</v>
      </c>
      <c r="N3619" t="s">
        <v>296</v>
      </c>
      <c r="O3619" t="s">
        <v>360</v>
      </c>
      <c r="P3619">
        <v>2019</v>
      </c>
      <c r="Q3619" t="s">
        <v>516</v>
      </c>
      <c r="R3619">
        <v>0</v>
      </c>
    </row>
    <row r="3620" spans="8:18">
      <c r="H3620" t="s">
        <v>296</v>
      </c>
      <c r="I3620" t="s">
        <v>368</v>
      </c>
      <c r="J3620">
        <v>2013</v>
      </c>
      <c r="K3620">
        <v>0</v>
      </c>
      <c r="L3620">
        <v>0</v>
      </c>
      <c r="N3620" t="s">
        <v>296</v>
      </c>
      <c r="O3620" t="s">
        <v>360</v>
      </c>
      <c r="P3620">
        <v>2020</v>
      </c>
      <c r="Q3620" t="s">
        <v>516</v>
      </c>
      <c r="R3620">
        <v>0</v>
      </c>
    </row>
    <row r="3621" spans="8:18">
      <c r="H3621" t="s">
        <v>296</v>
      </c>
      <c r="I3621" t="s">
        <v>368</v>
      </c>
      <c r="J3621">
        <v>2014</v>
      </c>
      <c r="K3621">
        <v>0</v>
      </c>
      <c r="L3621">
        <v>0</v>
      </c>
      <c r="N3621" t="s">
        <v>296</v>
      </c>
      <c r="O3621" t="s">
        <v>361</v>
      </c>
      <c r="P3621">
        <v>2006</v>
      </c>
      <c r="Q3621" t="s">
        <v>516</v>
      </c>
      <c r="R3621">
        <v>0</v>
      </c>
    </row>
    <row r="3622" spans="8:18">
      <c r="H3622" t="s">
        <v>296</v>
      </c>
      <c r="I3622" t="s">
        <v>368</v>
      </c>
      <c r="J3622">
        <v>2015</v>
      </c>
      <c r="K3622">
        <v>0</v>
      </c>
      <c r="L3622">
        <v>0</v>
      </c>
      <c r="N3622" t="s">
        <v>296</v>
      </c>
      <c r="O3622" t="s">
        <v>361</v>
      </c>
      <c r="P3622">
        <v>2007</v>
      </c>
      <c r="Q3622" t="s">
        <v>516</v>
      </c>
      <c r="R3622">
        <v>0</v>
      </c>
    </row>
    <row r="3623" spans="8:18">
      <c r="H3623" t="s">
        <v>296</v>
      </c>
      <c r="I3623" t="s">
        <v>368</v>
      </c>
      <c r="J3623">
        <v>2016</v>
      </c>
      <c r="K3623">
        <v>0</v>
      </c>
      <c r="L3623">
        <v>0</v>
      </c>
      <c r="N3623" t="s">
        <v>296</v>
      </c>
      <c r="O3623" t="s">
        <v>361</v>
      </c>
      <c r="P3623">
        <v>2008</v>
      </c>
      <c r="Q3623" t="s">
        <v>516</v>
      </c>
      <c r="R3623">
        <v>0</v>
      </c>
    </row>
    <row r="3624" spans="8:18">
      <c r="H3624" t="s">
        <v>296</v>
      </c>
      <c r="I3624" t="s">
        <v>368</v>
      </c>
      <c r="J3624">
        <v>2017</v>
      </c>
      <c r="K3624">
        <v>0</v>
      </c>
      <c r="L3624">
        <v>0</v>
      </c>
      <c r="N3624" t="s">
        <v>296</v>
      </c>
      <c r="O3624" t="s">
        <v>361</v>
      </c>
      <c r="P3624">
        <v>2009</v>
      </c>
      <c r="Q3624" t="s">
        <v>516</v>
      </c>
      <c r="R3624">
        <v>0</v>
      </c>
    </row>
    <row r="3625" spans="8:18">
      <c r="H3625" t="s">
        <v>296</v>
      </c>
      <c r="I3625" t="s">
        <v>368</v>
      </c>
      <c r="J3625">
        <v>2018</v>
      </c>
      <c r="K3625" t="s">
        <v>716</v>
      </c>
      <c r="L3625">
        <v>1</v>
      </c>
      <c r="N3625" t="s">
        <v>296</v>
      </c>
      <c r="O3625" t="s">
        <v>361</v>
      </c>
      <c r="P3625">
        <v>2010</v>
      </c>
      <c r="Q3625" t="s">
        <v>516</v>
      </c>
      <c r="R3625">
        <v>0</v>
      </c>
    </row>
    <row r="3626" spans="8:18">
      <c r="H3626" t="s">
        <v>296</v>
      </c>
      <c r="I3626" t="s">
        <v>368</v>
      </c>
      <c r="J3626">
        <v>2019</v>
      </c>
      <c r="K3626" t="s">
        <v>716</v>
      </c>
      <c r="L3626">
        <v>1</v>
      </c>
      <c r="N3626" t="s">
        <v>296</v>
      </c>
      <c r="O3626" t="s">
        <v>361</v>
      </c>
      <c r="P3626">
        <v>2011</v>
      </c>
      <c r="Q3626" t="s">
        <v>516</v>
      </c>
      <c r="R3626">
        <v>0</v>
      </c>
    </row>
    <row r="3627" spans="8:18">
      <c r="H3627" t="s">
        <v>296</v>
      </c>
      <c r="I3627" t="s">
        <v>368</v>
      </c>
      <c r="J3627">
        <v>2020</v>
      </c>
      <c r="K3627" t="s">
        <v>720</v>
      </c>
      <c r="L3627">
        <v>1</v>
      </c>
      <c r="N3627" t="s">
        <v>296</v>
      </c>
      <c r="O3627" t="s">
        <v>361</v>
      </c>
      <c r="P3627">
        <v>2012</v>
      </c>
      <c r="Q3627" t="s">
        <v>516</v>
      </c>
      <c r="R3627">
        <v>0</v>
      </c>
    </row>
    <row r="3628" spans="8:18">
      <c r="H3628" t="s">
        <v>296</v>
      </c>
      <c r="I3628" t="s">
        <v>369</v>
      </c>
      <c r="J3628">
        <v>2006</v>
      </c>
      <c r="K3628">
        <v>0</v>
      </c>
      <c r="L3628">
        <v>0</v>
      </c>
      <c r="N3628" t="s">
        <v>296</v>
      </c>
      <c r="O3628" t="s">
        <v>361</v>
      </c>
      <c r="P3628">
        <v>2013</v>
      </c>
      <c r="Q3628" t="s">
        <v>516</v>
      </c>
      <c r="R3628">
        <v>0</v>
      </c>
    </row>
    <row r="3629" spans="8:18">
      <c r="H3629" t="s">
        <v>296</v>
      </c>
      <c r="I3629" t="s">
        <v>369</v>
      </c>
      <c r="J3629">
        <v>2007</v>
      </c>
      <c r="K3629">
        <v>0</v>
      </c>
      <c r="L3629">
        <v>0</v>
      </c>
      <c r="N3629" t="s">
        <v>296</v>
      </c>
      <c r="O3629" t="s">
        <v>361</v>
      </c>
      <c r="P3629">
        <v>2014</v>
      </c>
      <c r="Q3629" t="s">
        <v>516</v>
      </c>
      <c r="R3629">
        <v>0</v>
      </c>
    </row>
    <row r="3630" spans="8:18">
      <c r="H3630" t="s">
        <v>296</v>
      </c>
      <c r="I3630" t="s">
        <v>369</v>
      </c>
      <c r="J3630">
        <v>2008</v>
      </c>
      <c r="K3630">
        <v>0</v>
      </c>
      <c r="L3630">
        <v>0</v>
      </c>
      <c r="N3630" t="s">
        <v>296</v>
      </c>
      <c r="O3630" t="s">
        <v>361</v>
      </c>
      <c r="P3630">
        <v>2015</v>
      </c>
      <c r="Q3630" t="s">
        <v>516</v>
      </c>
      <c r="R3630">
        <v>0</v>
      </c>
    </row>
    <row r="3631" spans="8:18">
      <c r="H3631" t="s">
        <v>296</v>
      </c>
      <c r="I3631" t="s">
        <v>369</v>
      </c>
      <c r="J3631">
        <v>2009</v>
      </c>
      <c r="K3631">
        <v>0</v>
      </c>
      <c r="L3631">
        <v>0</v>
      </c>
      <c r="N3631" t="s">
        <v>296</v>
      </c>
      <c r="O3631" t="s">
        <v>361</v>
      </c>
      <c r="P3631">
        <v>2016</v>
      </c>
      <c r="Q3631" t="s">
        <v>516</v>
      </c>
      <c r="R3631">
        <v>0</v>
      </c>
    </row>
    <row r="3632" spans="8:18">
      <c r="H3632" t="s">
        <v>296</v>
      </c>
      <c r="I3632" t="s">
        <v>369</v>
      </c>
      <c r="J3632">
        <v>2010</v>
      </c>
      <c r="K3632">
        <v>0</v>
      </c>
      <c r="L3632">
        <v>0</v>
      </c>
      <c r="N3632" t="s">
        <v>296</v>
      </c>
      <c r="O3632" t="s">
        <v>361</v>
      </c>
      <c r="P3632">
        <v>2017</v>
      </c>
      <c r="Q3632" t="s">
        <v>516</v>
      </c>
      <c r="R3632">
        <v>0</v>
      </c>
    </row>
    <row r="3633" spans="8:18">
      <c r="H3633" t="s">
        <v>296</v>
      </c>
      <c r="I3633" t="s">
        <v>369</v>
      </c>
      <c r="J3633">
        <v>2011</v>
      </c>
      <c r="K3633">
        <v>0</v>
      </c>
      <c r="L3633">
        <v>0</v>
      </c>
      <c r="N3633" t="s">
        <v>296</v>
      </c>
      <c r="O3633" t="s">
        <v>361</v>
      </c>
      <c r="P3633">
        <v>2018</v>
      </c>
      <c r="Q3633" t="s">
        <v>516</v>
      </c>
      <c r="R3633">
        <v>0</v>
      </c>
    </row>
    <row r="3634" spans="8:18">
      <c r="H3634" t="s">
        <v>296</v>
      </c>
      <c r="I3634" t="s">
        <v>369</v>
      </c>
      <c r="J3634">
        <v>2012</v>
      </c>
      <c r="K3634">
        <v>0</v>
      </c>
      <c r="L3634">
        <v>0</v>
      </c>
      <c r="N3634" t="s">
        <v>296</v>
      </c>
      <c r="O3634" t="s">
        <v>361</v>
      </c>
      <c r="P3634">
        <v>2019</v>
      </c>
      <c r="Q3634" t="s">
        <v>516</v>
      </c>
      <c r="R3634">
        <v>0</v>
      </c>
    </row>
    <row r="3635" spans="8:18">
      <c r="H3635" t="s">
        <v>296</v>
      </c>
      <c r="I3635" t="s">
        <v>369</v>
      </c>
      <c r="J3635">
        <v>2013</v>
      </c>
      <c r="K3635">
        <v>0</v>
      </c>
      <c r="L3635">
        <v>0</v>
      </c>
      <c r="N3635" t="s">
        <v>296</v>
      </c>
      <c r="O3635" t="s">
        <v>361</v>
      </c>
      <c r="P3635">
        <v>2020</v>
      </c>
      <c r="Q3635" t="s">
        <v>516</v>
      </c>
      <c r="R3635">
        <v>0</v>
      </c>
    </row>
    <row r="3636" spans="8:18">
      <c r="H3636" t="s">
        <v>296</v>
      </c>
      <c r="I3636" t="s">
        <v>369</v>
      </c>
      <c r="J3636">
        <v>2014</v>
      </c>
      <c r="K3636">
        <v>0</v>
      </c>
      <c r="L3636">
        <v>0</v>
      </c>
      <c r="N3636" t="s">
        <v>296</v>
      </c>
      <c r="O3636" t="s">
        <v>362</v>
      </c>
      <c r="P3636">
        <v>0</v>
      </c>
      <c r="Q3636">
        <v>0</v>
      </c>
      <c r="R3636">
        <v>0</v>
      </c>
    </row>
    <row r="3637" spans="8:18">
      <c r="H3637" t="s">
        <v>296</v>
      </c>
      <c r="I3637" t="s">
        <v>369</v>
      </c>
      <c r="J3637">
        <v>2015</v>
      </c>
      <c r="K3637">
        <v>0</v>
      </c>
      <c r="L3637">
        <v>0</v>
      </c>
      <c r="N3637" t="s">
        <v>296</v>
      </c>
      <c r="O3637" t="s">
        <v>363</v>
      </c>
      <c r="P3637">
        <v>2006</v>
      </c>
      <c r="Q3637" t="s">
        <v>516</v>
      </c>
      <c r="R3637">
        <v>0</v>
      </c>
    </row>
    <row r="3638" spans="8:18">
      <c r="H3638" t="s">
        <v>296</v>
      </c>
      <c r="I3638" t="s">
        <v>369</v>
      </c>
      <c r="J3638">
        <v>2016</v>
      </c>
      <c r="K3638">
        <v>0</v>
      </c>
      <c r="L3638">
        <v>0</v>
      </c>
      <c r="N3638" t="s">
        <v>296</v>
      </c>
      <c r="O3638" t="s">
        <v>363</v>
      </c>
      <c r="P3638">
        <v>2007</v>
      </c>
      <c r="Q3638" t="s">
        <v>516</v>
      </c>
      <c r="R3638">
        <v>0</v>
      </c>
    </row>
    <row r="3639" spans="8:18">
      <c r="H3639" t="s">
        <v>296</v>
      </c>
      <c r="I3639" t="s">
        <v>369</v>
      </c>
      <c r="J3639">
        <v>2017</v>
      </c>
      <c r="K3639">
        <v>0</v>
      </c>
      <c r="L3639">
        <v>0</v>
      </c>
      <c r="N3639" t="s">
        <v>296</v>
      </c>
      <c r="O3639" t="s">
        <v>363</v>
      </c>
      <c r="P3639">
        <v>2008</v>
      </c>
      <c r="Q3639" t="s">
        <v>516</v>
      </c>
      <c r="R3639">
        <v>0</v>
      </c>
    </row>
    <row r="3640" spans="8:18">
      <c r="H3640" t="s">
        <v>296</v>
      </c>
      <c r="I3640" t="s">
        <v>369</v>
      </c>
      <c r="J3640">
        <v>2018</v>
      </c>
      <c r="K3640">
        <v>0</v>
      </c>
      <c r="L3640">
        <v>0</v>
      </c>
      <c r="N3640" t="s">
        <v>296</v>
      </c>
      <c r="O3640" t="s">
        <v>363</v>
      </c>
      <c r="P3640">
        <v>2009</v>
      </c>
      <c r="Q3640" t="s">
        <v>516</v>
      </c>
      <c r="R3640">
        <v>0</v>
      </c>
    </row>
    <row r="3641" spans="8:18">
      <c r="H3641" t="s">
        <v>296</v>
      </c>
      <c r="I3641" t="s">
        <v>369</v>
      </c>
      <c r="J3641">
        <v>2019</v>
      </c>
      <c r="K3641">
        <v>0</v>
      </c>
      <c r="L3641">
        <v>0</v>
      </c>
      <c r="N3641" t="s">
        <v>296</v>
      </c>
      <c r="O3641" t="s">
        <v>363</v>
      </c>
      <c r="P3641">
        <v>2010</v>
      </c>
      <c r="Q3641" t="s">
        <v>516</v>
      </c>
      <c r="R3641">
        <v>0</v>
      </c>
    </row>
    <row r="3642" spans="8:18">
      <c r="H3642" t="s">
        <v>296</v>
      </c>
      <c r="I3642" t="s">
        <v>369</v>
      </c>
      <c r="J3642">
        <v>2020</v>
      </c>
      <c r="K3642">
        <v>0</v>
      </c>
      <c r="L3642">
        <v>0</v>
      </c>
      <c r="N3642" t="s">
        <v>296</v>
      </c>
      <c r="O3642" t="s">
        <v>363</v>
      </c>
      <c r="P3642">
        <v>2011</v>
      </c>
      <c r="Q3642" t="s">
        <v>516</v>
      </c>
      <c r="R3642">
        <v>0</v>
      </c>
    </row>
    <row r="3643" spans="8:18">
      <c r="H3643" t="s">
        <v>296</v>
      </c>
      <c r="I3643" t="s">
        <v>371</v>
      </c>
      <c r="J3643">
        <v>2016</v>
      </c>
      <c r="K3643" t="s">
        <v>828</v>
      </c>
      <c r="L3643">
        <v>3</v>
      </c>
      <c r="N3643" t="s">
        <v>296</v>
      </c>
      <c r="O3643" t="s">
        <v>363</v>
      </c>
      <c r="P3643">
        <v>2012</v>
      </c>
      <c r="Q3643" t="s">
        <v>516</v>
      </c>
      <c r="R3643">
        <v>0</v>
      </c>
    </row>
    <row r="3644" spans="8:18">
      <c r="H3644" t="s">
        <v>296</v>
      </c>
      <c r="I3644" t="s">
        <v>371</v>
      </c>
      <c r="J3644">
        <v>2017</v>
      </c>
      <c r="K3644" t="s">
        <v>828</v>
      </c>
      <c r="L3644">
        <v>3</v>
      </c>
      <c r="N3644" t="s">
        <v>296</v>
      </c>
      <c r="O3644" t="s">
        <v>363</v>
      </c>
      <c r="P3644">
        <v>2013</v>
      </c>
      <c r="Q3644" t="s">
        <v>516</v>
      </c>
      <c r="R3644">
        <v>0</v>
      </c>
    </row>
    <row r="3645" spans="8:18">
      <c r="H3645" t="s">
        <v>296</v>
      </c>
      <c r="I3645" t="s">
        <v>371</v>
      </c>
      <c r="J3645">
        <v>2018</v>
      </c>
      <c r="K3645" t="s">
        <v>828</v>
      </c>
      <c r="L3645">
        <v>3</v>
      </c>
      <c r="N3645" t="s">
        <v>296</v>
      </c>
      <c r="O3645" t="s">
        <v>363</v>
      </c>
      <c r="P3645">
        <v>2014</v>
      </c>
      <c r="Q3645" t="s">
        <v>516</v>
      </c>
      <c r="R3645">
        <v>0</v>
      </c>
    </row>
    <row r="3646" spans="8:18">
      <c r="H3646" t="s">
        <v>296</v>
      </c>
      <c r="I3646" t="s">
        <v>371</v>
      </c>
      <c r="J3646">
        <v>2019</v>
      </c>
      <c r="K3646" t="s">
        <v>828</v>
      </c>
      <c r="L3646">
        <v>3</v>
      </c>
      <c r="N3646" t="s">
        <v>296</v>
      </c>
      <c r="O3646" t="s">
        <v>363</v>
      </c>
      <c r="P3646">
        <v>2015</v>
      </c>
      <c r="Q3646" t="s">
        <v>516</v>
      </c>
      <c r="R3646">
        <v>0</v>
      </c>
    </row>
    <row r="3647" spans="8:18">
      <c r="H3647" t="s">
        <v>296</v>
      </c>
      <c r="I3647" t="s">
        <v>371</v>
      </c>
      <c r="J3647">
        <v>2020</v>
      </c>
      <c r="K3647" t="s">
        <v>828</v>
      </c>
      <c r="L3647">
        <v>3</v>
      </c>
      <c r="N3647" t="s">
        <v>296</v>
      </c>
      <c r="O3647" t="s">
        <v>363</v>
      </c>
      <c r="P3647">
        <v>2016</v>
      </c>
      <c r="Q3647" t="s">
        <v>516</v>
      </c>
      <c r="R3647">
        <v>0</v>
      </c>
    </row>
    <row r="3648" spans="8:18">
      <c r="H3648" t="s">
        <v>296</v>
      </c>
      <c r="I3648" t="s">
        <v>373</v>
      </c>
      <c r="J3648">
        <v>2006</v>
      </c>
      <c r="K3648" t="s">
        <v>516</v>
      </c>
      <c r="L3648">
        <v>0</v>
      </c>
      <c r="N3648" t="s">
        <v>296</v>
      </c>
      <c r="O3648" t="s">
        <v>363</v>
      </c>
      <c r="P3648">
        <v>2017</v>
      </c>
      <c r="Q3648" t="s">
        <v>516</v>
      </c>
      <c r="R3648">
        <v>0</v>
      </c>
    </row>
    <row r="3649" spans="8:18">
      <c r="H3649" t="s">
        <v>296</v>
      </c>
      <c r="I3649" t="s">
        <v>373</v>
      </c>
      <c r="J3649">
        <v>2007</v>
      </c>
      <c r="K3649" t="s">
        <v>516</v>
      </c>
      <c r="L3649">
        <v>0</v>
      </c>
      <c r="N3649" t="s">
        <v>296</v>
      </c>
      <c r="O3649" t="s">
        <v>363</v>
      </c>
      <c r="P3649">
        <v>2018</v>
      </c>
      <c r="Q3649" t="s">
        <v>516</v>
      </c>
      <c r="R3649">
        <v>0</v>
      </c>
    </row>
    <row r="3650" spans="8:18">
      <c r="H3650" t="s">
        <v>296</v>
      </c>
      <c r="I3650" t="s">
        <v>373</v>
      </c>
      <c r="J3650">
        <v>2008</v>
      </c>
      <c r="K3650" t="s">
        <v>516</v>
      </c>
      <c r="L3650">
        <v>0</v>
      </c>
      <c r="N3650" t="s">
        <v>296</v>
      </c>
      <c r="O3650" t="s">
        <v>363</v>
      </c>
      <c r="P3650">
        <v>2019</v>
      </c>
      <c r="Q3650" t="s">
        <v>516</v>
      </c>
      <c r="R3650">
        <v>0</v>
      </c>
    </row>
    <row r="3651" spans="8:18">
      <c r="H3651" t="s">
        <v>296</v>
      </c>
      <c r="I3651" t="s">
        <v>373</v>
      </c>
      <c r="J3651">
        <v>2009</v>
      </c>
      <c r="K3651" t="s">
        <v>516</v>
      </c>
      <c r="L3651">
        <v>0</v>
      </c>
      <c r="N3651" t="s">
        <v>296</v>
      </c>
      <c r="O3651" t="s">
        <v>363</v>
      </c>
      <c r="P3651">
        <v>2020</v>
      </c>
      <c r="Q3651" t="s">
        <v>516</v>
      </c>
      <c r="R3651">
        <v>0</v>
      </c>
    </row>
    <row r="3652" spans="8:18">
      <c r="H3652" t="s">
        <v>296</v>
      </c>
      <c r="I3652" t="s">
        <v>373</v>
      </c>
      <c r="J3652">
        <v>2010</v>
      </c>
      <c r="K3652" t="s">
        <v>516</v>
      </c>
      <c r="L3652">
        <v>0</v>
      </c>
      <c r="N3652" t="s">
        <v>296</v>
      </c>
      <c r="O3652" t="s">
        <v>364</v>
      </c>
      <c r="P3652">
        <v>2006</v>
      </c>
      <c r="Q3652" t="s">
        <v>516</v>
      </c>
      <c r="R3652">
        <v>0</v>
      </c>
    </row>
    <row r="3653" spans="8:18">
      <c r="H3653" t="s">
        <v>296</v>
      </c>
      <c r="I3653" t="s">
        <v>373</v>
      </c>
      <c r="J3653">
        <v>2011</v>
      </c>
      <c r="K3653" t="s">
        <v>516</v>
      </c>
      <c r="L3653">
        <v>0</v>
      </c>
      <c r="N3653" t="s">
        <v>296</v>
      </c>
      <c r="O3653" t="s">
        <v>364</v>
      </c>
      <c r="P3653">
        <v>2007</v>
      </c>
      <c r="Q3653" t="s">
        <v>516</v>
      </c>
      <c r="R3653">
        <v>0</v>
      </c>
    </row>
    <row r="3654" spans="8:18">
      <c r="H3654" t="s">
        <v>296</v>
      </c>
      <c r="I3654" t="s">
        <v>373</v>
      </c>
      <c r="J3654">
        <v>2012</v>
      </c>
      <c r="K3654" t="s">
        <v>516</v>
      </c>
      <c r="L3654">
        <v>0</v>
      </c>
      <c r="N3654" t="s">
        <v>296</v>
      </c>
      <c r="O3654" t="s">
        <v>364</v>
      </c>
      <c r="P3654">
        <v>2008</v>
      </c>
      <c r="Q3654" t="s">
        <v>516</v>
      </c>
      <c r="R3654">
        <v>0</v>
      </c>
    </row>
    <row r="3655" spans="8:18">
      <c r="H3655" t="s">
        <v>296</v>
      </c>
      <c r="I3655" t="s">
        <v>373</v>
      </c>
      <c r="J3655">
        <v>2013</v>
      </c>
      <c r="K3655" t="s">
        <v>516</v>
      </c>
      <c r="L3655">
        <v>0</v>
      </c>
      <c r="N3655" t="s">
        <v>296</v>
      </c>
      <c r="O3655" t="s">
        <v>364</v>
      </c>
      <c r="P3655">
        <v>2009</v>
      </c>
      <c r="Q3655" t="s">
        <v>516</v>
      </c>
      <c r="R3655">
        <v>0</v>
      </c>
    </row>
    <row r="3656" spans="8:18">
      <c r="H3656" t="s">
        <v>296</v>
      </c>
      <c r="I3656" t="s">
        <v>373</v>
      </c>
      <c r="J3656">
        <v>2014</v>
      </c>
      <c r="K3656" t="s">
        <v>765</v>
      </c>
      <c r="L3656">
        <v>1</v>
      </c>
      <c r="N3656" t="s">
        <v>296</v>
      </c>
      <c r="O3656" t="s">
        <v>364</v>
      </c>
      <c r="P3656">
        <v>2010</v>
      </c>
      <c r="Q3656" t="s">
        <v>516</v>
      </c>
      <c r="R3656">
        <v>0</v>
      </c>
    </row>
    <row r="3657" spans="8:18">
      <c r="H3657" t="s">
        <v>296</v>
      </c>
      <c r="I3657" t="s">
        <v>373</v>
      </c>
      <c r="J3657">
        <v>2015</v>
      </c>
      <c r="K3657" t="s">
        <v>765</v>
      </c>
      <c r="L3657">
        <v>1</v>
      </c>
      <c r="N3657" t="s">
        <v>296</v>
      </c>
      <c r="O3657" t="s">
        <v>364</v>
      </c>
      <c r="P3657">
        <v>2011</v>
      </c>
      <c r="Q3657" t="s">
        <v>516</v>
      </c>
      <c r="R3657">
        <v>0</v>
      </c>
    </row>
    <row r="3658" spans="8:18">
      <c r="H3658" t="s">
        <v>296</v>
      </c>
      <c r="I3658" t="s">
        <v>373</v>
      </c>
      <c r="J3658">
        <v>2016</v>
      </c>
      <c r="K3658" t="s">
        <v>765</v>
      </c>
      <c r="L3658">
        <v>1</v>
      </c>
      <c r="N3658" t="s">
        <v>296</v>
      </c>
      <c r="O3658" t="s">
        <v>364</v>
      </c>
      <c r="P3658">
        <v>2012</v>
      </c>
      <c r="Q3658" t="s">
        <v>516</v>
      </c>
      <c r="R3658">
        <v>0</v>
      </c>
    </row>
    <row r="3659" spans="8:18">
      <c r="H3659" t="s">
        <v>296</v>
      </c>
      <c r="I3659" t="s">
        <v>373</v>
      </c>
      <c r="J3659">
        <v>2017</v>
      </c>
      <c r="K3659" t="s">
        <v>765</v>
      </c>
      <c r="L3659">
        <v>1</v>
      </c>
      <c r="N3659" t="s">
        <v>296</v>
      </c>
      <c r="O3659" t="s">
        <v>364</v>
      </c>
      <c r="P3659">
        <v>2013</v>
      </c>
      <c r="Q3659" t="s">
        <v>516</v>
      </c>
      <c r="R3659">
        <v>0</v>
      </c>
    </row>
    <row r="3660" spans="8:18">
      <c r="H3660" t="s">
        <v>296</v>
      </c>
      <c r="I3660" t="s">
        <v>373</v>
      </c>
      <c r="J3660">
        <v>2018</v>
      </c>
      <c r="K3660" t="s">
        <v>765</v>
      </c>
      <c r="L3660">
        <v>1</v>
      </c>
      <c r="N3660" t="s">
        <v>296</v>
      </c>
      <c r="O3660" t="s">
        <v>364</v>
      </c>
      <c r="P3660">
        <v>2014</v>
      </c>
      <c r="Q3660" t="s">
        <v>516</v>
      </c>
      <c r="R3660">
        <v>0</v>
      </c>
    </row>
    <row r="3661" spans="8:18">
      <c r="H3661" t="s">
        <v>296</v>
      </c>
      <c r="I3661" t="s">
        <v>373</v>
      </c>
      <c r="J3661">
        <v>2019</v>
      </c>
      <c r="K3661" t="s">
        <v>765</v>
      </c>
      <c r="L3661">
        <v>1</v>
      </c>
      <c r="N3661" t="s">
        <v>296</v>
      </c>
      <c r="O3661" t="s">
        <v>364</v>
      </c>
      <c r="P3661">
        <v>2015</v>
      </c>
      <c r="Q3661" t="s">
        <v>516</v>
      </c>
      <c r="R3661">
        <v>0</v>
      </c>
    </row>
    <row r="3662" spans="8:18">
      <c r="H3662" t="s">
        <v>296</v>
      </c>
      <c r="I3662" t="s">
        <v>373</v>
      </c>
      <c r="J3662">
        <v>2020</v>
      </c>
      <c r="K3662" t="s">
        <v>765</v>
      </c>
      <c r="L3662">
        <v>1</v>
      </c>
      <c r="N3662" t="s">
        <v>296</v>
      </c>
      <c r="O3662" t="s">
        <v>364</v>
      </c>
      <c r="P3662">
        <v>2016</v>
      </c>
      <c r="Q3662" t="s">
        <v>516</v>
      </c>
      <c r="R3662">
        <v>0</v>
      </c>
    </row>
    <row r="3663" spans="8:18">
      <c r="H3663" t="s">
        <v>296</v>
      </c>
      <c r="I3663" t="s">
        <v>374</v>
      </c>
      <c r="J3663">
        <v>2020</v>
      </c>
      <c r="K3663" t="s">
        <v>807</v>
      </c>
      <c r="L3663">
        <v>2</v>
      </c>
      <c r="N3663" t="s">
        <v>296</v>
      </c>
      <c r="O3663" t="s">
        <v>364</v>
      </c>
      <c r="P3663">
        <v>2017</v>
      </c>
      <c r="Q3663" t="s">
        <v>516</v>
      </c>
      <c r="R3663">
        <v>0</v>
      </c>
    </row>
    <row r="3664" spans="8:18">
      <c r="H3664" t="s">
        <v>296</v>
      </c>
      <c r="I3664" t="s">
        <v>374</v>
      </c>
      <c r="J3664">
        <v>2020</v>
      </c>
      <c r="K3664" t="s">
        <v>1415</v>
      </c>
      <c r="L3664">
        <v>1</v>
      </c>
      <c r="N3664" t="s">
        <v>296</v>
      </c>
      <c r="O3664" t="s">
        <v>364</v>
      </c>
      <c r="P3664">
        <v>2018</v>
      </c>
      <c r="Q3664" t="s">
        <v>516</v>
      </c>
      <c r="R3664">
        <v>0</v>
      </c>
    </row>
    <row r="3665" spans="8:18">
      <c r="H3665" t="s">
        <v>296</v>
      </c>
      <c r="I3665" t="s">
        <v>374</v>
      </c>
      <c r="J3665">
        <v>2021</v>
      </c>
      <c r="K3665" t="s">
        <v>1415</v>
      </c>
      <c r="L3665">
        <v>1</v>
      </c>
      <c r="N3665" t="s">
        <v>296</v>
      </c>
      <c r="O3665" t="s">
        <v>364</v>
      </c>
      <c r="P3665">
        <v>2019</v>
      </c>
      <c r="Q3665" t="s">
        <v>516</v>
      </c>
      <c r="R3665">
        <v>0</v>
      </c>
    </row>
    <row r="3666" spans="8:18">
      <c r="H3666" t="s">
        <v>296</v>
      </c>
      <c r="I3666" t="s">
        <v>376</v>
      </c>
      <c r="J3666">
        <v>2006</v>
      </c>
      <c r="K3666">
        <v>0</v>
      </c>
      <c r="L3666">
        <v>0</v>
      </c>
      <c r="N3666" t="s">
        <v>296</v>
      </c>
      <c r="O3666" t="s">
        <v>364</v>
      </c>
      <c r="P3666">
        <v>2020</v>
      </c>
      <c r="Q3666" t="s">
        <v>516</v>
      </c>
      <c r="R3666">
        <v>0</v>
      </c>
    </row>
    <row r="3667" spans="8:18">
      <c r="H3667" t="s">
        <v>296</v>
      </c>
      <c r="I3667" t="s">
        <v>376</v>
      </c>
      <c r="J3667">
        <v>2007</v>
      </c>
      <c r="K3667">
        <v>0</v>
      </c>
      <c r="L3667">
        <v>0</v>
      </c>
      <c r="N3667" t="s">
        <v>296</v>
      </c>
      <c r="O3667" t="s">
        <v>365</v>
      </c>
      <c r="P3667">
        <v>0</v>
      </c>
      <c r="Q3667">
        <v>0</v>
      </c>
      <c r="R3667">
        <v>0</v>
      </c>
    </row>
    <row r="3668" spans="8:18">
      <c r="H3668" t="s">
        <v>296</v>
      </c>
      <c r="I3668" t="s">
        <v>376</v>
      </c>
      <c r="J3668">
        <v>2008</v>
      </c>
      <c r="K3668">
        <v>0</v>
      </c>
      <c r="L3668">
        <v>0</v>
      </c>
      <c r="N3668" t="s">
        <v>296</v>
      </c>
      <c r="O3668" t="s">
        <v>365</v>
      </c>
      <c r="P3668">
        <v>2007</v>
      </c>
      <c r="Q3668" t="s">
        <v>1416</v>
      </c>
      <c r="R3668">
        <v>1</v>
      </c>
    </row>
    <row r="3669" spans="8:18">
      <c r="H3669" t="s">
        <v>296</v>
      </c>
      <c r="I3669" t="s">
        <v>376</v>
      </c>
      <c r="J3669">
        <v>2009</v>
      </c>
      <c r="K3669">
        <v>0</v>
      </c>
      <c r="L3669">
        <v>0</v>
      </c>
      <c r="N3669" t="s">
        <v>296</v>
      </c>
      <c r="O3669" t="s">
        <v>365</v>
      </c>
      <c r="P3669">
        <v>2008</v>
      </c>
      <c r="Q3669" t="s">
        <v>1416</v>
      </c>
      <c r="R3669">
        <v>1</v>
      </c>
    </row>
    <row r="3670" spans="8:18">
      <c r="H3670" t="s">
        <v>296</v>
      </c>
      <c r="I3670" t="s">
        <v>376</v>
      </c>
      <c r="J3670">
        <v>2010</v>
      </c>
      <c r="K3670">
        <v>0</v>
      </c>
      <c r="L3670">
        <v>0</v>
      </c>
      <c r="N3670" t="s">
        <v>296</v>
      </c>
      <c r="O3670" t="s">
        <v>365</v>
      </c>
      <c r="P3670">
        <v>2009</v>
      </c>
      <c r="Q3670" t="s">
        <v>1416</v>
      </c>
      <c r="R3670">
        <v>1</v>
      </c>
    </row>
    <row r="3671" spans="8:18">
      <c r="H3671" t="s">
        <v>296</v>
      </c>
      <c r="I3671" t="s">
        <v>376</v>
      </c>
      <c r="J3671">
        <v>2011</v>
      </c>
      <c r="K3671">
        <v>0</v>
      </c>
      <c r="L3671">
        <v>0</v>
      </c>
      <c r="N3671" t="s">
        <v>296</v>
      </c>
      <c r="O3671" t="s">
        <v>365</v>
      </c>
      <c r="P3671">
        <v>2010</v>
      </c>
      <c r="Q3671" t="s">
        <v>1416</v>
      </c>
      <c r="R3671">
        <v>1</v>
      </c>
    </row>
    <row r="3672" spans="8:18">
      <c r="H3672" t="s">
        <v>296</v>
      </c>
      <c r="I3672" t="s">
        <v>376</v>
      </c>
      <c r="J3672">
        <v>2012</v>
      </c>
      <c r="K3672">
        <v>0</v>
      </c>
      <c r="L3672">
        <v>0</v>
      </c>
      <c r="N3672" t="s">
        <v>296</v>
      </c>
      <c r="O3672" t="s">
        <v>366</v>
      </c>
    </row>
    <row r="3673" spans="8:18">
      <c r="H3673" t="s">
        <v>296</v>
      </c>
      <c r="I3673" t="s">
        <v>376</v>
      </c>
      <c r="J3673">
        <v>2013</v>
      </c>
      <c r="K3673">
        <v>0</v>
      </c>
      <c r="L3673">
        <v>0</v>
      </c>
      <c r="N3673" t="s">
        <v>296</v>
      </c>
      <c r="O3673" t="s">
        <v>366</v>
      </c>
      <c r="P3673">
        <v>2017</v>
      </c>
      <c r="Q3673" t="s">
        <v>1417</v>
      </c>
      <c r="R3673">
        <v>1</v>
      </c>
    </row>
    <row r="3674" spans="8:18">
      <c r="H3674" t="s">
        <v>296</v>
      </c>
      <c r="I3674" t="s">
        <v>376</v>
      </c>
      <c r="J3674">
        <v>2014</v>
      </c>
      <c r="K3674">
        <v>0</v>
      </c>
      <c r="L3674">
        <v>0</v>
      </c>
      <c r="N3674" t="s">
        <v>296</v>
      </c>
      <c r="O3674" t="s">
        <v>366</v>
      </c>
      <c r="P3674">
        <v>2017</v>
      </c>
      <c r="Q3674" t="s">
        <v>1418</v>
      </c>
      <c r="R3674">
        <v>1</v>
      </c>
    </row>
    <row r="3675" spans="8:18">
      <c r="H3675" t="s">
        <v>296</v>
      </c>
      <c r="I3675" t="s">
        <v>376</v>
      </c>
      <c r="J3675">
        <v>2015</v>
      </c>
      <c r="K3675">
        <v>0</v>
      </c>
      <c r="L3675">
        <v>0</v>
      </c>
      <c r="N3675" t="s">
        <v>296</v>
      </c>
      <c r="O3675" t="s">
        <v>366</v>
      </c>
      <c r="P3675">
        <v>2018</v>
      </c>
      <c r="Q3675" t="s">
        <v>1419</v>
      </c>
      <c r="R3675">
        <v>1</v>
      </c>
    </row>
    <row r="3676" spans="8:18">
      <c r="H3676" t="s">
        <v>296</v>
      </c>
      <c r="I3676" t="s">
        <v>376</v>
      </c>
      <c r="J3676">
        <v>2016</v>
      </c>
      <c r="K3676">
        <v>0</v>
      </c>
      <c r="L3676">
        <v>0</v>
      </c>
      <c r="N3676" t="s">
        <v>296</v>
      </c>
      <c r="O3676" t="s">
        <v>367</v>
      </c>
      <c r="P3676">
        <v>2006</v>
      </c>
      <c r="Q3676" t="s">
        <v>516</v>
      </c>
      <c r="R3676">
        <v>0</v>
      </c>
    </row>
    <row r="3677" spans="8:18">
      <c r="H3677" t="s">
        <v>296</v>
      </c>
      <c r="I3677" t="s">
        <v>376</v>
      </c>
      <c r="J3677">
        <v>2017</v>
      </c>
      <c r="K3677">
        <v>0</v>
      </c>
      <c r="L3677">
        <v>0</v>
      </c>
      <c r="N3677" t="s">
        <v>296</v>
      </c>
      <c r="O3677" t="s">
        <v>367</v>
      </c>
      <c r="P3677">
        <v>2007</v>
      </c>
      <c r="Q3677" t="s">
        <v>516</v>
      </c>
      <c r="R3677">
        <v>0</v>
      </c>
    </row>
    <row r="3678" spans="8:18">
      <c r="H3678" t="s">
        <v>296</v>
      </c>
      <c r="I3678" t="s">
        <v>376</v>
      </c>
      <c r="J3678">
        <v>2018</v>
      </c>
      <c r="K3678">
        <v>0</v>
      </c>
      <c r="L3678">
        <v>0</v>
      </c>
      <c r="N3678" t="s">
        <v>296</v>
      </c>
      <c r="O3678" t="s">
        <v>367</v>
      </c>
      <c r="P3678">
        <v>2008</v>
      </c>
      <c r="Q3678" t="s">
        <v>516</v>
      </c>
      <c r="R3678">
        <v>0</v>
      </c>
    </row>
    <row r="3679" spans="8:18">
      <c r="H3679" t="s">
        <v>296</v>
      </c>
      <c r="I3679" t="s">
        <v>376</v>
      </c>
      <c r="J3679">
        <v>2019</v>
      </c>
      <c r="K3679">
        <v>0</v>
      </c>
      <c r="L3679">
        <v>0</v>
      </c>
      <c r="N3679" t="s">
        <v>296</v>
      </c>
      <c r="O3679" t="s">
        <v>367</v>
      </c>
      <c r="P3679">
        <v>2009</v>
      </c>
      <c r="Q3679" t="s">
        <v>516</v>
      </c>
      <c r="R3679">
        <v>0</v>
      </c>
    </row>
    <row r="3680" spans="8:18">
      <c r="H3680" t="s">
        <v>296</v>
      </c>
      <c r="I3680" t="s">
        <v>376</v>
      </c>
      <c r="J3680">
        <v>2020</v>
      </c>
      <c r="K3680">
        <v>0</v>
      </c>
      <c r="L3680">
        <v>0</v>
      </c>
      <c r="N3680" t="s">
        <v>296</v>
      </c>
      <c r="O3680" t="s">
        <v>367</v>
      </c>
      <c r="P3680">
        <v>2010</v>
      </c>
      <c r="Q3680" t="s">
        <v>516</v>
      </c>
      <c r="R3680">
        <v>0</v>
      </c>
    </row>
    <row r="3681" spans="8:18">
      <c r="H3681" t="s">
        <v>296</v>
      </c>
      <c r="I3681" t="s">
        <v>377</v>
      </c>
      <c r="J3681">
        <v>2006</v>
      </c>
      <c r="K3681" t="s">
        <v>516</v>
      </c>
      <c r="L3681">
        <v>0</v>
      </c>
      <c r="N3681" t="s">
        <v>296</v>
      </c>
      <c r="O3681" t="s">
        <v>367</v>
      </c>
      <c r="P3681">
        <v>2011</v>
      </c>
      <c r="Q3681" t="s">
        <v>516</v>
      </c>
      <c r="R3681">
        <v>0</v>
      </c>
    </row>
    <row r="3682" spans="8:18">
      <c r="H3682" t="s">
        <v>296</v>
      </c>
      <c r="I3682" t="s">
        <v>377</v>
      </c>
      <c r="J3682">
        <v>2007</v>
      </c>
      <c r="K3682" t="s">
        <v>516</v>
      </c>
      <c r="L3682">
        <v>0</v>
      </c>
      <c r="N3682" t="s">
        <v>296</v>
      </c>
      <c r="O3682" t="s">
        <v>367</v>
      </c>
      <c r="P3682">
        <v>2012</v>
      </c>
      <c r="Q3682" t="s">
        <v>516</v>
      </c>
      <c r="R3682">
        <v>0</v>
      </c>
    </row>
    <row r="3683" spans="8:18">
      <c r="H3683" t="s">
        <v>296</v>
      </c>
      <c r="I3683" t="s">
        <v>377</v>
      </c>
      <c r="J3683">
        <v>2008</v>
      </c>
      <c r="K3683" t="s">
        <v>516</v>
      </c>
      <c r="L3683">
        <v>0</v>
      </c>
      <c r="N3683" t="s">
        <v>296</v>
      </c>
      <c r="O3683" t="s">
        <v>367</v>
      </c>
      <c r="P3683">
        <v>2013</v>
      </c>
      <c r="Q3683" t="s">
        <v>516</v>
      </c>
      <c r="R3683">
        <v>0</v>
      </c>
    </row>
    <row r="3684" spans="8:18">
      <c r="H3684" t="s">
        <v>296</v>
      </c>
      <c r="I3684" t="s">
        <v>377</v>
      </c>
      <c r="J3684">
        <v>2009</v>
      </c>
      <c r="K3684" t="s">
        <v>516</v>
      </c>
      <c r="L3684">
        <v>0</v>
      </c>
      <c r="N3684" t="s">
        <v>296</v>
      </c>
      <c r="O3684" t="s">
        <v>367</v>
      </c>
      <c r="P3684">
        <v>2014</v>
      </c>
      <c r="Q3684" t="s">
        <v>516</v>
      </c>
      <c r="R3684">
        <v>0</v>
      </c>
    </row>
    <row r="3685" spans="8:18">
      <c r="H3685" t="s">
        <v>296</v>
      </c>
      <c r="I3685" t="s">
        <v>377</v>
      </c>
      <c r="J3685">
        <v>2010</v>
      </c>
      <c r="K3685" t="s">
        <v>516</v>
      </c>
      <c r="L3685">
        <v>0</v>
      </c>
      <c r="N3685" t="s">
        <v>296</v>
      </c>
      <c r="O3685" t="s">
        <v>367</v>
      </c>
      <c r="P3685">
        <v>2015</v>
      </c>
      <c r="Q3685" t="s">
        <v>516</v>
      </c>
      <c r="R3685">
        <v>0</v>
      </c>
    </row>
    <row r="3686" spans="8:18">
      <c r="H3686" t="s">
        <v>296</v>
      </c>
      <c r="I3686" t="s">
        <v>377</v>
      </c>
      <c r="J3686">
        <v>2011</v>
      </c>
      <c r="K3686" t="s">
        <v>516</v>
      </c>
      <c r="L3686">
        <v>0</v>
      </c>
      <c r="N3686" t="s">
        <v>296</v>
      </c>
      <c r="O3686" t="s">
        <v>367</v>
      </c>
      <c r="P3686">
        <v>2016</v>
      </c>
      <c r="Q3686" t="s">
        <v>516</v>
      </c>
      <c r="R3686">
        <v>0</v>
      </c>
    </row>
    <row r="3687" spans="8:18">
      <c r="H3687" t="s">
        <v>296</v>
      </c>
      <c r="I3687" t="s">
        <v>377</v>
      </c>
      <c r="J3687">
        <v>2012</v>
      </c>
      <c r="K3687" t="s">
        <v>516</v>
      </c>
      <c r="L3687">
        <v>0</v>
      </c>
      <c r="N3687" t="s">
        <v>296</v>
      </c>
      <c r="O3687" t="s">
        <v>367</v>
      </c>
      <c r="P3687">
        <v>2017</v>
      </c>
      <c r="Q3687" t="s">
        <v>516</v>
      </c>
      <c r="R3687">
        <v>0</v>
      </c>
    </row>
    <row r="3688" spans="8:18">
      <c r="H3688" t="s">
        <v>296</v>
      </c>
      <c r="I3688" t="s">
        <v>377</v>
      </c>
      <c r="J3688">
        <v>2013</v>
      </c>
      <c r="K3688" t="s">
        <v>516</v>
      </c>
      <c r="L3688">
        <v>0</v>
      </c>
      <c r="N3688" t="s">
        <v>296</v>
      </c>
      <c r="O3688" t="s">
        <v>367</v>
      </c>
      <c r="P3688">
        <v>2018</v>
      </c>
      <c r="Q3688" t="s">
        <v>516</v>
      </c>
      <c r="R3688">
        <v>0</v>
      </c>
    </row>
    <row r="3689" spans="8:18">
      <c r="H3689" t="s">
        <v>296</v>
      </c>
      <c r="I3689" t="s">
        <v>377</v>
      </c>
      <c r="J3689">
        <v>2014</v>
      </c>
      <c r="K3689" t="s">
        <v>516</v>
      </c>
      <c r="L3689">
        <v>0</v>
      </c>
      <c r="N3689" t="s">
        <v>296</v>
      </c>
      <c r="O3689" t="s">
        <v>367</v>
      </c>
      <c r="P3689">
        <v>2019</v>
      </c>
      <c r="Q3689" t="s">
        <v>516</v>
      </c>
      <c r="R3689">
        <v>0</v>
      </c>
    </row>
    <row r="3690" spans="8:18">
      <c r="H3690" t="s">
        <v>296</v>
      </c>
      <c r="I3690" t="s">
        <v>377</v>
      </c>
      <c r="J3690">
        <v>2015</v>
      </c>
      <c r="K3690" t="s">
        <v>516</v>
      </c>
      <c r="L3690">
        <v>0</v>
      </c>
      <c r="N3690" t="s">
        <v>296</v>
      </c>
      <c r="O3690" t="s">
        <v>367</v>
      </c>
      <c r="P3690">
        <v>2020</v>
      </c>
      <c r="Q3690" t="s">
        <v>516</v>
      </c>
      <c r="R3690">
        <v>0</v>
      </c>
    </row>
    <row r="3691" spans="8:18">
      <c r="H3691" t="s">
        <v>296</v>
      </c>
      <c r="I3691" t="s">
        <v>377</v>
      </c>
      <c r="J3691">
        <v>2016</v>
      </c>
      <c r="K3691" t="s">
        <v>516</v>
      </c>
      <c r="L3691">
        <v>0</v>
      </c>
      <c r="N3691" t="s">
        <v>296</v>
      </c>
      <c r="O3691" t="s">
        <v>368</v>
      </c>
      <c r="P3691">
        <v>2006</v>
      </c>
      <c r="Q3691">
        <v>0</v>
      </c>
      <c r="R3691">
        <v>0</v>
      </c>
    </row>
    <row r="3692" spans="8:18">
      <c r="H3692" t="s">
        <v>296</v>
      </c>
      <c r="I3692" t="s">
        <v>377</v>
      </c>
      <c r="J3692">
        <v>2017</v>
      </c>
      <c r="K3692" t="s">
        <v>516</v>
      </c>
      <c r="L3692">
        <v>0</v>
      </c>
      <c r="N3692" t="s">
        <v>296</v>
      </c>
      <c r="O3692" t="s">
        <v>368</v>
      </c>
      <c r="P3692">
        <v>2007</v>
      </c>
      <c r="Q3692">
        <v>0</v>
      </c>
      <c r="R3692">
        <v>0</v>
      </c>
    </row>
    <row r="3693" spans="8:18">
      <c r="H3693" t="s">
        <v>296</v>
      </c>
      <c r="I3693" t="s">
        <v>377</v>
      </c>
      <c r="J3693">
        <v>2018</v>
      </c>
      <c r="K3693" t="s">
        <v>516</v>
      </c>
      <c r="L3693">
        <v>0</v>
      </c>
      <c r="N3693" t="s">
        <v>296</v>
      </c>
      <c r="O3693" t="s">
        <v>368</v>
      </c>
      <c r="P3693">
        <v>2008</v>
      </c>
      <c r="Q3693">
        <v>0</v>
      </c>
      <c r="R3693">
        <v>0</v>
      </c>
    </row>
    <row r="3694" spans="8:18">
      <c r="H3694" t="s">
        <v>296</v>
      </c>
      <c r="I3694" t="s">
        <v>377</v>
      </c>
      <c r="J3694">
        <v>2019</v>
      </c>
      <c r="K3694" t="s">
        <v>516</v>
      </c>
      <c r="L3694">
        <v>0</v>
      </c>
      <c r="N3694" t="s">
        <v>296</v>
      </c>
      <c r="O3694" t="s">
        <v>368</v>
      </c>
      <c r="P3694">
        <v>2009</v>
      </c>
      <c r="Q3694">
        <v>0</v>
      </c>
      <c r="R3694">
        <v>0</v>
      </c>
    </row>
    <row r="3695" spans="8:18">
      <c r="H3695" t="s">
        <v>296</v>
      </c>
      <c r="I3695" t="s">
        <v>377</v>
      </c>
      <c r="J3695">
        <v>2020</v>
      </c>
      <c r="K3695" t="s">
        <v>516</v>
      </c>
      <c r="L3695">
        <v>0</v>
      </c>
      <c r="N3695" t="s">
        <v>296</v>
      </c>
      <c r="O3695" t="s">
        <v>368</v>
      </c>
      <c r="P3695">
        <v>2010</v>
      </c>
      <c r="Q3695">
        <v>0</v>
      </c>
      <c r="R3695">
        <v>0</v>
      </c>
    </row>
    <row r="3696" spans="8:18">
      <c r="H3696" t="s">
        <v>296</v>
      </c>
      <c r="I3696" t="s">
        <v>378</v>
      </c>
      <c r="J3696">
        <v>2006</v>
      </c>
      <c r="K3696" t="s">
        <v>516</v>
      </c>
      <c r="L3696">
        <v>0</v>
      </c>
      <c r="N3696" t="s">
        <v>296</v>
      </c>
      <c r="O3696" t="s">
        <v>368</v>
      </c>
      <c r="P3696">
        <v>2011</v>
      </c>
      <c r="Q3696">
        <v>0</v>
      </c>
      <c r="R3696">
        <v>0</v>
      </c>
    </row>
    <row r="3697" spans="8:18">
      <c r="H3697" t="s">
        <v>296</v>
      </c>
      <c r="I3697" t="s">
        <v>378</v>
      </c>
      <c r="J3697">
        <v>2007</v>
      </c>
      <c r="K3697" t="s">
        <v>516</v>
      </c>
      <c r="L3697">
        <v>0</v>
      </c>
      <c r="N3697" t="s">
        <v>296</v>
      </c>
      <c r="O3697" t="s">
        <v>368</v>
      </c>
      <c r="P3697">
        <v>2012</v>
      </c>
      <c r="Q3697">
        <v>0</v>
      </c>
      <c r="R3697">
        <v>0</v>
      </c>
    </row>
    <row r="3698" spans="8:18">
      <c r="H3698" t="s">
        <v>296</v>
      </c>
      <c r="I3698" t="s">
        <v>378</v>
      </c>
      <c r="J3698">
        <v>2008</v>
      </c>
      <c r="K3698" t="s">
        <v>516</v>
      </c>
      <c r="L3698">
        <v>0</v>
      </c>
      <c r="N3698" t="s">
        <v>296</v>
      </c>
      <c r="O3698" t="s">
        <v>368</v>
      </c>
      <c r="P3698">
        <v>2013</v>
      </c>
      <c r="Q3698">
        <v>0</v>
      </c>
      <c r="R3698">
        <v>0</v>
      </c>
    </row>
    <row r="3699" spans="8:18">
      <c r="H3699" t="s">
        <v>296</v>
      </c>
      <c r="I3699" t="s">
        <v>378</v>
      </c>
      <c r="J3699">
        <v>2009</v>
      </c>
      <c r="K3699" t="s">
        <v>516</v>
      </c>
      <c r="L3699">
        <v>0</v>
      </c>
      <c r="N3699" t="s">
        <v>296</v>
      </c>
      <c r="O3699" t="s">
        <v>368</v>
      </c>
      <c r="P3699">
        <v>2014</v>
      </c>
      <c r="Q3699">
        <v>0</v>
      </c>
      <c r="R3699">
        <v>0</v>
      </c>
    </row>
    <row r="3700" spans="8:18">
      <c r="H3700" t="s">
        <v>296</v>
      </c>
      <c r="I3700" t="s">
        <v>378</v>
      </c>
      <c r="J3700">
        <v>2010</v>
      </c>
      <c r="K3700" t="s">
        <v>516</v>
      </c>
      <c r="L3700">
        <v>0</v>
      </c>
      <c r="N3700" t="s">
        <v>296</v>
      </c>
      <c r="O3700" t="s">
        <v>368</v>
      </c>
      <c r="P3700">
        <v>2015</v>
      </c>
      <c r="Q3700">
        <v>0</v>
      </c>
      <c r="R3700">
        <v>0</v>
      </c>
    </row>
    <row r="3701" spans="8:18">
      <c r="H3701" t="s">
        <v>296</v>
      </c>
      <c r="I3701" t="s">
        <v>378</v>
      </c>
      <c r="J3701">
        <v>2011</v>
      </c>
      <c r="K3701" t="s">
        <v>749</v>
      </c>
      <c r="L3701">
        <v>1</v>
      </c>
      <c r="N3701" t="s">
        <v>296</v>
      </c>
      <c r="O3701" t="s">
        <v>368</v>
      </c>
      <c r="P3701">
        <v>2016</v>
      </c>
      <c r="Q3701">
        <v>0</v>
      </c>
      <c r="R3701">
        <v>0</v>
      </c>
    </row>
    <row r="3702" spans="8:18">
      <c r="H3702" t="s">
        <v>296</v>
      </c>
      <c r="I3702" t="s">
        <v>378</v>
      </c>
      <c r="J3702">
        <v>2012</v>
      </c>
      <c r="K3702" t="s">
        <v>749</v>
      </c>
      <c r="L3702">
        <v>1</v>
      </c>
      <c r="N3702" t="s">
        <v>296</v>
      </c>
      <c r="O3702" t="s">
        <v>368</v>
      </c>
      <c r="P3702">
        <v>2017</v>
      </c>
      <c r="Q3702">
        <v>0</v>
      </c>
      <c r="R3702">
        <v>0</v>
      </c>
    </row>
    <row r="3703" spans="8:18">
      <c r="H3703" t="s">
        <v>296</v>
      </c>
      <c r="I3703" t="s">
        <v>378</v>
      </c>
      <c r="J3703">
        <v>2013</v>
      </c>
      <c r="K3703" t="s">
        <v>1420</v>
      </c>
      <c r="L3703">
        <v>1</v>
      </c>
      <c r="N3703" t="s">
        <v>296</v>
      </c>
      <c r="O3703" t="s">
        <v>368</v>
      </c>
      <c r="P3703">
        <v>2018</v>
      </c>
      <c r="Q3703" t="s">
        <v>1037</v>
      </c>
      <c r="R3703">
        <v>1</v>
      </c>
    </row>
    <row r="3704" spans="8:18">
      <c r="H3704" t="s">
        <v>296</v>
      </c>
      <c r="I3704" t="s">
        <v>378</v>
      </c>
      <c r="J3704">
        <v>2014</v>
      </c>
      <c r="K3704" t="s">
        <v>1420</v>
      </c>
      <c r="L3704">
        <v>1</v>
      </c>
      <c r="N3704" t="s">
        <v>296</v>
      </c>
      <c r="O3704" t="s">
        <v>368</v>
      </c>
      <c r="P3704">
        <v>2019</v>
      </c>
      <c r="Q3704" t="s">
        <v>1037</v>
      </c>
      <c r="R3704">
        <v>1</v>
      </c>
    </row>
    <row r="3705" spans="8:18">
      <c r="H3705" t="s">
        <v>296</v>
      </c>
      <c r="I3705" t="s">
        <v>378</v>
      </c>
      <c r="J3705">
        <v>2015</v>
      </c>
      <c r="K3705" t="s">
        <v>1420</v>
      </c>
      <c r="L3705">
        <v>1</v>
      </c>
      <c r="N3705" t="s">
        <v>296</v>
      </c>
      <c r="O3705" t="s">
        <v>368</v>
      </c>
      <c r="P3705">
        <v>2020</v>
      </c>
      <c r="Q3705" t="s">
        <v>1038</v>
      </c>
      <c r="R3705">
        <v>1</v>
      </c>
    </row>
    <row r="3706" spans="8:18">
      <c r="H3706" t="s">
        <v>296</v>
      </c>
      <c r="I3706" t="s">
        <v>378</v>
      </c>
      <c r="J3706">
        <v>2016</v>
      </c>
      <c r="K3706" t="s">
        <v>1420</v>
      </c>
      <c r="L3706">
        <v>1</v>
      </c>
      <c r="N3706" t="s">
        <v>296</v>
      </c>
      <c r="O3706" t="s">
        <v>369</v>
      </c>
      <c r="P3706">
        <v>2006</v>
      </c>
      <c r="Q3706">
        <v>0</v>
      </c>
      <c r="R3706">
        <v>0</v>
      </c>
    </row>
    <row r="3707" spans="8:18">
      <c r="H3707" t="s">
        <v>296</v>
      </c>
      <c r="I3707" t="s">
        <v>378</v>
      </c>
      <c r="J3707">
        <v>2017</v>
      </c>
      <c r="K3707" t="s">
        <v>765</v>
      </c>
      <c r="L3707">
        <v>1</v>
      </c>
      <c r="N3707" t="s">
        <v>296</v>
      </c>
      <c r="O3707" t="s">
        <v>369</v>
      </c>
      <c r="P3707">
        <v>2007</v>
      </c>
      <c r="Q3707">
        <v>0</v>
      </c>
      <c r="R3707">
        <v>0</v>
      </c>
    </row>
    <row r="3708" spans="8:18">
      <c r="H3708" t="s">
        <v>296</v>
      </c>
      <c r="I3708" t="s">
        <v>378</v>
      </c>
      <c r="J3708">
        <v>2018</v>
      </c>
      <c r="K3708" t="s">
        <v>765</v>
      </c>
      <c r="L3708">
        <v>1</v>
      </c>
      <c r="N3708" t="s">
        <v>296</v>
      </c>
      <c r="O3708" t="s">
        <v>369</v>
      </c>
      <c r="P3708">
        <v>2008</v>
      </c>
      <c r="Q3708">
        <v>0</v>
      </c>
      <c r="R3708">
        <v>0</v>
      </c>
    </row>
    <row r="3709" spans="8:18">
      <c r="H3709" t="s">
        <v>296</v>
      </c>
      <c r="I3709" t="s">
        <v>378</v>
      </c>
      <c r="J3709">
        <v>2019</v>
      </c>
      <c r="K3709" t="s">
        <v>765</v>
      </c>
      <c r="L3709">
        <v>1</v>
      </c>
      <c r="N3709" t="s">
        <v>296</v>
      </c>
      <c r="O3709" t="s">
        <v>369</v>
      </c>
      <c r="P3709">
        <v>2009</v>
      </c>
      <c r="Q3709">
        <v>0</v>
      </c>
      <c r="R3709">
        <v>0</v>
      </c>
    </row>
    <row r="3710" spans="8:18">
      <c r="H3710" t="s">
        <v>296</v>
      </c>
      <c r="I3710" t="s">
        <v>378</v>
      </c>
      <c r="J3710">
        <v>2020</v>
      </c>
      <c r="K3710" t="s">
        <v>765</v>
      </c>
      <c r="L3710">
        <v>1</v>
      </c>
      <c r="N3710" t="s">
        <v>296</v>
      </c>
      <c r="O3710" t="s">
        <v>369</v>
      </c>
      <c r="P3710">
        <v>2010</v>
      </c>
      <c r="Q3710">
        <v>0</v>
      </c>
      <c r="R3710">
        <v>0</v>
      </c>
    </row>
    <row r="3711" spans="8:18">
      <c r="H3711" t="s">
        <v>296</v>
      </c>
      <c r="I3711" t="s">
        <v>379</v>
      </c>
      <c r="J3711">
        <v>2006</v>
      </c>
      <c r="K3711" t="s">
        <v>516</v>
      </c>
      <c r="L3711">
        <v>0</v>
      </c>
      <c r="N3711" t="s">
        <v>296</v>
      </c>
      <c r="O3711" t="s">
        <v>369</v>
      </c>
      <c r="P3711">
        <v>2011</v>
      </c>
      <c r="Q3711">
        <v>0</v>
      </c>
      <c r="R3711">
        <v>0</v>
      </c>
    </row>
    <row r="3712" spans="8:18">
      <c r="H3712" t="s">
        <v>296</v>
      </c>
      <c r="I3712" t="s">
        <v>379</v>
      </c>
      <c r="J3712">
        <v>2007</v>
      </c>
      <c r="K3712" t="s">
        <v>516</v>
      </c>
      <c r="L3712">
        <v>0</v>
      </c>
      <c r="N3712" t="s">
        <v>296</v>
      </c>
      <c r="O3712" t="s">
        <v>369</v>
      </c>
      <c r="P3712">
        <v>2012</v>
      </c>
      <c r="Q3712">
        <v>0</v>
      </c>
      <c r="R3712">
        <v>0</v>
      </c>
    </row>
    <row r="3713" spans="8:18">
      <c r="H3713" t="s">
        <v>296</v>
      </c>
      <c r="I3713" t="s">
        <v>379</v>
      </c>
      <c r="J3713">
        <v>2008</v>
      </c>
      <c r="K3713" t="s">
        <v>516</v>
      </c>
      <c r="L3713">
        <v>0</v>
      </c>
      <c r="N3713" t="s">
        <v>296</v>
      </c>
      <c r="O3713" t="s">
        <v>369</v>
      </c>
      <c r="P3713">
        <v>2013</v>
      </c>
      <c r="Q3713">
        <v>0</v>
      </c>
      <c r="R3713">
        <v>0</v>
      </c>
    </row>
    <row r="3714" spans="8:18">
      <c r="H3714" t="s">
        <v>296</v>
      </c>
      <c r="I3714" t="s">
        <v>379</v>
      </c>
      <c r="J3714">
        <v>2009</v>
      </c>
      <c r="K3714">
        <v>0</v>
      </c>
      <c r="L3714">
        <v>0</v>
      </c>
      <c r="N3714" t="s">
        <v>296</v>
      </c>
      <c r="O3714" t="s">
        <v>369</v>
      </c>
      <c r="P3714">
        <v>2014</v>
      </c>
      <c r="Q3714">
        <v>0</v>
      </c>
      <c r="R3714">
        <v>0</v>
      </c>
    </row>
    <row r="3715" spans="8:18">
      <c r="H3715" t="s">
        <v>296</v>
      </c>
      <c r="I3715" t="s">
        <v>379</v>
      </c>
      <c r="J3715">
        <v>2010</v>
      </c>
      <c r="K3715">
        <v>0</v>
      </c>
      <c r="L3715">
        <v>0</v>
      </c>
      <c r="N3715" t="s">
        <v>296</v>
      </c>
      <c r="O3715" t="s">
        <v>369</v>
      </c>
      <c r="P3715">
        <v>2015</v>
      </c>
      <c r="Q3715">
        <v>0</v>
      </c>
      <c r="R3715">
        <v>0</v>
      </c>
    </row>
    <row r="3716" spans="8:18">
      <c r="H3716" t="s">
        <v>296</v>
      </c>
      <c r="I3716" t="s">
        <v>379</v>
      </c>
      <c r="J3716">
        <v>2011</v>
      </c>
      <c r="K3716">
        <v>0</v>
      </c>
      <c r="L3716">
        <v>0</v>
      </c>
      <c r="N3716" t="s">
        <v>296</v>
      </c>
      <c r="O3716" t="s">
        <v>369</v>
      </c>
      <c r="P3716">
        <v>2016</v>
      </c>
      <c r="Q3716">
        <v>0</v>
      </c>
      <c r="R3716">
        <v>0</v>
      </c>
    </row>
    <row r="3717" spans="8:18">
      <c r="H3717" t="s">
        <v>296</v>
      </c>
      <c r="I3717" t="s">
        <v>379</v>
      </c>
      <c r="J3717">
        <v>2012</v>
      </c>
      <c r="K3717">
        <v>0</v>
      </c>
      <c r="L3717">
        <v>0</v>
      </c>
      <c r="N3717" t="s">
        <v>296</v>
      </c>
      <c r="O3717" t="s">
        <v>369</v>
      </c>
      <c r="P3717">
        <v>2017</v>
      </c>
      <c r="Q3717">
        <v>0</v>
      </c>
      <c r="R3717">
        <v>0</v>
      </c>
    </row>
    <row r="3718" spans="8:18">
      <c r="H3718" t="s">
        <v>296</v>
      </c>
      <c r="I3718" t="s">
        <v>379</v>
      </c>
      <c r="J3718">
        <v>2013</v>
      </c>
      <c r="K3718">
        <v>0</v>
      </c>
      <c r="L3718">
        <v>0</v>
      </c>
      <c r="N3718" t="s">
        <v>296</v>
      </c>
      <c r="O3718" t="s">
        <v>369</v>
      </c>
      <c r="P3718">
        <v>2018</v>
      </c>
      <c r="Q3718">
        <v>0</v>
      </c>
      <c r="R3718">
        <v>0</v>
      </c>
    </row>
    <row r="3719" spans="8:18">
      <c r="H3719" t="s">
        <v>296</v>
      </c>
      <c r="I3719" t="s">
        <v>379</v>
      </c>
      <c r="J3719">
        <v>2014</v>
      </c>
      <c r="K3719">
        <v>0</v>
      </c>
      <c r="L3719">
        <v>0</v>
      </c>
      <c r="N3719" t="s">
        <v>296</v>
      </c>
      <c r="O3719" t="s">
        <v>369</v>
      </c>
      <c r="P3719">
        <v>2019</v>
      </c>
      <c r="Q3719">
        <v>0</v>
      </c>
      <c r="R3719">
        <v>0</v>
      </c>
    </row>
    <row r="3720" spans="8:18">
      <c r="H3720" t="s">
        <v>296</v>
      </c>
      <c r="I3720" t="s">
        <v>379</v>
      </c>
      <c r="J3720">
        <v>2015</v>
      </c>
      <c r="K3720">
        <v>0</v>
      </c>
      <c r="L3720">
        <v>0</v>
      </c>
      <c r="N3720" t="s">
        <v>296</v>
      </c>
      <c r="O3720" t="s">
        <v>369</v>
      </c>
      <c r="P3720">
        <v>2020</v>
      </c>
      <c r="Q3720">
        <v>0</v>
      </c>
      <c r="R3720">
        <v>0</v>
      </c>
    </row>
    <row r="3721" spans="8:18">
      <c r="H3721" t="s">
        <v>296</v>
      </c>
      <c r="I3721" t="s">
        <v>379</v>
      </c>
      <c r="J3721">
        <v>2016</v>
      </c>
      <c r="K3721">
        <v>0</v>
      </c>
      <c r="L3721">
        <v>0</v>
      </c>
      <c r="N3721" t="s">
        <v>296</v>
      </c>
      <c r="O3721" t="s">
        <v>370</v>
      </c>
      <c r="Q3721" t="s">
        <v>516</v>
      </c>
      <c r="R3721">
        <v>0</v>
      </c>
    </row>
    <row r="3722" spans="8:18">
      <c r="H3722" t="s">
        <v>296</v>
      </c>
      <c r="I3722" t="s">
        <v>379</v>
      </c>
      <c r="J3722">
        <v>2017</v>
      </c>
      <c r="K3722">
        <v>0</v>
      </c>
      <c r="L3722">
        <v>0</v>
      </c>
      <c r="N3722" t="s">
        <v>296</v>
      </c>
      <c r="O3722" t="s">
        <v>371</v>
      </c>
      <c r="Q3722" t="s">
        <v>516</v>
      </c>
      <c r="R3722">
        <v>0</v>
      </c>
    </row>
    <row r="3723" spans="8:18">
      <c r="H3723" t="s">
        <v>296</v>
      </c>
      <c r="I3723" t="s">
        <v>379</v>
      </c>
      <c r="J3723">
        <v>2018</v>
      </c>
      <c r="K3723">
        <v>0</v>
      </c>
      <c r="L3723">
        <v>0</v>
      </c>
      <c r="N3723" t="s">
        <v>296</v>
      </c>
      <c r="O3723" t="s">
        <v>371</v>
      </c>
      <c r="P3723">
        <v>2016</v>
      </c>
      <c r="Q3723" t="s">
        <v>1421</v>
      </c>
      <c r="R3723">
        <v>3</v>
      </c>
    </row>
    <row r="3724" spans="8:18">
      <c r="H3724" t="s">
        <v>296</v>
      </c>
      <c r="I3724" t="s">
        <v>379</v>
      </c>
      <c r="J3724">
        <v>2019</v>
      </c>
      <c r="K3724">
        <v>0</v>
      </c>
      <c r="L3724">
        <v>0</v>
      </c>
      <c r="N3724" t="s">
        <v>296</v>
      </c>
      <c r="O3724" t="s">
        <v>371</v>
      </c>
      <c r="P3724">
        <v>2017</v>
      </c>
      <c r="Q3724" t="s">
        <v>1421</v>
      </c>
      <c r="R3724">
        <v>3</v>
      </c>
    </row>
    <row r="3725" spans="8:18">
      <c r="H3725" t="s">
        <v>296</v>
      </c>
      <c r="I3725" t="s">
        <v>379</v>
      </c>
      <c r="J3725">
        <v>2020</v>
      </c>
      <c r="K3725">
        <v>0</v>
      </c>
      <c r="L3725">
        <v>0</v>
      </c>
      <c r="N3725" t="s">
        <v>296</v>
      </c>
      <c r="O3725" t="s">
        <v>371</v>
      </c>
      <c r="P3725">
        <v>2018</v>
      </c>
      <c r="Q3725" t="s">
        <v>1421</v>
      </c>
      <c r="R3725">
        <v>3</v>
      </c>
    </row>
    <row r="3726" spans="8:18">
      <c r="H3726" t="s">
        <v>296</v>
      </c>
      <c r="I3726" t="s">
        <v>380</v>
      </c>
      <c r="J3726">
        <v>2006</v>
      </c>
      <c r="N3726" t="s">
        <v>296</v>
      </c>
      <c r="O3726" t="s">
        <v>371</v>
      </c>
      <c r="P3726">
        <v>2019</v>
      </c>
      <c r="Q3726" t="s">
        <v>1421</v>
      </c>
      <c r="R3726">
        <v>3</v>
      </c>
    </row>
    <row r="3727" spans="8:18">
      <c r="H3727" t="s">
        <v>296</v>
      </c>
      <c r="I3727" t="s">
        <v>380</v>
      </c>
      <c r="J3727">
        <v>2007</v>
      </c>
      <c r="N3727" t="s">
        <v>296</v>
      </c>
      <c r="O3727" t="s">
        <v>371</v>
      </c>
      <c r="P3727">
        <v>2020</v>
      </c>
      <c r="Q3727" t="s">
        <v>1421</v>
      </c>
      <c r="R3727">
        <v>3</v>
      </c>
    </row>
    <row r="3728" spans="8:18">
      <c r="H3728" t="s">
        <v>296</v>
      </c>
      <c r="I3728" t="s">
        <v>380</v>
      </c>
      <c r="J3728">
        <v>2008</v>
      </c>
      <c r="N3728" t="s">
        <v>296</v>
      </c>
      <c r="O3728" t="s">
        <v>372</v>
      </c>
      <c r="Q3728" t="s">
        <v>516</v>
      </c>
      <c r="R3728">
        <v>0</v>
      </c>
    </row>
    <row r="3729" spans="8:18">
      <c r="H3729" t="s">
        <v>296</v>
      </c>
      <c r="I3729" t="s">
        <v>380</v>
      </c>
      <c r="J3729">
        <v>2009</v>
      </c>
      <c r="N3729" t="s">
        <v>296</v>
      </c>
      <c r="O3729" t="s">
        <v>373</v>
      </c>
      <c r="P3729">
        <v>2006</v>
      </c>
      <c r="Q3729" t="s">
        <v>516</v>
      </c>
      <c r="R3729">
        <v>0</v>
      </c>
    </row>
    <row r="3730" spans="8:18">
      <c r="H3730" t="s">
        <v>296</v>
      </c>
      <c r="I3730" t="s">
        <v>380</v>
      </c>
      <c r="J3730">
        <v>2010</v>
      </c>
      <c r="N3730" t="s">
        <v>296</v>
      </c>
      <c r="O3730" t="s">
        <v>373</v>
      </c>
      <c r="P3730">
        <v>2007</v>
      </c>
      <c r="Q3730" t="s">
        <v>516</v>
      </c>
      <c r="R3730">
        <v>0</v>
      </c>
    </row>
    <row r="3731" spans="8:18">
      <c r="H3731" t="s">
        <v>296</v>
      </c>
      <c r="I3731" t="s">
        <v>380</v>
      </c>
      <c r="J3731">
        <v>2011</v>
      </c>
      <c r="N3731" t="s">
        <v>296</v>
      </c>
      <c r="O3731" t="s">
        <v>373</v>
      </c>
      <c r="P3731">
        <v>2008</v>
      </c>
      <c r="Q3731" t="s">
        <v>516</v>
      </c>
      <c r="R3731">
        <v>0</v>
      </c>
    </row>
    <row r="3732" spans="8:18">
      <c r="H3732" t="s">
        <v>296</v>
      </c>
      <c r="I3732" t="s">
        <v>380</v>
      </c>
      <c r="J3732">
        <v>2012</v>
      </c>
      <c r="N3732" t="s">
        <v>296</v>
      </c>
      <c r="O3732" t="s">
        <v>373</v>
      </c>
      <c r="P3732">
        <v>2009</v>
      </c>
      <c r="Q3732" t="s">
        <v>516</v>
      </c>
      <c r="R3732">
        <v>0</v>
      </c>
    </row>
    <row r="3733" spans="8:18">
      <c r="H3733" t="s">
        <v>296</v>
      </c>
      <c r="I3733" t="s">
        <v>380</v>
      </c>
      <c r="J3733">
        <v>2013</v>
      </c>
      <c r="N3733" t="s">
        <v>296</v>
      </c>
      <c r="O3733" t="s">
        <v>373</v>
      </c>
      <c r="P3733">
        <v>2010</v>
      </c>
      <c r="Q3733" t="s">
        <v>516</v>
      </c>
      <c r="R3733">
        <v>0</v>
      </c>
    </row>
    <row r="3734" spans="8:18">
      <c r="H3734" t="s">
        <v>296</v>
      </c>
      <c r="I3734" t="s">
        <v>380</v>
      </c>
      <c r="J3734">
        <v>2014</v>
      </c>
      <c r="N3734" t="s">
        <v>296</v>
      </c>
      <c r="O3734" t="s">
        <v>373</v>
      </c>
      <c r="P3734">
        <v>2011</v>
      </c>
      <c r="Q3734" t="s">
        <v>516</v>
      </c>
      <c r="R3734">
        <v>0</v>
      </c>
    </row>
    <row r="3735" spans="8:18">
      <c r="H3735" t="s">
        <v>296</v>
      </c>
      <c r="I3735" t="s">
        <v>380</v>
      </c>
      <c r="J3735">
        <v>2015</v>
      </c>
      <c r="N3735" t="s">
        <v>296</v>
      </c>
      <c r="O3735" t="s">
        <v>373</v>
      </c>
      <c r="P3735">
        <v>2012</v>
      </c>
      <c r="Q3735" t="s">
        <v>516</v>
      </c>
      <c r="R3735">
        <v>0</v>
      </c>
    </row>
    <row r="3736" spans="8:18">
      <c r="H3736" t="s">
        <v>296</v>
      </c>
      <c r="I3736" t="s">
        <v>380</v>
      </c>
      <c r="J3736">
        <v>2016</v>
      </c>
      <c r="N3736" t="s">
        <v>296</v>
      </c>
      <c r="O3736" t="s">
        <v>373</v>
      </c>
      <c r="P3736">
        <v>2013</v>
      </c>
      <c r="Q3736" t="s">
        <v>516</v>
      </c>
      <c r="R3736">
        <v>0</v>
      </c>
    </row>
    <row r="3737" spans="8:18">
      <c r="H3737" t="s">
        <v>296</v>
      </c>
      <c r="I3737" t="s">
        <v>380</v>
      </c>
      <c r="J3737">
        <v>2017</v>
      </c>
      <c r="N3737" t="s">
        <v>296</v>
      </c>
      <c r="O3737" t="s">
        <v>373</v>
      </c>
      <c r="P3737">
        <v>2014</v>
      </c>
      <c r="Q3737" t="s">
        <v>1422</v>
      </c>
      <c r="R3737">
        <v>1</v>
      </c>
    </row>
    <row r="3738" spans="8:18">
      <c r="H3738" t="s">
        <v>296</v>
      </c>
      <c r="I3738" t="s">
        <v>380</v>
      </c>
      <c r="J3738">
        <v>2018</v>
      </c>
      <c r="N3738" t="s">
        <v>296</v>
      </c>
      <c r="O3738" t="s">
        <v>373</v>
      </c>
      <c r="P3738">
        <v>2015</v>
      </c>
      <c r="Q3738" t="s">
        <v>1422</v>
      </c>
      <c r="R3738">
        <v>1</v>
      </c>
    </row>
    <row r="3739" spans="8:18">
      <c r="H3739" t="s">
        <v>296</v>
      </c>
      <c r="I3739" t="s">
        <v>380</v>
      </c>
      <c r="J3739">
        <v>2019</v>
      </c>
      <c r="N3739" t="s">
        <v>296</v>
      </c>
      <c r="O3739" t="s">
        <v>373</v>
      </c>
      <c r="P3739">
        <v>2016</v>
      </c>
      <c r="Q3739" t="s">
        <v>1423</v>
      </c>
      <c r="R3739">
        <v>1</v>
      </c>
    </row>
    <row r="3740" spans="8:18">
      <c r="H3740" t="s">
        <v>296</v>
      </c>
      <c r="I3740" t="s">
        <v>380</v>
      </c>
      <c r="J3740">
        <v>2020</v>
      </c>
      <c r="N3740" t="s">
        <v>296</v>
      </c>
      <c r="O3740" t="s">
        <v>373</v>
      </c>
      <c r="P3740">
        <v>2017</v>
      </c>
      <c r="Q3740" t="s">
        <v>1424</v>
      </c>
      <c r="R3740">
        <v>1</v>
      </c>
    </row>
    <row r="3741" spans="8:18">
      <c r="H3741" t="s">
        <v>296</v>
      </c>
      <c r="I3741" t="s">
        <v>382</v>
      </c>
      <c r="J3741">
        <v>2006</v>
      </c>
      <c r="N3741" t="s">
        <v>296</v>
      </c>
      <c r="O3741" t="s">
        <v>373</v>
      </c>
      <c r="P3741">
        <v>2018</v>
      </c>
      <c r="Q3741" t="s">
        <v>1425</v>
      </c>
      <c r="R3741">
        <v>1</v>
      </c>
    </row>
    <row r="3742" spans="8:18">
      <c r="H3742" t="s">
        <v>296</v>
      </c>
      <c r="I3742" t="s">
        <v>382</v>
      </c>
      <c r="J3742">
        <v>2007</v>
      </c>
      <c r="N3742" t="s">
        <v>296</v>
      </c>
      <c r="O3742" t="s">
        <v>373</v>
      </c>
      <c r="P3742">
        <v>2019</v>
      </c>
      <c r="Q3742" t="s">
        <v>1422</v>
      </c>
      <c r="R3742">
        <v>1</v>
      </c>
    </row>
    <row r="3743" spans="8:18">
      <c r="H3743" t="s">
        <v>296</v>
      </c>
      <c r="I3743" t="s">
        <v>382</v>
      </c>
      <c r="J3743">
        <v>2008</v>
      </c>
      <c r="N3743" t="s">
        <v>296</v>
      </c>
      <c r="O3743" t="s">
        <v>373</v>
      </c>
      <c r="P3743">
        <v>2020</v>
      </c>
      <c r="Q3743" t="s">
        <v>1313</v>
      </c>
      <c r="R3743">
        <v>1</v>
      </c>
    </row>
    <row r="3744" spans="8:18">
      <c r="H3744" t="s">
        <v>296</v>
      </c>
      <c r="I3744" t="s">
        <v>382</v>
      </c>
      <c r="J3744">
        <v>2009</v>
      </c>
      <c r="N3744" t="s">
        <v>296</v>
      </c>
      <c r="O3744" t="s">
        <v>374</v>
      </c>
      <c r="Q3744">
        <v>0</v>
      </c>
      <c r="R3744">
        <v>0</v>
      </c>
    </row>
    <row r="3745" spans="8:18">
      <c r="H3745" t="s">
        <v>296</v>
      </c>
      <c r="I3745" t="s">
        <v>382</v>
      </c>
      <c r="J3745">
        <v>2010</v>
      </c>
      <c r="N3745" t="s">
        <v>296</v>
      </c>
      <c r="O3745" t="s">
        <v>374</v>
      </c>
      <c r="P3745">
        <v>2020</v>
      </c>
      <c r="Q3745" t="s">
        <v>1426</v>
      </c>
      <c r="R3745">
        <v>1</v>
      </c>
    </row>
    <row r="3746" spans="8:18">
      <c r="H3746" t="s">
        <v>296</v>
      </c>
      <c r="I3746" t="s">
        <v>382</v>
      </c>
      <c r="J3746">
        <v>2011</v>
      </c>
      <c r="N3746" t="s">
        <v>296</v>
      </c>
      <c r="O3746" t="s">
        <v>374</v>
      </c>
      <c r="P3746">
        <v>2020</v>
      </c>
      <c r="Q3746" t="s">
        <v>1427</v>
      </c>
      <c r="R3746">
        <v>1</v>
      </c>
    </row>
    <row r="3747" spans="8:18">
      <c r="H3747" t="s">
        <v>296</v>
      </c>
      <c r="I3747" t="s">
        <v>382</v>
      </c>
      <c r="J3747">
        <v>2012</v>
      </c>
      <c r="N3747" t="s">
        <v>296</v>
      </c>
      <c r="O3747" t="s">
        <v>374</v>
      </c>
      <c r="P3747">
        <v>2021</v>
      </c>
      <c r="Q3747" t="s">
        <v>1426</v>
      </c>
      <c r="R3747">
        <v>1</v>
      </c>
    </row>
    <row r="3748" spans="8:18">
      <c r="H3748" t="s">
        <v>296</v>
      </c>
      <c r="I3748" t="s">
        <v>382</v>
      </c>
      <c r="J3748">
        <v>2013</v>
      </c>
      <c r="N3748" t="s">
        <v>296</v>
      </c>
      <c r="O3748" t="s">
        <v>375</v>
      </c>
    </row>
    <row r="3749" spans="8:18">
      <c r="H3749" t="s">
        <v>296</v>
      </c>
      <c r="I3749" t="s">
        <v>382</v>
      </c>
      <c r="J3749">
        <v>2014</v>
      </c>
      <c r="N3749" t="s">
        <v>296</v>
      </c>
      <c r="O3749" t="s">
        <v>376</v>
      </c>
      <c r="P3749">
        <v>2006</v>
      </c>
      <c r="Q3749">
        <v>0</v>
      </c>
      <c r="R3749">
        <v>0</v>
      </c>
    </row>
    <row r="3750" spans="8:18">
      <c r="H3750" t="s">
        <v>296</v>
      </c>
      <c r="I3750" t="s">
        <v>382</v>
      </c>
      <c r="J3750">
        <v>2015</v>
      </c>
      <c r="N3750" t="s">
        <v>296</v>
      </c>
      <c r="O3750" t="s">
        <v>376</v>
      </c>
      <c r="P3750">
        <v>2007</v>
      </c>
      <c r="Q3750">
        <v>0</v>
      </c>
      <c r="R3750">
        <v>0</v>
      </c>
    </row>
    <row r="3751" spans="8:18">
      <c r="H3751" t="s">
        <v>296</v>
      </c>
      <c r="I3751" t="s">
        <v>382</v>
      </c>
      <c r="J3751">
        <v>2016</v>
      </c>
      <c r="N3751" t="s">
        <v>296</v>
      </c>
      <c r="O3751" t="s">
        <v>376</v>
      </c>
      <c r="P3751">
        <v>2008</v>
      </c>
      <c r="Q3751">
        <v>0</v>
      </c>
      <c r="R3751">
        <v>0</v>
      </c>
    </row>
    <row r="3752" spans="8:18">
      <c r="H3752" t="s">
        <v>296</v>
      </c>
      <c r="I3752" t="s">
        <v>382</v>
      </c>
      <c r="J3752">
        <v>2017</v>
      </c>
      <c r="N3752" t="s">
        <v>296</v>
      </c>
      <c r="O3752" t="s">
        <v>376</v>
      </c>
      <c r="P3752">
        <v>2009</v>
      </c>
      <c r="Q3752">
        <v>0</v>
      </c>
      <c r="R3752">
        <v>0</v>
      </c>
    </row>
    <row r="3753" spans="8:18">
      <c r="H3753" t="s">
        <v>296</v>
      </c>
      <c r="I3753" t="s">
        <v>382</v>
      </c>
      <c r="J3753">
        <v>2018</v>
      </c>
      <c r="N3753" t="s">
        <v>296</v>
      </c>
      <c r="O3753" t="s">
        <v>376</v>
      </c>
      <c r="P3753">
        <v>2010</v>
      </c>
      <c r="Q3753">
        <v>0</v>
      </c>
      <c r="R3753">
        <v>0</v>
      </c>
    </row>
    <row r="3754" spans="8:18">
      <c r="H3754" t="s">
        <v>296</v>
      </c>
      <c r="I3754" t="s">
        <v>382</v>
      </c>
      <c r="J3754">
        <v>2019</v>
      </c>
      <c r="N3754" t="s">
        <v>296</v>
      </c>
      <c r="O3754" t="s">
        <v>376</v>
      </c>
      <c r="P3754">
        <v>2011</v>
      </c>
      <c r="Q3754">
        <v>0</v>
      </c>
      <c r="R3754">
        <v>0</v>
      </c>
    </row>
    <row r="3755" spans="8:18">
      <c r="H3755" t="s">
        <v>296</v>
      </c>
      <c r="I3755" t="s">
        <v>382</v>
      </c>
      <c r="J3755">
        <v>2020</v>
      </c>
      <c r="N3755" t="s">
        <v>296</v>
      </c>
      <c r="O3755" t="s">
        <v>376</v>
      </c>
      <c r="P3755">
        <v>2012</v>
      </c>
      <c r="Q3755">
        <v>0</v>
      </c>
      <c r="R3755">
        <v>0</v>
      </c>
    </row>
    <row r="3756" spans="8:18">
      <c r="H3756" t="s">
        <v>296</v>
      </c>
      <c r="I3756" t="s">
        <v>383</v>
      </c>
      <c r="J3756">
        <v>2006</v>
      </c>
      <c r="K3756" t="s">
        <v>516</v>
      </c>
      <c r="L3756">
        <v>0</v>
      </c>
      <c r="N3756" t="s">
        <v>296</v>
      </c>
      <c r="O3756" t="s">
        <v>376</v>
      </c>
      <c r="P3756">
        <v>2013</v>
      </c>
      <c r="Q3756">
        <v>0</v>
      </c>
      <c r="R3756">
        <v>0</v>
      </c>
    </row>
    <row r="3757" spans="8:18">
      <c r="H3757" t="s">
        <v>296</v>
      </c>
      <c r="I3757" t="s">
        <v>383</v>
      </c>
      <c r="J3757">
        <v>2007</v>
      </c>
      <c r="K3757" t="s">
        <v>516</v>
      </c>
      <c r="L3757">
        <v>0</v>
      </c>
      <c r="N3757" t="s">
        <v>296</v>
      </c>
      <c r="O3757" t="s">
        <v>376</v>
      </c>
      <c r="P3757">
        <v>2014</v>
      </c>
      <c r="Q3757">
        <v>0</v>
      </c>
      <c r="R3757">
        <v>0</v>
      </c>
    </row>
    <row r="3758" spans="8:18">
      <c r="H3758" t="s">
        <v>296</v>
      </c>
      <c r="I3758" t="s">
        <v>383</v>
      </c>
      <c r="J3758">
        <v>2008</v>
      </c>
      <c r="K3758" t="s">
        <v>516</v>
      </c>
      <c r="L3758">
        <v>0</v>
      </c>
      <c r="N3758" t="s">
        <v>296</v>
      </c>
      <c r="O3758" t="s">
        <v>376</v>
      </c>
      <c r="P3758">
        <v>2015</v>
      </c>
      <c r="Q3758">
        <v>0</v>
      </c>
      <c r="R3758">
        <v>0</v>
      </c>
    </row>
    <row r="3759" spans="8:18">
      <c r="H3759" t="s">
        <v>296</v>
      </c>
      <c r="I3759" t="s">
        <v>383</v>
      </c>
      <c r="J3759">
        <v>2009</v>
      </c>
      <c r="K3759" t="s">
        <v>516</v>
      </c>
      <c r="L3759">
        <v>0</v>
      </c>
      <c r="N3759" t="s">
        <v>296</v>
      </c>
      <c r="O3759" t="s">
        <v>376</v>
      </c>
      <c r="P3759">
        <v>2016</v>
      </c>
      <c r="Q3759">
        <v>0</v>
      </c>
      <c r="R3759">
        <v>0</v>
      </c>
    </row>
    <row r="3760" spans="8:18">
      <c r="H3760" t="s">
        <v>296</v>
      </c>
      <c r="I3760" t="s">
        <v>383</v>
      </c>
      <c r="J3760">
        <v>2010</v>
      </c>
      <c r="K3760" t="s">
        <v>516</v>
      </c>
      <c r="L3760">
        <v>0</v>
      </c>
      <c r="N3760" t="s">
        <v>296</v>
      </c>
      <c r="O3760" t="s">
        <v>376</v>
      </c>
      <c r="P3760">
        <v>2017</v>
      </c>
      <c r="Q3760">
        <v>0</v>
      </c>
      <c r="R3760">
        <v>0</v>
      </c>
    </row>
    <row r="3761" spans="8:18">
      <c r="H3761" t="s">
        <v>296</v>
      </c>
      <c r="I3761" t="s">
        <v>383</v>
      </c>
      <c r="J3761">
        <v>2011</v>
      </c>
      <c r="K3761" t="s">
        <v>516</v>
      </c>
      <c r="L3761">
        <v>0</v>
      </c>
      <c r="N3761" t="s">
        <v>296</v>
      </c>
      <c r="O3761" t="s">
        <v>376</v>
      </c>
      <c r="P3761">
        <v>2018</v>
      </c>
      <c r="Q3761">
        <v>0</v>
      </c>
      <c r="R3761">
        <v>0</v>
      </c>
    </row>
    <row r="3762" spans="8:18">
      <c r="H3762" t="s">
        <v>296</v>
      </c>
      <c r="I3762" t="s">
        <v>383</v>
      </c>
      <c r="J3762">
        <v>2012</v>
      </c>
      <c r="K3762" t="s">
        <v>516</v>
      </c>
      <c r="L3762">
        <v>0</v>
      </c>
      <c r="N3762" t="s">
        <v>296</v>
      </c>
      <c r="O3762" t="s">
        <v>376</v>
      </c>
      <c r="P3762">
        <v>2019</v>
      </c>
      <c r="Q3762">
        <v>0</v>
      </c>
      <c r="R3762">
        <v>0</v>
      </c>
    </row>
    <row r="3763" spans="8:18">
      <c r="H3763" t="s">
        <v>296</v>
      </c>
      <c r="I3763" t="s">
        <v>383</v>
      </c>
      <c r="J3763">
        <v>2013</v>
      </c>
      <c r="K3763" t="s">
        <v>516</v>
      </c>
      <c r="L3763">
        <v>0</v>
      </c>
      <c r="N3763" t="s">
        <v>296</v>
      </c>
      <c r="O3763" t="s">
        <v>376</v>
      </c>
      <c r="P3763">
        <v>2020</v>
      </c>
      <c r="Q3763">
        <v>0</v>
      </c>
      <c r="R3763">
        <v>0</v>
      </c>
    </row>
    <row r="3764" spans="8:18">
      <c r="H3764" t="s">
        <v>296</v>
      </c>
      <c r="I3764" t="s">
        <v>383</v>
      </c>
      <c r="J3764">
        <v>2014</v>
      </c>
      <c r="K3764" t="s">
        <v>516</v>
      </c>
      <c r="L3764">
        <v>0</v>
      </c>
      <c r="N3764" t="s">
        <v>296</v>
      </c>
      <c r="O3764" t="s">
        <v>377</v>
      </c>
      <c r="P3764">
        <v>2006</v>
      </c>
      <c r="Q3764" t="s">
        <v>516</v>
      </c>
      <c r="R3764">
        <v>0</v>
      </c>
    </row>
    <row r="3765" spans="8:18">
      <c r="H3765" t="s">
        <v>296</v>
      </c>
      <c r="I3765" t="s">
        <v>383</v>
      </c>
      <c r="J3765">
        <v>2015</v>
      </c>
      <c r="K3765" t="s">
        <v>516</v>
      </c>
      <c r="L3765">
        <v>0</v>
      </c>
      <c r="N3765" t="s">
        <v>296</v>
      </c>
      <c r="O3765" t="s">
        <v>377</v>
      </c>
      <c r="P3765">
        <v>2007</v>
      </c>
      <c r="Q3765" t="s">
        <v>516</v>
      </c>
      <c r="R3765">
        <v>0</v>
      </c>
    </row>
    <row r="3766" spans="8:18">
      <c r="H3766" t="s">
        <v>296</v>
      </c>
      <c r="I3766" t="s">
        <v>383</v>
      </c>
      <c r="J3766">
        <v>2016</v>
      </c>
      <c r="K3766" t="s">
        <v>516</v>
      </c>
      <c r="L3766">
        <v>0</v>
      </c>
      <c r="N3766" t="s">
        <v>296</v>
      </c>
      <c r="O3766" t="s">
        <v>377</v>
      </c>
      <c r="P3766">
        <v>2008</v>
      </c>
      <c r="Q3766" t="s">
        <v>516</v>
      </c>
      <c r="R3766">
        <v>0</v>
      </c>
    </row>
    <row r="3767" spans="8:18">
      <c r="H3767" t="s">
        <v>296</v>
      </c>
      <c r="I3767" t="s">
        <v>383</v>
      </c>
      <c r="J3767">
        <v>2017</v>
      </c>
      <c r="K3767" t="s">
        <v>516</v>
      </c>
      <c r="L3767">
        <v>0</v>
      </c>
      <c r="N3767" t="s">
        <v>296</v>
      </c>
      <c r="O3767" t="s">
        <v>377</v>
      </c>
      <c r="P3767">
        <v>2009</v>
      </c>
      <c r="Q3767" t="s">
        <v>516</v>
      </c>
      <c r="R3767">
        <v>0</v>
      </c>
    </row>
    <row r="3768" spans="8:18">
      <c r="H3768" t="s">
        <v>296</v>
      </c>
      <c r="I3768" t="s">
        <v>383</v>
      </c>
      <c r="J3768">
        <v>2018</v>
      </c>
      <c r="K3768" t="s">
        <v>516</v>
      </c>
      <c r="L3768">
        <v>0</v>
      </c>
      <c r="N3768" t="s">
        <v>296</v>
      </c>
      <c r="O3768" t="s">
        <v>377</v>
      </c>
      <c r="P3768">
        <v>2010</v>
      </c>
      <c r="Q3768" t="s">
        <v>516</v>
      </c>
      <c r="R3768">
        <v>0</v>
      </c>
    </row>
    <row r="3769" spans="8:18">
      <c r="H3769" t="s">
        <v>296</v>
      </c>
      <c r="I3769" t="s">
        <v>383</v>
      </c>
      <c r="J3769">
        <v>2019</v>
      </c>
      <c r="K3769" t="s">
        <v>516</v>
      </c>
      <c r="L3769">
        <v>0</v>
      </c>
      <c r="N3769" t="s">
        <v>296</v>
      </c>
      <c r="O3769" t="s">
        <v>377</v>
      </c>
      <c r="P3769">
        <v>2011</v>
      </c>
      <c r="Q3769" t="s">
        <v>516</v>
      </c>
      <c r="R3769">
        <v>0</v>
      </c>
    </row>
    <row r="3770" spans="8:18">
      <c r="H3770" t="s">
        <v>296</v>
      </c>
      <c r="I3770" t="s">
        <v>383</v>
      </c>
      <c r="J3770">
        <v>2020</v>
      </c>
      <c r="K3770" t="s">
        <v>516</v>
      </c>
      <c r="L3770">
        <v>0</v>
      </c>
      <c r="N3770" t="s">
        <v>296</v>
      </c>
      <c r="O3770" t="s">
        <v>377</v>
      </c>
      <c r="P3770">
        <v>2012</v>
      </c>
      <c r="Q3770" t="s">
        <v>516</v>
      </c>
      <c r="R3770">
        <v>0</v>
      </c>
    </row>
    <row r="3771" spans="8:18">
      <c r="H3771" t="s">
        <v>296</v>
      </c>
      <c r="I3771" t="s">
        <v>384</v>
      </c>
      <c r="J3771">
        <v>2006</v>
      </c>
      <c r="N3771" t="s">
        <v>296</v>
      </c>
      <c r="O3771" t="s">
        <v>377</v>
      </c>
      <c r="P3771">
        <v>2013</v>
      </c>
      <c r="Q3771" t="s">
        <v>516</v>
      </c>
      <c r="R3771">
        <v>0</v>
      </c>
    </row>
    <row r="3772" spans="8:18">
      <c r="H3772" t="s">
        <v>296</v>
      </c>
      <c r="I3772" t="s">
        <v>384</v>
      </c>
      <c r="J3772">
        <v>2007</v>
      </c>
      <c r="N3772" t="s">
        <v>296</v>
      </c>
      <c r="O3772" t="s">
        <v>377</v>
      </c>
      <c r="P3772">
        <v>2014</v>
      </c>
      <c r="Q3772" t="s">
        <v>516</v>
      </c>
      <c r="R3772">
        <v>0</v>
      </c>
    </row>
    <row r="3773" spans="8:18">
      <c r="H3773" t="s">
        <v>296</v>
      </c>
      <c r="I3773" t="s">
        <v>384</v>
      </c>
      <c r="J3773">
        <v>2008</v>
      </c>
      <c r="N3773" t="s">
        <v>296</v>
      </c>
      <c r="O3773" t="s">
        <v>377</v>
      </c>
      <c r="P3773">
        <v>2015</v>
      </c>
      <c r="Q3773" t="s">
        <v>516</v>
      </c>
      <c r="R3773">
        <v>0</v>
      </c>
    </row>
    <row r="3774" spans="8:18">
      <c r="H3774" t="s">
        <v>296</v>
      </c>
      <c r="I3774" t="s">
        <v>384</v>
      </c>
      <c r="J3774">
        <v>2009</v>
      </c>
      <c r="N3774" t="s">
        <v>296</v>
      </c>
      <c r="O3774" t="s">
        <v>377</v>
      </c>
      <c r="P3774">
        <v>2016</v>
      </c>
      <c r="Q3774" t="s">
        <v>516</v>
      </c>
      <c r="R3774">
        <v>0</v>
      </c>
    </row>
    <row r="3775" spans="8:18">
      <c r="H3775" t="s">
        <v>296</v>
      </c>
      <c r="I3775" t="s">
        <v>384</v>
      </c>
      <c r="J3775">
        <v>2010</v>
      </c>
      <c r="N3775" t="s">
        <v>296</v>
      </c>
      <c r="O3775" t="s">
        <v>377</v>
      </c>
      <c r="P3775">
        <v>2017</v>
      </c>
      <c r="Q3775" t="s">
        <v>516</v>
      </c>
      <c r="R3775">
        <v>0</v>
      </c>
    </row>
    <row r="3776" spans="8:18">
      <c r="H3776" t="s">
        <v>296</v>
      </c>
      <c r="I3776" t="s">
        <v>384</v>
      </c>
      <c r="J3776">
        <v>2011</v>
      </c>
      <c r="N3776" t="s">
        <v>296</v>
      </c>
      <c r="O3776" t="s">
        <v>377</v>
      </c>
      <c r="P3776">
        <v>2018</v>
      </c>
      <c r="Q3776" t="s">
        <v>516</v>
      </c>
      <c r="R3776">
        <v>0</v>
      </c>
    </row>
    <row r="3777" spans="8:18">
      <c r="H3777" t="s">
        <v>296</v>
      </c>
      <c r="I3777" t="s">
        <v>384</v>
      </c>
      <c r="J3777">
        <v>2012</v>
      </c>
      <c r="N3777" t="s">
        <v>296</v>
      </c>
      <c r="O3777" t="s">
        <v>377</v>
      </c>
      <c r="P3777">
        <v>2019</v>
      </c>
      <c r="Q3777" t="s">
        <v>516</v>
      </c>
      <c r="R3777">
        <v>0</v>
      </c>
    </row>
    <row r="3778" spans="8:18">
      <c r="H3778" t="s">
        <v>296</v>
      </c>
      <c r="I3778" t="s">
        <v>384</v>
      </c>
      <c r="J3778">
        <v>2013</v>
      </c>
      <c r="N3778" t="s">
        <v>296</v>
      </c>
      <c r="O3778" t="s">
        <v>377</v>
      </c>
      <c r="P3778">
        <v>2020</v>
      </c>
      <c r="Q3778" t="s">
        <v>516</v>
      </c>
      <c r="R3778">
        <v>0</v>
      </c>
    </row>
    <row r="3779" spans="8:18">
      <c r="H3779" t="s">
        <v>296</v>
      </c>
      <c r="I3779" t="s">
        <v>384</v>
      </c>
      <c r="J3779">
        <v>2014</v>
      </c>
      <c r="N3779" t="s">
        <v>296</v>
      </c>
      <c r="O3779" t="s">
        <v>378</v>
      </c>
      <c r="P3779">
        <v>2006</v>
      </c>
      <c r="Q3779" t="s">
        <v>516</v>
      </c>
      <c r="R3779">
        <v>0</v>
      </c>
    </row>
    <row r="3780" spans="8:18">
      <c r="H3780" t="s">
        <v>296</v>
      </c>
      <c r="I3780" t="s">
        <v>384</v>
      </c>
      <c r="J3780">
        <v>2015</v>
      </c>
      <c r="N3780" t="s">
        <v>296</v>
      </c>
      <c r="O3780" t="s">
        <v>378</v>
      </c>
      <c r="P3780">
        <v>2007</v>
      </c>
      <c r="Q3780" t="s">
        <v>516</v>
      </c>
      <c r="R3780">
        <v>0</v>
      </c>
    </row>
    <row r="3781" spans="8:18">
      <c r="H3781" t="s">
        <v>296</v>
      </c>
      <c r="I3781" t="s">
        <v>384</v>
      </c>
      <c r="J3781">
        <v>2016</v>
      </c>
      <c r="N3781" t="s">
        <v>296</v>
      </c>
      <c r="O3781" t="s">
        <v>378</v>
      </c>
      <c r="P3781">
        <v>2008</v>
      </c>
      <c r="Q3781" t="s">
        <v>516</v>
      </c>
      <c r="R3781">
        <v>0</v>
      </c>
    </row>
    <row r="3782" spans="8:18">
      <c r="H3782" t="s">
        <v>296</v>
      </c>
      <c r="I3782" t="s">
        <v>384</v>
      </c>
      <c r="J3782">
        <v>2017</v>
      </c>
      <c r="N3782" t="s">
        <v>296</v>
      </c>
      <c r="O3782" t="s">
        <v>378</v>
      </c>
      <c r="P3782">
        <v>2009</v>
      </c>
      <c r="Q3782" t="s">
        <v>516</v>
      </c>
      <c r="R3782">
        <v>0</v>
      </c>
    </row>
    <row r="3783" spans="8:18">
      <c r="H3783" t="s">
        <v>296</v>
      </c>
      <c r="I3783" t="s">
        <v>384</v>
      </c>
      <c r="J3783">
        <v>2018</v>
      </c>
      <c r="K3783" t="s">
        <v>516</v>
      </c>
      <c r="L3783">
        <v>0</v>
      </c>
      <c r="N3783" t="s">
        <v>296</v>
      </c>
      <c r="O3783" t="s">
        <v>378</v>
      </c>
      <c r="P3783">
        <v>2010</v>
      </c>
      <c r="Q3783" t="s">
        <v>516</v>
      </c>
      <c r="R3783">
        <v>0</v>
      </c>
    </row>
    <row r="3784" spans="8:18">
      <c r="H3784" t="s">
        <v>296</v>
      </c>
      <c r="I3784" t="s">
        <v>384</v>
      </c>
      <c r="J3784">
        <v>2019</v>
      </c>
      <c r="K3784" t="s">
        <v>516</v>
      </c>
      <c r="L3784">
        <v>0</v>
      </c>
      <c r="N3784" t="s">
        <v>296</v>
      </c>
      <c r="O3784" t="s">
        <v>378</v>
      </c>
      <c r="P3784">
        <v>2011</v>
      </c>
      <c r="Q3784" t="s">
        <v>1428</v>
      </c>
      <c r="R3784">
        <v>1</v>
      </c>
    </row>
    <row r="3785" spans="8:18">
      <c r="H3785" t="s">
        <v>296</v>
      </c>
      <c r="I3785" t="s">
        <v>384</v>
      </c>
      <c r="J3785">
        <v>2020</v>
      </c>
      <c r="K3785" t="s">
        <v>1429</v>
      </c>
      <c r="L3785">
        <v>0</v>
      </c>
      <c r="N3785" t="s">
        <v>296</v>
      </c>
      <c r="O3785" t="s">
        <v>378</v>
      </c>
      <c r="P3785">
        <v>2012</v>
      </c>
      <c r="Q3785" t="s">
        <v>1428</v>
      </c>
      <c r="R3785">
        <v>1</v>
      </c>
    </row>
    <row r="3786" spans="8:18">
      <c r="H3786" t="s">
        <v>296</v>
      </c>
      <c r="I3786" t="s">
        <v>392</v>
      </c>
      <c r="J3786">
        <v>2006</v>
      </c>
      <c r="K3786" t="s">
        <v>516</v>
      </c>
      <c r="L3786">
        <v>0</v>
      </c>
      <c r="N3786" t="s">
        <v>296</v>
      </c>
      <c r="O3786" t="s">
        <v>378</v>
      </c>
      <c r="P3786">
        <v>2013</v>
      </c>
      <c r="Q3786" t="s">
        <v>1430</v>
      </c>
      <c r="R3786">
        <v>1</v>
      </c>
    </row>
    <row r="3787" spans="8:18">
      <c r="H3787" t="s">
        <v>296</v>
      </c>
      <c r="I3787" t="s">
        <v>392</v>
      </c>
      <c r="J3787">
        <v>2007</v>
      </c>
      <c r="K3787" t="s">
        <v>1431</v>
      </c>
      <c r="L3787">
        <v>3</v>
      </c>
      <c r="N3787" t="s">
        <v>296</v>
      </c>
      <c r="O3787" t="s">
        <v>378</v>
      </c>
      <c r="P3787">
        <v>2014</v>
      </c>
      <c r="Q3787" t="s">
        <v>1430</v>
      </c>
      <c r="R3787">
        <v>1</v>
      </c>
    </row>
    <row r="3788" spans="8:18">
      <c r="H3788" t="s">
        <v>296</v>
      </c>
      <c r="I3788" t="s">
        <v>392</v>
      </c>
      <c r="J3788">
        <v>2008</v>
      </c>
      <c r="K3788" t="s">
        <v>1431</v>
      </c>
      <c r="L3788">
        <v>3</v>
      </c>
      <c r="N3788" t="s">
        <v>296</v>
      </c>
      <c r="O3788" t="s">
        <v>378</v>
      </c>
      <c r="P3788">
        <v>2015</v>
      </c>
      <c r="Q3788" t="s">
        <v>1432</v>
      </c>
      <c r="R3788">
        <v>3</v>
      </c>
    </row>
    <row r="3789" spans="8:18">
      <c r="H3789" t="s">
        <v>296</v>
      </c>
      <c r="I3789" t="s">
        <v>392</v>
      </c>
      <c r="J3789">
        <v>2009</v>
      </c>
      <c r="K3789" t="s">
        <v>1431</v>
      </c>
      <c r="L3789">
        <v>3</v>
      </c>
      <c r="N3789" t="s">
        <v>296</v>
      </c>
      <c r="O3789" t="s">
        <v>378</v>
      </c>
      <c r="P3789">
        <v>2016</v>
      </c>
      <c r="Q3789" t="s">
        <v>1433</v>
      </c>
      <c r="R3789">
        <v>1</v>
      </c>
    </row>
    <row r="3790" spans="8:18">
      <c r="H3790" t="s">
        <v>296</v>
      </c>
      <c r="I3790" t="s">
        <v>392</v>
      </c>
      <c r="J3790">
        <v>2010</v>
      </c>
      <c r="K3790" t="s">
        <v>1431</v>
      </c>
      <c r="L3790">
        <v>3</v>
      </c>
      <c r="N3790" t="s">
        <v>296</v>
      </c>
      <c r="O3790" t="s">
        <v>378</v>
      </c>
      <c r="P3790">
        <v>2017</v>
      </c>
      <c r="Q3790" t="s">
        <v>1434</v>
      </c>
      <c r="R3790">
        <v>1</v>
      </c>
    </row>
    <row r="3791" spans="8:18">
      <c r="H3791" t="s">
        <v>296</v>
      </c>
      <c r="I3791" t="s">
        <v>392</v>
      </c>
      <c r="J3791">
        <v>2011</v>
      </c>
      <c r="K3791" t="s">
        <v>1431</v>
      </c>
      <c r="L3791">
        <v>3</v>
      </c>
      <c r="N3791" t="s">
        <v>296</v>
      </c>
      <c r="O3791" t="s">
        <v>378</v>
      </c>
      <c r="P3791">
        <v>2018</v>
      </c>
      <c r="Q3791" t="s">
        <v>1435</v>
      </c>
      <c r="R3791">
        <v>1</v>
      </c>
    </row>
    <row r="3792" spans="8:18">
      <c r="H3792" t="s">
        <v>296</v>
      </c>
      <c r="I3792" t="s">
        <v>392</v>
      </c>
      <c r="J3792">
        <v>2012</v>
      </c>
      <c r="K3792" t="s">
        <v>1431</v>
      </c>
      <c r="L3792">
        <v>3</v>
      </c>
      <c r="N3792" t="s">
        <v>296</v>
      </c>
      <c r="O3792" t="s">
        <v>378</v>
      </c>
      <c r="P3792">
        <v>2019</v>
      </c>
      <c r="Q3792" t="s">
        <v>1436</v>
      </c>
      <c r="R3792">
        <v>1</v>
      </c>
    </row>
    <row r="3793" spans="8:18">
      <c r="H3793" t="s">
        <v>296</v>
      </c>
      <c r="I3793" t="s">
        <v>392</v>
      </c>
      <c r="J3793">
        <v>2013</v>
      </c>
      <c r="K3793" t="s">
        <v>1431</v>
      </c>
      <c r="L3793">
        <v>3</v>
      </c>
      <c r="N3793" t="s">
        <v>296</v>
      </c>
      <c r="O3793" t="s">
        <v>378</v>
      </c>
      <c r="P3793">
        <v>2020</v>
      </c>
      <c r="Q3793" t="s">
        <v>1437</v>
      </c>
      <c r="R3793">
        <v>1</v>
      </c>
    </row>
    <row r="3794" spans="8:18">
      <c r="H3794" t="s">
        <v>296</v>
      </c>
      <c r="I3794" t="s">
        <v>392</v>
      </c>
      <c r="J3794">
        <v>2014</v>
      </c>
      <c r="K3794" t="s">
        <v>1431</v>
      </c>
      <c r="L3794">
        <v>3</v>
      </c>
      <c r="N3794" t="s">
        <v>296</v>
      </c>
      <c r="O3794" t="s">
        <v>379</v>
      </c>
      <c r="P3794">
        <v>2006</v>
      </c>
      <c r="Q3794">
        <v>0</v>
      </c>
      <c r="R3794">
        <v>0</v>
      </c>
    </row>
    <row r="3795" spans="8:18">
      <c r="H3795" t="s">
        <v>296</v>
      </c>
      <c r="I3795" t="s">
        <v>392</v>
      </c>
      <c r="J3795">
        <v>2015</v>
      </c>
      <c r="K3795" t="s">
        <v>1431</v>
      </c>
      <c r="L3795">
        <v>3</v>
      </c>
      <c r="N3795" t="s">
        <v>296</v>
      </c>
      <c r="O3795" t="s">
        <v>379</v>
      </c>
      <c r="P3795">
        <v>2007</v>
      </c>
      <c r="Q3795">
        <v>0</v>
      </c>
      <c r="R3795">
        <v>0</v>
      </c>
    </row>
    <row r="3796" spans="8:18">
      <c r="H3796" t="s">
        <v>296</v>
      </c>
      <c r="I3796" t="s">
        <v>392</v>
      </c>
      <c r="J3796">
        <v>2016</v>
      </c>
      <c r="K3796" t="s">
        <v>1431</v>
      </c>
      <c r="L3796">
        <v>3</v>
      </c>
      <c r="N3796" t="s">
        <v>296</v>
      </c>
      <c r="O3796" t="s">
        <v>379</v>
      </c>
      <c r="P3796">
        <v>2008</v>
      </c>
      <c r="Q3796">
        <v>0</v>
      </c>
      <c r="R3796">
        <v>0</v>
      </c>
    </row>
    <row r="3797" spans="8:18">
      <c r="H3797" t="s">
        <v>296</v>
      </c>
      <c r="I3797" t="s">
        <v>392</v>
      </c>
      <c r="J3797">
        <v>2017</v>
      </c>
      <c r="K3797" t="s">
        <v>1431</v>
      </c>
      <c r="L3797">
        <v>3</v>
      </c>
      <c r="N3797" t="s">
        <v>296</v>
      </c>
      <c r="O3797" t="s">
        <v>379</v>
      </c>
      <c r="P3797">
        <v>2009</v>
      </c>
      <c r="Q3797">
        <v>0</v>
      </c>
      <c r="R3797">
        <v>0</v>
      </c>
    </row>
    <row r="3798" spans="8:18">
      <c r="H3798" t="s">
        <v>296</v>
      </c>
      <c r="I3798" t="s">
        <v>392</v>
      </c>
      <c r="J3798">
        <v>2018</v>
      </c>
      <c r="K3798" t="s">
        <v>1431</v>
      </c>
      <c r="L3798">
        <v>3</v>
      </c>
      <c r="N3798" t="s">
        <v>296</v>
      </c>
      <c r="O3798" t="s">
        <v>379</v>
      </c>
      <c r="P3798">
        <v>2010</v>
      </c>
      <c r="Q3798">
        <v>0</v>
      </c>
      <c r="R3798">
        <v>0</v>
      </c>
    </row>
    <row r="3799" spans="8:18">
      <c r="H3799" t="s">
        <v>296</v>
      </c>
      <c r="I3799" t="s">
        <v>392</v>
      </c>
      <c r="J3799">
        <v>2019</v>
      </c>
      <c r="K3799" t="s">
        <v>1431</v>
      </c>
      <c r="L3799">
        <v>3</v>
      </c>
      <c r="N3799" t="s">
        <v>296</v>
      </c>
      <c r="O3799" t="s">
        <v>379</v>
      </c>
      <c r="P3799">
        <v>2011</v>
      </c>
      <c r="Q3799">
        <v>0</v>
      </c>
      <c r="R3799">
        <v>0</v>
      </c>
    </row>
    <row r="3800" spans="8:18">
      <c r="H3800" t="s">
        <v>296</v>
      </c>
      <c r="I3800" t="s">
        <v>392</v>
      </c>
      <c r="J3800">
        <v>2020</v>
      </c>
      <c r="K3800" t="s">
        <v>1431</v>
      </c>
      <c r="L3800">
        <v>3</v>
      </c>
      <c r="N3800" t="s">
        <v>296</v>
      </c>
      <c r="O3800" t="s">
        <v>379</v>
      </c>
      <c r="P3800">
        <v>2012</v>
      </c>
      <c r="Q3800">
        <v>0</v>
      </c>
      <c r="R3800">
        <v>0</v>
      </c>
    </row>
    <row r="3801" spans="8:18">
      <c r="H3801" t="s">
        <v>296</v>
      </c>
      <c r="I3801" t="s">
        <v>392</v>
      </c>
      <c r="J3801">
        <v>2021</v>
      </c>
      <c r="K3801" t="s">
        <v>1431</v>
      </c>
      <c r="L3801">
        <v>3</v>
      </c>
      <c r="N3801" t="s">
        <v>296</v>
      </c>
      <c r="O3801" t="s">
        <v>379</v>
      </c>
      <c r="P3801">
        <v>2013</v>
      </c>
      <c r="Q3801">
        <v>0</v>
      </c>
      <c r="R3801">
        <v>0</v>
      </c>
    </row>
    <row r="3802" spans="8:18">
      <c r="H3802" t="s">
        <v>296</v>
      </c>
      <c r="I3802" t="s">
        <v>393</v>
      </c>
      <c r="J3802">
        <v>0</v>
      </c>
      <c r="N3802" t="s">
        <v>296</v>
      </c>
      <c r="O3802" t="s">
        <v>379</v>
      </c>
      <c r="P3802">
        <v>2014</v>
      </c>
      <c r="Q3802">
        <v>0</v>
      </c>
      <c r="R3802">
        <v>0</v>
      </c>
    </row>
    <row r="3803" spans="8:18">
      <c r="H3803" t="s">
        <v>296</v>
      </c>
      <c r="I3803" t="s">
        <v>394</v>
      </c>
      <c r="J3803">
        <v>2006</v>
      </c>
      <c r="K3803" t="s">
        <v>716</v>
      </c>
      <c r="L3803">
        <v>1</v>
      </c>
      <c r="N3803" t="s">
        <v>296</v>
      </c>
      <c r="O3803" t="s">
        <v>379</v>
      </c>
      <c r="P3803">
        <v>2015</v>
      </c>
      <c r="Q3803">
        <v>0</v>
      </c>
      <c r="R3803">
        <v>0</v>
      </c>
    </row>
    <row r="3804" spans="8:18">
      <c r="H3804" t="s">
        <v>296</v>
      </c>
      <c r="I3804" t="s">
        <v>394</v>
      </c>
      <c r="J3804">
        <v>2007</v>
      </c>
      <c r="K3804" t="s">
        <v>716</v>
      </c>
      <c r="L3804">
        <v>1</v>
      </c>
      <c r="N3804" t="s">
        <v>296</v>
      </c>
      <c r="O3804" t="s">
        <v>379</v>
      </c>
      <c r="P3804">
        <v>2016</v>
      </c>
      <c r="Q3804">
        <v>0</v>
      </c>
      <c r="R3804">
        <v>0</v>
      </c>
    </row>
    <row r="3805" spans="8:18">
      <c r="H3805" t="s">
        <v>296</v>
      </c>
      <c r="I3805" t="s">
        <v>394</v>
      </c>
      <c r="J3805">
        <v>2008</v>
      </c>
      <c r="K3805" t="s">
        <v>716</v>
      </c>
      <c r="L3805">
        <v>1</v>
      </c>
      <c r="N3805" t="s">
        <v>296</v>
      </c>
      <c r="O3805" t="s">
        <v>379</v>
      </c>
      <c r="P3805">
        <v>2017</v>
      </c>
      <c r="Q3805">
        <v>0</v>
      </c>
      <c r="R3805">
        <v>0</v>
      </c>
    </row>
    <row r="3806" spans="8:18">
      <c r="H3806" t="s">
        <v>296</v>
      </c>
      <c r="I3806" t="s">
        <v>394</v>
      </c>
      <c r="J3806">
        <v>2009</v>
      </c>
      <c r="K3806" t="s">
        <v>716</v>
      </c>
      <c r="L3806">
        <v>1</v>
      </c>
      <c r="N3806" t="s">
        <v>296</v>
      </c>
      <c r="O3806" t="s">
        <v>379</v>
      </c>
      <c r="P3806">
        <v>2018</v>
      </c>
      <c r="Q3806">
        <v>0</v>
      </c>
      <c r="R3806">
        <v>0</v>
      </c>
    </row>
    <row r="3807" spans="8:18">
      <c r="H3807" t="s">
        <v>296</v>
      </c>
      <c r="I3807" t="s">
        <v>394</v>
      </c>
      <c r="J3807">
        <v>2010</v>
      </c>
      <c r="K3807" t="s">
        <v>716</v>
      </c>
      <c r="L3807">
        <v>1</v>
      </c>
      <c r="N3807" t="s">
        <v>296</v>
      </c>
      <c r="O3807" t="s">
        <v>379</v>
      </c>
      <c r="P3807">
        <v>2019</v>
      </c>
      <c r="Q3807">
        <v>0</v>
      </c>
      <c r="R3807">
        <v>0</v>
      </c>
    </row>
    <row r="3808" spans="8:18">
      <c r="H3808" t="s">
        <v>296</v>
      </c>
      <c r="I3808" t="s">
        <v>394</v>
      </c>
      <c r="J3808">
        <v>2011</v>
      </c>
      <c r="K3808" t="s">
        <v>716</v>
      </c>
      <c r="L3808">
        <v>1</v>
      </c>
      <c r="N3808" t="s">
        <v>296</v>
      </c>
      <c r="O3808" t="s">
        <v>379</v>
      </c>
      <c r="P3808">
        <v>2020</v>
      </c>
      <c r="Q3808">
        <v>0</v>
      </c>
      <c r="R3808">
        <v>0</v>
      </c>
    </row>
    <row r="3809" spans="8:18">
      <c r="H3809" t="s">
        <v>296</v>
      </c>
      <c r="I3809" t="s">
        <v>394</v>
      </c>
      <c r="J3809">
        <v>2012</v>
      </c>
      <c r="K3809" t="s">
        <v>716</v>
      </c>
      <c r="L3809">
        <v>1</v>
      </c>
      <c r="N3809" t="s">
        <v>296</v>
      </c>
      <c r="O3809" t="s">
        <v>380</v>
      </c>
      <c r="P3809">
        <v>2006</v>
      </c>
    </row>
    <row r="3810" spans="8:18">
      <c r="H3810" t="s">
        <v>296</v>
      </c>
      <c r="I3810" t="s">
        <v>394</v>
      </c>
      <c r="J3810">
        <v>2013</v>
      </c>
      <c r="K3810" t="s">
        <v>716</v>
      </c>
      <c r="L3810">
        <v>1</v>
      </c>
      <c r="N3810" t="s">
        <v>296</v>
      </c>
      <c r="O3810" t="s">
        <v>380</v>
      </c>
      <c r="P3810">
        <v>2007</v>
      </c>
    </row>
    <row r="3811" spans="8:18">
      <c r="H3811" t="s">
        <v>296</v>
      </c>
      <c r="I3811" t="s">
        <v>394</v>
      </c>
      <c r="J3811">
        <v>2014</v>
      </c>
      <c r="K3811" t="s">
        <v>716</v>
      </c>
      <c r="L3811">
        <v>1</v>
      </c>
      <c r="N3811" t="s">
        <v>296</v>
      </c>
      <c r="O3811" t="s">
        <v>380</v>
      </c>
      <c r="P3811">
        <v>2008</v>
      </c>
    </row>
    <row r="3812" spans="8:18">
      <c r="H3812" t="s">
        <v>296</v>
      </c>
      <c r="I3812" t="s">
        <v>394</v>
      </c>
      <c r="J3812">
        <v>2015</v>
      </c>
      <c r="K3812" t="s">
        <v>716</v>
      </c>
      <c r="L3812">
        <v>1</v>
      </c>
      <c r="N3812" t="s">
        <v>296</v>
      </c>
      <c r="O3812" t="s">
        <v>380</v>
      </c>
      <c r="P3812">
        <v>2009</v>
      </c>
    </row>
    <row r="3813" spans="8:18">
      <c r="H3813" t="s">
        <v>296</v>
      </c>
      <c r="I3813" t="s">
        <v>394</v>
      </c>
      <c r="J3813">
        <v>2016</v>
      </c>
      <c r="K3813" t="s">
        <v>716</v>
      </c>
      <c r="L3813">
        <v>1</v>
      </c>
      <c r="N3813" t="s">
        <v>296</v>
      </c>
      <c r="O3813" t="s">
        <v>380</v>
      </c>
      <c r="P3813">
        <v>2010</v>
      </c>
    </row>
    <row r="3814" spans="8:18">
      <c r="H3814" t="s">
        <v>296</v>
      </c>
      <c r="I3814" t="s">
        <v>394</v>
      </c>
      <c r="J3814">
        <v>2017</v>
      </c>
      <c r="K3814" t="s">
        <v>716</v>
      </c>
      <c r="L3814">
        <v>1</v>
      </c>
      <c r="N3814" t="s">
        <v>296</v>
      </c>
      <c r="O3814" t="s">
        <v>380</v>
      </c>
      <c r="P3814">
        <v>2011</v>
      </c>
    </row>
    <row r="3815" spans="8:18">
      <c r="H3815" t="s">
        <v>296</v>
      </c>
      <c r="I3815" t="s">
        <v>394</v>
      </c>
      <c r="J3815">
        <v>2018</v>
      </c>
      <c r="K3815" t="s">
        <v>716</v>
      </c>
      <c r="L3815">
        <v>1</v>
      </c>
      <c r="N3815" t="s">
        <v>296</v>
      </c>
      <c r="O3815" t="s">
        <v>380</v>
      </c>
      <c r="P3815">
        <v>2012</v>
      </c>
    </row>
    <row r="3816" spans="8:18">
      <c r="H3816" t="s">
        <v>296</v>
      </c>
      <c r="I3816" t="s">
        <v>394</v>
      </c>
      <c r="J3816">
        <v>2019</v>
      </c>
      <c r="K3816" t="s">
        <v>716</v>
      </c>
      <c r="L3816">
        <v>1</v>
      </c>
      <c r="N3816" t="s">
        <v>296</v>
      </c>
      <c r="O3816" t="s">
        <v>380</v>
      </c>
      <c r="P3816">
        <v>2013</v>
      </c>
    </row>
    <row r="3817" spans="8:18">
      <c r="H3817" t="s">
        <v>296</v>
      </c>
      <c r="I3817" t="s">
        <v>394</v>
      </c>
      <c r="J3817">
        <v>2020</v>
      </c>
      <c r="K3817" t="s">
        <v>716</v>
      </c>
      <c r="L3817">
        <v>1</v>
      </c>
      <c r="N3817" t="s">
        <v>296</v>
      </c>
      <c r="O3817" t="s">
        <v>380</v>
      </c>
      <c r="P3817">
        <v>2014</v>
      </c>
    </row>
    <row r="3818" spans="8:18">
      <c r="H3818" t="s">
        <v>296</v>
      </c>
      <c r="I3818" t="s">
        <v>394</v>
      </c>
      <c r="J3818">
        <v>2021</v>
      </c>
      <c r="K3818" t="s">
        <v>716</v>
      </c>
      <c r="L3818">
        <v>1</v>
      </c>
      <c r="N3818" t="s">
        <v>296</v>
      </c>
      <c r="O3818" t="s">
        <v>380</v>
      </c>
      <c r="P3818">
        <v>2015</v>
      </c>
    </row>
    <row r="3819" spans="8:18">
      <c r="H3819" t="s">
        <v>296</v>
      </c>
      <c r="I3819" t="s">
        <v>395</v>
      </c>
      <c r="J3819">
        <v>2006</v>
      </c>
      <c r="N3819" t="s">
        <v>296</v>
      </c>
      <c r="O3819" t="s">
        <v>380</v>
      </c>
      <c r="P3819">
        <v>2016</v>
      </c>
    </row>
    <row r="3820" spans="8:18">
      <c r="H3820" t="s">
        <v>296</v>
      </c>
      <c r="I3820" t="s">
        <v>395</v>
      </c>
      <c r="J3820">
        <v>2007</v>
      </c>
      <c r="N3820" t="s">
        <v>296</v>
      </c>
      <c r="O3820" t="s">
        <v>380</v>
      </c>
      <c r="P3820">
        <v>2017</v>
      </c>
    </row>
    <row r="3821" spans="8:18">
      <c r="H3821" t="s">
        <v>296</v>
      </c>
      <c r="I3821" t="s">
        <v>395</v>
      </c>
      <c r="J3821">
        <v>2008</v>
      </c>
      <c r="N3821" t="s">
        <v>296</v>
      </c>
      <c r="O3821" t="s">
        <v>380</v>
      </c>
      <c r="P3821">
        <v>2018</v>
      </c>
    </row>
    <row r="3822" spans="8:18">
      <c r="H3822" t="s">
        <v>296</v>
      </c>
      <c r="I3822" t="s">
        <v>395</v>
      </c>
      <c r="J3822">
        <v>2009</v>
      </c>
      <c r="N3822" t="s">
        <v>296</v>
      </c>
      <c r="O3822" t="s">
        <v>380</v>
      </c>
      <c r="P3822">
        <v>2019</v>
      </c>
    </row>
    <row r="3823" spans="8:18">
      <c r="H3823" t="s">
        <v>296</v>
      </c>
      <c r="I3823" t="s">
        <v>395</v>
      </c>
      <c r="J3823">
        <v>2010</v>
      </c>
      <c r="N3823" t="s">
        <v>296</v>
      </c>
      <c r="O3823" t="s">
        <v>380</v>
      </c>
      <c r="P3823">
        <v>2020</v>
      </c>
    </row>
    <row r="3824" spans="8:18">
      <c r="H3824" t="s">
        <v>296</v>
      </c>
      <c r="I3824" t="s">
        <v>395</v>
      </c>
      <c r="J3824">
        <v>2011</v>
      </c>
      <c r="N3824" t="s">
        <v>296</v>
      </c>
      <c r="O3824" t="s">
        <v>381</v>
      </c>
      <c r="Q3824">
        <v>0</v>
      </c>
      <c r="R3824">
        <v>0</v>
      </c>
    </row>
    <row r="3825" spans="8:18">
      <c r="H3825" t="s">
        <v>296</v>
      </c>
      <c r="I3825" t="s">
        <v>395</v>
      </c>
      <c r="J3825">
        <v>2012</v>
      </c>
      <c r="N3825" t="s">
        <v>296</v>
      </c>
      <c r="O3825" t="s">
        <v>382</v>
      </c>
      <c r="P3825">
        <v>2006</v>
      </c>
    </row>
    <row r="3826" spans="8:18">
      <c r="H3826" t="s">
        <v>296</v>
      </c>
      <c r="I3826" t="s">
        <v>395</v>
      </c>
      <c r="J3826">
        <v>2013</v>
      </c>
      <c r="N3826" t="s">
        <v>296</v>
      </c>
      <c r="O3826" t="s">
        <v>382</v>
      </c>
      <c r="P3826">
        <v>2007</v>
      </c>
    </row>
    <row r="3827" spans="8:18">
      <c r="H3827" t="s">
        <v>296</v>
      </c>
      <c r="I3827" t="s">
        <v>395</v>
      </c>
      <c r="J3827">
        <v>2014</v>
      </c>
      <c r="N3827" t="s">
        <v>296</v>
      </c>
      <c r="O3827" t="s">
        <v>382</v>
      </c>
      <c r="P3827">
        <v>2008</v>
      </c>
    </row>
    <row r="3828" spans="8:18">
      <c r="H3828" t="s">
        <v>296</v>
      </c>
      <c r="I3828" t="s">
        <v>395</v>
      </c>
      <c r="J3828">
        <v>2015</v>
      </c>
      <c r="N3828" t="s">
        <v>296</v>
      </c>
      <c r="O3828" t="s">
        <v>382</v>
      </c>
      <c r="P3828">
        <v>2009</v>
      </c>
    </row>
    <row r="3829" spans="8:18">
      <c r="H3829" t="s">
        <v>296</v>
      </c>
      <c r="I3829" t="s">
        <v>395</v>
      </c>
      <c r="J3829">
        <v>2016</v>
      </c>
      <c r="N3829" t="s">
        <v>296</v>
      </c>
      <c r="O3829" t="s">
        <v>382</v>
      </c>
      <c r="P3829">
        <v>2010</v>
      </c>
    </row>
    <row r="3830" spans="8:18">
      <c r="H3830" t="s">
        <v>296</v>
      </c>
      <c r="I3830" t="s">
        <v>395</v>
      </c>
      <c r="J3830">
        <v>2017</v>
      </c>
      <c r="N3830" t="s">
        <v>296</v>
      </c>
      <c r="O3830" t="s">
        <v>382</v>
      </c>
      <c r="P3830">
        <v>2011</v>
      </c>
    </row>
    <row r="3831" spans="8:18">
      <c r="H3831" t="s">
        <v>296</v>
      </c>
      <c r="I3831" t="s">
        <v>395</v>
      </c>
      <c r="J3831">
        <v>2018</v>
      </c>
      <c r="N3831" t="s">
        <v>296</v>
      </c>
      <c r="O3831" t="s">
        <v>382</v>
      </c>
      <c r="P3831">
        <v>2012</v>
      </c>
    </row>
    <row r="3832" spans="8:18">
      <c r="H3832" t="s">
        <v>296</v>
      </c>
      <c r="I3832" t="s">
        <v>395</v>
      </c>
      <c r="J3832">
        <v>2019</v>
      </c>
      <c r="N3832" t="s">
        <v>296</v>
      </c>
      <c r="O3832" t="s">
        <v>382</v>
      </c>
      <c r="P3832">
        <v>2013</v>
      </c>
    </row>
    <row r="3833" spans="8:18">
      <c r="H3833" t="s">
        <v>296</v>
      </c>
      <c r="I3833" t="s">
        <v>395</v>
      </c>
      <c r="J3833">
        <v>2020</v>
      </c>
      <c r="N3833" t="s">
        <v>296</v>
      </c>
      <c r="O3833" t="s">
        <v>382</v>
      </c>
      <c r="P3833">
        <v>2014</v>
      </c>
    </row>
    <row r="3834" spans="8:18">
      <c r="H3834" t="s">
        <v>296</v>
      </c>
      <c r="I3834" t="s">
        <v>396</v>
      </c>
      <c r="J3834">
        <v>2006</v>
      </c>
      <c r="K3834" t="s">
        <v>516</v>
      </c>
      <c r="L3834">
        <v>0</v>
      </c>
      <c r="N3834" t="s">
        <v>296</v>
      </c>
      <c r="O3834" t="s">
        <v>382</v>
      </c>
      <c r="P3834">
        <v>2015</v>
      </c>
    </row>
    <row r="3835" spans="8:18">
      <c r="H3835" t="s">
        <v>296</v>
      </c>
      <c r="I3835" t="s">
        <v>396</v>
      </c>
      <c r="J3835">
        <v>2007</v>
      </c>
      <c r="K3835" t="s">
        <v>516</v>
      </c>
      <c r="L3835">
        <v>0</v>
      </c>
      <c r="N3835" t="s">
        <v>296</v>
      </c>
      <c r="O3835" t="s">
        <v>382</v>
      </c>
      <c r="P3835">
        <v>2016</v>
      </c>
    </row>
    <row r="3836" spans="8:18">
      <c r="H3836" t="s">
        <v>296</v>
      </c>
      <c r="I3836" t="s">
        <v>396</v>
      </c>
      <c r="J3836">
        <v>2008</v>
      </c>
      <c r="K3836" t="s">
        <v>516</v>
      </c>
      <c r="L3836">
        <v>0</v>
      </c>
      <c r="N3836" t="s">
        <v>296</v>
      </c>
      <c r="O3836" t="s">
        <v>382</v>
      </c>
      <c r="P3836">
        <v>2017</v>
      </c>
    </row>
    <row r="3837" spans="8:18">
      <c r="H3837" t="s">
        <v>296</v>
      </c>
      <c r="I3837" t="s">
        <v>396</v>
      </c>
      <c r="J3837">
        <v>2009</v>
      </c>
      <c r="K3837" t="s">
        <v>516</v>
      </c>
      <c r="L3837">
        <v>0</v>
      </c>
      <c r="N3837" t="s">
        <v>296</v>
      </c>
      <c r="O3837" t="s">
        <v>382</v>
      </c>
      <c r="P3837">
        <v>2018</v>
      </c>
    </row>
    <row r="3838" spans="8:18">
      <c r="H3838" t="s">
        <v>296</v>
      </c>
      <c r="I3838" t="s">
        <v>396</v>
      </c>
      <c r="J3838">
        <v>2010</v>
      </c>
      <c r="K3838" t="s">
        <v>516</v>
      </c>
      <c r="L3838">
        <v>0</v>
      </c>
      <c r="N3838" t="s">
        <v>296</v>
      </c>
      <c r="O3838" t="s">
        <v>382</v>
      </c>
      <c r="P3838">
        <v>2019</v>
      </c>
    </row>
    <row r="3839" spans="8:18">
      <c r="H3839" t="s">
        <v>296</v>
      </c>
      <c r="I3839" t="s">
        <v>396</v>
      </c>
      <c r="J3839">
        <v>2011</v>
      </c>
      <c r="K3839" t="s">
        <v>516</v>
      </c>
      <c r="L3839">
        <v>0</v>
      </c>
      <c r="N3839" t="s">
        <v>296</v>
      </c>
      <c r="O3839" t="s">
        <v>382</v>
      </c>
      <c r="P3839">
        <v>2020</v>
      </c>
    </row>
    <row r="3840" spans="8:18">
      <c r="H3840" t="s">
        <v>296</v>
      </c>
      <c r="I3840" t="s">
        <v>396</v>
      </c>
      <c r="J3840">
        <v>2012</v>
      </c>
      <c r="K3840" t="s">
        <v>516</v>
      </c>
      <c r="L3840">
        <v>0</v>
      </c>
      <c r="N3840" t="s">
        <v>296</v>
      </c>
      <c r="O3840" t="s">
        <v>383</v>
      </c>
      <c r="P3840">
        <v>2006</v>
      </c>
      <c r="Q3840" t="s">
        <v>516</v>
      </c>
      <c r="R3840">
        <v>0</v>
      </c>
    </row>
    <row r="3841" spans="8:18">
      <c r="H3841" t="s">
        <v>296</v>
      </c>
      <c r="I3841" t="s">
        <v>396</v>
      </c>
      <c r="J3841">
        <v>2013</v>
      </c>
      <c r="K3841" t="s">
        <v>516</v>
      </c>
      <c r="L3841">
        <v>0</v>
      </c>
      <c r="N3841" t="s">
        <v>296</v>
      </c>
      <c r="O3841" t="s">
        <v>383</v>
      </c>
      <c r="P3841">
        <v>2007</v>
      </c>
      <c r="Q3841" t="s">
        <v>516</v>
      </c>
      <c r="R3841">
        <v>0</v>
      </c>
    </row>
    <row r="3842" spans="8:18">
      <c r="H3842" t="s">
        <v>296</v>
      </c>
      <c r="I3842" t="s">
        <v>396</v>
      </c>
      <c r="J3842">
        <v>2014</v>
      </c>
      <c r="K3842" t="s">
        <v>516</v>
      </c>
      <c r="L3842">
        <v>0</v>
      </c>
      <c r="N3842" t="s">
        <v>296</v>
      </c>
      <c r="O3842" t="s">
        <v>383</v>
      </c>
      <c r="P3842">
        <v>2008</v>
      </c>
      <c r="Q3842" t="s">
        <v>516</v>
      </c>
      <c r="R3842">
        <v>0</v>
      </c>
    </row>
    <row r="3843" spans="8:18">
      <c r="H3843" t="s">
        <v>296</v>
      </c>
      <c r="I3843" t="s">
        <v>396</v>
      </c>
      <c r="J3843">
        <v>2015</v>
      </c>
      <c r="K3843" t="s">
        <v>516</v>
      </c>
      <c r="L3843">
        <v>0</v>
      </c>
      <c r="N3843" t="s">
        <v>296</v>
      </c>
      <c r="O3843" t="s">
        <v>383</v>
      </c>
      <c r="P3843">
        <v>2009</v>
      </c>
      <c r="Q3843" t="s">
        <v>516</v>
      </c>
      <c r="R3843">
        <v>0</v>
      </c>
    </row>
    <row r="3844" spans="8:18">
      <c r="H3844" t="s">
        <v>296</v>
      </c>
      <c r="I3844" t="s">
        <v>396</v>
      </c>
      <c r="J3844">
        <v>2016</v>
      </c>
      <c r="K3844" t="s">
        <v>516</v>
      </c>
      <c r="L3844">
        <v>0</v>
      </c>
      <c r="N3844" t="s">
        <v>296</v>
      </c>
      <c r="O3844" t="s">
        <v>383</v>
      </c>
      <c r="P3844">
        <v>2010</v>
      </c>
      <c r="Q3844" t="s">
        <v>516</v>
      </c>
      <c r="R3844">
        <v>0</v>
      </c>
    </row>
    <row r="3845" spans="8:18">
      <c r="H3845" t="s">
        <v>296</v>
      </c>
      <c r="I3845" t="s">
        <v>396</v>
      </c>
      <c r="J3845">
        <v>2017</v>
      </c>
      <c r="K3845" t="s">
        <v>516</v>
      </c>
      <c r="L3845">
        <v>0</v>
      </c>
      <c r="N3845" t="s">
        <v>296</v>
      </c>
      <c r="O3845" t="s">
        <v>383</v>
      </c>
      <c r="P3845">
        <v>2011</v>
      </c>
      <c r="Q3845" t="s">
        <v>516</v>
      </c>
      <c r="R3845">
        <v>0</v>
      </c>
    </row>
    <row r="3846" spans="8:18">
      <c r="H3846" t="s">
        <v>296</v>
      </c>
      <c r="I3846" t="s">
        <v>396</v>
      </c>
      <c r="J3846">
        <v>2018</v>
      </c>
      <c r="K3846" t="s">
        <v>516</v>
      </c>
      <c r="L3846">
        <v>0</v>
      </c>
      <c r="N3846" t="s">
        <v>296</v>
      </c>
      <c r="O3846" t="s">
        <v>383</v>
      </c>
      <c r="P3846">
        <v>2012</v>
      </c>
      <c r="Q3846" t="s">
        <v>516</v>
      </c>
      <c r="R3846">
        <v>0</v>
      </c>
    </row>
    <row r="3847" spans="8:18">
      <c r="H3847" t="s">
        <v>296</v>
      </c>
      <c r="I3847" t="s">
        <v>396</v>
      </c>
      <c r="J3847">
        <v>2019</v>
      </c>
      <c r="K3847" t="s">
        <v>516</v>
      </c>
      <c r="L3847">
        <v>0</v>
      </c>
      <c r="N3847" t="s">
        <v>296</v>
      </c>
      <c r="O3847" t="s">
        <v>383</v>
      </c>
      <c r="P3847">
        <v>2013</v>
      </c>
      <c r="Q3847" t="s">
        <v>516</v>
      </c>
      <c r="R3847">
        <v>0</v>
      </c>
    </row>
    <row r="3848" spans="8:18">
      <c r="H3848" t="s">
        <v>296</v>
      </c>
      <c r="I3848" t="s">
        <v>396</v>
      </c>
      <c r="J3848">
        <v>2020</v>
      </c>
      <c r="K3848" t="s">
        <v>516</v>
      </c>
      <c r="L3848">
        <v>0</v>
      </c>
      <c r="N3848" t="s">
        <v>296</v>
      </c>
      <c r="O3848" t="s">
        <v>383</v>
      </c>
      <c r="P3848">
        <v>2014</v>
      </c>
      <c r="Q3848" t="s">
        <v>516</v>
      </c>
      <c r="R3848">
        <v>0</v>
      </c>
    </row>
    <row r="3849" spans="8:18">
      <c r="H3849" t="s">
        <v>296</v>
      </c>
      <c r="I3849" t="s">
        <v>397</v>
      </c>
      <c r="J3849">
        <v>2006</v>
      </c>
      <c r="N3849" t="s">
        <v>296</v>
      </c>
      <c r="O3849" t="s">
        <v>383</v>
      </c>
      <c r="P3849">
        <v>2015</v>
      </c>
      <c r="Q3849" t="s">
        <v>516</v>
      </c>
      <c r="R3849">
        <v>0</v>
      </c>
    </row>
    <row r="3850" spans="8:18">
      <c r="H3850" t="s">
        <v>296</v>
      </c>
      <c r="I3850" t="s">
        <v>397</v>
      </c>
      <c r="J3850">
        <v>2007</v>
      </c>
      <c r="N3850" t="s">
        <v>296</v>
      </c>
      <c r="O3850" t="s">
        <v>383</v>
      </c>
      <c r="P3850">
        <v>2016</v>
      </c>
      <c r="Q3850" t="s">
        <v>516</v>
      </c>
      <c r="R3850">
        <v>0</v>
      </c>
    </row>
    <row r="3851" spans="8:18">
      <c r="H3851" t="s">
        <v>296</v>
      </c>
      <c r="I3851" t="s">
        <v>397</v>
      </c>
      <c r="J3851">
        <v>2008</v>
      </c>
      <c r="N3851" t="s">
        <v>296</v>
      </c>
      <c r="O3851" t="s">
        <v>383</v>
      </c>
      <c r="P3851">
        <v>2017</v>
      </c>
      <c r="Q3851" t="s">
        <v>516</v>
      </c>
      <c r="R3851">
        <v>0</v>
      </c>
    </row>
    <row r="3852" spans="8:18">
      <c r="H3852" t="s">
        <v>296</v>
      </c>
      <c r="I3852" t="s">
        <v>397</v>
      </c>
      <c r="J3852">
        <v>2009</v>
      </c>
      <c r="N3852" t="s">
        <v>296</v>
      </c>
      <c r="O3852" t="s">
        <v>383</v>
      </c>
      <c r="P3852">
        <v>2018</v>
      </c>
      <c r="Q3852" t="s">
        <v>516</v>
      </c>
      <c r="R3852">
        <v>0</v>
      </c>
    </row>
    <row r="3853" spans="8:18">
      <c r="H3853" t="s">
        <v>296</v>
      </c>
      <c r="I3853" t="s">
        <v>397</v>
      </c>
      <c r="J3853">
        <v>2010</v>
      </c>
      <c r="N3853" t="s">
        <v>296</v>
      </c>
      <c r="O3853" t="s">
        <v>383</v>
      </c>
      <c r="P3853">
        <v>2019</v>
      </c>
      <c r="Q3853" t="s">
        <v>516</v>
      </c>
      <c r="R3853">
        <v>0</v>
      </c>
    </row>
    <row r="3854" spans="8:18">
      <c r="H3854" t="s">
        <v>296</v>
      </c>
      <c r="I3854" t="s">
        <v>397</v>
      </c>
      <c r="J3854">
        <v>2011</v>
      </c>
      <c r="N3854" t="s">
        <v>296</v>
      </c>
      <c r="O3854" t="s">
        <v>383</v>
      </c>
      <c r="P3854">
        <v>2020</v>
      </c>
      <c r="Q3854" t="s">
        <v>516</v>
      </c>
      <c r="R3854">
        <v>0</v>
      </c>
    </row>
    <row r="3855" spans="8:18">
      <c r="H3855" t="s">
        <v>296</v>
      </c>
      <c r="I3855" t="s">
        <v>397</v>
      </c>
      <c r="J3855">
        <v>2012</v>
      </c>
      <c r="N3855" t="s">
        <v>296</v>
      </c>
      <c r="O3855" t="s">
        <v>384</v>
      </c>
      <c r="P3855">
        <v>2006</v>
      </c>
    </row>
    <row r="3856" spans="8:18">
      <c r="H3856" t="s">
        <v>296</v>
      </c>
      <c r="I3856" t="s">
        <v>397</v>
      </c>
      <c r="J3856">
        <v>2013</v>
      </c>
      <c r="N3856" t="s">
        <v>296</v>
      </c>
      <c r="O3856" t="s">
        <v>384</v>
      </c>
      <c r="P3856">
        <v>2007</v>
      </c>
    </row>
    <row r="3857" spans="8:18">
      <c r="H3857" t="s">
        <v>296</v>
      </c>
      <c r="I3857" t="s">
        <v>397</v>
      </c>
      <c r="J3857">
        <v>2014</v>
      </c>
      <c r="N3857" t="s">
        <v>296</v>
      </c>
      <c r="O3857" t="s">
        <v>384</v>
      </c>
      <c r="P3857">
        <v>2008</v>
      </c>
    </row>
    <row r="3858" spans="8:18">
      <c r="H3858" t="s">
        <v>296</v>
      </c>
      <c r="I3858" t="s">
        <v>397</v>
      </c>
      <c r="J3858">
        <v>2015</v>
      </c>
      <c r="N3858" t="s">
        <v>296</v>
      </c>
      <c r="O3858" t="s">
        <v>384</v>
      </c>
      <c r="P3858">
        <v>2009</v>
      </c>
    </row>
    <row r="3859" spans="8:18">
      <c r="H3859" t="s">
        <v>296</v>
      </c>
      <c r="I3859" t="s">
        <v>397</v>
      </c>
      <c r="J3859">
        <v>2016</v>
      </c>
      <c r="N3859" t="s">
        <v>296</v>
      </c>
      <c r="O3859" t="s">
        <v>384</v>
      </c>
      <c r="P3859">
        <v>2010</v>
      </c>
    </row>
    <row r="3860" spans="8:18">
      <c r="H3860" t="s">
        <v>296</v>
      </c>
      <c r="I3860" t="s">
        <v>397</v>
      </c>
      <c r="J3860">
        <v>2017</v>
      </c>
      <c r="N3860" t="s">
        <v>296</v>
      </c>
      <c r="O3860" t="s">
        <v>384</v>
      </c>
      <c r="P3860">
        <v>2011</v>
      </c>
    </row>
    <row r="3861" spans="8:18">
      <c r="H3861" t="s">
        <v>296</v>
      </c>
      <c r="I3861" t="s">
        <v>397</v>
      </c>
      <c r="J3861">
        <v>2018</v>
      </c>
      <c r="N3861" t="s">
        <v>296</v>
      </c>
      <c r="O3861" t="s">
        <v>384</v>
      </c>
      <c r="P3861">
        <v>2012</v>
      </c>
    </row>
    <row r="3862" spans="8:18">
      <c r="H3862" t="s">
        <v>296</v>
      </c>
      <c r="I3862" t="s">
        <v>397</v>
      </c>
      <c r="J3862">
        <v>2019</v>
      </c>
      <c r="N3862" t="s">
        <v>296</v>
      </c>
      <c r="O3862" t="s">
        <v>384</v>
      </c>
      <c r="P3862">
        <v>2013</v>
      </c>
    </row>
    <row r="3863" spans="8:18">
      <c r="H3863" t="s">
        <v>296</v>
      </c>
      <c r="I3863" t="s">
        <v>397</v>
      </c>
      <c r="J3863">
        <v>2020</v>
      </c>
      <c r="N3863" t="s">
        <v>296</v>
      </c>
      <c r="O3863" t="s">
        <v>384</v>
      </c>
      <c r="P3863">
        <v>2014</v>
      </c>
    </row>
    <row r="3864" spans="8:18">
      <c r="H3864" t="s">
        <v>296</v>
      </c>
      <c r="I3864" t="s">
        <v>400</v>
      </c>
      <c r="J3864">
        <v>2006</v>
      </c>
      <c r="K3864">
        <v>0</v>
      </c>
      <c r="L3864">
        <v>0</v>
      </c>
      <c r="N3864" t="s">
        <v>296</v>
      </c>
      <c r="O3864" t="s">
        <v>384</v>
      </c>
      <c r="P3864">
        <v>2015</v>
      </c>
    </row>
    <row r="3865" spans="8:18">
      <c r="H3865" t="s">
        <v>296</v>
      </c>
      <c r="I3865" t="s">
        <v>400</v>
      </c>
      <c r="J3865">
        <v>2007</v>
      </c>
      <c r="K3865">
        <v>0</v>
      </c>
      <c r="L3865">
        <v>0</v>
      </c>
      <c r="N3865" t="s">
        <v>296</v>
      </c>
      <c r="O3865" t="s">
        <v>384</v>
      </c>
      <c r="P3865">
        <v>2016</v>
      </c>
    </row>
    <row r="3866" spans="8:18">
      <c r="H3866" t="s">
        <v>296</v>
      </c>
      <c r="I3866" t="s">
        <v>400</v>
      </c>
      <c r="J3866">
        <v>2008</v>
      </c>
      <c r="K3866">
        <v>0</v>
      </c>
      <c r="L3866">
        <v>0</v>
      </c>
      <c r="N3866" t="s">
        <v>296</v>
      </c>
      <c r="O3866" t="s">
        <v>384</v>
      </c>
      <c r="P3866">
        <v>2017</v>
      </c>
    </row>
    <row r="3867" spans="8:18">
      <c r="H3867" t="s">
        <v>296</v>
      </c>
      <c r="I3867" t="s">
        <v>400</v>
      </c>
      <c r="J3867">
        <v>2009</v>
      </c>
      <c r="K3867">
        <v>0</v>
      </c>
      <c r="L3867">
        <v>0</v>
      </c>
      <c r="N3867" t="s">
        <v>296</v>
      </c>
      <c r="O3867" t="s">
        <v>384</v>
      </c>
      <c r="P3867">
        <v>2018</v>
      </c>
      <c r="Q3867" t="s">
        <v>516</v>
      </c>
      <c r="R3867">
        <v>0</v>
      </c>
    </row>
    <row r="3868" spans="8:18">
      <c r="H3868" t="s">
        <v>296</v>
      </c>
      <c r="I3868" t="s">
        <v>400</v>
      </c>
      <c r="J3868">
        <v>2010</v>
      </c>
      <c r="K3868">
        <v>0</v>
      </c>
      <c r="L3868">
        <v>0</v>
      </c>
      <c r="N3868" t="s">
        <v>296</v>
      </c>
      <c r="O3868" t="s">
        <v>384</v>
      </c>
      <c r="P3868">
        <v>2019</v>
      </c>
      <c r="Q3868" t="s">
        <v>516</v>
      </c>
      <c r="R3868">
        <v>0</v>
      </c>
    </row>
    <row r="3869" spans="8:18">
      <c r="H3869" t="s">
        <v>296</v>
      </c>
      <c r="I3869" t="s">
        <v>400</v>
      </c>
      <c r="J3869">
        <v>2011</v>
      </c>
      <c r="K3869">
        <v>0</v>
      </c>
      <c r="L3869">
        <v>0</v>
      </c>
      <c r="N3869" t="s">
        <v>296</v>
      </c>
      <c r="O3869" t="s">
        <v>384</v>
      </c>
      <c r="P3869">
        <v>2020</v>
      </c>
      <c r="Q3869" t="s">
        <v>516</v>
      </c>
      <c r="R3869">
        <v>0</v>
      </c>
    </row>
    <row r="3870" spans="8:18">
      <c r="H3870" t="s">
        <v>296</v>
      </c>
      <c r="I3870" t="s">
        <v>400</v>
      </c>
      <c r="J3870">
        <v>2012</v>
      </c>
      <c r="K3870">
        <v>0</v>
      </c>
      <c r="L3870">
        <v>0</v>
      </c>
      <c r="N3870" t="s">
        <v>296</v>
      </c>
      <c r="O3870" t="s">
        <v>385</v>
      </c>
      <c r="Q3870">
        <v>0</v>
      </c>
      <c r="R3870">
        <v>0</v>
      </c>
    </row>
    <row r="3871" spans="8:18">
      <c r="H3871" t="s">
        <v>296</v>
      </c>
      <c r="I3871" t="s">
        <v>400</v>
      </c>
      <c r="J3871">
        <v>2013</v>
      </c>
      <c r="K3871">
        <v>0</v>
      </c>
      <c r="L3871">
        <v>0</v>
      </c>
      <c r="N3871" t="s">
        <v>296</v>
      </c>
      <c r="O3871" t="s">
        <v>253</v>
      </c>
      <c r="Q3871">
        <v>0</v>
      </c>
      <c r="R3871">
        <v>0</v>
      </c>
    </row>
    <row r="3872" spans="8:18">
      <c r="H3872" t="s">
        <v>296</v>
      </c>
      <c r="I3872" t="s">
        <v>400</v>
      </c>
      <c r="J3872">
        <v>2014</v>
      </c>
      <c r="K3872">
        <v>0</v>
      </c>
      <c r="L3872">
        <v>0</v>
      </c>
      <c r="N3872" t="s">
        <v>296</v>
      </c>
      <c r="O3872" t="s">
        <v>386</v>
      </c>
      <c r="Q3872">
        <v>0</v>
      </c>
      <c r="R3872">
        <v>0</v>
      </c>
    </row>
    <row r="3873" spans="8:18">
      <c r="H3873" t="s">
        <v>296</v>
      </c>
      <c r="I3873" t="s">
        <v>400</v>
      </c>
      <c r="J3873">
        <v>2015</v>
      </c>
      <c r="K3873">
        <v>0</v>
      </c>
      <c r="L3873">
        <v>0</v>
      </c>
      <c r="N3873" t="s">
        <v>296</v>
      </c>
      <c r="O3873" t="s">
        <v>387</v>
      </c>
      <c r="Q3873" t="s">
        <v>516</v>
      </c>
      <c r="R3873">
        <v>0</v>
      </c>
    </row>
    <row r="3874" spans="8:18">
      <c r="H3874" t="s">
        <v>296</v>
      </c>
      <c r="I3874" t="s">
        <v>400</v>
      </c>
      <c r="J3874">
        <v>2016</v>
      </c>
      <c r="K3874">
        <v>0</v>
      </c>
      <c r="L3874">
        <v>0</v>
      </c>
      <c r="N3874" t="s">
        <v>296</v>
      </c>
      <c r="O3874" t="s">
        <v>388</v>
      </c>
      <c r="Q3874">
        <v>0</v>
      </c>
      <c r="R3874">
        <v>0</v>
      </c>
    </row>
    <row r="3875" spans="8:18">
      <c r="H3875" t="s">
        <v>296</v>
      </c>
      <c r="I3875" t="s">
        <v>400</v>
      </c>
      <c r="J3875">
        <v>2017</v>
      </c>
      <c r="K3875">
        <v>0</v>
      </c>
      <c r="L3875">
        <v>0</v>
      </c>
      <c r="N3875" t="s">
        <v>296</v>
      </c>
      <c r="O3875" t="s">
        <v>389</v>
      </c>
    </row>
    <row r="3876" spans="8:18">
      <c r="H3876" t="s">
        <v>296</v>
      </c>
      <c r="I3876" t="s">
        <v>400</v>
      </c>
      <c r="J3876">
        <v>2018</v>
      </c>
      <c r="K3876">
        <v>0</v>
      </c>
      <c r="L3876">
        <v>0</v>
      </c>
      <c r="N3876" t="s">
        <v>296</v>
      </c>
      <c r="O3876" t="s">
        <v>390</v>
      </c>
    </row>
    <row r="3877" spans="8:18">
      <c r="H3877" t="s">
        <v>296</v>
      </c>
      <c r="I3877" t="s">
        <v>400</v>
      </c>
      <c r="J3877">
        <v>2019</v>
      </c>
      <c r="K3877">
        <v>0</v>
      </c>
      <c r="L3877">
        <v>0</v>
      </c>
      <c r="N3877" t="s">
        <v>296</v>
      </c>
      <c r="O3877" t="s">
        <v>391</v>
      </c>
    </row>
    <row r="3878" spans="8:18">
      <c r="H3878" t="s">
        <v>296</v>
      </c>
      <c r="I3878" t="s">
        <v>400</v>
      </c>
      <c r="J3878">
        <v>2020</v>
      </c>
      <c r="K3878">
        <v>0</v>
      </c>
      <c r="L3878">
        <v>0</v>
      </c>
      <c r="N3878" t="s">
        <v>296</v>
      </c>
      <c r="O3878" t="s">
        <v>392</v>
      </c>
      <c r="P3878">
        <v>2006</v>
      </c>
      <c r="Q3878" t="s">
        <v>516</v>
      </c>
      <c r="R3878">
        <v>0</v>
      </c>
    </row>
    <row r="3879" spans="8:18">
      <c r="H3879" t="s">
        <v>296</v>
      </c>
      <c r="I3879" t="s">
        <v>402</v>
      </c>
      <c r="J3879">
        <v>2006</v>
      </c>
      <c r="N3879" t="s">
        <v>296</v>
      </c>
      <c r="O3879" t="s">
        <v>392</v>
      </c>
      <c r="P3879">
        <v>2007</v>
      </c>
      <c r="Q3879" t="s">
        <v>1438</v>
      </c>
      <c r="R3879">
        <v>3</v>
      </c>
    </row>
    <row r="3880" spans="8:18">
      <c r="H3880" t="s">
        <v>296</v>
      </c>
      <c r="I3880" t="s">
        <v>402</v>
      </c>
      <c r="J3880">
        <v>2007</v>
      </c>
      <c r="N3880" t="s">
        <v>296</v>
      </c>
      <c r="O3880" t="s">
        <v>392</v>
      </c>
      <c r="P3880">
        <v>2008</v>
      </c>
      <c r="Q3880" t="s">
        <v>1438</v>
      </c>
      <c r="R3880">
        <v>3</v>
      </c>
    </row>
    <row r="3881" spans="8:18">
      <c r="H3881" t="s">
        <v>296</v>
      </c>
      <c r="I3881" t="s">
        <v>402</v>
      </c>
      <c r="J3881">
        <v>2008</v>
      </c>
      <c r="N3881" t="s">
        <v>296</v>
      </c>
      <c r="O3881" t="s">
        <v>392</v>
      </c>
      <c r="P3881">
        <v>2009</v>
      </c>
      <c r="Q3881" t="s">
        <v>1438</v>
      </c>
      <c r="R3881">
        <v>3</v>
      </c>
    </row>
    <row r="3882" spans="8:18">
      <c r="H3882" t="s">
        <v>296</v>
      </c>
      <c r="I3882" t="s">
        <v>402</v>
      </c>
      <c r="J3882">
        <v>2009</v>
      </c>
      <c r="N3882" t="s">
        <v>296</v>
      </c>
      <c r="O3882" t="s">
        <v>392</v>
      </c>
      <c r="P3882">
        <v>2010</v>
      </c>
      <c r="Q3882" t="s">
        <v>1438</v>
      </c>
      <c r="R3882">
        <v>3</v>
      </c>
    </row>
    <row r="3883" spans="8:18">
      <c r="H3883" t="s">
        <v>296</v>
      </c>
      <c r="I3883" t="s">
        <v>402</v>
      </c>
      <c r="J3883">
        <v>2010</v>
      </c>
      <c r="N3883" t="s">
        <v>296</v>
      </c>
      <c r="O3883" t="s">
        <v>392</v>
      </c>
      <c r="P3883">
        <v>2011</v>
      </c>
      <c r="Q3883" t="s">
        <v>1438</v>
      </c>
      <c r="R3883">
        <v>3</v>
      </c>
    </row>
    <row r="3884" spans="8:18">
      <c r="H3884" t="s">
        <v>296</v>
      </c>
      <c r="I3884" t="s">
        <v>402</v>
      </c>
      <c r="J3884">
        <v>2011</v>
      </c>
      <c r="N3884" t="s">
        <v>296</v>
      </c>
      <c r="O3884" t="s">
        <v>392</v>
      </c>
      <c r="P3884">
        <v>2012</v>
      </c>
      <c r="Q3884" t="s">
        <v>1438</v>
      </c>
      <c r="R3884">
        <v>3</v>
      </c>
    </row>
    <row r="3885" spans="8:18">
      <c r="H3885" t="s">
        <v>296</v>
      </c>
      <c r="I3885" t="s">
        <v>402</v>
      </c>
      <c r="J3885">
        <v>2012</v>
      </c>
      <c r="N3885" t="s">
        <v>296</v>
      </c>
      <c r="O3885" t="s">
        <v>392</v>
      </c>
      <c r="P3885">
        <v>2013</v>
      </c>
      <c r="Q3885" t="s">
        <v>1438</v>
      </c>
      <c r="R3885">
        <v>3</v>
      </c>
    </row>
    <row r="3886" spans="8:18">
      <c r="H3886" t="s">
        <v>296</v>
      </c>
      <c r="I3886" t="s">
        <v>402</v>
      </c>
      <c r="J3886">
        <v>2013</v>
      </c>
      <c r="N3886" t="s">
        <v>296</v>
      </c>
      <c r="O3886" t="s">
        <v>392</v>
      </c>
      <c r="P3886">
        <v>2014</v>
      </c>
      <c r="Q3886" t="s">
        <v>1438</v>
      </c>
      <c r="R3886">
        <v>3</v>
      </c>
    </row>
    <row r="3887" spans="8:18">
      <c r="H3887" t="s">
        <v>296</v>
      </c>
      <c r="I3887" t="s">
        <v>402</v>
      </c>
      <c r="J3887">
        <v>2014</v>
      </c>
      <c r="N3887" t="s">
        <v>296</v>
      </c>
      <c r="O3887" t="s">
        <v>392</v>
      </c>
      <c r="P3887">
        <v>2015</v>
      </c>
      <c r="Q3887" t="s">
        <v>1438</v>
      </c>
      <c r="R3887">
        <v>3</v>
      </c>
    </row>
    <row r="3888" spans="8:18">
      <c r="H3888" t="s">
        <v>296</v>
      </c>
      <c r="I3888" t="s">
        <v>402</v>
      </c>
      <c r="J3888">
        <v>2015</v>
      </c>
      <c r="N3888" t="s">
        <v>296</v>
      </c>
      <c r="O3888" t="s">
        <v>392</v>
      </c>
      <c r="P3888">
        <v>2016</v>
      </c>
      <c r="Q3888" t="s">
        <v>1438</v>
      </c>
      <c r="R3888">
        <v>3</v>
      </c>
    </row>
    <row r="3889" spans="8:18">
      <c r="H3889" t="s">
        <v>296</v>
      </c>
      <c r="I3889" t="s">
        <v>402</v>
      </c>
      <c r="J3889">
        <v>2016</v>
      </c>
      <c r="N3889" t="s">
        <v>296</v>
      </c>
      <c r="O3889" t="s">
        <v>392</v>
      </c>
      <c r="P3889">
        <v>2017</v>
      </c>
      <c r="Q3889" t="s">
        <v>1438</v>
      </c>
      <c r="R3889">
        <v>3</v>
      </c>
    </row>
    <row r="3890" spans="8:18">
      <c r="H3890" t="s">
        <v>296</v>
      </c>
      <c r="I3890" t="s">
        <v>402</v>
      </c>
      <c r="J3890">
        <v>2017</v>
      </c>
      <c r="N3890" t="s">
        <v>296</v>
      </c>
      <c r="O3890" t="s">
        <v>392</v>
      </c>
      <c r="P3890">
        <v>2018</v>
      </c>
      <c r="Q3890" t="s">
        <v>1438</v>
      </c>
      <c r="R3890">
        <v>3</v>
      </c>
    </row>
    <row r="3891" spans="8:18">
      <c r="H3891" t="s">
        <v>296</v>
      </c>
      <c r="I3891" t="s">
        <v>402</v>
      </c>
      <c r="J3891">
        <v>2018</v>
      </c>
      <c r="N3891" t="s">
        <v>296</v>
      </c>
      <c r="O3891" t="s">
        <v>392</v>
      </c>
      <c r="P3891">
        <v>2019</v>
      </c>
      <c r="Q3891" t="s">
        <v>1438</v>
      </c>
      <c r="R3891">
        <v>3</v>
      </c>
    </row>
    <row r="3892" spans="8:18">
      <c r="H3892" t="s">
        <v>296</v>
      </c>
      <c r="I3892" t="s">
        <v>402</v>
      </c>
      <c r="J3892">
        <v>2019</v>
      </c>
      <c r="N3892" t="s">
        <v>296</v>
      </c>
      <c r="O3892" t="s">
        <v>392</v>
      </c>
      <c r="P3892">
        <v>2020</v>
      </c>
      <c r="Q3892" t="s">
        <v>1438</v>
      </c>
      <c r="R3892">
        <v>3</v>
      </c>
    </row>
    <row r="3893" spans="8:18">
      <c r="H3893" t="s">
        <v>296</v>
      </c>
      <c r="I3893" t="s">
        <v>402</v>
      </c>
      <c r="J3893">
        <v>2020</v>
      </c>
      <c r="N3893" t="s">
        <v>296</v>
      </c>
      <c r="O3893" t="s">
        <v>392</v>
      </c>
      <c r="P3893">
        <v>2021</v>
      </c>
      <c r="Q3893" t="s">
        <v>1438</v>
      </c>
      <c r="R3893">
        <v>3</v>
      </c>
    </row>
    <row r="3894" spans="8:18">
      <c r="H3894" t="s">
        <v>296</v>
      </c>
      <c r="I3894" t="s">
        <v>260</v>
      </c>
      <c r="J3894">
        <v>2006</v>
      </c>
      <c r="N3894" t="s">
        <v>296</v>
      </c>
      <c r="O3894" t="s">
        <v>393</v>
      </c>
      <c r="P3894">
        <v>0</v>
      </c>
    </row>
    <row r="3895" spans="8:18">
      <c r="H3895" t="s">
        <v>296</v>
      </c>
      <c r="I3895" t="s">
        <v>260</v>
      </c>
      <c r="J3895">
        <v>2007</v>
      </c>
      <c r="N3895" t="s">
        <v>296</v>
      </c>
      <c r="O3895" t="s">
        <v>394</v>
      </c>
      <c r="P3895">
        <v>2006</v>
      </c>
      <c r="Q3895" t="s">
        <v>1439</v>
      </c>
      <c r="R3895">
        <v>1</v>
      </c>
    </row>
    <row r="3896" spans="8:18">
      <c r="H3896" t="s">
        <v>296</v>
      </c>
      <c r="I3896" t="s">
        <v>260</v>
      </c>
      <c r="J3896">
        <v>2008</v>
      </c>
      <c r="N3896" t="s">
        <v>296</v>
      </c>
      <c r="O3896" t="s">
        <v>394</v>
      </c>
      <c r="P3896">
        <v>2007</v>
      </c>
      <c r="Q3896" t="s">
        <v>1439</v>
      </c>
      <c r="R3896">
        <v>1</v>
      </c>
    </row>
    <row r="3897" spans="8:18">
      <c r="H3897" t="s">
        <v>296</v>
      </c>
      <c r="I3897" t="s">
        <v>260</v>
      </c>
      <c r="J3897">
        <v>2009</v>
      </c>
      <c r="N3897" t="s">
        <v>296</v>
      </c>
      <c r="O3897" t="s">
        <v>394</v>
      </c>
      <c r="P3897">
        <v>2008</v>
      </c>
      <c r="Q3897" t="s">
        <v>1439</v>
      </c>
      <c r="R3897">
        <v>1</v>
      </c>
    </row>
    <row r="3898" spans="8:18">
      <c r="H3898" t="s">
        <v>296</v>
      </c>
      <c r="I3898" t="s">
        <v>260</v>
      </c>
      <c r="J3898">
        <v>2010</v>
      </c>
      <c r="N3898" t="s">
        <v>296</v>
      </c>
      <c r="O3898" t="s">
        <v>394</v>
      </c>
      <c r="P3898">
        <v>2009</v>
      </c>
      <c r="Q3898" t="s">
        <v>1439</v>
      </c>
      <c r="R3898">
        <v>1</v>
      </c>
    </row>
    <row r="3899" spans="8:18">
      <c r="H3899" t="s">
        <v>296</v>
      </c>
      <c r="I3899" t="s">
        <v>260</v>
      </c>
      <c r="J3899">
        <v>2011</v>
      </c>
      <c r="N3899" t="s">
        <v>296</v>
      </c>
      <c r="O3899" t="s">
        <v>394</v>
      </c>
      <c r="P3899">
        <v>2010</v>
      </c>
      <c r="Q3899" t="s">
        <v>1439</v>
      </c>
      <c r="R3899">
        <v>1</v>
      </c>
    </row>
    <row r="3900" spans="8:18">
      <c r="H3900" t="s">
        <v>296</v>
      </c>
      <c r="I3900" t="s">
        <v>260</v>
      </c>
      <c r="J3900">
        <v>2012</v>
      </c>
      <c r="N3900" t="s">
        <v>296</v>
      </c>
      <c r="O3900" t="s">
        <v>394</v>
      </c>
      <c r="P3900">
        <v>2011</v>
      </c>
      <c r="Q3900" t="s">
        <v>1439</v>
      </c>
      <c r="R3900">
        <v>1</v>
      </c>
    </row>
    <row r="3901" spans="8:18">
      <c r="H3901" t="s">
        <v>296</v>
      </c>
      <c r="I3901" t="s">
        <v>260</v>
      </c>
      <c r="J3901">
        <v>2013</v>
      </c>
      <c r="N3901" t="s">
        <v>296</v>
      </c>
      <c r="O3901" t="s">
        <v>394</v>
      </c>
      <c r="P3901">
        <v>2012</v>
      </c>
      <c r="Q3901" t="s">
        <v>1439</v>
      </c>
      <c r="R3901">
        <v>1</v>
      </c>
    </row>
    <row r="3902" spans="8:18">
      <c r="H3902" t="s">
        <v>296</v>
      </c>
      <c r="I3902" t="s">
        <v>260</v>
      </c>
      <c r="J3902">
        <v>2014</v>
      </c>
      <c r="N3902" t="s">
        <v>296</v>
      </c>
      <c r="O3902" t="s">
        <v>394</v>
      </c>
      <c r="P3902">
        <v>2013</v>
      </c>
      <c r="Q3902" t="s">
        <v>1439</v>
      </c>
      <c r="R3902">
        <v>1</v>
      </c>
    </row>
    <row r="3903" spans="8:18">
      <c r="H3903" t="s">
        <v>296</v>
      </c>
      <c r="I3903" t="s">
        <v>260</v>
      </c>
      <c r="J3903">
        <v>2015</v>
      </c>
      <c r="N3903" t="s">
        <v>296</v>
      </c>
      <c r="O3903" t="s">
        <v>394</v>
      </c>
      <c r="P3903">
        <v>2014</v>
      </c>
      <c r="Q3903" t="s">
        <v>1439</v>
      </c>
      <c r="R3903">
        <v>1</v>
      </c>
    </row>
    <row r="3904" spans="8:18">
      <c r="H3904" t="s">
        <v>296</v>
      </c>
      <c r="I3904" t="s">
        <v>260</v>
      </c>
      <c r="J3904">
        <v>2016</v>
      </c>
      <c r="N3904" t="s">
        <v>296</v>
      </c>
      <c r="O3904" t="s">
        <v>394</v>
      </c>
      <c r="P3904">
        <v>2015</v>
      </c>
      <c r="Q3904" t="s">
        <v>1439</v>
      </c>
      <c r="R3904">
        <v>1</v>
      </c>
    </row>
    <row r="3905" spans="8:18">
      <c r="H3905" t="s">
        <v>296</v>
      </c>
      <c r="I3905" t="s">
        <v>260</v>
      </c>
      <c r="J3905">
        <v>2017</v>
      </c>
      <c r="N3905" t="s">
        <v>296</v>
      </c>
      <c r="O3905" t="s">
        <v>394</v>
      </c>
      <c r="P3905">
        <v>2016</v>
      </c>
      <c r="Q3905" t="s">
        <v>1439</v>
      </c>
      <c r="R3905">
        <v>1</v>
      </c>
    </row>
    <row r="3906" spans="8:18">
      <c r="H3906" t="s">
        <v>296</v>
      </c>
      <c r="I3906" t="s">
        <v>260</v>
      </c>
      <c r="J3906">
        <v>2018</v>
      </c>
      <c r="N3906" t="s">
        <v>296</v>
      </c>
      <c r="O3906" t="s">
        <v>394</v>
      </c>
      <c r="P3906">
        <v>2017</v>
      </c>
      <c r="Q3906" t="s">
        <v>1439</v>
      </c>
      <c r="R3906">
        <v>1</v>
      </c>
    </row>
    <row r="3907" spans="8:18">
      <c r="H3907" t="s">
        <v>296</v>
      </c>
      <c r="I3907" t="s">
        <v>260</v>
      </c>
      <c r="J3907">
        <v>2019</v>
      </c>
      <c r="N3907" t="s">
        <v>296</v>
      </c>
      <c r="O3907" t="s">
        <v>394</v>
      </c>
      <c r="P3907">
        <v>2018</v>
      </c>
      <c r="Q3907" t="s">
        <v>1439</v>
      </c>
      <c r="R3907">
        <v>1</v>
      </c>
    </row>
    <row r="3908" spans="8:18">
      <c r="H3908" t="s">
        <v>296</v>
      </c>
      <c r="I3908" t="s">
        <v>260</v>
      </c>
      <c r="J3908">
        <v>2020</v>
      </c>
      <c r="N3908" t="s">
        <v>296</v>
      </c>
      <c r="O3908" t="s">
        <v>394</v>
      </c>
      <c r="P3908">
        <v>2019</v>
      </c>
      <c r="Q3908" t="s">
        <v>1439</v>
      </c>
      <c r="R3908">
        <v>1</v>
      </c>
    </row>
    <row r="3909" spans="8:18">
      <c r="H3909" t="s">
        <v>296</v>
      </c>
      <c r="I3909" t="s">
        <v>407</v>
      </c>
      <c r="J3909">
        <v>2006</v>
      </c>
      <c r="N3909" t="s">
        <v>296</v>
      </c>
      <c r="O3909" t="s">
        <v>394</v>
      </c>
      <c r="P3909">
        <v>2020</v>
      </c>
      <c r="Q3909" t="s">
        <v>1439</v>
      </c>
      <c r="R3909">
        <v>1</v>
      </c>
    </row>
    <row r="3910" spans="8:18">
      <c r="H3910" t="s">
        <v>296</v>
      </c>
      <c r="I3910" t="s">
        <v>407</v>
      </c>
      <c r="J3910">
        <v>2007</v>
      </c>
      <c r="N3910" t="s">
        <v>296</v>
      </c>
      <c r="O3910" t="s">
        <v>394</v>
      </c>
      <c r="P3910">
        <v>2021</v>
      </c>
      <c r="Q3910" t="s">
        <v>1439</v>
      </c>
      <c r="R3910">
        <v>1</v>
      </c>
    </row>
    <row r="3911" spans="8:18">
      <c r="H3911" t="s">
        <v>296</v>
      </c>
      <c r="I3911" t="s">
        <v>407</v>
      </c>
      <c r="J3911">
        <v>2008</v>
      </c>
      <c r="N3911" t="s">
        <v>296</v>
      </c>
      <c r="O3911" t="s">
        <v>395</v>
      </c>
      <c r="P3911">
        <v>2006</v>
      </c>
    </row>
    <row r="3912" spans="8:18">
      <c r="H3912" t="s">
        <v>296</v>
      </c>
      <c r="I3912" t="s">
        <v>407</v>
      </c>
      <c r="J3912">
        <v>2009</v>
      </c>
      <c r="N3912" t="s">
        <v>296</v>
      </c>
      <c r="O3912" t="s">
        <v>395</v>
      </c>
      <c r="P3912">
        <v>2007</v>
      </c>
    </row>
    <row r="3913" spans="8:18">
      <c r="H3913" t="s">
        <v>296</v>
      </c>
      <c r="I3913" t="s">
        <v>407</v>
      </c>
      <c r="J3913">
        <v>2010</v>
      </c>
      <c r="N3913" t="s">
        <v>296</v>
      </c>
      <c r="O3913" t="s">
        <v>395</v>
      </c>
      <c r="P3913">
        <v>2008</v>
      </c>
    </row>
    <row r="3914" spans="8:18">
      <c r="H3914" t="s">
        <v>296</v>
      </c>
      <c r="I3914" t="s">
        <v>407</v>
      </c>
      <c r="J3914">
        <v>2011</v>
      </c>
      <c r="N3914" t="s">
        <v>296</v>
      </c>
      <c r="O3914" t="s">
        <v>395</v>
      </c>
      <c r="P3914">
        <v>2009</v>
      </c>
    </row>
    <row r="3915" spans="8:18">
      <c r="H3915" t="s">
        <v>296</v>
      </c>
      <c r="I3915" t="s">
        <v>407</v>
      </c>
      <c r="J3915">
        <v>2012</v>
      </c>
      <c r="N3915" t="s">
        <v>296</v>
      </c>
      <c r="O3915" t="s">
        <v>395</v>
      </c>
      <c r="P3915">
        <v>2010</v>
      </c>
    </row>
    <row r="3916" spans="8:18">
      <c r="H3916" t="s">
        <v>296</v>
      </c>
      <c r="I3916" t="s">
        <v>407</v>
      </c>
      <c r="J3916">
        <v>2013</v>
      </c>
      <c r="N3916" t="s">
        <v>296</v>
      </c>
      <c r="O3916" t="s">
        <v>395</v>
      </c>
      <c r="P3916">
        <v>2011</v>
      </c>
    </row>
    <row r="3917" spans="8:18">
      <c r="H3917" t="s">
        <v>296</v>
      </c>
      <c r="I3917" t="s">
        <v>407</v>
      </c>
      <c r="J3917">
        <v>2014</v>
      </c>
      <c r="N3917" t="s">
        <v>296</v>
      </c>
      <c r="O3917" t="s">
        <v>395</v>
      </c>
      <c r="P3917">
        <v>2012</v>
      </c>
    </row>
    <row r="3918" spans="8:18">
      <c r="H3918" t="s">
        <v>296</v>
      </c>
      <c r="I3918" t="s">
        <v>407</v>
      </c>
      <c r="J3918">
        <v>2015</v>
      </c>
      <c r="N3918" t="s">
        <v>296</v>
      </c>
      <c r="O3918" t="s">
        <v>395</v>
      </c>
      <c r="P3918">
        <v>2013</v>
      </c>
    </row>
    <row r="3919" spans="8:18">
      <c r="H3919" t="s">
        <v>296</v>
      </c>
      <c r="I3919" t="s">
        <v>407</v>
      </c>
      <c r="J3919">
        <v>2016</v>
      </c>
      <c r="N3919" t="s">
        <v>296</v>
      </c>
      <c r="O3919" t="s">
        <v>395</v>
      </c>
      <c r="P3919">
        <v>2014</v>
      </c>
    </row>
    <row r="3920" spans="8:18">
      <c r="H3920" t="s">
        <v>296</v>
      </c>
      <c r="I3920" t="s">
        <v>407</v>
      </c>
      <c r="J3920">
        <v>2017</v>
      </c>
      <c r="N3920" t="s">
        <v>296</v>
      </c>
      <c r="O3920" t="s">
        <v>395</v>
      </c>
      <c r="P3920">
        <v>2015</v>
      </c>
    </row>
    <row r="3921" spans="8:18">
      <c r="H3921" t="s">
        <v>296</v>
      </c>
      <c r="I3921" t="s">
        <v>407</v>
      </c>
      <c r="J3921">
        <v>2018</v>
      </c>
      <c r="N3921" t="s">
        <v>296</v>
      </c>
      <c r="O3921" t="s">
        <v>395</v>
      </c>
      <c r="P3921">
        <v>2016</v>
      </c>
    </row>
    <row r="3922" spans="8:18">
      <c r="H3922" t="s">
        <v>296</v>
      </c>
      <c r="I3922" t="s">
        <v>407</v>
      </c>
      <c r="J3922">
        <v>2019</v>
      </c>
      <c r="N3922" t="s">
        <v>296</v>
      </c>
      <c r="O3922" t="s">
        <v>395</v>
      </c>
      <c r="P3922">
        <v>2017</v>
      </c>
    </row>
    <row r="3923" spans="8:18">
      <c r="H3923" t="s">
        <v>296</v>
      </c>
      <c r="I3923" t="s">
        <v>407</v>
      </c>
      <c r="J3923">
        <v>2020</v>
      </c>
      <c r="N3923" t="s">
        <v>296</v>
      </c>
      <c r="O3923" t="s">
        <v>395</v>
      </c>
      <c r="P3923">
        <v>2018</v>
      </c>
    </row>
    <row r="3924" spans="8:18">
      <c r="H3924" t="s">
        <v>296</v>
      </c>
      <c r="I3924" t="s">
        <v>409</v>
      </c>
      <c r="J3924">
        <v>2006</v>
      </c>
      <c r="N3924" t="s">
        <v>296</v>
      </c>
      <c r="O3924" t="s">
        <v>395</v>
      </c>
      <c r="P3924">
        <v>2019</v>
      </c>
    </row>
    <row r="3925" spans="8:18">
      <c r="H3925" t="s">
        <v>296</v>
      </c>
      <c r="I3925" t="s">
        <v>409</v>
      </c>
      <c r="J3925">
        <v>2007</v>
      </c>
      <c r="N3925" t="s">
        <v>296</v>
      </c>
      <c r="O3925" t="s">
        <v>395</v>
      </c>
      <c r="P3925">
        <v>2020</v>
      </c>
    </row>
    <row r="3926" spans="8:18">
      <c r="H3926" t="s">
        <v>296</v>
      </c>
      <c r="I3926" t="s">
        <v>409</v>
      </c>
      <c r="J3926">
        <v>2008</v>
      </c>
      <c r="N3926" t="s">
        <v>296</v>
      </c>
      <c r="O3926" t="s">
        <v>396</v>
      </c>
      <c r="P3926">
        <v>2006</v>
      </c>
      <c r="Q3926" t="s">
        <v>516</v>
      </c>
      <c r="R3926">
        <v>0</v>
      </c>
    </row>
    <row r="3927" spans="8:18">
      <c r="H3927" t="s">
        <v>296</v>
      </c>
      <c r="I3927" t="s">
        <v>409</v>
      </c>
      <c r="J3927">
        <v>2009</v>
      </c>
      <c r="N3927" t="s">
        <v>296</v>
      </c>
      <c r="O3927" t="s">
        <v>396</v>
      </c>
      <c r="P3927">
        <v>2007</v>
      </c>
      <c r="Q3927" t="s">
        <v>516</v>
      </c>
      <c r="R3927">
        <v>0</v>
      </c>
    </row>
    <row r="3928" spans="8:18">
      <c r="H3928" t="s">
        <v>296</v>
      </c>
      <c r="I3928" t="s">
        <v>409</v>
      </c>
      <c r="J3928">
        <v>2010</v>
      </c>
      <c r="N3928" t="s">
        <v>296</v>
      </c>
      <c r="O3928" t="s">
        <v>396</v>
      </c>
      <c r="P3928">
        <v>2008</v>
      </c>
      <c r="Q3928" t="s">
        <v>516</v>
      </c>
      <c r="R3928">
        <v>0</v>
      </c>
    </row>
    <row r="3929" spans="8:18">
      <c r="H3929" t="s">
        <v>296</v>
      </c>
      <c r="I3929" t="s">
        <v>409</v>
      </c>
      <c r="J3929">
        <v>2011</v>
      </c>
      <c r="N3929" t="s">
        <v>296</v>
      </c>
      <c r="O3929" t="s">
        <v>396</v>
      </c>
      <c r="P3929">
        <v>2009</v>
      </c>
      <c r="Q3929" t="s">
        <v>516</v>
      </c>
      <c r="R3929">
        <v>0</v>
      </c>
    </row>
    <row r="3930" spans="8:18">
      <c r="H3930" t="s">
        <v>296</v>
      </c>
      <c r="I3930" t="s">
        <v>409</v>
      </c>
      <c r="J3930">
        <v>2012</v>
      </c>
      <c r="N3930" t="s">
        <v>296</v>
      </c>
      <c r="O3930" t="s">
        <v>396</v>
      </c>
      <c r="P3930">
        <v>2010</v>
      </c>
      <c r="Q3930" t="s">
        <v>516</v>
      </c>
      <c r="R3930">
        <v>0</v>
      </c>
    </row>
    <row r="3931" spans="8:18">
      <c r="H3931" t="s">
        <v>296</v>
      </c>
      <c r="I3931" t="s">
        <v>409</v>
      </c>
      <c r="J3931">
        <v>2013</v>
      </c>
      <c r="N3931" t="s">
        <v>296</v>
      </c>
      <c r="O3931" t="s">
        <v>396</v>
      </c>
      <c r="P3931">
        <v>2011</v>
      </c>
      <c r="Q3931" t="s">
        <v>516</v>
      </c>
      <c r="R3931">
        <v>0</v>
      </c>
    </row>
    <row r="3932" spans="8:18">
      <c r="H3932" t="s">
        <v>296</v>
      </c>
      <c r="I3932" t="s">
        <v>409</v>
      </c>
      <c r="J3932">
        <v>2014</v>
      </c>
      <c r="N3932" t="s">
        <v>296</v>
      </c>
      <c r="O3932" t="s">
        <v>396</v>
      </c>
      <c r="P3932">
        <v>2012</v>
      </c>
      <c r="Q3932" t="s">
        <v>516</v>
      </c>
      <c r="R3932">
        <v>0</v>
      </c>
    </row>
    <row r="3933" spans="8:18">
      <c r="H3933" t="s">
        <v>296</v>
      </c>
      <c r="I3933" t="s">
        <v>409</v>
      </c>
      <c r="J3933">
        <v>2015</v>
      </c>
      <c r="N3933" t="s">
        <v>296</v>
      </c>
      <c r="O3933" t="s">
        <v>396</v>
      </c>
      <c r="P3933">
        <v>2013</v>
      </c>
      <c r="Q3933" t="s">
        <v>516</v>
      </c>
      <c r="R3933">
        <v>0</v>
      </c>
    </row>
    <row r="3934" spans="8:18">
      <c r="H3934" t="s">
        <v>296</v>
      </c>
      <c r="I3934" t="s">
        <v>409</v>
      </c>
      <c r="J3934">
        <v>2016</v>
      </c>
      <c r="N3934" t="s">
        <v>296</v>
      </c>
      <c r="O3934" t="s">
        <v>396</v>
      </c>
      <c r="P3934">
        <v>2014</v>
      </c>
      <c r="Q3934" t="s">
        <v>516</v>
      </c>
      <c r="R3934">
        <v>0</v>
      </c>
    </row>
    <row r="3935" spans="8:18">
      <c r="H3935" t="s">
        <v>296</v>
      </c>
      <c r="I3935" t="s">
        <v>409</v>
      </c>
      <c r="J3935">
        <v>2017</v>
      </c>
      <c r="N3935" t="s">
        <v>296</v>
      </c>
      <c r="O3935" t="s">
        <v>396</v>
      </c>
      <c r="P3935">
        <v>2015</v>
      </c>
      <c r="Q3935" t="s">
        <v>516</v>
      </c>
      <c r="R3935">
        <v>0</v>
      </c>
    </row>
    <row r="3936" spans="8:18">
      <c r="H3936" t="s">
        <v>296</v>
      </c>
      <c r="I3936" t="s">
        <v>409</v>
      </c>
      <c r="J3936">
        <v>2018</v>
      </c>
      <c r="N3936" t="s">
        <v>296</v>
      </c>
      <c r="O3936" t="s">
        <v>396</v>
      </c>
      <c r="P3936">
        <v>2016</v>
      </c>
      <c r="Q3936" t="s">
        <v>516</v>
      </c>
      <c r="R3936">
        <v>0</v>
      </c>
    </row>
    <row r="3937" spans="8:18">
      <c r="H3937" t="s">
        <v>296</v>
      </c>
      <c r="I3937" t="s">
        <v>409</v>
      </c>
      <c r="J3937">
        <v>2019</v>
      </c>
      <c r="N3937" t="s">
        <v>296</v>
      </c>
      <c r="O3937" t="s">
        <v>396</v>
      </c>
      <c r="P3937">
        <v>2017</v>
      </c>
      <c r="Q3937" t="s">
        <v>516</v>
      </c>
      <c r="R3937">
        <v>0</v>
      </c>
    </row>
    <row r="3938" spans="8:18">
      <c r="H3938" t="s">
        <v>296</v>
      </c>
      <c r="I3938" t="s">
        <v>409</v>
      </c>
      <c r="J3938">
        <v>2020</v>
      </c>
      <c r="N3938" t="s">
        <v>296</v>
      </c>
      <c r="O3938" t="s">
        <v>396</v>
      </c>
      <c r="P3938">
        <v>2018</v>
      </c>
      <c r="Q3938" t="s">
        <v>516</v>
      </c>
      <c r="R3938">
        <v>0</v>
      </c>
    </row>
    <row r="3939" spans="8:18">
      <c r="H3939" t="s">
        <v>296</v>
      </c>
      <c r="I3939" t="s">
        <v>410</v>
      </c>
      <c r="J3939">
        <v>2006</v>
      </c>
      <c r="N3939" t="s">
        <v>296</v>
      </c>
      <c r="O3939" t="s">
        <v>396</v>
      </c>
      <c r="P3939">
        <v>2019</v>
      </c>
      <c r="Q3939" t="s">
        <v>516</v>
      </c>
      <c r="R3939">
        <v>0</v>
      </c>
    </row>
    <row r="3940" spans="8:18">
      <c r="H3940" t="s">
        <v>296</v>
      </c>
      <c r="I3940" t="s">
        <v>410</v>
      </c>
      <c r="J3940">
        <v>2007</v>
      </c>
      <c r="N3940" t="s">
        <v>296</v>
      </c>
      <c r="O3940" t="s">
        <v>396</v>
      </c>
      <c r="P3940">
        <v>2020</v>
      </c>
      <c r="Q3940" t="s">
        <v>516</v>
      </c>
      <c r="R3940">
        <v>0</v>
      </c>
    </row>
    <row r="3941" spans="8:18">
      <c r="H3941" t="s">
        <v>296</v>
      </c>
      <c r="I3941" t="s">
        <v>410</v>
      </c>
      <c r="J3941">
        <v>2008</v>
      </c>
      <c r="N3941" t="s">
        <v>296</v>
      </c>
      <c r="O3941" t="s">
        <v>397</v>
      </c>
      <c r="P3941">
        <v>2006</v>
      </c>
    </row>
    <row r="3942" spans="8:18">
      <c r="H3942" t="s">
        <v>296</v>
      </c>
      <c r="I3942" t="s">
        <v>410</v>
      </c>
      <c r="J3942">
        <v>2009</v>
      </c>
      <c r="N3942" t="s">
        <v>296</v>
      </c>
      <c r="O3942" t="s">
        <v>397</v>
      </c>
      <c r="P3942">
        <v>2007</v>
      </c>
    </row>
    <row r="3943" spans="8:18">
      <c r="H3943" t="s">
        <v>296</v>
      </c>
      <c r="I3943" t="s">
        <v>410</v>
      </c>
      <c r="J3943">
        <v>2010</v>
      </c>
      <c r="N3943" t="s">
        <v>296</v>
      </c>
      <c r="O3943" t="s">
        <v>397</v>
      </c>
      <c r="P3943">
        <v>2008</v>
      </c>
    </row>
    <row r="3944" spans="8:18">
      <c r="H3944" t="s">
        <v>296</v>
      </c>
      <c r="I3944" t="s">
        <v>410</v>
      </c>
      <c r="J3944">
        <v>2011</v>
      </c>
      <c r="N3944" t="s">
        <v>296</v>
      </c>
      <c r="O3944" t="s">
        <v>397</v>
      </c>
      <c r="P3944">
        <v>2009</v>
      </c>
    </row>
    <row r="3945" spans="8:18">
      <c r="H3945" t="s">
        <v>296</v>
      </c>
      <c r="I3945" t="s">
        <v>410</v>
      </c>
      <c r="J3945">
        <v>2012</v>
      </c>
      <c r="N3945" t="s">
        <v>296</v>
      </c>
      <c r="O3945" t="s">
        <v>397</v>
      </c>
      <c r="P3945">
        <v>2010</v>
      </c>
    </row>
    <row r="3946" spans="8:18">
      <c r="H3946" t="s">
        <v>296</v>
      </c>
      <c r="I3946" t="s">
        <v>410</v>
      </c>
      <c r="J3946">
        <v>2013</v>
      </c>
      <c r="N3946" t="s">
        <v>296</v>
      </c>
      <c r="O3946" t="s">
        <v>397</v>
      </c>
      <c r="P3946">
        <v>2011</v>
      </c>
    </row>
    <row r="3947" spans="8:18">
      <c r="H3947" t="s">
        <v>296</v>
      </c>
      <c r="I3947" t="s">
        <v>410</v>
      </c>
      <c r="J3947">
        <v>2014</v>
      </c>
      <c r="N3947" t="s">
        <v>296</v>
      </c>
      <c r="O3947" t="s">
        <v>397</v>
      </c>
      <c r="P3947">
        <v>2012</v>
      </c>
    </row>
    <row r="3948" spans="8:18">
      <c r="H3948" t="s">
        <v>296</v>
      </c>
      <c r="I3948" t="s">
        <v>410</v>
      </c>
      <c r="J3948">
        <v>2015</v>
      </c>
      <c r="N3948" t="s">
        <v>296</v>
      </c>
      <c r="O3948" t="s">
        <v>397</v>
      </c>
      <c r="P3948">
        <v>2013</v>
      </c>
    </row>
    <row r="3949" spans="8:18">
      <c r="H3949" t="s">
        <v>296</v>
      </c>
      <c r="I3949" t="s">
        <v>410</v>
      </c>
      <c r="J3949">
        <v>2016</v>
      </c>
      <c r="N3949" t="s">
        <v>296</v>
      </c>
      <c r="O3949" t="s">
        <v>397</v>
      </c>
      <c r="P3949">
        <v>2014</v>
      </c>
    </row>
    <row r="3950" spans="8:18">
      <c r="H3950" t="s">
        <v>296</v>
      </c>
      <c r="I3950" t="s">
        <v>410</v>
      </c>
      <c r="J3950">
        <v>2017</v>
      </c>
      <c r="N3950" t="s">
        <v>296</v>
      </c>
      <c r="O3950" t="s">
        <v>397</v>
      </c>
      <c r="P3950">
        <v>2015</v>
      </c>
    </row>
    <row r="3951" spans="8:18">
      <c r="H3951" t="s">
        <v>296</v>
      </c>
      <c r="I3951" t="s">
        <v>410</v>
      </c>
      <c r="J3951">
        <v>2018</v>
      </c>
      <c r="N3951" t="s">
        <v>296</v>
      </c>
      <c r="O3951" t="s">
        <v>397</v>
      </c>
      <c r="P3951">
        <v>2016</v>
      </c>
    </row>
    <row r="3952" spans="8:18">
      <c r="H3952" t="s">
        <v>296</v>
      </c>
      <c r="I3952" t="s">
        <v>410</v>
      </c>
      <c r="J3952">
        <v>2019</v>
      </c>
      <c r="N3952" t="s">
        <v>296</v>
      </c>
      <c r="O3952" t="s">
        <v>397</v>
      </c>
      <c r="P3952">
        <v>2017</v>
      </c>
    </row>
    <row r="3953" spans="8:18">
      <c r="H3953" t="s">
        <v>296</v>
      </c>
      <c r="I3953" t="s">
        <v>410</v>
      </c>
      <c r="J3953">
        <v>2020</v>
      </c>
      <c r="N3953" t="s">
        <v>296</v>
      </c>
      <c r="O3953" t="s">
        <v>397</v>
      </c>
      <c r="P3953">
        <v>2018</v>
      </c>
    </row>
    <row r="3954" spans="8:18">
      <c r="H3954" t="s">
        <v>296</v>
      </c>
      <c r="I3954" t="s">
        <v>412</v>
      </c>
      <c r="J3954">
        <v>2018</v>
      </c>
      <c r="K3954" t="s">
        <v>720</v>
      </c>
      <c r="L3954">
        <v>1</v>
      </c>
      <c r="N3954" t="s">
        <v>296</v>
      </c>
      <c r="O3954" t="s">
        <v>397</v>
      </c>
      <c r="P3954">
        <v>2019</v>
      </c>
    </row>
    <row r="3955" spans="8:18">
      <c r="H3955" t="s">
        <v>296</v>
      </c>
      <c r="I3955" t="s">
        <v>412</v>
      </c>
      <c r="J3955">
        <v>2019</v>
      </c>
      <c r="K3955" t="s">
        <v>720</v>
      </c>
      <c r="L3955">
        <v>1</v>
      </c>
      <c r="N3955" t="s">
        <v>296</v>
      </c>
      <c r="O3955" t="s">
        <v>397</v>
      </c>
      <c r="P3955">
        <v>2020</v>
      </c>
    </row>
    <row r="3956" spans="8:18">
      <c r="H3956" t="s">
        <v>296</v>
      </c>
      <c r="I3956" t="s">
        <v>412</v>
      </c>
      <c r="J3956">
        <v>2020</v>
      </c>
      <c r="K3956" t="s">
        <v>720</v>
      </c>
      <c r="L3956">
        <v>1</v>
      </c>
      <c r="N3956" t="s">
        <v>296</v>
      </c>
      <c r="O3956" t="s">
        <v>398</v>
      </c>
    </row>
    <row r="3957" spans="8:18">
      <c r="H3957" t="s">
        <v>296</v>
      </c>
      <c r="I3957" t="s">
        <v>414</v>
      </c>
      <c r="J3957">
        <v>0</v>
      </c>
      <c r="N3957" t="s">
        <v>296</v>
      </c>
      <c r="O3957" t="s">
        <v>399</v>
      </c>
      <c r="Q3957" t="s">
        <v>516</v>
      </c>
      <c r="R3957">
        <v>0</v>
      </c>
    </row>
    <row r="3958" spans="8:18">
      <c r="H3958" t="s">
        <v>296</v>
      </c>
      <c r="I3958" t="s">
        <v>415</v>
      </c>
      <c r="J3958">
        <v>2006</v>
      </c>
      <c r="K3958" t="s">
        <v>516</v>
      </c>
      <c r="L3958">
        <v>0</v>
      </c>
      <c r="N3958" t="s">
        <v>296</v>
      </c>
      <c r="O3958" t="s">
        <v>400</v>
      </c>
      <c r="P3958">
        <v>2006</v>
      </c>
      <c r="Q3958">
        <v>0</v>
      </c>
      <c r="R3958">
        <v>0</v>
      </c>
    </row>
    <row r="3959" spans="8:18">
      <c r="H3959" t="s">
        <v>296</v>
      </c>
      <c r="I3959" t="s">
        <v>415</v>
      </c>
      <c r="J3959">
        <v>2007</v>
      </c>
      <c r="K3959" t="s">
        <v>516</v>
      </c>
      <c r="L3959">
        <v>0</v>
      </c>
      <c r="N3959" t="s">
        <v>296</v>
      </c>
      <c r="O3959" t="s">
        <v>400</v>
      </c>
      <c r="P3959">
        <v>2007</v>
      </c>
      <c r="Q3959">
        <v>0</v>
      </c>
      <c r="R3959">
        <v>0</v>
      </c>
    </row>
    <row r="3960" spans="8:18">
      <c r="H3960" t="s">
        <v>296</v>
      </c>
      <c r="I3960" t="s">
        <v>415</v>
      </c>
      <c r="J3960">
        <v>2008</v>
      </c>
      <c r="K3960" t="s">
        <v>516</v>
      </c>
      <c r="L3960">
        <v>0</v>
      </c>
      <c r="N3960" t="s">
        <v>296</v>
      </c>
      <c r="O3960" t="s">
        <v>400</v>
      </c>
      <c r="P3960">
        <v>2008</v>
      </c>
      <c r="Q3960">
        <v>0</v>
      </c>
      <c r="R3960">
        <v>0</v>
      </c>
    </row>
    <row r="3961" spans="8:18">
      <c r="H3961" t="s">
        <v>296</v>
      </c>
      <c r="I3961" t="s">
        <v>415</v>
      </c>
      <c r="J3961">
        <v>2009</v>
      </c>
      <c r="K3961" t="s">
        <v>516</v>
      </c>
      <c r="L3961">
        <v>0</v>
      </c>
      <c r="N3961" t="s">
        <v>296</v>
      </c>
      <c r="O3961" t="s">
        <v>400</v>
      </c>
      <c r="P3961">
        <v>2009</v>
      </c>
      <c r="Q3961">
        <v>0</v>
      </c>
      <c r="R3961">
        <v>0</v>
      </c>
    </row>
    <row r="3962" spans="8:18">
      <c r="H3962" t="s">
        <v>296</v>
      </c>
      <c r="I3962" t="s">
        <v>415</v>
      </c>
      <c r="J3962">
        <v>2010</v>
      </c>
      <c r="K3962" t="s">
        <v>516</v>
      </c>
      <c r="L3962">
        <v>0</v>
      </c>
      <c r="N3962" t="s">
        <v>296</v>
      </c>
      <c r="O3962" t="s">
        <v>400</v>
      </c>
      <c r="P3962">
        <v>2010</v>
      </c>
      <c r="Q3962">
        <v>0</v>
      </c>
      <c r="R3962">
        <v>0</v>
      </c>
    </row>
    <row r="3963" spans="8:18">
      <c r="H3963" t="s">
        <v>296</v>
      </c>
      <c r="I3963" t="s">
        <v>415</v>
      </c>
      <c r="J3963">
        <v>2011</v>
      </c>
      <c r="K3963" t="s">
        <v>516</v>
      </c>
      <c r="L3963">
        <v>0</v>
      </c>
      <c r="N3963" t="s">
        <v>296</v>
      </c>
      <c r="O3963" t="s">
        <v>400</v>
      </c>
      <c r="P3963">
        <v>2011</v>
      </c>
      <c r="Q3963">
        <v>0</v>
      </c>
      <c r="R3963">
        <v>0</v>
      </c>
    </row>
    <row r="3964" spans="8:18">
      <c r="H3964" t="s">
        <v>296</v>
      </c>
      <c r="I3964" t="s">
        <v>415</v>
      </c>
      <c r="J3964">
        <v>2012</v>
      </c>
      <c r="K3964" t="s">
        <v>516</v>
      </c>
      <c r="L3964">
        <v>0</v>
      </c>
      <c r="N3964" t="s">
        <v>296</v>
      </c>
      <c r="O3964" t="s">
        <v>400</v>
      </c>
      <c r="P3964">
        <v>2012</v>
      </c>
      <c r="Q3964">
        <v>0</v>
      </c>
      <c r="R3964">
        <v>0</v>
      </c>
    </row>
    <row r="3965" spans="8:18">
      <c r="H3965" t="s">
        <v>296</v>
      </c>
      <c r="I3965" t="s">
        <v>415</v>
      </c>
      <c r="J3965">
        <v>2013</v>
      </c>
      <c r="K3965" t="s">
        <v>516</v>
      </c>
      <c r="L3965">
        <v>0</v>
      </c>
      <c r="N3965" t="s">
        <v>296</v>
      </c>
      <c r="O3965" t="s">
        <v>400</v>
      </c>
      <c r="P3965">
        <v>2013</v>
      </c>
      <c r="Q3965">
        <v>0</v>
      </c>
      <c r="R3965">
        <v>0</v>
      </c>
    </row>
    <row r="3966" spans="8:18">
      <c r="H3966" t="s">
        <v>296</v>
      </c>
      <c r="I3966" t="s">
        <v>415</v>
      </c>
      <c r="J3966">
        <v>2014</v>
      </c>
      <c r="K3966" t="s">
        <v>516</v>
      </c>
      <c r="L3966">
        <v>0</v>
      </c>
      <c r="N3966" t="s">
        <v>296</v>
      </c>
      <c r="O3966" t="s">
        <v>400</v>
      </c>
      <c r="P3966">
        <v>2014</v>
      </c>
      <c r="Q3966">
        <v>0</v>
      </c>
      <c r="R3966">
        <v>0</v>
      </c>
    </row>
    <row r="3967" spans="8:18">
      <c r="H3967" t="s">
        <v>296</v>
      </c>
      <c r="I3967" t="s">
        <v>415</v>
      </c>
      <c r="J3967">
        <v>2015</v>
      </c>
      <c r="K3967" t="s">
        <v>516</v>
      </c>
      <c r="L3967">
        <v>0</v>
      </c>
      <c r="N3967" t="s">
        <v>296</v>
      </c>
      <c r="O3967" t="s">
        <v>400</v>
      </c>
      <c r="P3967">
        <v>2015</v>
      </c>
      <c r="Q3967">
        <v>0</v>
      </c>
      <c r="R3967">
        <v>0</v>
      </c>
    </row>
    <row r="3968" spans="8:18">
      <c r="H3968" t="s">
        <v>296</v>
      </c>
      <c r="I3968" t="s">
        <v>415</v>
      </c>
      <c r="J3968">
        <v>2016</v>
      </c>
      <c r="K3968" t="s">
        <v>516</v>
      </c>
      <c r="L3968">
        <v>0</v>
      </c>
      <c r="N3968" t="s">
        <v>296</v>
      </c>
      <c r="O3968" t="s">
        <v>400</v>
      </c>
      <c r="P3968">
        <v>2016</v>
      </c>
      <c r="Q3968">
        <v>0</v>
      </c>
      <c r="R3968">
        <v>0</v>
      </c>
    </row>
    <row r="3969" spans="8:18">
      <c r="H3969" t="s">
        <v>296</v>
      </c>
      <c r="I3969" t="s">
        <v>415</v>
      </c>
      <c r="J3969">
        <v>2017</v>
      </c>
      <c r="K3969" t="s">
        <v>516</v>
      </c>
      <c r="L3969">
        <v>0</v>
      </c>
      <c r="N3969" t="s">
        <v>296</v>
      </c>
      <c r="O3969" t="s">
        <v>400</v>
      </c>
      <c r="P3969">
        <v>2017</v>
      </c>
      <c r="Q3969">
        <v>0</v>
      </c>
      <c r="R3969">
        <v>0</v>
      </c>
    </row>
    <row r="3970" spans="8:18">
      <c r="H3970" t="s">
        <v>296</v>
      </c>
      <c r="I3970" t="s">
        <v>415</v>
      </c>
      <c r="J3970">
        <v>2018</v>
      </c>
      <c r="K3970" t="s">
        <v>516</v>
      </c>
      <c r="L3970">
        <v>0</v>
      </c>
      <c r="N3970" t="s">
        <v>296</v>
      </c>
      <c r="O3970" t="s">
        <v>400</v>
      </c>
      <c r="P3970">
        <v>2018</v>
      </c>
      <c r="Q3970">
        <v>0</v>
      </c>
      <c r="R3970">
        <v>0</v>
      </c>
    </row>
    <row r="3971" spans="8:18">
      <c r="H3971" t="s">
        <v>296</v>
      </c>
      <c r="I3971" t="s">
        <v>415</v>
      </c>
      <c r="J3971">
        <v>2019</v>
      </c>
      <c r="K3971" t="s">
        <v>516</v>
      </c>
      <c r="L3971">
        <v>0</v>
      </c>
      <c r="N3971" t="s">
        <v>296</v>
      </c>
      <c r="O3971" t="s">
        <v>400</v>
      </c>
      <c r="P3971">
        <v>2019</v>
      </c>
      <c r="Q3971">
        <v>0</v>
      </c>
      <c r="R3971">
        <v>0</v>
      </c>
    </row>
    <row r="3972" spans="8:18">
      <c r="H3972" t="s">
        <v>296</v>
      </c>
      <c r="I3972" t="s">
        <v>415</v>
      </c>
      <c r="J3972">
        <v>2020</v>
      </c>
      <c r="K3972" t="s">
        <v>516</v>
      </c>
      <c r="L3972">
        <v>0</v>
      </c>
      <c r="N3972" t="s">
        <v>296</v>
      </c>
      <c r="O3972" t="s">
        <v>400</v>
      </c>
      <c r="P3972">
        <v>2020</v>
      </c>
      <c r="Q3972">
        <v>0</v>
      </c>
      <c r="R3972">
        <v>0</v>
      </c>
    </row>
    <row r="3973" spans="8:18">
      <c r="H3973" t="s">
        <v>296</v>
      </c>
      <c r="I3973" t="s">
        <v>416</v>
      </c>
      <c r="J3973">
        <v>0</v>
      </c>
      <c r="N3973" t="s">
        <v>296</v>
      </c>
      <c r="O3973" t="s">
        <v>401</v>
      </c>
      <c r="Q3973">
        <v>0</v>
      </c>
      <c r="R3973">
        <v>0</v>
      </c>
    </row>
    <row r="3974" spans="8:18">
      <c r="H3974" t="s">
        <v>296</v>
      </c>
      <c r="I3974" t="s">
        <v>418</v>
      </c>
      <c r="J3974">
        <v>2006</v>
      </c>
      <c r="N3974" t="s">
        <v>296</v>
      </c>
      <c r="O3974" t="s">
        <v>402</v>
      </c>
      <c r="P3974">
        <v>2006</v>
      </c>
    </row>
    <row r="3975" spans="8:18">
      <c r="H3975" t="s">
        <v>296</v>
      </c>
      <c r="I3975" t="s">
        <v>418</v>
      </c>
      <c r="J3975">
        <v>2007</v>
      </c>
      <c r="N3975" t="s">
        <v>296</v>
      </c>
      <c r="O3975" t="s">
        <v>402</v>
      </c>
      <c r="P3975">
        <v>2007</v>
      </c>
    </row>
    <row r="3976" spans="8:18">
      <c r="H3976" t="s">
        <v>296</v>
      </c>
      <c r="I3976" t="s">
        <v>418</v>
      </c>
      <c r="J3976">
        <v>2008</v>
      </c>
      <c r="N3976" t="s">
        <v>296</v>
      </c>
      <c r="O3976" t="s">
        <v>402</v>
      </c>
      <c r="P3976">
        <v>2008</v>
      </c>
    </row>
    <row r="3977" spans="8:18">
      <c r="H3977" t="s">
        <v>296</v>
      </c>
      <c r="I3977" t="s">
        <v>418</v>
      </c>
      <c r="J3977">
        <v>2009</v>
      </c>
      <c r="N3977" t="s">
        <v>296</v>
      </c>
      <c r="O3977" t="s">
        <v>402</v>
      </c>
      <c r="P3977">
        <v>2009</v>
      </c>
    </row>
    <row r="3978" spans="8:18">
      <c r="H3978" t="s">
        <v>296</v>
      </c>
      <c r="I3978" t="s">
        <v>418</v>
      </c>
      <c r="J3978">
        <v>2010</v>
      </c>
      <c r="N3978" t="s">
        <v>296</v>
      </c>
      <c r="O3978" t="s">
        <v>402</v>
      </c>
      <c r="P3978">
        <v>2010</v>
      </c>
    </row>
    <row r="3979" spans="8:18">
      <c r="H3979" t="s">
        <v>296</v>
      </c>
      <c r="I3979" t="s">
        <v>418</v>
      </c>
      <c r="J3979">
        <v>2011</v>
      </c>
      <c r="N3979" t="s">
        <v>296</v>
      </c>
      <c r="O3979" t="s">
        <v>402</v>
      </c>
      <c r="P3979">
        <v>2011</v>
      </c>
    </row>
    <row r="3980" spans="8:18">
      <c r="H3980" t="s">
        <v>296</v>
      </c>
      <c r="I3980" t="s">
        <v>418</v>
      </c>
      <c r="J3980">
        <v>2012</v>
      </c>
      <c r="N3980" t="s">
        <v>296</v>
      </c>
      <c r="O3980" t="s">
        <v>402</v>
      </c>
      <c r="P3980">
        <v>2012</v>
      </c>
    </row>
    <row r="3981" spans="8:18">
      <c r="H3981" t="s">
        <v>296</v>
      </c>
      <c r="I3981" t="s">
        <v>418</v>
      </c>
      <c r="J3981">
        <v>2013</v>
      </c>
      <c r="N3981" t="s">
        <v>296</v>
      </c>
      <c r="O3981" t="s">
        <v>402</v>
      </c>
      <c r="P3981">
        <v>2013</v>
      </c>
    </row>
    <row r="3982" spans="8:18">
      <c r="H3982" t="s">
        <v>296</v>
      </c>
      <c r="I3982" t="s">
        <v>418</v>
      </c>
      <c r="J3982">
        <v>2014</v>
      </c>
      <c r="N3982" t="s">
        <v>296</v>
      </c>
      <c r="O3982" t="s">
        <v>402</v>
      </c>
      <c r="P3982">
        <v>2014</v>
      </c>
    </row>
    <row r="3983" spans="8:18">
      <c r="H3983" t="s">
        <v>296</v>
      </c>
      <c r="I3983" t="s">
        <v>418</v>
      </c>
      <c r="J3983">
        <v>2015</v>
      </c>
      <c r="N3983" t="s">
        <v>296</v>
      </c>
      <c r="O3983" t="s">
        <v>402</v>
      </c>
      <c r="P3983">
        <v>2015</v>
      </c>
    </row>
    <row r="3984" spans="8:18">
      <c r="H3984" t="s">
        <v>296</v>
      </c>
      <c r="I3984" t="s">
        <v>418</v>
      </c>
      <c r="J3984">
        <v>2016</v>
      </c>
      <c r="N3984" t="s">
        <v>296</v>
      </c>
      <c r="O3984" t="s">
        <v>402</v>
      </c>
      <c r="P3984">
        <v>2016</v>
      </c>
    </row>
    <row r="3985" spans="8:16">
      <c r="H3985" t="s">
        <v>296</v>
      </c>
      <c r="I3985" t="s">
        <v>418</v>
      </c>
      <c r="J3985">
        <v>2017</v>
      </c>
      <c r="N3985" t="s">
        <v>296</v>
      </c>
      <c r="O3985" t="s">
        <v>402</v>
      </c>
      <c r="P3985">
        <v>2017</v>
      </c>
    </row>
    <row r="3986" spans="8:16">
      <c r="H3986" t="s">
        <v>296</v>
      </c>
      <c r="I3986" t="s">
        <v>418</v>
      </c>
      <c r="J3986">
        <v>2018</v>
      </c>
      <c r="N3986" t="s">
        <v>296</v>
      </c>
      <c r="O3986" t="s">
        <v>402</v>
      </c>
      <c r="P3986">
        <v>2018</v>
      </c>
    </row>
    <row r="3987" spans="8:16">
      <c r="H3987" t="s">
        <v>296</v>
      </c>
      <c r="I3987" t="s">
        <v>418</v>
      </c>
      <c r="J3987">
        <v>2019</v>
      </c>
      <c r="N3987" t="s">
        <v>296</v>
      </c>
      <c r="O3987" t="s">
        <v>402</v>
      </c>
      <c r="P3987">
        <v>2019</v>
      </c>
    </row>
    <row r="3988" spans="8:16">
      <c r="H3988" t="s">
        <v>296</v>
      </c>
      <c r="I3988" t="s">
        <v>418</v>
      </c>
      <c r="J3988">
        <v>2020</v>
      </c>
      <c r="N3988" t="s">
        <v>296</v>
      </c>
      <c r="O3988" t="s">
        <v>402</v>
      </c>
      <c r="P3988">
        <v>2020</v>
      </c>
    </row>
    <row r="3989" spans="8:16">
      <c r="H3989" t="s">
        <v>296</v>
      </c>
      <c r="I3989" t="s">
        <v>420</v>
      </c>
      <c r="J3989">
        <v>2006</v>
      </c>
      <c r="N3989" t="s">
        <v>296</v>
      </c>
      <c r="O3989" t="s">
        <v>403</v>
      </c>
    </row>
    <row r="3990" spans="8:16">
      <c r="H3990" t="s">
        <v>296</v>
      </c>
      <c r="I3990" t="s">
        <v>420</v>
      </c>
      <c r="J3990">
        <v>2007</v>
      </c>
      <c r="N3990" t="s">
        <v>296</v>
      </c>
      <c r="O3990" t="s">
        <v>260</v>
      </c>
      <c r="P3990">
        <v>2006</v>
      </c>
    </row>
    <row r="3991" spans="8:16">
      <c r="H3991" t="s">
        <v>296</v>
      </c>
      <c r="I3991" t="s">
        <v>420</v>
      </c>
      <c r="J3991">
        <v>2008</v>
      </c>
      <c r="N3991" t="s">
        <v>296</v>
      </c>
      <c r="O3991" t="s">
        <v>260</v>
      </c>
      <c r="P3991">
        <v>2007</v>
      </c>
    </row>
    <row r="3992" spans="8:16">
      <c r="H3992" t="s">
        <v>296</v>
      </c>
      <c r="I3992" t="s">
        <v>420</v>
      </c>
      <c r="J3992">
        <v>2009</v>
      </c>
      <c r="N3992" t="s">
        <v>296</v>
      </c>
      <c r="O3992" t="s">
        <v>260</v>
      </c>
      <c r="P3992">
        <v>2008</v>
      </c>
    </row>
    <row r="3993" spans="8:16">
      <c r="H3993" t="s">
        <v>296</v>
      </c>
      <c r="I3993" t="s">
        <v>420</v>
      </c>
      <c r="J3993">
        <v>2010</v>
      </c>
      <c r="N3993" t="s">
        <v>296</v>
      </c>
      <c r="O3993" t="s">
        <v>260</v>
      </c>
      <c r="P3993">
        <v>2009</v>
      </c>
    </row>
    <row r="3994" spans="8:16">
      <c r="H3994" t="s">
        <v>296</v>
      </c>
      <c r="I3994" t="s">
        <v>420</v>
      </c>
      <c r="J3994">
        <v>2011</v>
      </c>
      <c r="N3994" t="s">
        <v>296</v>
      </c>
      <c r="O3994" t="s">
        <v>260</v>
      </c>
      <c r="P3994">
        <v>2010</v>
      </c>
    </row>
    <row r="3995" spans="8:16">
      <c r="H3995" t="s">
        <v>296</v>
      </c>
      <c r="I3995" t="s">
        <v>420</v>
      </c>
      <c r="J3995">
        <v>2012</v>
      </c>
      <c r="N3995" t="s">
        <v>296</v>
      </c>
      <c r="O3995" t="s">
        <v>260</v>
      </c>
      <c r="P3995">
        <v>2011</v>
      </c>
    </row>
    <row r="3996" spans="8:16">
      <c r="H3996" t="s">
        <v>296</v>
      </c>
      <c r="I3996" t="s">
        <v>420</v>
      </c>
      <c r="J3996">
        <v>2013</v>
      </c>
      <c r="N3996" t="s">
        <v>296</v>
      </c>
      <c r="O3996" t="s">
        <v>260</v>
      </c>
      <c r="P3996">
        <v>2012</v>
      </c>
    </row>
    <row r="3997" spans="8:16">
      <c r="H3997" t="s">
        <v>296</v>
      </c>
      <c r="I3997" t="s">
        <v>420</v>
      </c>
      <c r="J3997">
        <v>2014</v>
      </c>
      <c r="N3997" t="s">
        <v>296</v>
      </c>
      <c r="O3997" t="s">
        <v>260</v>
      </c>
      <c r="P3997">
        <v>2013</v>
      </c>
    </row>
    <row r="3998" spans="8:16">
      <c r="H3998" t="s">
        <v>296</v>
      </c>
      <c r="I3998" t="s">
        <v>420</v>
      </c>
      <c r="J3998">
        <v>2015</v>
      </c>
      <c r="N3998" t="s">
        <v>296</v>
      </c>
      <c r="O3998" t="s">
        <v>260</v>
      </c>
      <c r="P3998">
        <v>2014</v>
      </c>
    </row>
    <row r="3999" spans="8:16">
      <c r="H3999" t="s">
        <v>296</v>
      </c>
      <c r="I3999" t="s">
        <v>420</v>
      </c>
      <c r="J3999">
        <v>2016</v>
      </c>
      <c r="N3999" t="s">
        <v>296</v>
      </c>
      <c r="O3999" t="s">
        <v>260</v>
      </c>
      <c r="P3999">
        <v>2015</v>
      </c>
    </row>
    <row r="4000" spans="8:16">
      <c r="H4000" t="s">
        <v>296</v>
      </c>
      <c r="I4000" t="s">
        <v>420</v>
      </c>
      <c r="J4000">
        <v>2017</v>
      </c>
      <c r="N4000" t="s">
        <v>296</v>
      </c>
      <c r="O4000" t="s">
        <v>260</v>
      </c>
      <c r="P4000">
        <v>2016</v>
      </c>
    </row>
    <row r="4001" spans="8:16">
      <c r="H4001" t="s">
        <v>296</v>
      </c>
      <c r="I4001" t="s">
        <v>420</v>
      </c>
      <c r="J4001">
        <v>2018</v>
      </c>
      <c r="N4001" t="s">
        <v>296</v>
      </c>
      <c r="O4001" t="s">
        <v>260</v>
      </c>
      <c r="P4001">
        <v>2017</v>
      </c>
    </row>
    <row r="4002" spans="8:16">
      <c r="H4002" t="s">
        <v>296</v>
      </c>
      <c r="I4002" t="s">
        <v>420</v>
      </c>
      <c r="J4002">
        <v>2019</v>
      </c>
      <c r="N4002" t="s">
        <v>296</v>
      </c>
      <c r="O4002" t="s">
        <v>260</v>
      </c>
      <c r="P4002">
        <v>2018</v>
      </c>
    </row>
    <row r="4003" spans="8:16">
      <c r="H4003" t="s">
        <v>296</v>
      </c>
      <c r="I4003" t="s">
        <v>420</v>
      </c>
      <c r="J4003">
        <v>2020</v>
      </c>
      <c r="N4003" t="s">
        <v>296</v>
      </c>
      <c r="O4003" t="s">
        <v>260</v>
      </c>
      <c r="P4003">
        <v>2019</v>
      </c>
    </row>
    <row r="4004" spans="8:16">
      <c r="H4004" t="s">
        <v>296</v>
      </c>
      <c r="I4004" t="s">
        <v>421</v>
      </c>
      <c r="J4004">
        <v>2006</v>
      </c>
      <c r="N4004" t="s">
        <v>296</v>
      </c>
      <c r="O4004" t="s">
        <v>260</v>
      </c>
      <c r="P4004">
        <v>2020</v>
      </c>
    </row>
    <row r="4005" spans="8:16">
      <c r="H4005" t="s">
        <v>296</v>
      </c>
      <c r="I4005" t="s">
        <v>421</v>
      </c>
      <c r="J4005">
        <v>2007</v>
      </c>
      <c r="N4005" t="s">
        <v>296</v>
      </c>
      <c r="O4005" t="s">
        <v>404</v>
      </c>
    </row>
    <row r="4006" spans="8:16">
      <c r="H4006" t="s">
        <v>296</v>
      </c>
      <c r="I4006" t="s">
        <v>421</v>
      </c>
      <c r="J4006">
        <v>2008</v>
      </c>
      <c r="N4006" t="s">
        <v>296</v>
      </c>
      <c r="O4006" t="s">
        <v>405</v>
      </c>
    </row>
    <row r="4007" spans="8:16">
      <c r="H4007" t="s">
        <v>296</v>
      </c>
      <c r="I4007" t="s">
        <v>421</v>
      </c>
      <c r="J4007">
        <v>2009</v>
      </c>
      <c r="N4007" t="s">
        <v>296</v>
      </c>
      <c r="O4007" t="s">
        <v>406</v>
      </c>
    </row>
    <row r="4008" spans="8:16">
      <c r="H4008" t="s">
        <v>296</v>
      </c>
      <c r="I4008" t="s">
        <v>421</v>
      </c>
      <c r="J4008">
        <v>2010</v>
      </c>
      <c r="N4008" t="s">
        <v>296</v>
      </c>
      <c r="O4008" t="s">
        <v>407</v>
      </c>
      <c r="P4008">
        <v>2006</v>
      </c>
    </row>
    <row r="4009" spans="8:16">
      <c r="H4009" t="s">
        <v>296</v>
      </c>
      <c r="I4009" t="s">
        <v>421</v>
      </c>
      <c r="J4009">
        <v>2011</v>
      </c>
      <c r="N4009" t="s">
        <v>296</v>
      </c>
      <c r="O4009" t="s">
        <v>407</v>
      </c>
      <c r="P4009">
        <v>2007</v>
      </c>
    </row>
    <row r="4010" spans="8:16">
      <c r="H4010" t="s">
        <v>296</v>
      </c>
      <c r="I4010" t="s">
        <v>421</v>
      </c>
      <c r="J4010">
        <v>2012</v>
      </c>
      <c r="N4010" t="s">
        <v>296</v>
      </c>
      <c r="O4010" t="s">
        <v>407</v>
      </c>
      <c r="P4010">
        <v>2008</v>
      </c>
    </row>
    <row r="4011" spans="8:16">
      <c r="H4011" t="s">
        <v>296</v>
      </c>
      <c r="I4011" t="s">
        <v>421</v>
      </c>
      <c r="J4011">
        <v>2013</v>
      </c>
      <c r="N4011" t="s">
        <v>296</v>
      </c>
      <c r="O4011" t="s">
        <v>407</v>
      </c>
      <c r="P4011">
        <v>2009</v>
      </c>
    </row>
    <row r="4012" spans="8:16">
      <c r="H4012" t="s">
        <v>296</v>
      </c>
      <c r="I4012" t="s">
        <v>421</v>
      </c>
      <c r="J4012">
        <v>2014</v>
      </c>
      <c r="N4012" t="s">
        <v>296</v>
      </c>
      <c r="O4012" t="s">
        <v>407</v>
      </c>
      <c r="P4012">
        <v>2010</v>
      </c>
    </row>
    <row r="4013" spans="8:16">
      <c r="H4013" t="s">
        <v>296</v>
      </c>
      <c r="I4013" t="s">
        <v>421</v>
      </c>
      <c r="J4013">
        <v>2015</v>
      </c>
      <c r="K4013" t="s">
        <v>519</v>
      </c>
      <c r="L4013">
        <v>0</v>
      </c>
      <c r="N4013" t="s">
        <v>296</v>
      </c>
      <c r="O4013" t="s">
        <v>407</v>
      </c>
      <c r="P4013">
        <v>2011</v>
      </c>
    </row>
    <row r="4014" spans="8:16">
      <c r="H4014" t="s">
        <v>296</v>
      </c>
      <c r="I4014" t="s">
        <v>421</v>
      </c>
      <c r="J4014">
        <v>2016</v>
      </c>
      <c r="K4014" t="s">
        <v>519</v>
      </c>
      <c r="L4014">
        <v>0</v>
      </c>
      <c r="N4014" t="s">
        <v>296</v>
      </c>
      <c r="O4014" t="s">
        <v>407</v>
      </c>
      <c r="P4014">
        <v>2012</v>
      </c>
    </row>
    <row r="4015" spans="8:16">
      <c r="H4015" t="s">
        <v>296</v>
      </c>
      <c r="I4015" t="s">
        <v>421</v>
      </c>
      <c r="J4015">
        <v>2017</v>
      </c>
      <c r="K4015" t="s">
        <v>519</v>
      </c>
      <c r="L4015">
        <v>0</v>
      </c>
      <c r="N4015" t="s">
        <v>296</v>
      </c>
      <c r="O4015" t="s">
        <v>407</v>
      </c>
      <c r="P4015">
        <v>2013</v>
      </c>
    </row>
    <row r="4016" spans="8:16">
      <c r="H4016" t="s">
        <v>296</v>
      </c>
      <c r="I4016" t="s">
        <v>421</v>
      </c>
      <c r="J4016">
        <v>2018</v>
      </c>
      <c r="K4016" t="s">
        <v>519</v>
      </c>
      <c r="L4016">
        <v>0</v>
      </c>
      <c r="N4016" t="s">
        <v>296</v>
      </c>
      <c r="O4016" t="s">
        <v>407</v>
      </c>
      <c r="P4016">
        <v>2014</v>
      </c>
    </row>
    <row r="4017" spans="8:16">
      <c r="H4017" t="s">
        <v>296</v>
      </c>
      <c r="I4017" t="s">
        <v>421</v>
      </c>
      <c r="J4017">
        <v>2019</v>
      </c>
      <c r="K4017" t="s">
        <v>519</v>
      </c>
      <c r="L4017">
        <v>0</v>
      </c>
      <c r="N4017" t="s">
        <v>296</v>
      </c>
      <c r="O4017" t="s">
        <v>407</v>
      </c>
      <c r="P4017">
        <v>2015</v>
      </c>
    </row>
    <row r="4018" spans="8:16">
      <c r="H4018" t="s">
        <v>296</v>
      </c>
      <c r="I4018" t="s">
        <v>421</v>
      </c>
      <c r="J4018">
        <v>2020</v>
      </c>
      <c r="K4018" t="s">
        <v>519</v>
      </c>
      <c r="L4018">
        <v>0</v>
      </c>
      <c r="N4018" t="s">
        <v>296</v>
      </c>
      <c r="O4018" t="s">
        <v>407</v>
      </c>
      <c r="P4018">
        <v>2016</v>
      </c>
    </row>
    <row r="4019" spans="8:16">
      <c r="H4019" t="s">
        <v>296</v>
      </c>
      <c r="I4019" t="s">
        <v>424</v>
      </c>
      <c r="J4019">
        <v>2006</v>
      </c>
      <c r="K4019" t="s">
        <v>516</v>
      </c>
      <c r="L4019">
        <v>0</v>
      </c>
      <c r="N4019" t="s">
        <v>296</v>
      </c>
      <c r="O4019" t="s">
        <v>407</v>
      </c>
      <c r="P4019">
        <v>2017</v>
      </c>
    </row>
    <row r="4020" spans="8:16">
      <c r="H4020" t="s">
        <v>296</v>
      </c>
      <c r="I4020" t="s">
        <v>424</v>
      </c>
      <c r="J4020">
        <v>2007</v>
      </c>
      <c r="K4020" t="s">
        <v>516</v>
      </c>
      <c r="L4020">
        <v>0</v>
      </c>
      <c r="N4020" t="s">
        <v>296</v>
      </c>
      <c r="O4020" t="s">
        <v>407</v>
      </c>
      <c r="P4020">
        <v>2018</v>
      </c>
    </row>
    <row r="4021" spans="8:16">
      <c r="H4021" t="s">
        <v>296</v>
      </c>
      <c r="I4021" t="s">
        <v>424</v>
      </c>
      <c r="J4021">
        <v>2008</v>
      </c>
      <c r="K4021" t="s">
        <v>516</v>
      </c>
      <c r="L4021">
        <v>0</v>
      </c>
      <c r="N4021" t="s">
        <v>296</v>
      </c>
      <c r="O4021" t="s">
        <v>407</v>
      </c>
      <c r="P4021">
        <v>2019</v>
      </c>
    </row>
    <row r="4022" spans="8:16">
      <c r="H4022" t="s">
        <v>296</v>
      </c>
      <c r="I4022" t="s">
        <v>424</v>
      </c>
      <c r="J4022">
        <v>2009</v>
      </c>
      <c r="K4022" t="s">
        <v>516</v>
      </c>
      <c r="L4022">
        <v>0</v>
      </c>
      <c r="N4022" t="s">
        <v>296</v>
      </c>
      <c r="O4022" t="s">
        <v>407</v>
      </c>
      <c r="P4022">
        <v>2020</v>
      </c>
    </row>
    <row r="4023" spans="8:16">
      <c r="H4023" t="s">
        <v>296</v>
      </c>
      <c r="I4023" t="s">
        <v>424</v>
      </c>
      <c r="J4023">
        <v>2010</v>
      </c>
      <c r="K4023" t="s">
        <v>516</v>
      </c>
      <c r="L4023">
        <v>0</v>
      </c>
      <c r="N4023" t="s">
        <v>296</v>
      </c>
      <c r="O4023" t="s">
        <v>408</v>
      </c>
    </row>
    <row r="4024" spans="8:16">
      <c r="H4024" t="s">
        <v>296</v>
      </c>
      <c r="I4024" t="s">
        <v>424</v>
      </c>
      <c r="J4024">
        <v>2011</v>
      </c>
      <c r="K4024" t="s">
        <v>516</v>
      </c>
      <c r="L4024">
        <v>0</v>
      </c>
      <c r="N4024" t="s">
        <v>296</v>
      </c>
      <c r="O4024" t="s">
        <v>409</v>
      </c>
      <c r="P4024">
        <v>2006</v>
      </c>
    </row>
    <row r="4025" spans="8:16">
      <c r="H4025" t="s">
        <v>296</v>
      </c>
      <c r="I4025" t="s">
        <v>424</v>
      </c>
      <c r="J4025">
        <v>2012</v>
      </c>
      <c r="K4025" t="s">
        <v>516</v>
      </c>
      <c r="L4025">
        <v>0</v>
      </c>
      <c r="N4025" t="s">
        <v>296</v>
      </c>
      <c r="O4025" t="s">
        <v>409</v>
      </c>
      <c r="P4025">
        <v>2007</v>
      </c>
    </row>
    <row r="4026" spans="8:16">
      <c r="H4026" t="s">
        <v>296</v>
      </c>
      <c r="I4026" t="s">
        <v>424</v>
      </c>
      <c r="J4026">
        <v>2013</v>
      </c>
      <c r="K4026" t="s">
        <v>716</v>
      </c>
      <c r="L4026">
        <v>1</v>
      </c>
      <c r="N4026" t="s">
        <v>296</v>
      </c>
      <c r="O4026" t="s">
        <v>409</v>
      </c>
      <c r="P4026">
        <v>2008</v>
      </c>
    </row>
    <row r="4027" spans="8:16">
      <c r="H4027" t="s">
        <v>296</v>
      </c>
      <c r="I4027" t="s">
        <v>424</v>
      </c>
      <c r="J4027">
        <v>2014</v>
      </c>
      <c r="K4027" t="s">
        <v>716</v>
      </c>
      <c r="L4027">
        <v>1</v>
      </c>
      <c r="N4027" t="s">
        <v>296</v>
      </c>
      <c r="O4027" t="s">
        <v>409</v>
      </c>
      <c r="P4027">
        <v>2009</v>
      </c>
    </row>
    <row r="4028" spans="8:16">
      <c r="H4028" t="s">
        <v>296</v>
      </c>
      <c r="I4028" t="s">
        <v>424</v>
      </c>
      <c r="J4028">
        <v>2015</v>
      </c>
      <c r="K4028" t="s">
        <v>716</v>
      </c>
      <c r="L4028">
        <v>1</v>
      </c>
      <c r="N4028" t="s">
        <v>296</v>
      </c>
      <c r="O4028" t="s">
        <v>409</v>
      </c>
      <c r="P4028">
        <v>2010</v>
      </c>
    </row>
    <row r="4029" spans="8:16">
      <c r="H4029" t="s">
        <v>296</v>
      </c>
      <c r="I4029" t="s">
        <v>424</v>
      </c>
      <c r="J4029">
        <v>2016</v>
      </c>
      <c r="K4029" t="s">
        <v>716</v>
      </c>
      <c r="L4029">
        <v>1</v>
      </c>
      <c r="N4029" t="s">
        <v>296</v>
      </c>
      <c r="O4029" t="s">
        <v>409</v>
      </c>
      <c r="P4029">
        <v>2011</v>
      </c>
    </row>
    <row r="4030" spans="8:16">
      <c r="H4030" t="s">
        <v>296</v>
      </c>
      <c r="I4030" t="s">
        <v>424</v>
      </c>
      <c r="J4030">
        <v>2017</v>
      </c>
      <c r="K4030" t="s">
        <v>716</v>
      </c>
      <c r="L4030">
        <v>1</v>
      </c>
      <c r="N4030" t="s">
        <v>296</v>
      </c>
      <c r="O4030" t="s">
        <v>409</v>
      </c>
      <c r="P4030">
        <v>2012</v>
      </c>
    </row>
    <row r="4031" spans="8:16">
      <c r="H4031" t="s">
        <v>296</v>
      </c>
      <c r="I4031" t="s">
        <v>424</v>
      </c>
      <c r="J4031">
        <v>2018</v>
      </c>
      <c r="K4031" t="s">
        <v>716</v>
      </c>
      <c r="L4031">
        <v>1</v>
      </c>
      <c r="N4031" t="s">
        <v>296</v>
      </c>
      <c r="O4031" t="s">
        <v>409</v>
      </c>
      <c r="P4031">
        <v>2013</v>
      </c>
    </row>
    <row r="4032" spans="8:16">
      <c r="H4032" t="s">
        <v>296</v>
      </c>
      <c r="I4032" t="s">
        <v>424</v>
      </c>
      <c r="J4032">
        <v>2019</v>
      </c>
      <c r="K4032" t="s">
        <v>716</v>
      </c>
      <c r="L4032">
        <v>1</v>
      </c>
      <c r="N4032" t="s">
        <v>296</v>
      </c>
      <c r="O4032" t="s">
        <v>409</v>
      </c>
      <c r="P4032">
        <v>2014</v>
      </c>
    </row>
    <row r="4033" spans="8:16">
      <c r="H4033" t="s">
        <v>296</v>
      </c>
      <c r="I4033" t="s">
        <v>424</v>
      </c>
      <c r="J4033">
        <v>2020</v>
      </c>
      <c r="K4033" t="s">
        <v>716</v>
      </c>
      <c r="L4033">
        <v>1</v>
      </c>
      <c r="N4033" t="s">
        <v>296</v>
      </c>
      <c r="O4033" t="s">
        <v>409</v>
      </c>
      <c r="P4033">
        <v>2015</v>
      </c>
    </row>
    <row r="4034" spans="8:16">
      <c r="H4034" t="s">
        <v>296</v>
      </c>
      <c r="I4034" t="s">
        <v>425</v>
      </c>
      <c r="J4034">
        <v>2006</v>
      </c>
      <c r="N4034" t="s">
        <v>296</v>
      </c>
      <c r="O4034" t="s">
        <v>409</v>
      </c>
      <c r="P4034">
        <v>2016</v>
      </c>
    </row>
    <row r="4035" spans="8:16">
      <c r="H4035" t="s">
        <v>296</v>
      </c>
      <c r="I4035" t="s">
        <v>425</v>
      </c>
      <c r="J4035">
        <v>2007</v>
      </c>
      <c r="N4035" t="s">
        <v>296</v>
      </c>
      <c r="O4035" t="s">
        <v>409</v>
      </c>
      <c r="P4035">
        <v>2017</v>
      </c>
    </row>
    <row r="4036" spans="8:16">
      <c r="H4036" t="s">
        <v>296</v>
      </c>
      <c r="I4036" t="s">
        <v>425</v>
      </c>
      <c r="J4036">
        <v>2008</v>
      </c>
      <c r="N4036" t="s">
        <v>296</v>
      </c>
      <c r="O4036" t="s">
        <v>409</v>
      </c>
      <c r="P4036">
        <v>2018</v>
      </c>
    </row>
    <row r="4037" spans="8:16">
      <c r="H4037" t="s">
        <v>296</v>
      </c>
      <c r="I4037" t="s">
        <v>425</v>
      </c>
      <c r="J4037">
        <v>2009</v>
      </c>
      <c r="N4037" t="s">
        <v>296</v>
      </c>
      <c r="O4037" t="s">
        <v>409</v>
      </c>
      <c r="P4037">
        <v>2019</v>
      </c>
    </row>
    <row r="4038" spans="8:16">
      <c r="H4038" t="s">
        <v>296</v>
      </c>
      <c r="I4038" t="s">
        <v>425</v>
      </c>
      <c r="J4038">
        <v>2010</v>
      </c>
      <c r="N4038" t="s">
        <v>296</v>
      </c>
      <c r="O4038" t="s">
        <v>409</v>
      </c>
      <c r="P4038">
        <v>2020</v>
      </c>
    </row>
    <row r="4039" spans="8:16">
      <c r="H4039" t="s">
        <v>296</v>
      </c>
      <c r="I4039" t="s">
        <v>425</v>
      </c>
      <c r="J4039">
        <v>2011</v>
      </c>
      <c r="N4039" t="s">
        <v>296</v>
      </c>
      <c r="O4039" t="s">
        <v>410</v>
      </c>
      <c r="P4039">
        <v>2006</v>
      </c>
    </row>
    <row r="4040" spans="8:16">
      <c r="H4040" t="s">
        <v>296</v>
      </c>
      <c r="I4040" t="s">
        <v>425</v>
      </c>
      <c r="J4040">
        <v>2012</v>
      </c>
      <c r="N4040" t="s">
        <v>296</v>
      </c>
      <c r="O4040" t="s">
        <v>410</v>
      </c>
      <c r="P4040">
        <v>2007</v>
      </c>
    </row>
    <row r="4041" spans="8:16">
      <c r="H4041" t="s">
        <v>296</v>
      </c>
      <c r="I4041" t="s">
        <v>425</v>
      </c>
      <c r="J4041">
        <v>2013</v>
      </c>
      <c r="N4041" t="s">
        <v>296</v>
      </c>
      <c r="O4041" t="s">
        <v>410</v>
      </c>
      <c r="P4041">
        <v>2008</v>
      </c>
    </row>
    <row r="4042" spans="8:16">
      <c r="H4042" t="s">
        <v>296</v>
      </c>
      <c r="I4042" t="s">
        <v>425</v>
      </c>
      <c r="J4042">
        <v>2014</v>
      </c>
      <c r="N4042" t="s">
        <v>296</v>
      </c>
      <c r="O4042" t="s">
        <v>410</v>
      </c>
      <c r="P4042">
        <v>2009</v>
      </c>
    </row>
    <row r="4043" spans="8:16">
      <c r="H4043" t="s">
        <v>296</v>
      </c>
      <c r="I4043" t="s">
        <v>425</v>
      </c>
      <c r="J4043">
        <v>2015</v>
      </c>
      <c r="N4043" t="s">
        <v>296</v>
      </c>
      <c r="O4043" t="s">
        <v>410</v>
      </c>
      <c r="P4043">
        <v>2010</v>
      </c>
    </row>
    <row r="4044" spans="8:16">
      <c r="H4044" t="s">
        <v>296</v>
      </c>
      <c r="I4044" t="s">
        <v>425</v>
      </c>
      <c r="J4044">
        <v>2016</v>
      </c>
      <c r="N4044" t="s">
        <v>296</v>
      </c>
      <c r="O4044" t="s">
        <v>410</v>
      </c>
      <c r="P4044">
        <v>2011</v>
      </c>
    </row>
    <row r="4045" spans="8:16">
      <c r="H4045" t="s">
        <v>296</v>
      </c>
      <c r="I4045" t="s">
        <v>425</v>
      </c>
      <c r="J4045">
        <v>2017</v>
      </c>
      <c r="N4045" t="s">
        <v>296</v>
      </c>
      <c r="O4045" t="s">
        <v>410</v>
      </c>
      <c r="P4045">
        <v>2012</v>
      </c>
    </row>
    <row r="4046" spans="8:16">
      <c r="H4046" t="s">
        <v>296</v>
      </c>
      <c r="I4046" t="s">
        <v>425</v>
      </c>
      <c r="J4046">
        <v>2018</v>
      </c>
      <c r="N4046" t="s">
        <v>296</v>
      </c>
      <c r="O4046" t="s">
        <v>410</v>
      </c>
      <c r="P4046">
        <v>2013</v>
      </c>
    </row>
    <row r="4047" spans="8:16">
      <c r="H4047" t="s">
        <v>296</v>
      </c>
      <c r="I4047" t="s">
        <v>425</v>
      </c>
      <c r="J4047">
        <v>2019</v>
      </c>
      <c r="N4047" t="s">
        <v>296</v>
      </c>
      <c r="O4047" t="s">
        <v>410</v>
      </c>
      <c r="P4047">
        <v>2014</v>
      </c>
    </row>
    <row r="4048" spans="8:16">
      <c r="H4048" t="s">
        <v>296</v>
      </c>
      <c r="I4048" t="s">
        <v>425</v>
      </c>
      <c r="J4048">
        <v>2020</v>
      </c>
      <c r="N4048" t="s">
        <v>296</v>
      </c>
      <c r="O4048" t="s">
        <v>410</v>
      </c>
      <c r="P4048">
        <v>2015</v>
      </c>
    </row>
    <row r="4049" spans="8:18">
      <c r="H4049" t="s">
        <v>296</v>
      </c>
      <c r="I4049" t="s">
        <v>429</v>
      </c>
      <c r="J4049">
        <v>2006</v>
      </c>
      <c r="N4049" t="s">
        <v>296</v>
      </c>
      <c r="O4049" t="s">
        <v>410</v>
      </c>
      <c r="P4049">
        <v>2016</v>
      </c>
    </row>
    <row r="4050" spans="8:18">
      <c r="H4050" t="s">
        <v>296</v>
      </c>
      <c r="I4050" t="s">
        <v>429</v>
      </c>
      <c r="J4050">
        <v>2007</v>
      </c>
      <c r="N4050" t="s">
        <v>296</v>
      </c>
      <c r="O4050" t="s">
        <v>410</v>
      </c>
      <c r="P4050">
        <v>2017</v>
      </c>
    </row>
    <row r="4051" spans="8:18">
      <c r="H4051" t="s">
        <v>296</v>
      </c>
      <c r="I4051" t="s">
        <v>429</v>
      </c>
      <c r="J4051">
        <v>2008</v>
      </c>
      <c r="N4051" t="s">
        <v>296</v>
      </c>
      <c r="O4051" t="s">
        <v>410</v>
      </c>
      <c r="P4051">
        <v>2018</v>
      </c>
    </row>
    <row r="4052" spans="8:18">
      <c r="H4052" t="s">
        <v>296</v>
      </c>
      <c r="I4052" t="s">
        <v>429</v>
      </c>
      <c r="J4052">
        <v>2009</v>
      </c>
      <c r="N4052" t="s">
        <v>296</v>
      </c>
      <c r="O4052" t="s">
        <v>410</v>
      </c>
      <c r="P4052">
        <v>2019</v>
      </c>
    </row>
    <row r="4053" spans="8:18">
      <c r="H4053" t="s">
        <v>296</v>
      </c>
      <c r="I4053" t="s">
        <v>429</v>
      </c>
      <c r="J4053">
        <v>2010</v>
      </c>
      <c r="N4053" t="s">
        <v>296</v>
      </c>
      <c r="O4053" t="s">
        <v>410</v>
      </c>
      <c r="P4053">
        <v>2020</v>
      </c>
    </row>
    <row r="4054" spans="8:18">
      <c r="H4054" t="s">
        <v>296</v>
      </c>
      <c r="I4054" t="s">
        <v>429</v>
      </c>
      <c r="J4054">
        <v>2011</v>
      </c>
      <c r="N4054" t="s">
        <v>296</v>
      </c>
      <c r="O4054" t="s">
        <v>411</v>
      </c>
    </row>
    <row r="4055" spans="8:18">
      <c r="H4055" t="s">
        <v>296</v>
      </c>
      <c r="I4055" t="s">
        <v>429</v>
      </c>
      <c r="J4055">
        <v>2012</v>
      </c>
      <c r="N4055" t="s">
        <v>296</v>
      </c>
      <c r="O4055" t="s">
        <v>412</v>
      </c>
    </row>
    <row r="4056" spans="8:18">
      <c r="H4056" t="s">
        <v>296</v>
      </c>
      <c r="I4056" t="s">
        <v>429</v>
      </c>
      <c r="J4056">
        <v>2013</v>
      </c>
      <c r="N4056" t="s">
        <v>296</v>
      </c>
      <c r="O4056" t="s">
        <v>412</v>
      </c>
      <c r="P4056">
        <v>2018</v>
      </c>
      <c r="Q4056" t="s">
        <v>1440</v>
      </c>
      <c r="R4056">
        <v>1</v>
      </c>
    </row>
    <row r="4057" spans="8:18">
      <c r="H4057" t="s">
        <v>296</v>
      </c>
      <c r="I4057" t="s">
        <v>429</v>
      </c>
      <c r="J4057">
        <v>2014</v>
      </c>
      <c r="N4057" t="s">
        <v>296</v>
      </c>
      <c r="O4057" t="s">
        <v>412</v>
      </c>
      <c r="P4057">
        <v>2019</v>
      </c>
      <c r="Q4057" t="s">
        <v>1440</v>
      </c>
      <c r="R4057">
        <v>1</v>
      </c>
    </row>
    <row r="4058" spans="8:18">
      <c r="H4058" t="s">
        <v>296</v>
      </c>
      <c r="I4058" t="s">
        <v>429</v>
      </c>
      <c r="J4058">
        <v>2015</v>
      </c>
      <c r="N4058" t="s">
        <v>296</v>
      </c>
      <c r="O4058" t="s">
        <v>412</v>
      </c>
      <c r="P4058">
        <v>2020</v>
      </c>
      <c r="Q4058" t="s">
        <v>1440</v>
      </c>
      <c r="R4058">
        <v>1</v>
      </c>
    </row>
    <row r="4059" spans="8:18">
      <c r="H4059" t="s">
        <v>296</v>
      </c>
      <c r="I4059" t="s">
        <v>429</v>
      </c>
      <c r="J4059">
        <v>2016</v>
      </c>
      <c r="N4059" t="s">
        <v>296</v>
      </c>
      <c r="O4059" t="s">
        <v>413</v>
      </c>
    </row>
    <row r="4060" spans="8:18">
      <c r="H4060" t="s">
        <v>296</v>
      </c>
      <c r="I4060" t="s">
        <v>429</v>
      </c>
      <c r="J4060">
        <v>2017</v>
      </c>
      <c r="N4060" t="s">
        <v>296</v>
      </c>
      <c r="O4060" t="s">
        <v>414</v>
      </c>
      <c r="P4060">
        <v>0</v>
      </c>
    </row>
    <row r="4061" spans="8:18">
      <c r="H4061" t="s">
        <v>296</v>
      </c>
      <c r="I4061" t="s">
        <v>429</v>
      </c>
      <c r="J4061">
        <v>2018</v>
      </c>
      <c r="N4061" t="s">
        <v>296</v>
      </c>
      <c r="O4061" t="s">
        <v>415</v>
      </c>
      <c r="P4061">
        <v>2006</v>
      </c>
      <c r="Q4061" t="s">
        <v>516</v>
      </c>
      <c r="R4061">
        <v>0</v>
      </c>
    </row>
    <row r="4062" spans="8:18">
      <c r="H4062" t="s">
        <v>296</v>
      </c>
      <c r="I4062" t="s">
        <v>429</v>
      </c>
      <c r="J4062">
        <v>2019</v>
      </c>
      <c r="N4062" t="s">
        <v>296</v>
      </c>
      <c r="O4062" t="s">
        <v>415</v>
      </c>
      <c r="P4062">
        <v>2007</v>
      </c>
      <c r="Q4062" t="s">
        <v>516</v>
      </c>
      <c r="R4062">
        <v>0</v>
      </c>
    </row>
    <row r="4063" spans="8:18">
      <c r="H4063" t="s">
        <v>296</v>
      </c>
      <c r="I4063" t="s">
        <v>429</v>
      </c>
      <c r="J4063">
        <v>2020</v>
      </c>
      <c r="N4063" t="s">
        <v>296</v>
      </c>
      <c r="O4063" t="s">
        <v>415</v>
      </c>
      <c r="P4063">
        <v>2008</v>
      </c>
      <c r="Q4063" t="s">
        <v>516</v>
      </c>
      <c r="R4063">
        <v>0</v>
      </c>
    </row>
    <row r="4064" spans="8:18">
      <c r="H4064" t="s">
        <v>296</v>
      </c>
      <c r="I4064" t="s">
        <v>434</v>
      </c>
      <c r="J4064">
        <v>2006</v>
      </c>
      <c r="N4064" t="s">
        <v>296</v>
      </c>
      <c r="O4064" t="s">
        <v>415</v>
      </c>
      <c r="P4064">
        <v>2009</v>
      </c>
      <c r="Q4064" t="s">
        <v>516</v>
      </c>
      <c r="R4064">
        <v>0</v>
      </c>
    </row>
    <row r="4065" spans="8:18">
      <c r="H4065" t="s">
        <v>296</v>
      </c>
      <c r="I4065" t="s">
        <v>434</v>
      </c>
      <c r="J4065">
        <v>2007</v>
      </c>
      <c r="N4065" t="s">
        <v>296</v>
      </c>
      <c r="O4065" t="s">
        <v>415</v>
      </c>
      <c r="P4065">
        <v>2010</v>
      </c>
      <c r="Q4065" t="s">
        <v>516</v>
      </c>
      <c r="R4065">
        <v>0</v>
      </c>
    </row>
    <row r="4066" spans="8:18">
      <c r="H4066" t="s">
        <v>296</v>
      </c>
      <c r="I4066" t="s">
        <v>434</v>
      </c>
      <c r="J4066">
        <v>2008</v>
      </c>
      <c r="N4066" t="s">
        <v>296</v>
      </c>
      <c r="O4066" t="s">
        <v>415</v>
      </c>
      <c r="P4066">
        <v>2011</v>
      </c>
      <c r="Q4066" t="s">
        <v>516</v>
      </c>
      <c r="R4066">
        <v>0</v>
      </c>
    </row>
    <row r="4067" spans="8:18">
      <c r="H4067" t="s">
        <v>296</v>
      </c>
      <c r="I4067" t="s">
        <v>434</v>
      </c>
      <c r="J4067">
        <v>2009</v>
      </c>
      <c r="N4067" t="s">
        <v>296</v>
      </c>
      <c r="O4067" t="s">
        <v>415</v>
      </c>
      <c r="P4067">
        <v>2012</v>
      </c>
      <c r="Q4067" t="s">
        <v>516</v>
      </c>
      <c r="R4067">
        <v>0</v>
      </c>
    </row>
    <row r="4068" spans="8:18">
      <c r="H4068" t="s">
        <v>296</v>
      </c>
      <c r="I4068" t="s">
        <v>434</v>
      </c>
      <c r="J4068">
        <v>2010</v>
      </c>
      <c r="N4068" t="s">
        <v>296</v>
      </c>
      <c r="O4068" t="s">
        <v>415</v>
      </c>
      <c r="P4068">
        <v>2013</v>
      </c>
      <c r="Q4068" t="s">
        <v>516</v>
      </c>
      <c r="R4068">
        <v>0</v>
      </c>
    </row>
    <row r="4069" spans="8:18">
      <c r="H4069" t="s">
        <v>296</v>
      </c>
      <c r="I4069" t="s">
        <v>434</v>
      </c>
      <c r="J4069">
        <v>2011</v>
      </c>
      <c r="N4069" t="s">
        <v>296</v>
      </c>
      <c r="O4069" t="s">
        <v>415</v>
      </c>
      <c r="P4069">
        <v>2014</v>
      </c>
      <c r="Q4069" t="s">
        <v>516</v>
      </c>
      <c r="R4069">
        <v>0</v>
      </c>
    </row>
    <row r="4070" spans="8:18">
      <c r="H4070" t="s">
        <v>296</v>
      </c>
      <c r="I4070" t="s">
        <v>434</v>
      </c>
      <c r="J4070">
        <v>2012</v>
      </c>
      <c r="N4070" t="s">
        <v>296</v>
      </c>
      <c r="O4070" t="s">
        <v>415</v>
      </c>
      <c r="P4070">
        <v>2015</v>
      </c>
      <c r="Q4070" t="s">
        <v>516</v>
      </c>
      <c r="R4070">
        <v>0</v>
      </c>
    </row>
    <row r="4071" spans="8:18">
      <c r="H4071" t="s">
        <v>296</v>
      </c>
      <c r="I4071" t="s">
        <v>434</v>
      </c>
      <c r="J4071">
        <v>2013</v>
      </c>
      <c r="N4071" t="s">
        <v>296</v>
      </c>
      <c r="O4071" t="s">
        <v>415</v>
      </c>
      <c r="P4071">
        <v>2016</v>
      </c>
      <c r="Q4071" t="s">
        <v>516</v>
      </c>
      <c r="R4071">
        <v>0</v>
      </c>
    </row>
    <row r="4072" spans="8:18">
      <c r="H4072" t="s">
        <v>296</v>
      </c>
      <c r="I4072" t="s">
        <v>434</v>
      </c>
      <c r="J4072">
        <v>2014</v>
      </c>
      <c r="N4072" t="s">
        <v>296</v>
      </c>
      <c r="O4072" t="s">
        <v>415</v>
      </c>
      <c r="P4072">
        <v>2017</v>
      </c>
      <c r="Q4072" t="s">
        <v>516</v>
      </c>
      <c r="R4072">
        <v>0</v>
      </c>
    </row>
    <row r="4073" spans="8:18">
      <c r="H4073" t="s">
        <v>296</v>
      </c>
      <c r="I4073" t="s">
        <v>434</v>
      </c>
      <c r="J4073">
        <v>2015</v>
      </c>
      <c r="N4073" t="s">
        <v>296</v>
      </c>
      <c r="O4073" t="s">
        <v>415</v>
      </c>
      <c r="P4073">
        <v>2018</v>
      </c>
      <c r="Q4073" t="s">
        <v>516</v>
      </c>
      <c r="R4073">
        <v>0</v>
      </c>
    </row>
    <row r="4074" spans="8:18">
      <c r="H4074" t="s">
        <v>296</v>
      </c>
      <c r="I4074" t="s">
        <v>434</v>
      </c>
      <c r="J4074">
        <v>2016</v>
      </c>
      <c r="N4074" t="s">
        <v>296</v>
      </c>
      <c r="O4074" t="s">
        <v>415</v>
      </c>
      <c r="P4074">
        <v>2019</v>
      </c>
      <c r="Q4074" t="s">
        <v>516</v>
      </c>
      <c r="R4074">
        <v>0</v>
      </c>
    </row>
    <row r="4075" spans="8:18">
      <c r="H4075" t="s">
        <v>296</v>
      </c>
      <c r="I4075" t="s">
        <v>434</v>
      </c>
      <c r="J4075">
        <v>2017</v>
      </c>
      <c r="N4075" t="s">
        <v>296</v>
      </c>
      <c r="O4075" t="s">
        <v>415</v>
      </c>
      <c r="P4075">
        <v>2020</v>
      </c>
      <c r="Q4075" t="s">
        <v>516</v>
      </c>
      <c r="R4075">
        <v>0</v>
      </c>
    </row>
    <row r="4076" spans="8:18">
      <c r="H4076" t="s">
        <v>296</v>
      </c>
      <c r="I4076" t="s">
        <v>434</v>
      </c>
      <c r="J4076">
        <v>2018</v>
      </c>
      <c r="N4076" t="s">
        <v>296</v>
      </c>
      <c r="O4076" t="s">
        <v>416</v>
      </c>
      <c r="P4076">
        <v>0</v>
      </c>
    </row>
    <row r="4077" spans="8:18">
      <c r="H4077" t="s">
        <v>296</v>
      </c>
      <c r="I4077" t="s">
        <v>434</v>
      </c>
      <c r="J4077">
        <v>2019</v>
      </c>
      <c r="N4077" t="s">
        <v>296</v>
      </c>
      <c r="O4077" t="s">
        <v>417</v>
      </c>
    </row>
    <row r="4078" spans="8:18">
      <c r="H4078" t="s">
        <v>296</v>
      </c>
      <c r="I4078" t="s">
        <v>434</v>
      </c>
      <c r="J4078">
        <v>2020</v>
      </c>
      <c r="N4078" t="s">
        <v>296</v>
      </c>
      <c r="O4078" t="s">
        <v>418</v>
      </c>
      <c r="P4078">
        <v>2006</v>
      </c>
    </row>
    <row r="4079" spans="8:18">
      <c r="H4079" t="s">
        <v>296</v>
      </c>
      <c r="I4079" t="s">
        <v>437</v>
      </c>
      <c r="J4079">
        <v>2006</v>
      </c>
      <c r="K4079" t="s">
        <v>516</v>
      </c>
      <c r="L4079">
        <v>0</v>
      </c>
      <c r="N4079" t="s">
        <v>296</v>
      </c>
      <c r="O4079" t="s">
        <v>418</v>
      </c>
      <c r="P4079">
        <v>2007</v>
      </c>
    </row>
    <row r="4080" spans="8:18">
      <c r="H4080" t="s">
        <v>296</v>
      </c>
      <c r="I4080" t="s">
        <v>437</v>
      </c>
      <c r="J4080">
        <v>2007</v>
      </c>
      <c r="K4080" t="s">
        <v>516</v>
      </c>
      <c r="L4080">
        <v>0</v>
      </c>
      <c r="N4080" t="s">
        <v>296</v>
      </c>
      <c r="O4080" t="s">
        <v>418</v>
      </c>
      <c r="P4080">
        <v>2008</v>
      </c>
    </row>
    <row r="4081" spans="8:18">
      <c r="H4081" t="s">
        <v>296</v>
      </c>
      <c r="I4081" t="s">
        <v>437</v>
      </c>
      <c r="J4081">
        <v>2008</v>
      </c>
      <c r="K4081" t="s">
        <v>516</v>
      </c>
      <c r="L4081">
        <v>0</v>
      </c>
      <c r="N4081" t="s">
        <v>296</v>
      </c>
      <c r="O4081" t="s">
        <v>418</v>
      </c>
      <c r="P4081">
        <v>2009</v>
      </c>
    </row>
    <row r="4082" spans="8:18">
      <c r="H4082" t="s">
        <v>296</v>
      </c>
      <c r="I4082" t="s">
        <v>437</v>
      </c>
      <c r="J4082">
        <v>2009</v>
      </c>
      <c r="K4082" t="s">
        <v>516</v>
      </c>
      <c r="L4082">
        <v>0</v>
      </c>
      <c r="N4082" t="s">
        <v>296</v>
      </c>
      <c r="O4082" t="s">
        <v>418</v>
      </c>
      <c r="P4082">
        <v>2010</v>
      </c>
    </row>
    <row r="4083" spans="8:18">
      <c r="H4083" t="s">
        <v>296</v>
      </c>
      <c r="I4083" t="s">
        <v>437</v>
      </c>
      <c r="J4083">
        <v>2010</v>
      </c>
      <c r="K4083" t="s">
        <v>516</v>
      </c>
      <c r="L4083">
        <v>0</v>
      </c>
      <c r="N4083" t="s">
        <v>296</v>
      </c>
      <c r="O4083" t="s">
        <v>418</v>
      </c>
      <c r="P4083">
        <v>2011</v>
      </c>
    </row>
    <row r="4084" spans="8:18">
      <c r="H4084" t="s">
        <v>296</v>
      </c>
      <c r="I4084" t="s">
        <v>437</v>
      </c>
      <c r="J4084">
        <v>2011</v>
      </c>
      <c r="K4084" t="s">
        <v>516</v>
      </c>
      <c r="L4084">
        <v>0</v>
      </c>
      <c r="N4084" t="s">
        <v>296</v>
      </c>
      <c r="O4084" t="s">
        <v>418</v>
      </c>
      <c r="P4084">
        <v>2012</v>
      </c>
    </row>
    <row r="4085" spans="8:18">
      <c r="H4085" t="s">
        <v>296</v>
      </c>
      <c r="I4085" t="s">
        <v>437</v>
      </c>
      <c r="J4085">
        <v>2012</v>
      </c>
      <c r="K4085" t="s">
        <v>516</v>
      </c>
      <c r="L4085">
        <v>0</v>
      </c>
      <c r="N4085" t="s">
        <v>296</v>
      </c>
      <c r="O4085" t="s">
        <v>418</v>
      </c>
      <c r="P4085">
        <v>2013</v>
      </c>
    </row>
    <row r="4086" spans="8:18">
      <c r="H4086" t="s">
        <v>296</v>
      </c>
      <c r="I4086" t="s">
        <v>437</v>
      </c>
      <c r="J4086">
        <v>2013</v>
      </c>
      <c r="K4086" t="s">
        <v>516</v>
      </c>
      <c r="L4086">
        <v>0</v>
      </c>
      <c r="N4086" t="s">
        <v>296</v>
      </c>
      <c r="O4086" t="s">
        <v>418</v>
      </c>
      <c r="P4086">
        <v>2014</v>
      </c>
    </row>
    <row r="4087" spans="8:18">
      <c r="H4087" t="s">
        <v>296</v>
      </c>
      <c r="I4087" t="s">
        <v>437</v>
      </c>
      <c r="J4087">
        <v>2014</v>
      </c>
      <c r="K4087" t="s">
        <v>516</v>
      </c>
      <c r="L4087">
        <v>0</v>
      </c>
      <c r="N4087" t="s">
        <v>296</v>
      </c>
      <c r="O4087" t="s">
        <v>418</v>
      </c>
      <c r="P4087">
        <v>2015</v>
      </c>
    </row>
    <row r="4088" spans="8:18">
      <c r="H4088" t="s">
        <v>296</v>
      </c>
      <c r="I4088" t="s">
        <v>437</v>
      </c>
      <c r="J4088">
        <v>2015</v>
      </c>
      <c r="K4088" t="s">
        <v>516</v>
      </c>
      <c r="L4088">
        <v>0</v>
      </c>
      <c r="N4088" t="s">
        <v>296</v>
      </c>
      <c r="O4088" t="s">
        <v>418</v>
      </c>
      <c r="P4088">
        <v>2016</v>
      </c>
    </row>
    <row r="4089" spans="8:18">
      <c r="H4089" t="s">
        <v>296</v>
      </c>
      <c r="I4089" t="s">
        <v>437</v>
      </c>
      <c r="J4089">
        <v>2016</v>
      </c>
      <c r="K4089" t="s">
        <v>516</v>
      </c>
      <c r="L4089">
        <v>0</v>
      </c>
      <c r="N4089" t="s">
        <v>296</v>
      </c>
      <c r="O4089" t="s">
        <v>418</v>
      </c>
      <c r="P4089">
        <v>2017</v>
      </c>
    </row>
    <row r="4090" spans="8:18">
      <c r="H4090" t="s">
        <v>296</v>
      </c>
      <c r="I4090" t="s">
        <v>437</v>
      </c>
      <c r="J4090">
        <v>2017</v>
      </c>
      <c r="K4090" t="s">
        <v>516</v>
      </c>
      <c r="L4090">
        <v>0</v>
      </c>
      <c r="N4090" t="s">
        <v>296</v>
      </c>
      <c r="O4090" t="s">
        <v>418</v>
      </c>
      <c r="P4090">
        <v>2018</v>
      </c>
    </row>
    <row r="4091" spans="8:18">
      <c r="H4091" t="s">
        <v>296</v>
      </c>
      <c r="I4091" t="s">
        <v>437</v>
      </c>
      <c r="J4091">
        <v>2018</v>
      </c>
      <c r="K4091" t="s">
        <v>516</v>
      </c>
      <c r="L4091">
        <v>0</v>
      </c>
      <c r="N4091" t="s">
        <v>296</v>
      </c>
      <c r="O4091" t="s">
        <v>418</v>
      </c>
      <c r="P4091">
        <v>2019</v>
      </c>
    </row>
    <row r="4092" spans="8:18">
      <c r="H4092" t="s">
        <v>296</v>
      </c>
      <c r="I4092" t="s">
        <v>437</v>
      </c>
      <c r="J4092">
        <v>2019</v>
      </c>
      <c r="K4092" t="s">
        <v>516</v>
      </c>
      <c r="L4092">
        <v>0</v>
      </c>
      <c r="N4092" t="s">
        <v>296</v>
      </c>
      <c r="O4092" t="s">
        <v>418</v>
      </c>
      <c r="P4092">
        <v>2020</v>
      </c>
    </row>
    <row r="4093" spans="8:18">
      <c r="H4093" t="s">
        <v>296</v>
      </c>
      <c r="I4093" t="s">
        <v>437</v>
      </c>
      <c r="J4093">
        <v>2020</v>
      </c>
      <c r="K4093" t="s">
        <v>516</v>
      </c>
      <c r="L4093">
        <v>0</v>
      </c>
      <c r="N4093" t="s">
        <v>296</v>
      </c>
      <c r="O4093" t="s">
        <v>419</v>
      </c>
      <c r="Q4093" t="s">
        <v>519</v>
      </c>
      <c r="R4093">
        <v>0</v>
      </c>
    </row>
    <row r="4094" spans="8:18">
      <c r="H4094" t="s">
        <v>296</v>
      </c>
      <c r="I4094" t="s">
        <v>438</v>
      </c>
      <c r="J4094">
        <v>2006</v>
      </c>
      <c r="K4094">
        <v>0</v>
      </c>
      <c r="L4094">
        <v>0</v>
      </c>
      <c r="N4094" t="s">
        <v>296</v>
      </c>
      <c r="O4094" t="s">
        <v>420</v>
      </c>
      <c r="P4094">
        <v>2006</v>
      </c>
    </row>
    <row r="4095" spans="8:18">
      <c r="H4095" t="s">
        <v>296</v>
      </c>
      <c r="I4095" t="s">
        <v>438</v>
      </c>
      <c r="J4095">
        <v>2007</v>
      </c>
      <c r="K4095">
        <v>0</v>
      </c>
      <c r="L4095">
        <v>0</v>
      </c>
      <c r="N4095" t="s">
        <v>296</v>
      </c>
      <c r="O4095" t="s">
        <v>420</v>
      </c>
      <c r="P4095">
        <v>2007</v>
      </c>
    </row>
    <row r="4096" spans="8:18">
      <c r="H4096" t="s">
        <v>296</v>
      </c>
      <c r="I4096" t="s">
        <v>438</v>
      </c>
      <c r="J4096">
        <v>2008</v>
      </c>
      <c r="K4096">
        <v>0</v>
      </c>
      <c r="L4096">
        <v>0</v>
      </c>
      <c r="N4096" t="s">
        <v>296</v>
      </c>
      <c r="O4096" t="s">
        <v>420</v>
      </c>
      <c r="P4096">
        <v>2008</v>
      </c>
    </row>
    <row r="4097" spans="8:16">
      <c r="H4097" t="s">
        <v>296</v>
      </c>
      <c r="I4097" t="s">
        <v>438</v>
      </c>
      <c r="J4097">
        <v>2009</v>
      </c>
      <c r="K4097">
        <v>0</v>
      </c>
      <c r="L4097">
        <v>0</v>
      </c>
      <c r="N4097" t="s">
        <v>296</v>
      </c>
      <c r="O4097" t="s">
        <v>420</v>
      </c>
      <c r="P4097">
        <v>2009</v>
      </c>
    </row>
    <row r="4098" spans="8:16">
      <c r="H4098" t="s">
        <v>296</v>
      </c>
      <c r="I4098" t="s">
        <v>438</v>
      </c>
      <c r="J4098">
        <v>2010</v>
      </c>
      <c r="K4098">
        <v>0</v>
      </c>
      <c r="L4098">
        <v>0</v>
      </c>
      <c r="N4098" t="s">
        <v>296</v>
      </c>
      <c r="O4098" t="s">
        <v>420</v>
      </c>
      <c r="P4098">
        <v>2010</v>
      </c>
    </row>
    <row r="4099" spans="8:16">
      <c r="H4099" t="s">
        <v>296</v>
      </c>
      <c r="I4099" t="s">
        <v>438</v>
      </c>
      <c r="J4099">
        <v>2011</v>
      </c>
      <c r="K4099">
        <v>0</v>
      </c>
      <c r="L4099">
        <v>0</v>
      </c>
      <c r="N4099" t="s">
        <v>296</v>
      </c>
      <c r="O4099" t="s">
        <v>420</v>
      </c>
      <c r="P4099">
        <v>2011</v>
      </c>
    </row>
    <row r="4100" spans="8:16">
      <c r="H4100" t="s">
        <v>296</v>
      </c>
      <c r="I4100" t="s">
        <v>438</v>
      </c>
      <c r="J4100">
        <v>2012</v>
      </c>
      <c r="K4100">
        <v>0</v>
      </c>
      <c r="L4100">
        <v>0</v>
      </c>
      <c r="N4100" t="s">
        <v>296</v>
      </c>
      <c r="O4100" t="s">
        <v>420</v>
      </c>
      <c r="P4100">
        <v>2012</v>
      </c>
    </row>
    <row r="4101" spans="8:16">
      <c r="H4101" t="s">
        <v>296</v>
      </c>
      <c r="I4101" t="s">
        <v>438</v>
      </c>
      <c r="J4101">
        <v>2013</v>
      </c>
      <c r="K4101">
        <v>0</v>
      </c>
      <c r="L4101">
        <v>0</v>
      </c>
      <c r="N4101" t="s">
        <v>296</v>
      </c>
      <c r="O4101" t="s">
        <v>420</v>
      </c>
      <c r="P4101">
        <v>2013</v>
      </c>
    </row>
    <row r="4102" spans="8:16">
      <c r="H4102" t="s">
        <v>296</v>
      </c>
      <c r="I4102" t="s">
        <v>438</v>
      </c>
      <c r="J4102">
        <v>2014</v>
      </c>
      <c r="K4102">
        <v>0</v>
      </c>
      <c r="L4102">
        <v>0</v>
      </c>
      <c r="N4102" t="s">
        <v>296</v>
      </c>
      <c r="O4102" t="s">
        <v>420</v>
      </c>
      <c r="P4102">
        <v>2014</v>
      </c>
    </row>
    <row r="4103" spans="8:16">
      <c r="H4103" t="s">
        <v>296</v>
      </c>
      <c r="I4103" t="s">
        <v>438</v>
      </c>
      <c r="J4103">
        <v>2015</v>
      </c>
      <c r="K4103">
        <v>0</v>
      </c>
      <c r="L4103">
        <v>0</v>
      </c>
      <c r="N4103" t="s">
        <v>296</v>
      </c>
      <c r="O4103" t="s">
        <v>420</v>
      </c>
      <c r="P4103">
        <v>2015</v>
      </c>
    </row>
    <row r="4104" spans="8:16">
      <c r="H4104" t="s">
        <v>296</v>
      </c>
      <c r="I4104" t="s">
        <v>438</v>
      </c>
      <c r="J4104">
        <v>2016</v>
      </c>
      <c r="K4104">
        <v>0</v>
      </c>
      <c r="L4104">
        <v>0</v>
      </c>
      <c r="N4104" t="s">
        <v>296</v>
      </c>
      <c r="O4104" t="s">
        <v>420</v>
      </c>
      <c r="P4104">
        <v>2016</v>
      </c>
    </row>
    <row r="4105" spans="8:16">
      <c r="H4105" t="s">
        <v>296</v>
      </c>
      <c r="I4105" t="s">
        <v>438</v>
      </c>
      <c r="J4105">
        <v>2017</v>
      </c>
      <c r="K4105">
        <v>0</v>
      </c>
      <c r="L4105">
        <v>0</v>
      </c>
      <c r="N4105" t="s">
        <v>296</v>
      </c>
      <c r="O4105" t="s">
        <v>420</v>
      </c>
      <c r="P4105">
        <v>2017</v>
      </c>
    </row>
    <row r="4106" spans="8:16">
      <c r="H4106" t="s">
        <v>296</v>
      </c>
      <c r="I4106" t="s">
        <v>438</v>
      </c>
      <c r="J4106">
        <v>2018</v>
      </c>
      <c r="K4106">
        <v>0</v>
      </c>
      <c r="L4106">
        <v>0</v>
      </c>
      <c r="N4106" t="s">
        <v>296</v>
      </c>
      <c r="O4106" t="s">
        <v>420</v>
      </c>
      <c r="P4106">
        <v>2018</v>
      </c>
    </row>
    <row r="4107" spans="8:16">
      <c r="H4107" t="s">
        <v>296</v>
      </c>
      <c r="I4107" t="s">
        <v>438</v>
      </c>
      <c r="J4107">
        <v>2019</v>
      </c>
      <c r="K4107">
        <v>0</v>
      </c>
      <c r="L4107">
        <v>0</v>
      </c>
      <c r="N4107" t="s">
        <v>296</v>
      </c>
      <c r="O4107" t="s">
        <v>420</v>
      </c>
      <c r="P4107">
        <v>2019</v>
      </c>
    </row>
    <row r="4108" spans="8:16">
      <c r="H4108" t="s">
        <v>296</v>
      </c>
      <c r="I4108" t="s">
        <v>438</v>
      </c>
      <c r="J4108">
        <v>2020</v>
      </c>
      <c r="K4108">
        <v>0</v>
      </c>
      <c r="L4108">
        <v>0</v>
      </c>
      <c r="N4108" t="s">
        <v>296</v>
      </c>
      <c r="O4108" t="s">
        <v>420</v>
      </c>
      <c r="P4108">
        <v>2020</v>
      </c>
    </row>
    <row r="4109" spans="8:16">
      <c r="H4109" t="s">
        <v>296</v>
      </c>
      <c r="I4109" t="s">
        <v>469</v>
      </c>
      <c r="J4109">
        <v>2006</v>
      </c>
      <c r="K4109" t="s">
        <v>1119</v>
      </c>
      <c r="L4109">
        <v>3</v>
      </c>
      <c r="N4109" t="s">
        <v>296</v>
      </c>
      <c r="O4109" t="s">
        <v>421</v>
      </c>
      <c r="P4109">
        <v>2006</v>
      </c>
    </row>
    <row r="4110" spans="8:16">
      <c r="H4110" t="s">
        <v>296</v>
      </c>
      <c r="I4110" t="s">
        <v>469</v>
      </c>
      <c r="J4110">
        <v>2007</v>
      </c>
      <c r="K4110" t="s">
        <v>1119</v>
      </c>
      <c r="L4110">
        <v>3</v>
      </c>
      <c r="N4110" t="s">
        <v>296</v>
      </c>
      <c r="O4110" t="s">
        <v>421</v>
      </c>
      <c r="P4110">
        <v>2007</v>
      </c>
    </row>
    <row r="4111" spans="8:16">
      <c r="H4111" t="s">
        <v>296</v>
      </c>
      <c r="I4111" t="s">
        <v>469</v>
      </c>
      <c r="J4111">
        <v>2008</v>
      </c>
      <c r="K4111" t="s">
        <v>1119</v>
      </c>
      <c r="L4111">
        <v>3</v>
      </c>
      <c r="N4111" t="s">
        <v>296</v>
      </c>
      <c r="O4111" t="s">
        <v>421</v>
      </c>
      <c r="P4111">
        <v>2008</v>
      </c>
    </row>
    <row r="4112" spans="8:16">
      <c r="H4112" t="s">
        <v>296</v>
      </c>
      <c r="I4112" t="s">
        <v>469</v>
      </c>
      <c r="J4112">
        <v>2009</v>
      </c>
      <c r="K4112" t="s">
        <v>1119</v>
      </c>
      <c r="L4112">
        <v>3</v>
      </c>
      <c r="N4112" t="s">
        <v>296</v>
      </c>
      <c r="O4112" t="s">
        <v>421</v>
      </c>
      <c r="P4112">
        <v>2009</v>
      </c>
    </row>
    <row r="4113" spans="8:18">
      <c r="H4113" t="s">
        <v>296</v>
      </c>
      <c r="I4113" t="s">
        <v>469</v>
      </c>
      <c r="J4113">
        <v>2010</v>
      </c>
      <c r="K4113" t="s">
        <v>1119</v>
      </c>
      <c r="L4113">
        <v>3</v>
      </c>
      <c r="N4113" t="s">
        <v>296</v>
      </c>
      <c r="O4113" t="s">
        <v>421</v>
      </c>
      <c r="P4113">
        <v>2010</v>
      </c>
    </row>
    <row r="4114" spans="8:18">
      <c r="H4114" t="s">
        <v>296</v>
      </c>
      <c r="I4114" t="s">
        <v>469</v>
      </c>
      <c r="J4114">
        <v>2011</v>
      </c>
      <c r="K4114" t="s">
        <v>1119</v>
      </c>
      <c r="L4114">
        <v>3</v>
      </c>
      <c r="N4114" t="s">
        <v>296</v>
      </c>
      <c r="O4114" t="s">
        <v>421</v>
      </c>
      <c r="P4114">
        <v>2011</v>
      </c>
    </row>
    <row r="4115" spans="8:18">
      <c r="H4115" t="s">
        <v>296</v>
      </c>
      <c r="I4115" t="s">
        <v>469</v>
      </c>
      <c r="J4115">
        <v>2012</v>
      </c>
      <c r="K4115" t="s">
        <v>1119</v>
      </c>
      <c r="L4115">
        <v>3</v>
      </c>
      <c r="N4115" t="s">
        <v>296</v>
      </c>
      <c r="O4115" t="s">
        <v>421</v>
      </c>
      <c r="P4115">
        <v>2012</v>
      </c>
    </row>
    <row r="4116" spans="8:18">
      <c r="H4116" t="s">
        <v>296</v>
      </c>
      <c r="I4116" t="s">
        <v>469</v>
      </c>
      <c r="J4116">
        <v>2013</v>
      </c>
      <c r="K4116" t="s">
        <v>1119</v>
      </c>
      <c r="L4116">
        <v>3</v>
      </c>
      <c r="N4116" t="s">
        <v>296</v>
      </c>
      <c r="O4116" t="s">
        <v>421</v>
      </c>
      <c r="P4116">
        <v>2013</v>
      </c>
    </row>
    <row r="4117" spans="8:18">
      <c r="H4117" t="s">
        <v>296</v>
      </c>
      <c r="I4117" t="s">
        <v>469</v>
      </c>
      <c r="J4117">
        <v>2014</v>
      </c>
      <c r="K4117" t="s">
        <v>1119</v>
      </c>
      <c r="L4117">
        <v>3</v>
      </c>
      <c r="N4117" t="s">
        <v>296</v>
      </c>
      <c r="O4117" t="s">
        <v>421</v>
      </c>
      <c r="P4117">
        <v>2014</v>
      </c>
    </row>
    <row r="4118" spans="8:18">
      <c r="H4118" t="s">
        <v>296</v>
      </c>
      <c r="I4118" t="s">
        <v>469</v>
      </c>
      <c r="J4118">
        <v>2015</v>
      </c>
      <c r="K4118" t="s">
        <v>1119</v>
      </c>
      <c r="L4118">
        <v>3</v>
      </c>
      <c r="N4118" t="s">
        <v>296</v>
      </c>
      <c r="O4118" t="s">
        <v>421</v>
      </c>
      <c r="P4118">
        <v>2015</v>
      </c>
      <c r="Q4118" t="s">
        <v>519</v>
      </c>
      <c r="R4118">
        <v>0</v>
      </c>
    </row>
    <row r="4119" spans="8:18">
      <c r="H4119" t="s">
        <v>296</v>
      </c>
      <c r="I4119" t="s">
        <v>469</v>
      </c>
      <c r="J4119">
        <v>2016</v>
      </c>
      <c r="K4119" t="s">
        <v>1119</v>
      </c>
      <c r="L4119">
        <v>3</v>
      </c>
      <c r="N4119" t="s">
        <v>296</v>
      </c>
      <c r="O4119" t="s">
        <v>421</v>
      </c>
      <c r="P4119">
        <v>2016</v>
      </c>
      <c r="Q4119" t="s">
        <v>519</v>
      </c>
      <c r="R4119">
        <v>0</v>
      </c>
    </row>
    <row r="4120" spans="8:18">
      <c r="H4120" t="s">
        <v>296</v>
      </c>
      <c r="I4120" t="s">
        <v>469</v>
      </c>
      <c r="J4120">
        <v>2017</v>
      </c>
      <c r="K4120" t="s">
        <v>1119</v>
      </c>
      <c r="L4120">
        <v>3</v>
      </c>
      <c r="N4120" t="s">
        <v>296</v>
      </c>
      <c r="O4120" t="s">
        <v>421</v>
      </c>
      <c r="P4120">
        <v>2017</v>
      </c>
      <c r="Q4120" t="s">
        <v>519</v>
      </c>
      <c r="R4120">
        <v>0</v>
      </c>
    </row>
    <row r="4121" spans="8:18">
      <c r="H4121" t="s">
        <v>296</v>
      </c>
      <c r="I4121" t="s">
        <v>469</v>
      </c>
      <c r="J4121">
        <v>2018</v>
      </c>
      <c r="K4121" t="s">
        <v>1119</v>
      </c>
      <c r="L4121">
        <v>3</v>
      </c>
      <c r="N4121" t="s">
        <v>296</v>
      </c>
      <c r="O4121" t="s">
        <v>421</v>
      </c>
      <c r="P4121">
        <v>2018</v>
      </c>
      <c r="Q4121" t="s">
        <v>519</v>
      </c>
      <c r="R4121">
        <v>0</v>
      </c>
    </row>
    <row r="4122" spans="8:18">
      <c r="H4122" t="s">
        <v>296</v>
      </c>
      <c r="I4122" t="s">
        <v>469</v>
      </c>
      <c r="J4122">
        <v>2019</v>
      </c>
      <c r="K4122" t="s">
        <v>1119</v>
      </c>
      <c r="L4122">
        <v>3</v>
      </c>
      <c r="N4122" t="s">
        <v>296</v>
      </c>
      <c r="O4122" t="s">
        <v>421</v>
      </c>
      <c r="P4122">
        <v>2019</v>
      </c>
      <c r="Q4122" t="s">
        <v>519</v>
      </c>
      <c r="R4122">
        <v>0</v>
      </c>
    </row>
    <row r="4123" spans="8:18">
      <c r="H4123" t="s">
        <v>296</v>
      </c>
      <c r="I4123" t="s">
        <v>469</v>
      </c>
      <c r="J4123">
        <v>2020</v>
      </c>
      <c r="K4123" t="s">
        <v>1119</v>
      </c>
      <c r="L4123">
        <v>3</v>
      </c>
      <c r="N4123" t="s">
        <v>296</v>
      </c>
      <c r="O4123" t="s">
        <v>421</v>
      </c>
      <c r="P4123">
        <v>2020</v>
      </c>
      <c r="Q4123" t="s">
        <v>519</v>
      </c>
      <c r="R4123">
        <v>0</v>
      </c>
    </row>
    <row r="4124" spans="8:18">
      <c r="H4124" t="s">
        <v>296</v>
      </c>
      <c r="I4124" t="s">
        <v>469</v>
      </c>
      <c r="J4124">
        <v>2021</v>
      </c>
      <c r="K4124" t="s">
        <v>1119</v>
      </c>
      <c r="L4124">
        <v>3</v>
      </c>
      <c r="N4124" t="s">
        <v>296</v>
      </c>
      <c r="O4124" t="s">
        <v>422</v>
      </c>
    </row>
    <row r="4125" spans="8:18">
      <c r="H4125" t="s">
        <v>296</v>
      </c>
      <c r="I4125" t="s">
        <v>470</v>
      </c>
      <c r="J4125">
        <v>0</v>
      </c>
      <c r="N4125" t="s">
        <v>296</v>
      </c>
      <c r="O4125" t="s">
        <v>423</v>
      </c>
    </row>
    <row r="4126" spans="8:18">
      <c r="H4126" t="s">
        <v>296</v>
      </c>
      <c r="I4126" t="s">
        <v>476</v>
      </c>
      <c r="J4126">
        <v>2020</v>
      </c>
      <c r="K4126" t="s">
        <v>1441</v>
      </c>
      <c r="L4126">
        <v>2</v>
      </c>
      <c r="N4126" t="s">
        <v>296</v>
      </c>
      <c r="O4126" t="s">
        <v>424</v>
      </c>
      <c r="P4126">
        <v>2006</v>
      </c>
      <c r="Q4126" t="s">
        <v>516</v>
      </c>
      <c r="R4126">
        <v>0</v>
      </c>
    </row>
    <row r="4127" spans="8:18">
      <c r="H4127" t="s">
        <v>296</v>
      </c>
      <c r="I4127" t="s">
        <v>484</v>
      </c>
      <c r="J4127">
        <v>0</v>
      </c>
      <c r="N4127" t="s">
        <v>296</v>
      </c>
      <c r="O4127" t="s">
        <v>424</v>
      </c>
      <c r="P4127">
        <v>2007</v>
      </c>
      <c r="Q4127" t="s">
        <v>516</v>
      </c>
      <c r="R4127">
        <v>0</v>
      </c>
    </row>
    <row r="4128" spans="8:18">
      <c r="H4128" t="s">
        <v>296</v>
      </c>
      <c r="I4128" t="s">
        <v>486</v>
      </c>
      <c r="J4128">
        <v>2018</v>
      </c>
      <c r="K4128" t="s">
        <v>807</v>
      </c>
      <c r="L4128">
        <v>2</v>
      </c>
      <c r="N4128" t="s">
        <v>296</v>
      </c>
      <c r="O4128" t="s">
        <v>424</v>
      </c>
      <c r="P4128">
        <v>2008</v>
      </c>
      <c r="Q4128" t="s">
        <v>516</v>
      </c>
      <c r="R4128">
        <v>0</v>
      </c>
    </row>
    <row r="4129" spans="8:18">
      <c r="H4129" t="s">
        <v>296</v>
      </c>
      <c r="I4129" t="s">
        <v>486</v>
      </c>
      <c r="J4129">
        <v>2019</v>
      </c>
      <c r="K4129" t="s">
        <v>807</v>
      </c>
      <c r="L4129">
        <v>2</v>
      </c>
      <c r="N4129" t="s">
        <v>296</v>
      </c>
      <c r="O4129" t="s">
        <v>424</v>
      </c>
      <c r="P4129">
        <v>2009</v>
      </c>
      <c r="Q4129" t="s">
        <v>516</v>
      </c>
      <c r="R4129">
        <v>0</v>
      </c>
    </row>
    <row r="4130" spans="8:18">
      <c r="H4130" t="s">
        <v>296</v>
      </c>
      <c r="I4130" t="s">
        <v>486</v>
      </c>
      <c r="J4130">
        <v>2020</v>
      </c>
      <c r="K4130" t="s">
        <v>807</v>
      </c>
      <c r="L4130">
        <v>2</v>
      </c>
      <c r="N4130" t="s">
        <v>296</v>
      </c>
      <c r="O4130" t="s">
        <v>424</v>
      </c>
      <c r="P4130">
        <v>2010</v>
      </c>
      <c r="Q4130" t="s">
        <v>516</v>
      </c>
      <c r="R4130">
        <v>0</v>
      </c>
    </row>
    <row r="4131" spans="8:18">
      <c r="H4131" t="s">
        <v>296</v>
      </c>
      <c r="I4131" t="s">
        <v>486</v>
      </c>
      <c r="J4131">
        <v>2021</v>
      </c>
      <c r="K4131" t="s">
        <v>807</v>
      </c>
      <c r="L4131">
        <v>2</v>
      </c>
      <c r="N4131" t="s">
        <v>296</v>
      </c>
      <c r="O4131" t="s">
        <v>424</v>
      </c>
      <c r="P4131">
        <v>2011</v>
      </c>
      <c r="Q4131" t="s">
        <v>516</v>
      </c>
      <c r="R4131">
        <v>0</v>
      </c>
    </row>
    <row r="4132" spans="8:18">
      <c r="H4132" t="s">
        <v>296</v>
      </c>
      <c r="I4132" t="s">
        <v>488</v>
      </c>
      <c r="J4132">
        <v>2021</v>
      </c>
      <c r="K4132" t="s">
        <v>1442</v>
      </c>
      <c r="L4132">
        <v>2</v>
      </c>
      <c r="N4132" t="s">
        <v>296</v>
      </c>
      <c r="O4132" t="s">
        <v>424</v>
      </c>
      <c r="P4132">
        <v>2012</v>
      </c>
      <c r="Q4132" t="s">
        <v>516</v>
      </c>
      <c r="R4132">
        <v>0</v>
      </c>
    </row>
    <row r="4133" spans="8:18">
      <c r="H4133" t="s">
        <v>296</v>
      </c>
      <c r="I4133" t="s">
        <v>488</v>
      </c>
      <c r="J4133">
        <v>2021</v>
      </c>
      <c r="K4133" t="s">
        <v>1443</v>
      </c>
      <c r="L4133">
        <v>1</v>
      </c>
      <c r="N4133" t="s">
        <v>296</v>
      </c>
      <c r="O4133" t="s">
        <v>424</v>
      </c>
      <c r="P4133">
        <v>2013</v>
      </c>
      <c r="Q4133" t="s">
        <v>1444</v>
      </c>
      <c r="R4133">
        <v>1</v>
      </c>
    </row>
    <row r="4134" spans="8:18">
      <c r="H4134" t="s">
        <v>296</v>
      </c>
      <c r="I4134" t="s">
        <v>488</v>
      </c>
      <c r="J4134">
        <v>2021</v>
      </c>
      <c r="K4134" t="s">
        <v>1239</v>
      </c>
      <c r="L4134">
        <v>2</v>
      </c>
      <c r="N4134" t="s">
        <v>296</v>
      </c>
      <c r="O4134" t="s">
        <v>424</v>
      </c>
      <c r="P4134">
        <v>2014</v>
      </c>
      <c r="Q4134" t="s">
        <v>1444</v>
      </c>
      <c r="R4134">
        <v>1</v>
      </c>
    </row>
    <row r="4135" spans="8:18">
      <c r="H4135" t="s">
        <v>296</v>
      </c>
      <c r="I4135" t="s">
        <v>488</v>
      </c>
      <c r="J4135">
        <v>2021</v>
      </c>
      <c r="K4135" t="s">
        <v>1445</v>
      </c>
      <c r="L4135">
        <v>2</v>
      </c>
      <c r="N4135" t="s">
        <v>296</v>
      </c>
      <c r="O4135" t="s">
        <v>424</v>
      </c>
      <c r="P4135">
        <v>2015</v>
      </c>
      <c r="Q4135" t="s">
        <v>1446</v>
      </c>
      <c r="R4135">
        <v>1</v>
      </c>
    </row>
    <row r="4136" spans="8:18">
      <c r="H4136" t="s">
        <v>296</v>
      </c>
      <c r="I4136" t="s">
        <v>488</v>
      </c>
      <c r="J4136">
        <v>2021</v>
      </c>
      <c r="K4136" t="s">
        <v>1447</v>
      </c>
      <c r="L4136">
        <v>2</v>
      </c>
      <c r="N4136" t="s">
        <v>296</v>
      </c>
      <c r="O4136" t="s">
        <v>424</v>
      </c>
      <c r="P4136">
        <v>2016</v>
      </c>
      <c r="Q4136" t="s">
        <v>1448</v>
      </c>
      <c r="R4136">
        <v>1</v>
      </c>
    </row>
    <row r="4137" spans="8:18">
      <c r="H4137" t="s">
        <v>296</v>
      </c>
      <c r="I4137" t="s">
        <v>489</v>
      </c>
      <c r="J4137">
        <v>0</v>
      </c>
      <c r="N4137" t="s">
        <v>296</v>
      </c>
      <c r="O4137" t="s">
        <v>424</v>
      </c>
      <c r="P4137">
        <v>2017</v>
      </c>
      <c r="Q4137" t="s">
        <v>1449</v>
      </c>
      <c r="R4137">
        <v>1</v>
      </c>
    </row>
    <row r="4138" spans="8:18">
      <c r="H4138" t="s">
        <v>296</v>
      </c>
      <c r="I4138" t="s">
        <v>494</v>
      </c>
      <c r="J4138">
        <v>0</v>
      </c>
      <c r="N4138" t="s">
        <v>296</v>
      </c>
      <c r="O4138" t="s">
        <v>424</v>
      </c>
      <c r="P4138">
        <v>2018</v>
      </c>
      <c r="Q4138" t="s">
        <v>1450</v>
      </c>
      <c r="R4138">
        <v>1</v>
      </c>
    </row>
    <row r="4139" spans="8:18">
      <c r="H4139" t="s">
        <v>296</v>
      </c>
      <c r="I4139" t="s">
        <v>494</v>
      </c>
      <c r="J4139">
        <v>2021</v>
      </c>
      <c r="N4139" t="s">
        <v>296</v>
      </c>
      <c r="O4139" t="s">
        <v>424</v>
      </c>
      <c r="P4139">
        <v>2019</v>
      </c>
      <c r="Q4139" t="s">
        <v>1451</v>
      </c>
      <c r="R4139">
        <v>1</v>
      </c>
    </row>
    <row r="4140" spans="8:18">
      <c r="H4140" t="s">
        <v>296</v>
      </c>
      <c r="I4140" t="s">
        <v>501</v>
      </c>
      <c r="J4140">
        <v>2017</v>
      </c>
      <c r="K4140" t="s">
        <v>716</v>
      </c>
      <c r="L4140">
        <v>1</v>
      </c>
      <c r="N4140" t="s">
        <v>296</v>
      </c>
      <c r="O4140" t="s">
        <v>424</v>
      </c>
      <c r="P4140">
        <v>2020</v>
      </c>
      <c r="Q4140" t="s">
        <v>1449</v>
      </c>
      <c r="R4140">
        <v>1</v>
      </c>
    </row>
    <row r="4141" spans="8:18">
      <c r="H4141" t="s">
        <v>296</v>
      </c>
      <c r="I4141" t="s">
        <v>501</v>
      </c>
      <c r="J4141">
        <v>2018</v>
      </c>
      <c r="K4141" t="s">
        <v>716</v>
      </c>
      <c r="L4141">
        <v>1</v>
      </c>
      <c r="N4141" t="s">
        <v>296</v>
      </c>
      <c r="O4141" t="s">
        <v>425</v>
      </c>
      <c r="P4141">
        <v>2006</v>
      </c>
    </row>
    <row r="4142" spans="8:18">
      <c r="H4142" t="s">
        <v>296</v>
      </c>
      <c r="I4142" t="s">
        <v>501</v>
      </c>
      <c r="J4142">
        <v>2019</v>
      </c>
      <c r="K4142" t="s">
        <v>716</v>
      </c>
      <c r="L4142">
        <v>1</v>
      </c>
      <c r="N4142" t="s">
        <v>296</v>
      </c>
      <c r="O4142" t="s">
        <v>425</v>
      </c>
      <c r="P4142">
        <v>2007</v>
      </c>
    </row>
    <row r="4143" spans="8:18">
      <c r="H4143" t="s">
        <v>296</v>
      </c>
      <c r="I4143" t="s">
        <v>501</v>
      </c>
      <c r="J4143">
        <v>2020</v>
      </c>
      <c r="K4143" t="s">
        <v>716</v>
      </c>
      <c r="L4143">
        <v>1</v>
      </c>
      <c r="N4143" t="s">
        <v>296</v>
      </c>
      <c r="O4143" t="s">
        <v>425</v>
      </c>
      <c r="P4143">
        <v>2008</v>
      </c>
    </row>
    <row r="4144" spans="8:18">
      <c r="H4144" t="s">
        <v>296</v>
      </c>
      <c r="I4144" t="s">
        <v>506</v>
      </c>
      <c r="J4144">
        <v>0</v>
      </c>
      <c r="N4144" t="s">
        <v>296</v>
      </c>
      <c r="O4144" t="s">
        <v>425</v>
      </c>
      <c r="P4144">
        <v>2009</v>
      </c>
    </row>
    <row r="4145" spans="8:18">
      <c r="H4145" t="s">
        <v>296</v>
      </c>
      <c r="I4145" t="s">
        <v>506</v>
      </c>
      <c r="J4145">
        <v>2013</v>
      </c>
      <c r="K4145" t="s">
        <v>1452</v>
      </c>
      <c r="L4145">
        <v>2</v>
      </c>
      <c r="N4145" t="s">
        <v>296</v>
      </c>
      <c r="O4145" t="s">
        <v>425</v>
      </c>
      <c r="P4145">
        <v>2010</v>
      </c>
    </row>
    <row r="4146" spans="8:18">
      <c r="H4146" t="s">
        <v>296</v>
      </c>
      <c r="I4146" t="s">
        <v>506</v>
      </c>
      <c r="J4146">
        <v>2014</v>
      </c>
      <c r="K4146" t="s">
        <v>1452</v>
      </c>
      <c r="L4146">
        <v>2</v>
      </c>
      <c r="N4146" t="s">
        <v>296</v>
      </c>
      <c r="O4146" t="s">
        <v>425</v>
      </c>
      <c r="P4146">
        <v>2011</v>
      </c>
    </row>
    <row r="4147" spans="8:18">
      <c r="H4147" t="s">
        <v>296</v>
      </c>
      <c r="I4147" t="s">
        <v>506</v>
      </c>
      <c r="J4147">
        <v>2015</v>
      </c>
      <c r="K4147" t="s">
        <v>1452</v>
      </c>
      <c r="L4147">
        <v>2</v>
      </c>
      <c r="N4147" t="s">
        <v>296</v>
      </c>
      <c r="O4147" t="s">
        <v>425</v>
      </c>
      <c r="P4147">
        <v>2012</v>
      </c>
    </row>
    <row r="4148" spans="8:18">
      <c r="H4148" t="s">
        <v>296</v>
      </c>
      <c r="I4148" t="s">
        <v>506</v>
      </c>
      <c r="J4148">
        <v>2016</v>
      </c>
      <c r="K4148" t="s">
        <v>1452</v>
      </c>
      <c r="L4148">
        <v>2</v>
      </c>
      <c r="N4148" t="s">
        <v>296</v>
      </c>
      <c r="O4148" t="s">
        <v>425</v>
      </c>
      <c r="P4148">
        <v>2013</v>
      </c>
    </row>
    <row r="4149" spans="8:18">
      <c r="H4149" t="s">
        <v>296</v>
      </c>
      <c r="I4149" t="s">
        <v>506</v>
      </c>
      <c r="J4149">
        <v>2017</v>
      </c>
      <c r="K4149" t="s">
        <v>1452</v>
      </c>
      <c r="L4149">
        <v>2</v>
      </c>
      <c r="N4149" t="s">
        <v>296</v>
      </c>
      <c r="O4149" t="s">
        <v>425</v>
      </c>
      <c r="P4149">
        <v>2014</v>
      </c>
    </row>
    <row r="4150" spans="8:18">
      <c r="H4150" t="s">
        <v>296</v>
      </c>
      <c r="I4150" t="s">
        <v>506</v>
      </c>
      <c r="J4150">
        <v>2018</v>
      </c>
      <c r="K4150" t="s">
        <v>1452</v>
      </c>
      <c r="L4150">
        <v>2</v>
      </c>
      <c r="N4150" t="s">
        <v>296</v>
      </c>
      <c r="O4150" t="s">
        <v>425</v>
      </c>
      <c r="P4150">
        <v>2015</v>
      </c>
    </row>
    <row r="4151" spans="8:18">
      <c r="H4151" t="s">
        <v>296</v>
      </c>
      <c r="I4151" t="s">
        <v>506</v>
      </c>
      <c r="J4151">
        <v>2019</v>
      </c>
      <c r="K4151" t="s">
        <v>1452</v>
      </c>
      <c r="L4151">
        <v>2</v>
      </c>
      <c r="N4151" t="s">
        <v>296</v>
      </c>
      <c r="O4151" t="s">
        <v>425</v>
      </c>
      <c r="P4151">
        <v>2016</v>
      </c>
    </row>
    <row r="4152" spans="8:18">
      <c r="H4152" t="s">
        <v>296</v>
      </c>
      <c r="I4152" t="s">
        <v>506</v>
      </c>
      <c r="J4152">
        <v>2020</v>
      </c>
      <c r="K4152" t="s">
        <v>1452</v>
      </c>
      <c r="L4152">
        <v>2</v>
      </c>
      <c r="N4152" t="s">
        <v>296</v>
      </c>
      <c r="O4152" t="s">
        <v>425</v>
      </c>
      <c r="P4152">
        <v>2017</v>
      </c>
    </row>
    <row r="4153" spans="8:18">
      <c r="H4153" t="s">
        <v>296</v>
      </c>
      <c r="I4153" t="s">
        <v>506</v>
      </c>
      <c r="J4153">
        <v>2021</v>
      </c>
      <c r="K4153" t="s">
        <v>1452</v>
      </c>
      <c r="L4153">
        <v>2</v>
      </c>
      <c r="N4153" t="s">
        <v>296</v>
      </c>
      <c r="O4153" t="s">
        <v>425</v>
      </c>
      <c r="P4153">
        <v>2018</v>
      </c>
    </row>
    <row r="4154" spans="8:18">
      <c r="N4154" t="s">
        <v>296</v>
      </c>
      <c r="O4154" t="s">
        <v>425</v>
      </c>
      <c r="P4154">
        <v>2019</v>
      </c>
    </row>
    <row r="4155" spans="8:18">
      <c r="N4155" t="s">
        <v>296</v>
      </c>
      <c r="O4155" t="s">
        <v>425</v>
      </c>
      <c r="P4155">
        <v>2020</v>
      </c>
    </row>
    <row r="4156" spans="8:18">
      <c r="N4156" t="s">
        <v>296</v>
      </c>
      <c r="O4156" t="s">
        <v>426</v>
      </c>
    </row>
    <row r="4157" spans="8:18">
      <c r="N4157" t="s">
        <v>296</v>
      </c>
      <c r="O4157" t="s">
        <v>427</v>
      </c>
    </row>
    <row r="4158" spans="8:18">
      <c r="N4158" t="s">
        <v>296</v>
      </c>
      <c r="O4158" t="s">
        <v>428</v>
      </c>
      <c r="Q4158" t="s">
        <v>516</v>
      </c>
      <c r="R4158">
        <v>0</v>
      </c>
    </row>
    <row r="4159" spans="8:18">
      <c r="N4159" t="s">
        <v>296</v>
      </c>
      <c r="O4159" t="s">
        <v>429</v>
      </c>
      <c r="P4159">
        <v>2006</v>
      </c>
    </row>
    <row r="4160" spans="8:18">
      <c r="N4160" t="s">
        <v>296</v>
      </c>
      <c r="O4160" t="s">
        <v>429</v>
      </c>
      <c r="P4160">
        <v>2007</v>
      </c>
    </row>
    <row r="4161" spans="14:16">
      <c r="N4161" t="s">
        <v>296</v>
      </c>
      <c r="O4161" t="s">
        <v>429</v>
      </c>
      <c r="P4161">
        <v>2008</v>
      </c>
    </row>
    <row r="4162" spans="14:16">
      <c r="N4162" t="s">
        <v>296</v>
      </c>
      <c r="O4162" t="s">
        <v>429</v>
      </c>
      <c r="P4162">
        <v>2009</v>
      </c>
    </row>
    <row r="4163" spans="14:16">
      <c r="N4163" t="s">
        <v>296</v>
      </c>
      <c r="O4163" t="s">
        <v>429</v>
      </c>
      <c r="P4163">
        <v>2010</v>
      </c>
    </row>
    <row r="4164" spans="14:16">
      <c r="N4164" t="s">
        <v>296</v>
      </c>
      <c r="O4164" t="s">
        <v>429</v>
      </c>
      <c r="P4164">
        <v>2011</v>
      </c>
    </row>
    <row r="4165" spans="14:16">
      <c r="N4165" t="s">
        <v>296</v>
      </c>
      <c r="O4165" t="s">
        <v>429</v>
      </c>
      <c r="P4165">
        <v>2012</v>
      </c>
    </row>
    <row r="4166" spans="14:16">
      <c r="N4166" t="s">
        <v>296</v>
      </c>
      <c r="O4166" t="s">
        <v>429</v>
      </c>
      <c r="P4166">
        <v>2013</v>
      </c>
    </row>
    <row r="4167" spans="14:16">
      <c r="N4167" t="s">
        <v>296</v>
      </c>
      <c r="O4167" t="s">
        <v>429</v>
      </c>
      <c r="P4167">
        <v>2014</v>
      </c>
    </row>
    <row r="4168" spans="14:16">
      <c r="N4168" t="s">
        <v>296</v>
      </c>
      <c r="O4168" t="s">
        <v>429</v>
      </c>
      <c r="P4168">
        <v>2015</v>
      </c>
    </row>
    <row r="4169" spans="14:16">
      <c r="N4169" t="s">
        <v>296</v>
      </c>
      <c r="O4169" t="s">
        <v>429</v>
      </c>
      <c r="P4169">
        <v>2016</v>
      </c>
    </row>
    <row r="4170" spans="14:16">
      <c r="N4170" t="s">
        <v>296</v>
      </c>
      <c r="O4170" t="s">
        <v>429</v>
      </c>
      <c r="P4170">
        <v>2017</v>
      </c>
    </row>
    <row r="4171" spans="14:16">
      <c r="N4171" t="s">
        <v>296</v>
      </c>
      <c r="O4171" t="s">
        <v>429</v>
      </c>
      <c r="P4171">
        <v>2018</v>
      </c>
    </row>
    <row r="4172" spans="14:16">
      <c r="N4172" t="s">
        <v>296</v>
      </c>
      <c r="O4172" t="s">
        <v>429</v>
      </c>
      <c r="P4172">
        <v>2019</v>
      </c>
    </row>
    <row r="4173" spans="14:16">
      <c r="N4173" t="s">
        <v>296</v>
      </c>
      <c r="O4173" t="s">
        <v>429</v>
      </c>
      <c r="P4173">
        <v>2020</v>
      </c>
    </row>
    <row r="4174" spans="14:16">
      <c r="N4174" t="s">
        <v>296</v>
      </c>
      <c r="O4174" t="s">
        <v>430</v>
      </c>
    </row>
    <row r="4175" spans="14:16">
      <c r="N4175" t="s">
        <v>296</v>
      </c>
      <c r="O4175" t="s">
        <v>431</v>
      </c>
    </row>
    <row r="4176" spans="14:16">
      <c r="N4176" t="s">
        <v>296</v>
      </c>
      <c r="O4176" t="s">
        <v>432</v>
      </c>
    </row>
    <row r="4177" spans="14:16">
      <c r="N4177" t="s">
        <v>296</v>
      </c>
      <c r="O4177" t="s">
        <v>433</v>
      </c>
    </row>
    <row r="4178" spans="14:16">
      <c r="N4178" t="s">
        <v>296</v>
      </c>
      <c r="O4178" t="s">
        <v>434</v>
      </c>
      <c r="P4178">
        <v>2006</v>
      </c>
    </row>
    <row r="4179" spans="14:16">
      <c r="N4179" t="s">
        <v>296</v>
      </c>
      <c r="O4179" t="s">
        <v>434</v>
      </c>
      <c r="P4179">
        <v>2007</v>
      </c>
    </row>
    <row r="4180" spans="14:16">
      <c r="N4180" t="s">
        <v>296</v>
      </c>
      <c r="O4180" t="s">
        <v>434</v>
      </c>
      <c r="P4180">
        <v>2008</v>
      </c>
    </row>
    <row r="4181" spans="14:16">
      <c r="N4181" t="s">
        <v>296</v>
      </c>
      <c r="O4181" t="s">
        <v>434</v>
      </c>
      <c r="P4181">
        <v>2009</v>
      </c>
    </row>
    <row r="4182" spans="14:16">
      <c r="N4182" t="s">
        <v>296</v>
      </c>
      <c r="O4182" t="s">
        <v>434</v>
      </c>
      <c r="P4182">
        <v>2010</v>
      </c>
    </row>
    <row r="4183" spans="14:16">
      <c r="N4183" t="s">
        <v>296</v>
      </c>
      <c r="O4183" t="s">
        <v>434</v>
      </c>
      <c r="P4183">
        <v>2011</v>
      </c>
    </row>
    <row r="4184" spans="14:16">
      <c r="N4184" t="s">
        <v>296</v>
      </c>
      <c r="O4184" t="s">
        <v>434</v>
      </c>
      <c r="P4184">
        <v>2012</v>
      </c>
    </row>
    <row r="4185" spans="14:16">
      <c r="N4185" t="s">
        <v>296</v>
      </c>
      <c r="O4185" t="s">
        <v>434</v>
      </c>
      <c r="P4185">
        <v>2013</v>
      </c>
    </row>
    <row r="4186" spans="14:16">
      <c r="N4186" t="s">
        <v>296</v>
      </c>
      <c r="O4186" t="s">
        <v>434</v>
      </c>
      <c r="P4186">
        <v>2014</v>
      </c>
    </row>
    <row r="4187" spans="14:16">
      <c r="N4187" t="s">
        <v>296</v>
      </c>
      <c r="O4187" t="s">
        <v>434</v>
      </c>
      <c r="P4187">
        <v>2015</v>
      </c>
    </row>
    <row r="4188" spans="14:16">
      <c r="N4188" t="s">
        <v>296</v>
      </c>
      <c r="O4188" t="s">
        <v>434</v>
      </c>
      <c r="P4188">
        <v>2016</v>
      </c>
    </row>
    <row r="4189" spans="14:16">
      <c r="N4189" t="s">
        <v>296</v>
      </c>
      <c r="O4189" t="s">
        <v>434</v>
      </c>
      <c r="P4189">
        <v>2017</v>
      </c>
    </row>
    <row r="4190" spans="14:16">
      <c r="N4190" t="s">
        <v>296</v>
      </c>
      <c r="O4190" t="s">
        <v>434</v>
      </c>
      <c r="P4190">
        <v>2018</v>
      </c>
    </row>
    <row r="4191" spans="14:16">
      <c r="N4191" t="s">
        <v>296</v>
      </c>
      <c r="O4191" t="s">
        <v>434</v>
      </c>
      <c r="P4191">
        <v>2019</v>
      </c>
    </row>
    <row r="4192" spans="14:16">
      <c r="N4192" t="s">
        <v>296</v>
      </c>
      <c r="O4192" t="s">
        <v>434</v>
      </c>
      <c r="P4192">
        <v>2020</v>
      </c>
    </row>
    <row r="4193" spans="14:18">
      <c r="N4193" t="s">
        <v>296</v>
      </c>
      <c r="O4193" t="s">
        <v>435</v>
      </c>
    </row>
    <row r="4194" spans="14:18">
      <c r="N4194" t="s">
        <v>296</v>
      </c>
      <c r="O4194" t="s">
        <v>436</v>
      </c>
      <c r="Q4194">
        <v>0</v>
      </c>
      <c r="R4194">
        <v>0</v>
      </c>
    </row>
    <row r="4195" spans="14:18">
      <c r="N4195" t="s">
        <v>296</v>
      </c>
      <c r="O4195" t="s">
        <v>437</v>
      </c>
      <c r="P4195">
        <v>2006</v>
      </c>
      <c r="Q4195" t="s">
        <v>516</v>
      </c>
      <c r="R4195">
        <v>0</v>
      </c>
    </row>
    <row r="4196" spans="14:18">
      <c r="N4196" t="s">
        <v>296</v>
      </c>
      <c r="O4196" t="s">
        <v>437</v>
      </c>
      <c r="P4196">
        <v>2007</v>
      </c>
      <c r="Q4196" t="s">
        <v>516</v>
      </c>
      <c r="R4196">
        <v>0</v>
      </c>
    </row>
    <row r="4197" spans="14:18">
      <c r="N4197" t="s">
        <v>296</v>
      </c>
      <c r="O4197" t="s">
        <v>437</v>
      </c>
      <c r="P4197">
        <v>2008</v>
      </c>
      <c r="Q4197" t="s">
        <v>516</v>
      </c>
      <c r="R4197">
        <v>0</v>
      </c>
    </row>
    <row r="4198" spans="14:18">
      <c r="N4198" t="s">
        <v>296</v>
      </c>
      <c r="O4198" t="s">
        <v>437</v>
      </c>
      <c r="P4198">
        <v>2009</v>
      </c>
      <c r="Q4198" t="s">
        <v>516</v>
      </c>
      <c r="R4198">
        <v>0</v>
      </c>
    </row>
    <row r="4199" spans="14:18">
      <c r="N4199" t="s">
        <v>296</v>
      </c>
      <c r="O4199" t="s">
        <v>437</v>
      </c>
      <c r="P4199">
        <v>2010</v>
      </c>
      <c r="Q4199" t="s">
        <v>516</v>
      </c>
      <c r="R4199">
        <v>0</v>
      </c>
    </row>
    <row r="4200" spans="14:18">
      <c r="N4200" t="s">
        <v>296</v>
      </c>
      <c r="O4200" t="s">
        <v>437</v>
      </c>
      <c r="P4200">
        <v>2011</v>
      </c>
      <c r="Q4200" t="s">
        <v>516</v>
      </c>
      <c r="R4200">
        <v>0</v>
      </c>
    </row>
    <row r="4201" spans="14:18">
      <c r="N4201" t="s">
        <v>296</v>
      </c>
      <c r="O4201" t="s">
        <v>437</v>
      </c>
      <c r="P4201">
        <v>2012</v>
      </c>
      <c r="Q4201" t="s">
        <v>516</v>
      </c>
      <c r="R4201">
        <v>0</v>
      </c>
    </row>
    <row r="4202" spans="14:18">
      <c r="N4202" t="s">
        <v>296</v>
      </c>
      <c r="O4202" t="s">
        <v>437</v>
      </c>
      <c r="P4202">
        <v>2013</v>
      </c>
      <c r="Q4202" t="s">
        <v>516</v>
      </c>
      <c r="R4202">
        <v>0</v>
      </c>
    </row>
    <row r="4203" spans="14:18">
      <c r="N4203" t="s">
        <v>296</v>
      </c>
      <c r="O4203" t="s">
        <v>437</v>
      </c>
      <c r="P4203">
        <v>2014</v>
      </c>
      <c r="Q4203" t="s">
        <v>516</v>
      </c>
      <c r="R4203">
        <v>0</v>
      </c>
    </row>
    <row r="4204" spans="14:18">
      <c r="N4204" t="s">
        <v>296</v>
      </c>
      <c r="O4204" t="s">
        <v>437</v>
      </c>
      <c r="P4204">
        <v>2015</v>
      </c>
      <c r="Q4204" t="s">
        <v>516</v>
      </c>
      <c r="R4204">
        <v>0</v>
      </c>
    </row>
    <row r="4205" spans="14:18">
      <c r="N4205" t="s">
        <v>296</v>
      </c>
      <c r="O4205" t="s">
        <v>437</v>
      </c>
      <c r="P4205">
        <v>2016</v>
      </c>
      <c r="Q4205" t="s">
        <v>516</v>
      </c>
      <c r="R4205">
        <v>0</v>
      </c>
    </row>
    <row r="4206" spans="14:18">
      <c r="N4206" t="s">
        <v>296</v>
      </c>
      <c r="O4206" t="s">
        <v>437</v>
      </c>
      <c r="P4206">
        <v>2017</v>
      </c>
      <c r="Q4206" t="s">
        <v>516</v>
      </c>
      <c r="R4206">
        <v>0</v>
      </c>
    </row>
    <row r="4207" spans="14:18">
      <c r="N4207" t="s">
        <v>296</v>
      </c>
      <c r="O4207" t="s">
        <v>437</v>
      </c>
      <c r="P4207">
        <v>2018</v>
      </c>
      <c r="Q4207" t="s">
        <v>516</v>
      </c>
      <c r="R4207">
        <v>0</v>
      </c>
    </row>
    <row r="4208" spans="14:18">
      <c r="N4208" t="s">
        <v>296</v>
      </c>
      <c r="O4208" t="s">
        <v>437</v>
      </c>
      <c r="P4208">
        <v>2019</v>
      </c>
      <c r="Q4208" t="s">
        <v>516</v>
      </c>
      <c r="R4208">
        <v>0</v>
      </c>
    </row>
    <row r="4209" spans="14:18">
      <c r="N4209" t="s">
        <v>296</v>
      </c>
      <c r="O4209" t="s">
        <v>437</v>
      </c>
      <c r="P4209">
        <v>2020</v>
      </c>
      <c r="Q4209" t="s">
        <v>516</v>
      </c>
      <c r="R4209">
        <v>0</v>
      </c>
    </row>
    <row r="4210" spans="14:18">
      <c r="N4210" t="s">
        <v>296</v>
      </c>
      <c r="O4210" t="s">
        <v>438</v>
      </c>
      <c r="P4210">
        <v>2006</v>
      </c>
      <c r="Q4210">
        <v>0</v>
      </c>
      <c r="R4210">
        <v>0</v>
      </c>
    </row>
    <row r="4211" spans="14:18">
      <c r="N4211" t="s">
        <v>296</v>
      </c>
      <c r="O4211" t="s">
        <v>438</v>
      </c>
      <c r="P4211">
        <v>2007</v>
      </c>
      <c r="Q4211">
        <v>0</v>
      </c>
      <c r="R4211">
        <v>0</v>
      </c>
    </row>
    <row r="4212" spans="14:18">
      <c r="N4212" t="s">
        <v>296</v>
      </c>
      <c r="O4212" t="s">
        <v>438</v>
      </c>
      <c r="P4212">
        <v>2008</v>
      </c>
      <c r="Q4212">
        <v>0</v>
      </c>
      <c r="R4212">
        <v>0</v>
      </c>
    </row>
    <row r="4213" spans="14:18">
      <c r="N4213" t="s">
        <v>296</v>
      </c>
      <c r="O4213" t="s">
        <v>438</v>
      </c>
      <c r="P4213">
        <v>2009</v>
      </c>
      <c r="Q4213">
        <v>0</v>
      </c>
      <c r="R4213">
        <v>0</v>
      </c>
    </row>
    <row r="4214" spans="14:18">
      <c r="N4214" t="s">
        <v>296</v>
      </c>
      <c r="O4214" t="s">
        <v>438</v>
      </c>
      <c r="P4214">
        <v>2010</v>
      </c>
      <c r="Q4214">
        <v>0</v>
      </c>
      <c r="R4214">
        <v>0</v>
      </c>
    </row>
    <row r="4215" spans="14:18">
      <c r="N4215" t="s">
        <v>296</v>
      </c>
      <c r="O4215" t="s">
        <v>438</v>
      </c>
      <c r="P4215">
        <v>2011</v>
      </c>
      <c r="Q4215">
        <v>0</v>
      </c>
      <c r="R4215">
        <v>0</v>
      </c>
    </row>
    <row r="4216" spans="14:18">
      <c r="N4216" t="s">
        <v>296</v>
      </c>
      <c r="O4216" t="s">
        <v>438</v>
      </c>
      <c r="P4216">
        <v>2012</v>
      </c>
      <c r="Q4216">
        <v>0</v>
      </c>
      <c r="R4216">
        <v>0</v>
      </c>
    </row>
    <row r="4217" spans="14:18">
      <c r="N4217" t="s">
        <v>296</v>
      </c>
      <c r="O4217" t="s">
        <v>438</v>
      </c>
      <c r="P4217">
        <v>2013</v>
      </c>
      <c r="Q4217">
        <v>0</v>
      </c>
      <c r="R4217">
        <v>0</v>
      </c>
    </row>
    <row r="4218" spans="14:18">
      <c r="N4218" t="s">
        <v>296</v>
      </c>
      <c r="O4218" t="s">
        <v>438</v>
      </c>
      <c r="P4218">
        <v>2014</v>
      </c>
      <c r="Q4218">
        <v>0</v>
      </c>
      <c r="R4218">
        <v>0</v>
      </c>
    </row>
    <row r="4219" spans="14:18">
      <c r="N4219" t="s">
        <v>296</v>
      </c>
      <c r="O4219" t="s">
        <v>438</v>
      </c>
      <c r="P4219">
        <v>2015</v>
      </c>
      <c r="Q4219">
        <v>0</v>
      </c>
      <c r="R4219">
        <v>0</v>
      </c>
    </row>
    <row r="4220" spans="14:18">
      <c r="N4220" t="s">
        <v>296</v>
      </c>
      <c r="O4220" t="s">
        <v>438</v>
      </c>
      <c r="P4220">
        <v>2016</v>
      </c>
      <c r="Q4220">
        <v>0</v>
      </c>
      <c r="R4220">
        <v>0</v>
      </c>
    </row>
    <row r="4221" spans="14:18">
      <c r="N4221" t="s">
        <v>296</v>
      </c>
      <c r="O4221" t="s">
        <v>438</v>
      </c>
      <c r="P4221">
        <v>2017</v>
      </c>
      <c r="Q4221">
        <v>0</v>
      </c>
      <c r="R4221">
        <v>0</v>
      </c>
    </row>
    <row r="4222" spans="14:18">
      <c r="N4222" t="s">
        <v>296</v>
      </c>
      <c r="O4222" t="s">
        <v>438</v>
      </c>
      <c r="P4222">
        <v>2018</v>
      </c>
      <c r="Q4222">
        <v>0</v>
      </c>
      <c r="R4222">
        <v>0</v>
      </c>
    </row>
    <row r="4223" spans="14:18">
      <c r="N4223" t="s">
        <v>296</v>
      </c>
      <c r="O4223" t="s">
        <v>438</v>
      </c>
      <c r="P4223">
        <v>2019</v>
      </c>
      <c r="Q4223">
        <v>0</v>
      </c>
      <c r="R4223">
        <v>0</v>
      </c>
    </row>
    <row r="4224" spans="14:18">
      <c r="N4224" t="s">
        <v>296</v>
      </c>
      <c r="O4224" t="s">
        <v>438</v>
      </c>
      <c r="P4224">
        <v>2020</v>
      </c>
      <c r="Q4224">
        <v>0</v>
      </c>
      <c r="R4224">
        <v>0</v>
      </c>
    </row>
    <row r="4225" spans="14:18">
      <c r="N4225" t="s">
        <v>296</v>
      </c>
      <c r="O4225" t="s">
        <v>439</v>
      </c>
    </row>
    <row r="4226" spans="14:18">
      <c r="N4226" t="s">
        <v>296</v>
      </c>
      <c r="O4226" t="s">
        <v>440</v>
      </c>
    </row>
    <row r="4227" spans="14:18">
      <c r="N4227" t="s">
        <v>296</v>
      </c>
      <c r="O4227" t="s">
        <v>441</v>
      </c>
    </row>
    <row r="4228" spans="14:18">
      <c r="N4228" t="s">
        <v>296</v>
      </c>
      <c r="O4228" t="s">
        <v>442</v>
      </c>
    </row>
    <row r="4229" spans="14:18">
      <c r="N4229" t="s">
        <v>296</v>
      </c>
      <c r="O4229" t="s">
        <v>443</v>
      </c>
    </row>
    <row r="4230" spans="14:18">
      <c r="N4230" t="s">
        <v>296</v>
      </c>
      <c r="O4230" t="s">
        <v>444</v>
      </c>
    </row>
    <row r="4231" spans="14:18">
      <c r="N4231" t="s">
        <v>296</v>
      </c>
      <c r="O4231" t="s">
        <v>445</v>
      </c>
    </row>
    <row r="4232" spans="14:18">
      <c r="N4232" t="s">
        <v>296</v>
      </c>
      <c r="O4232" t="s">
        <v>446</v>
      </c>
    </row>
    <row r="4233" spans="14:18">
      <c r="N4233" t="s">
        <v>296</v>
      </c>
      <c r="O4233" t="s">
        <v>447</v>
      </c>
    </row>
    <row r="4234" spans="14:18">
      <c r="N4234" t="s">
        <v>296</v>
      </c>
      <c r="O4234" t="s">
        <v>448</v>
      </c>
    </row>
    <row r="4235" spans="14:18">
      <c r="N4235" t="s">
        <v>296</v>
      </c>
      <c r="O4235" t="s">
        <v>449</v>
      </c>
      <c r="Q4235" t="s">
        <v>516</v>
      </c>
      <c r="R4235">
        <v>0</v>
      </c>
    </row>
    <row r="4236" spans="14:18">
      <c r="N4236" t="s">
        <v>296</v>
      </c>
      <c r="O4236" t="s">
        <v>450</v>
      </c>
      <c r="Q4236" t="s">
        <v>516</v>
      </c>
      <c r="R4236">
        <v>0</v>
      </c>
    </row>
    <row r="4237" spans="14:18">
      <c r="N4237" t="s">
        <v>296</v>
      </c>
      <c r="O4237" t="s">
        <v>451</v>
      </c>
      <c r="Q4237">
        <v>0</v>
      </c>
      <c r="R4237">
        <v>0</v>
      </c>
    </row>
    <row r="4238" spans="14:18">
      <c r="N4238" t="s">
        <v>296</v>
      </c>
      <c r="O4238" t="s">
        <v>452</v>
      </c>
    </row>
    <row r="4239" spans="14:18">
      <c r="N4239" t="s">
        <v>296</v>
      </c>
      <c r="O4239" t="s">
        <v>453</v>
      </c>
    </row>
    <row r="4240" spans="14:18">
      <c r="N4240" t="s">
        <v>296</v>
      </c>
      <c r="O4240" t="s">
        <v>454</v>
      </c>
    </row>
    <row r="4241" spans="14:18">
      <c r="N4241" t="s">
        <v>296</v>
      </c>
      <c r="O4241" t="s">
        <v>455</v>
      </c>
    </row>
    <row r="4242" spans="14:18">
      <c r="N4242" t="s">
        <v>296</v>
      </c>
      <c r="O4242" t="s">
        <v>456</v>
      </c>
      <c r="Q4242">
        <v>0</v>
      </c>
      <c r="R4242">
        <v>0</v>
      </c>
    </row>
    <row r="4243" spans="14:18">
      <c r="N4243" t="s">
        <v>296</v>
      </c>
      <c r="O4243" t="s">
        <v>457</v>
      </c>
    </row>
    <row r="4244" spans="14:18">
      <c r="N4244" t="s">
        <v>296</v>
      </c>
      <c r="O4244" t="s">
        <v>458</v>
      </c>
    </row>
    <row r="4245" spans="14:18">
      <c r="N4245" t="s">
        <v>296</v>
      </c>
      <c r="O4245" t="s">
        <v>459</v>
      </c>
    </row>
    <row r="4246" spans="14:18">
      <c r="N4246" t="s">
        <v>296</v>
      </c>
      <c r="O4246" t="s">
        <v>460</v>
      </c>
    </row>
    <row r="4247" spans="14:18">
      <c r="N4247" t="s">
        <v>296</v>
      </c>
      <c r="O4247" t="s">
        <v>461</v>
      </c>
    </row>
    <row r="4248" spans="14:18">
      <c r="N4248" t="s">
        <v>296</v>
      </c>
      <c r="O4248" t="s">
        <v>462</v>
      </c>
    </row>
    <row r="4249" spans="14:18">
      <c r="N4249" t="s">
        <v>296</v>
      </c>
      <c r="O4249" t="s">
        <v>463</v>
      </c>
    </row>
    <row r="4250" spans="14:18">
      <c r="N4250" t="s">
        <v>296</v>
      </c>
      <c r="O4250" t="s">
        <v>464</v>
      </c>
    </row>
    <row r="4251" spans="14:18">
      <c r="N4251" t="s">
        <v>296</v>
      </c>
      <c r="O4251" t="s">
        <v>465</v>
      </c>
      <c r="Q4251">
        <v>0</v>
      </c>
      <c r="R4251">
        <v>0</v>
      </c>
    </row>
    <row r="4252" spans="14:18">
      <c r="N4252" t="s">
        <v>296</v>
      </c>
      <c r="O4252" t="s">
        <v>466</v>
      </c>
    </row>
    <row r="4253" spans="14:18">
      <c r="N4253" t="s">
        <v>296</v>
      </c>
      <c r="O4253" t="s">
        <v>467</v>
      </c>
      <c r="Q4253">
        <v>0</v>
      </c>
      <c r="R4253">
        <v>0</v>
      </c>
    </row>
    <row r="4254" spans="14:18">
      <c r="N4254" t="s">
        <v>296</v>
      </c>
      <c r="O4254" t="s">
        <v>468</v>
      </c>
    </row>
    <row r="4255" spans="14:18">
      <c r="N4255" t="s">
        <v>296</v>
      </c>
      <c r="O4255" t="s">
        <v>469</v>
      </c>
      <c r="P4255">
        <v>2006</v>
      </c>
      <c r="Q4255" t="s">
        <v>1453</v>
      </c>
      <c r="R4255">
        <v>2</v>
      </c>
    </row>
    <row r="4256" spans="14:18">
      <c r="N4256" t="s">
        <v>296</v>
      </c>
      <c r="O4256" t="s">
        <v>469</v>
      </c>
      <c r="P4256">
        <v>2007</v>
      </c>
      <c r="Q4256" t="s">
        <v>1453</v>
      </c>
      <c r="R4256">
        <v>2</v>
      </c>
    </row>
    <row r="4257" spans="14:18">
      <c r="N4257" t="s">
        <v>296</v>
      </c>
      <c r="O4257" t="s">
        <v>469</v>
      </c>
      <c r="P4257">
        <v>2008</v>
      </c>
      <c r="Q4257" t="s">
        <v>1453</v>
      </c>
      <c r="R4257">
        <v>2</v>
      </c>
    </row>
    <row r="4258" spans="14:18">
      <c r="N4258" t="s">
        <v>296</v>
      </c>
      <c r="O4258" t="s">
        <v>469</v>
      </c>
      <c r="P4258">
        <v>2009</v>
      </c>
      <c r="Q4258" t="s">
        <v>1453</v>
      </c>
      <c r="R4258">
        <v>2</v>
      </c>
    </row>
    <row r="4259" spans="14:18">
      <c r="N4259" t="s">
        <v>296</v>
      </c>
      <c r="O4259" t="s">
        <v>469</v>
      </c>
      <c r="P4259">
        <v>2010</v>
      </c>
      <c r="Q4259" t="s">
        <v>1453</v>
      </c>
      <c r="R4259">
        <v>2</v>
      </c>
    </row>
    <row r="4260" spans="14:18">
      <c r="N4260" t="s">
        <v>296</v>
      </c>
      <c r="O4260" t="s">
        <v>469</v>
      </c>
      <c r="P4260">
        <v>2011</v>
      </c>
      <c r="Q4260" t="s">
        <v>1453</v>
      </c>
      <c r="R4260">
        <v>2</v>
      </c>
    </row>
    <row r="4261" spans="14:18">
      <c r="N4261" t="s">
        <v>296</v>
      </c>
      <c r="O4261" t="s">
        <v>469</v>
      </c>
      <c r="P4261">
        <v>2012</v>
      </c>
      <c r="Q4261" t="s">
        <v>1453</v>
      </c>
      <c r="R4261">
        <v>2</v>
      </c>
    </row>
    <row r="4262" spans="14:18">
      <c r="N4262" t="s">
        <v>296</v>
      </c>
      <c r="O4262" t="s">
        <v>469</v>
      </c>
      <c r="P4262">
        <v>2013</v>
      </c>
      <c r="Q4262" t="s">
        <v>1453</v>
      </c>
      <c r="R4262">
        <v>2</v>
      </c>
    </row>
    <row r="4263" spans="14:18">
      <c r="N4263" t="s">
        <v>296</v>
      </c>
      <c r="O4263" t="s">
        <v>469</v>
      </c>
      <c r="P4263">
        <v>2014</v>
      </c>
      <c r="Q4263" t="s">
        <v>1453</v>
      </c>
      <c r="R4263">
        <v>2</v>
      </c>
    </row>
    <row r="4264" spans="14:18">
      <c r="N4264" t="s">
        <v>296</v>
      </c>
      <c r="O4264" t="s">
        <v>469</v>
      </c>
      <c r="P4264">
        <v>2015</v>
      </c>
      <c r="Q4264" t="s">
        <v>1453</v>
      </c>
      <c r="R4264">
        <v>2</v>
      </c>
    </row>
    <row r="4265" spans="14:18">
      <c r="N4265" t="s">
        <v>296</v>
      </c>
      <c r="O4265" t="s">
        <v>469</v>
      </c>
      <c r="P4265">
        <v>2016</v>
      </c>
      <c r="Q4265" t="s">
        <v>1453</v>
      </c>
      <c r="R4265">
        <v>2</v>
      </c>
    </row>
    <row r="4266" spans="14:18">
      <c r="N4266" t="s">
        <v>296</v>
      </c>
      <c r="O4266" t="s">
        <v>469</v>
      </c>
      <c r="P4266">
        <v>2017</v>
      </c>
      <c r="Q4266" t="s">
        <v>1453</v>
      </c>
      <c r="R4266">
        <v>2</v>
      </c>
    </row>
    <row r="4267" spans="14:18">
      <c r="N4267" t="s">
        <v>296</v>
      </c>
      <c r="O4267" t="s">
        <v>469</v>
      </c>
      <c r="P4267">
        <v>2018</v>
      </c>
      <c r="Q4267" t="s">
        <v>1453</v>
      </c>
      <c r="R4267">
        <v>2</v>
      </c>
    </row>
    <row r="4268" spans="14:18">
      <c r="N4268" t="s">
        <v>296</v>
      </c>
      <c r="O4268" t="s">
        <v>469</v>
      </c>
      <c r="P4268">
        <v>2019</v>
      </c>
      <c r="Q4268" t="s">
        <v>1453</v>
      </c>
      <c r="R4268">
        <v>2</v>
      </c>
    </row>
    <row r="4269" spans="14:18">
      <c r="N4269" t="s">
        <v>296</v>
      </c>
      <c r="O4269" t="s">
        <v>469</v>
      </c>
      <c r="P4269">
        <v>2020</v>
      </c>
      <c r="Q4269" t="s">
        <v>1453</v>
      </c>
      <c r="R4269">
        <v>2</v>
      </c>
    </row>
    <row r="4270" spans="14:18">
      <c r="N4270" t="s">
        <v>296</v>
      </c>
      <c r="O4270" t="s">
        <v>469</v>
      </c>
      <c r="P4270">
        <v>2021</v>
      </c>
      <c r="Q4270" t="s">
        <v>1453</v>
      </c>
      <c r="R4270">
        <v>2</v>
      </c>
    </row>
    <row r="4271" spans="14:18">
      <c r="N4271" t="s">
        <v>296</v>
      </c>
      <c r="O4271" t="s">
        <v>470</v>
      </c>
      <c r="P4271">
        <v>0</v>
      </c>
    </row>
    <row r="4272" spans="14:18">
      <c r="N4272" t="s">
        <v>296</v>
      </c>
      <c r="O4272" t="s">
        <v>471</v>
      </c>
    </row>
    <row r="4273" spans="14:18">
      <c r="N4273" t="s">
        <v>296</v>
      </c>
      <c r="O4273" t="s">
        <v>472</v>
      </c>
    </row>
    <row r="4274" spans="14:18">
      <c r="N4274" t="s">
        <v>296</v>
      </c>
      <c r="O4274" t="s">
        <v>473</v>
      </c>
    </row>
    <row r="4275" spans="14:18">
      <c r="N4275" t="s">
        <v>296</v>
      </c>
      <c r="O4275" t="s">
        <v>474</v>
      </c>
    </row>
    <row r="4276" spans="14:18">
      <c r="N4276" t="s">
        <v>296</v>
      </c>
      <c r="O4276" t="s">
        <v>475</v>
      </c>
    </row>
    <row r="4277" spans="14:18">
      <c r="N4277" t="s">
        <v>296</v>
      </c>
      <c r="O4277" t="s">
        <v>476</v>
      </c>
    </row>
    <row r="4278" spans="14:18">
      <c r="N4278" t="s">
        <v>296</v>
      </c>
      <c r="O4278" t="s">
        <v>476</v>
      </c>
      <c r="P4278">
        <v>2020</v>
      </c>
    </row>
    <row r="4279" spans="14:18">
      <c r="N4279" t="s">
        <v>296</v>
      </c>
      <c r="O4279" t="s">
        <v>477</v>
      </c>
    </row>
    <row r="4280" spans="14:18">
      <c r="N4280" t="s">
        <v>296</v>
      </c>
      <c r="O4280" t="s">
        <v>478</v>
      </c>
    </row>
    <row r="4281" spans="14:18">
      <c r="N4281" t="s">
        <v>296</v>
      </c>
      <c r="O4281" t="s">
        <v>479</v>
      </c>
    </row>
    <row r="4282" spans="14:18">
      <c r="N4282" t="s">
        <v>296</v>
      </c>
      <c r="O4282" t="s">
        <v>480</v>
      </c>
    </row>
    <row r="4283" spans="14:18">
      <c r="N4283" t="s">
        <v>296</v>
      </c>
      <c r="O4283" t="s">
        <v>481</v>
      </c>
      <c r="Q4283" t="s">
        <v>516</v>
      </c>
      <c r="R4283">
        <v>0</v>
      </c>
    </row>
    <row r="4284" spans="14:18">
      <c r="N4284" t="s">
        <v>296</v>
      </c>
      <c r="O4284" t="s">
        <v>482</v>
      </c>
    </row>
    <row r="4285" spans="14:18">
      <c r="N4285" t="s">
        <v>296</v>
      </c>
      <c r="O4285" t="s">
        <v>483</v>
      </c>
    </row>
    <row r="4286" spans="14:18">
      <c r="N4286" t="s">
        <v>296</v>
      </c>
      <c r="O4286" t="s">
        <v>484</v>
      </c>
      <c r="P4286">
        <v>0</v>
      </c>
    </row>
    <row r="4287" spans="14:18">
      <c r="N4287" t="s">
        <v>296</v>
      </c>
      <c r="O4287" t="s">
        <v>485</v>
      </c>
    </row>
    <row r="4288" spans="14:18">
      <c r="N4288" t="s">
        <v>296</v>
      </c>
      <c r="O4288" t="s">
        <v>486</v>
      </c>
      <c r="Q4288">
        <v>0</v>
      </c>
      <c r="R4288">
        <v>0</v>
      </c>
    </row>
    <row r="4289" spans="14:18">
      <c r="N4289" t="s">
        <v>296</v>
      </c>
      <c r="O4289" t="s">
        <v>486</v>
      </c>
      <c r="P4289">
        <v>2018</v>
      </c>
      <c r="Q4289">
        <v>0</v>
      </c>
      <c r="R4289">
        <v>0</v>
      </c>
    </row>
    <row r="4290" spans="14:18">
      <c r="N4290" t="s">
        <v>296</v>
      </c>
      <c r="O4290" t="s">
        <v>486</v>
      </c>
      <c r="P4290">
        <v>2019</v>
      </c>
      <c r="Q4290">
        <v>0</v>
      </c>
      <c r="R4290">
        <v>0</v>
      </c>
    </row>
    <row r="4291" spans="14:18">
      <c r="N4291" t="s">
        <v>296</v>
      </c>
      <c r="O4291" t="s">
        <v>486</v>
      </c>
      <c r="P4291">
        <v>2020</v>
      </c>
      <c r="Q4291">
        <v>0</v>
      </c>
      <c r="R4291">
        <v>0</v>
      </c>
    </row>
    <row r="4292" spans="14:18">
      <c r="N4292" t="s">
        <v>296</v>
      </c>
      <c r="O4292" t="s">
        <v>486</v>
      </c>
      <c r="P4292">
        <v>2021</v>
      </c>
      <c r="Q4292">
        <v>0</v>
      </c>
      <c r="R4292">
        <v>0</v>
      </c>
    </row>
    <row r="4293" spans="14:18">
      <c r="N4293" t="s">
        <v>296</v>
      </c>
      <c r="O4293" t="s">
        <v>487</v>
      </c>
    </row>
    <row r="4294" spans="14:18">
      <c r="N4294" t="s">
        <v>296</v>
      </c>
      <c r="O4294" t="s">
        <v>488</v>
      </c>
      <c r="Q4294">
        <v>0</v>
      </c>
      <c r="R4294">
        <v>0</v>
      </c>
    </row>
    <row r="4295" spans="14:18">
      <c r="N4295" t="s">
        <v>296</v>
      </c>
      <c r="O4295" t="s">
        <v>488</v>
      </c>
      <c r="P4295">
        <v>2021</v>
      </c>
      <c r="Q4295">
        <v>0</v>
      </c>
      <c r="R4295">
        <v>0</v>
      </c>
    </row>
    <row r="4296" spans="14:18">
      <c r="N4296" t="s">
        <v>296</v>
      </c>
      <c r="O4296" t="s">
        <v>489</v>
      </c>
      <c r="P4296">
        <v>0</v>
      </c>
    </row>
    <row r="4297" spans="14:18">
      <c r="N4297" t="s">
        <v>296</v>
      </c>
      <c r="O4297" t="s">
        <v>490</v>
      </c>
      <c r="Q4297">
        <v>0</v>
      </c>
      <c r="R4297">
        <v>0</v>
      </c>
    </row>
    <row r="4298" spans="14:18">
      <c r="N4298" t="s">
        <v>296</v>
      </c>
      <c r="O4298" t="s">
        <v>491</v>
      </c>
    </row>
    <row r="4299" spans="14:18">
      <c r="N4299" t="s">
        <v>296</v>
      </c>
      <c r="O4299" t="s">
        <v>492</v>
      </c>
    </row>
    <row r="4300" spans="14:18">
      <c r="N4300" t="s">
        <v>296</v>
      </c>
      <c r="O4300" t="s">
        <v>493</v>
      </c>
    </row>
    <row r="4301" spans="14:18">
      <c r="N4301" t="s">
        <v>296</v>
      </c>
      <c r="O4301" t="s">
        <v>494</v>
      </c>
      <c r="P4301">
        <v>0</v>
      </c>
    </row>
    <row r="4302" spans="14:18">
      <c r="N4302" t="s">
        <v>296</v>
      </c>
      <c r="O4302" t="s">
        <v>494</v>
      </c>
      <c r="P4302">
        <v>2021</v>
      </c>
    </row>
    <row r="4303" spans="14:18">
      <c r="N4303" t="s">
        <v>296</v>
      </c>
      <c r="O4303" t="s">
        <v>495</v>
      </c>
    </row>
    <row r="4304" spans="14:18">
      <c r="N4304" t="s">
        <v>296</v>
      </c>
      <c r="O4304" t="s">
        <v>496</v>
      </c>
      <c r="Q4304" t="s">
        <v>516</v>
      </c>
      <c r="R4304">
        <v>0</v>
      </c>
    </row>
    <row r="4305" spans="14:18">
      <c r="N4305" t="s">
        <v>296</v>
      </c>
      <c r="O4305" t="s">
        <v>497</v>
      </c>
    </row>
    <row r="4306" spans="14:18">
      <c r="N4306" t="s">
        <v>296</v>
      </c>
      <c r="O4306" t="s">
        <v>498</v>
      </c>
    </row>
    <row r="4307" spans="14:18">
      <c r="N4307" t="s">
        <v>296</v>
      </c>
      <c r="O4307" t="s">
        <v>499</v>
      </c>
    </row>
    <row r="4308" spans="14:18">
      <c r="N4308" t="s">
        <v>296</v>
      </c>
      <c r="O4308" t="s">
        <v>500</v>
      </c>
    </row>
    <row r="4309" spans="14:18">
      <c r="N4309" t="s">
        <v>296</v>
      </c>
      <c r="O4309" t="s">
        <v>501</v>
      </c>
    </row>
    <row r="4310" spans="14:18">
      <c r="N4310" t="s">
        <v>296</v>
      </c>
      <c r="O4310" t="s">
        <v>501</v>
      </c>
      <c r="P4310">
        <v>2017</v>
      </c>
      <c r="Q4310" t="s">
        <v>718</v>
      </c>
      <c r="R4310">
        <v>1</v>
      </c>
    </row>
    <row r="4311" spans="14:18">
      <c r="N4311" t="s">
        <v>296</v>
      </c>
      <c r="O4311" t="s">
        <v>501</v>
      </c>
      <c r="P4311">
        <v>2018</v>
      </c>
      <c r="Q4311" t="s">
        <v>718</v>
      </c>
      <c r="R4311">
        <v>1</v>
      </c>
    </row>
    <row r="4312" spans="14:18">
      <c r="N4312" t="s">
        <v>296</v>
      </c>
      <c r="O4312" t="s">
        <v>501</v>
      </c>
      <c r="P4312">
        <v>2019</v>
      </c>
      <c r="Q4312" t="s">
        <v>1343</v>
      </c>
      <c r="R4312">
        <v>1</v>
      </c>
    </row>
    <row r="4313" spans="14:18">
      <c r="N4313" t="s">
        <v>296</v>
      </c>
      <c r="O4313" t="s">
        <v>501</v>
      </c>
      <c r="P4313">
        <v>2020</v>
      </c>
      <c r="Q4313" t="s">
        <v>1343</v>
      </c>
      <c r="R4313">
        <v>1</v>
      </c>
    </row>
    <row r="4314" spans="14:18">
      <c r="N4314" t="s">
        <v>296</v>
      </c>
      <c r="O4314" t="s">
        <v>502</v>
      </c>
    </row>
    <row r="4315" spans="14:18">
      <c r="N4315" t="s">
        <v>296</v>
      </c>
      <c r="O4315" t="s">
        <v>503</v>
      </c>
    </row>
    <row r="4316" spans="14:18">
      <c r="N4316" t="s">
        <v>296</v>
      </c>
      <c r="O4316" t="s">
        <v>504</v>
      </c>
    </row>
    <row r="4317" spans="14:18">
      <c r="N4317" t="s">
        <v>296</v>
      </c>
      <c r="O4317" t="s">
        <v>505</v>
      </c>
    </row>
    <row r="4318" spans="14:18">
      <c r="N4318" t="s">
        <v>296</v>
      </c>
      <c r="O4318" t="s">
        <v>506</v>
      </c>
      <c r="P4318">
        <v>0</v>
      </c>
    </row>
    <row r="4319" spans="14:18">
      <c r="N4319" t="s">
        <v>296</v>
      </c>
      <c r="O4319" t="s">
        <v>506</v>
      </c>
      <c r="P4319">
        <v>2013</v>
      </c>
      <c r="Q4319" t="s">
        <v>1454</v>
      </c>
      <c r="R4319">
        <v>1</v>
      </c>
    </row>
    <row r="4320" spans="14:18">
      <c r="N4320" t="s">
        <v>296</v>
      </c>
      <c r="O4320" t="s">
        <v>506</v>
      </c>
      <c r="P4320">
        <v>2014</v>
      </c>
      <c r="Q4320" t="s">
        <v>1454</v>
      </c>
      <c r="R4320">
        <v>1</v>
      </c>
    </row>
    <row r="4321" spans="14:18">
      <c r="N4321" t="s">
        <v>296</v>
      </c>
      <c r="O4321" t="s">
        <v>506</v>
      </c>
      <c r="P4321">
        <v>2015</v>
      </c>
      <c r="Q4321" t="s">
        <v>1454</v>
      </c>
      <c r="R4321">
        <v>1</v>
      </c>
    </row>
    <row r="4322" spans="14:18">
      <c r="N4322" t="s">
        <v>296</v>
      </c>
      <c r="O4322" t="s">
        <v>506</v>
      </c>
      <c r="P4322">
        <v>2016</v>
      </c>
      <c r="Q4322" t="s">
        <v>1454</v>
      </c>
      <c r="R4322">
        <v>1</v>
      </c>
    </row>
    <row r="4323" spans="14:18">
      <c r="N4323" t="s">
        <v>296</v>
      </c>
      <c r="O4323" t="s">
        <v>506</v>
      </c>
      <c r="P4323">
        <v>2017</v>
      </c>
      <c r="Q4323" t="s">
        <v>1454</v>
      </c>
      <c r="R4323">
        <v>1</v>
      </c>
    </row>
    <row r="4324" spans="14:18">
      <c r="N4324" t="s">
        <v>296</v>
      </c>
      <c r="O4324" t="s">
        <v>506</v>
      </c>
      <c r="P4324">
        <v>2018</v>
      </c>
      <c r="Q4324" t="s">
        <v>1454</v>
      </c>
      <c r="R4324">
        <v>1</v>
      </c>
    </row>
    <row r="4325" spans="14:18">
      <c r="N4325" t="s">
        <v>296</v>
      </c>
      <c r="O4325" t="s">
        <v>506</v>
      </c>
      <c r="P4325">
        <v>2019</v>
      </c>
      <c r="Q4325" t="s">
        <v>1454</v>
      </c>
      <c r="R4325">
        <v>1</v>
      </c>
    </row>
    <row r="4326" spans="14:18">
      <c r="N4326" t="s">
        <v>296</v>
      </c>
      <c r="O4326" t="s">
        <v>506</v>
      </c>
      <c r="P4326">
        <v>2020</v>
      </c>
      <c r="Q4326" t="s">
        <v>1454</v>
      </c>
      <c r="R4326">
        <v>1</v>
      </c>
    </row>
    <row r="4327" spans="14:18">
      <c r="N4327" t="s">
        <v>296</v>
      </c>
      <c r="O4327" t="s">
        <v>506</v>
      </c>
      <c r="P4327">
        <v>2021</v>
      </c>
      <c r="Q4327" t="s">
        <v>1454</v>
      </c>
      <c r="R4327">
        <v>1</v>
      </c>
    </row>
  </sheetData>
  <autoFilter ref="A2:F448" xr:uid="{A6911BAF-FD95-4E8B-B4D8-22026E33ECC5}"/>
  <mergeCells count="2">
    <mergeCell ref="H1:L1"/>
    <mergeCell ref="N1:R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2D8B6-651F-4AC5-B30D-326295A9727E}">
  <dimension ref="A1:X856"/>
  <sheetViews>
    <sheetView workbookViewId="0">
      <pane ySplit="2" topLeftCell="A3" activePane="bottomLeft" state="frozen"/>
      <selection pane="bottomLeft" activeCell="A3" sqref="A3"/>
    </sheetView>
  </sheetViews>
  <sheetFormatPr defaultRowHeight="15"/>
  <cols>
    <col min="1" max="1" width="8.85546875" bestFit="1" customWidth="1"/>
    <col min="2" max="2" width="16.85546875" bestFit="1" customWidth="1"/>
    <col min="3" max="4" width="16.85546875" customWidth="1"/>
    <col min="5" max="5" width="10.5703125" bestFit="1" customWidth="1"/>
    <col min="6" max="6" width="22.42578125" bestFit="1" customWidth="1"/>
    <col min="7" max="7" width="0" hidden="1" customWidth="1"/>
    <col min="8" max="8" width="10.85546875" bestFit="1" customWidth="1"/>
    <col min="10" max="10" width="8.85546875" bestFit="1" customWidth="1"/>
    <col min="11" max="11" width="22.140625" bestFit="1" customWidth="1"/>
    <col min="12" max="12" width="17.28515625" bestFit="1" customWidth="1"/>
    <col min="13" max="13" width="13.5703125" bestFit="1" customWidth="1"/>
    <col min="14" max="14" width="26.7109375" bestFit="1" customWidth="1"/>
    <col min="15" max="15" width="6.5703125" bestFit="1" customWidth="1"/>
    <col min="16" max="16" width="18" bestFit="1" customWidth="1"/>
    <col min="18" max="18" width="8.85546875" bestFit="1" customWidth="1"/>
    <col min="19" max="19" width="22.140625" bestFit="1" customWidth="1"/>
    <col min="20" max="20" width="17.28515625" bestFit="1" customWidth="1"/>
    <col min="21" max="21" width="25.5703125" customWidth="1"/>
    <col min="22" max="22" width="26" bestFit="1" customWidth="1"/>
    <col min="23" max="23" width="6.5703125" bestFit="1" customWidth="1"/>
    <col min="24" max="24" width="17.28515625" bestFit="1" customWidth="1"/>
  </cols>
  <sheetData>
    <row r="1" spans="1:24">
      <c r="A1" s="1" t="s">
        <v>1455</v>
      </c>
      <c r="J1" s="1" t="s">
        <v>1456</v>
      </c>
      <c r="R1" s="1" t="s">
        <v>1457</v>
      </c>
    </row>
    <row r="2" spans="1:24" s="1" customFormat="1">
      <c r="A2" s="1" t="s">
        <v>6</v>
      </c>
      <c r="B2" s="1" t="s">
        <v>7</v>
      </c>
      <c r="C2" s="1" t="s">
        <v>1458</v>
      </c>
      <c r="D2" s="1" t="s">
        <v>1459</v>
      </c>
      <c r="E2" s="1" t="s">
        <v>1460</v>
      </c>
      <c r="F2" s="14" t="s">
        <v>13</v>
      </c>
      <c r="H2" s="1" t="s">
        <v>1461</v>
      </c>
      <c r="J2" s="1" t="s">
        <v>6</v>
      </c>
      <c r="K2" s="1" t="s">
        <v>7</v>
      </c>
      <c r="L2" s="1" t="s">
        <v>1462</v>
      </c>
      <c r="M2" s="1" t="s">
        <v>663</v>
      </c>
      <c r="N2" s="1" t="s">
        <v>1463</v>
      </c>
      <c r="O2" s="1" t="s">
        <v>1464</v>
      </c>
      <c r="P2" s="1" t="s">
        <v>1465</v>
      </c>
      <c r="R2" s="1" t="s">
        <v>6</v>
      </c>
      <c r="S2" s="1" t="s">
        <v>7</v>
      </c>
      <c r="T2" s="1" t="s">
        <v>1462</v>
      </c>
      <c r="U2" s="1" t="s">
        <v>665</v>
      </c>
      <c r="V2" s="1" t="s">
        <v>1466</v>
      </c>
      <c r="W2" s="1" t="s">
        <v>1464</v>
      </c>
      <c r="X2" s="1" t="s">
        <v>1467</v>
      </c>
    </row>
    <row r="3" spans="1:24">
      <c r="A3" t="s">
        <v>18</v>
      </c>
      <c r="B3" t="s">
        <v>19</v>
      </c>
      <c r="C3">
        <v>2.9</v>
      </c>
      <c r="D3">
        <v>3</v>
      </c>
      <c r="E3">
        <v>18</v>
      </c>
      <c r="F3" s="64">
        <f>ROUND((E3/18)*(20/100)*10,2)</f>
        <v>2</v>
      </c>
      <c r="H3">
        <v>45</v>
      </c>
      <c r="J3" t="s">
        <v>18</v>
      </c>
      <c r="K3" t="s">
        <v>19</v>
      </c>
      <c r="L3">
        <v>1</v>
      </c>
      <c r="M3" t="s">
        <v>1468</v>
      </c>
      <c r="N3" s="60">
        <v>80</v>
      </c>
      <c r="O3">
        <v>3</v>
      </c>
      <c r="P3">
        <v>2.4</v>
      </c>
      <c r="R3" t="s">
        <v>18</v>
      </c>
      <c r="S3" t="s">
        <v>19</v>
      </c>
      <c r="T3">
        <v>1</v>
      </c>
      <c r="U3" t="s">
        <v>671</v>
      </c>
      <c r="V3" s="60">
        <v>37.5</v>
      </c>
      <c r="W3">
        <v>3</v>
      </c>
      <c r="X3">
        <v>1.125</v>
      </c>
    </row>
    <row r="4" spans="1:24">
      <c r="A4" t="s">
        <v>18</v>
      </c>
      <c r="B4" t="s">
        <v>20</v>
      </c>
      <c r="C4">
        <v>2.9</v>
      </c>
      <c r="D4">
        <v>3</v>
      </c>
      <c r="E4">
        <v>18</v>
      </c>
      <c r="F4" s="64">
        <f t="shared" ref="F4:F67" si="0">ROUND((E4/18)*(20/100)*10,2)</f>
        <v>2</v>
      </c>
      <c r="H4">
        <v>45</v>
      </c>
      <c r="J4" t="s">
        <v>18</v>
      </c>
      <c r="K4" t="s">
        <v>19</v>
      </c>
      <c r="L4">
        <v>2</v>
      </c>
      <c r="M4" t="s">
        <v>800</v>
      </c>
      <c r="N4" s="60">
        <v>10</v>
      </c>
      <c r="O4">
        <v>2</v>
      </c>
      <c r="P4">
        <v>0.2</v>
      </c>
      <c r="R4" t="s">
        <v>18</v>
      </c>
      <c r="S4" t="s">
        <v>19</v>
      </c>
      <c r="T4">
        <v>2</v>
      </c>
      <c r="U4" t="s">
        <v>671</v>
      </c>
      <c r="V4" s="60">
        <v>37.5</v>
      </c>
      <c r="W4">
        <v>3</v>
      </c>
      <c r="X4">
        <v>1.125</v>
      </c>
    </row>
    <row r="5" spans="1:24">
      <c r="A5" t="s">
        <v>18</v>
      </c>
      <c r="B5" t="s">
        <v>21</v>
      </c>
      <c r="C5">
        <v>2.9</v>
      </c>
      <c r="D5">
        <v>3</v>
      </c>
      <c r="E5">
        <v>18</v>
      </c>
      <c r="F5" s="64">
        <f t="shared" si="0"/>
        <v>2</v>
      </c>
      <c r="H5">
        <v>45</v>
      </c>
      <c r="J5" t="s">
        <v>18</v>
      </c>
      <c r="K5" t="s">
        <v>19</v>
      </c>
      <c r="L5">
        <v>3</v>
      </c>
      <c r="M5" t="s">
        <v>1469</v>
      </c>
      <c r="N5" s="60">
        <v>10</v>
      </c>
      <c r="O5">
        <v>3</v>
      </c>
      <c r="P5">
        <v>0.3</v>
      </c>
      <c r="R5" t="s">
        <v>18</v>
      </c>
      <c r="S5" t="s">
        <v>19</v>
      </c>
      <c r="T5">
        <v>3</v>
      </c>
      <c r="U5" t="s">
        <v>1470</v>
      </c>
      <c r="V5" s="60">
        <v>25</v>
      </c>
      <c r="W5">
        <v>3</v>
      </c>
      <c r="X5">
        <v>0.75</v>
      </c>
    </row>
    <row r="6" spans="1:24">
      <c r="A6" t="s">
        <v>18</v>
      </c>
      <c r="B6" t="s">
        <v>22</v>
      </c>
      <c r="C6">
        <v>1</v>
      </c>
      <c r="D6">
        <v>1</v>
      </c>
      <c r="E6">
        <v>6</v>
      </c>
      <c r="F6" s="64">
        <f t="shared" si="0"/>
        <v>0.67</v>
      </c>
      <c r="H6">
        <v>15</v>
      </c>
      <c r="J6" t="s">
        <v>18</v>
      </c>
      <c r="K6" t="s">
        <v>20</v>
      </c>
      <c r="L6">
        <v>1</v>
      </c>
      <c r="M6" t="s">
        <v>1471</v>
      </c>
      <c r="N6" s="60">
        <v>70</v>
      </c>
      <c r="O6">
        <v>3</v>
      </c>
      <c r="P6">
        <v>2.1</v>
      </c>
      <c r="R6" t="s">
        <v>18</v>
      </c>
      <c r="S6" t="s">
        <v>20</v>
      </c>
      <c r="T6">
        <v>1</v>
      </c>
      <c r="U6" t="s">
        <v>671</v>
      </c>
      <c r="V6" s="60">
        <v>30</v>
      </c>
      <c r="W6">
        <v>3</v>
      </c>
      <c r="X6">
        <v>0.9</v>
      </c>
    </row>
    <row r="7" spans="1:24">
      <c r="A7" t="s">
        <v>18</v>
      </c>
      <c r="B7" t="s">
        <v>23</v>
      </c>
      <c r="C7">
        <v>2.9</v>
      </c>
      <c r="D7">
        <v>3</v>
      </c>
      <c r="E7">
        <v>18</v>
      </c>
      <c r="F7" s="64">
        <f t="shared" si="0"/>
        <v>2</v>
      </c>
      <c r="H7">
        <v>45</v>
      </c>
      <c r="J7" t="s">
        <v>18</v>
      </c>
      <c r="K7" t="s">
        <v>20</v>
      </c>
      <c r="L7">
        <v>2</v>
      </c>
      <c r="M7" t="s">
        <v>1468</v>
      </c>
      <c r="N7" s="60">
        <v>10</v>
      </c>
      <c r="O7">
        <v>3</v>
      </c>
      <c r="P7">
        <v>0.3</v>
      </c>
      <c r="R7" t="s">
        <v>18</v>
      </c>
      <c r="S7" t="s">
        <v>20</v>
      </c>
      <c r="T7">
        <v>2</v>
      </c>
      <c r="U7" t="s">
        <v>1470</v>
      </c>
      <c r="V7" s="60">
        <v>30</v>
      </c>
      <c r="W7">
        <v>3</v>
      </c>
      <c r="X7">
        <v>0.9</v>
      </c>
    </row>
    <row r="8" spans="1:24">
      <c r="A8" t="s">
        <v>18</v>
      </c>
      <c r="B8" t="s">
        <v>24</v>
      </c>
      <c r="C8">
        <v>1.6</v>
      </c>
      <c r="D8">
        <v>1.7272000000000001</v>
      </c>
      <c r="E8">
        <v>10</v>
      </c>
      <c r="F8" s="64">
        <f t="shared" si="0"/>
        <v>1.1100000000000001</v>
      </c>
      <c r="H8">
        <v>24</v>
      </c>
      <c r="J8" t="s">
        <v>18</v>
      </c>
      <c r="K8" t="s">
        <v>20</v>
      </c>
      <c r="L8">
        <v>3</v>
      </c>
      <c r="M8" t="s">
        <v>800</v>
      </c>
      <c r="N8" s="60">
        <v>10</v>
      </c>
      <c r="O8">
        <v>2</v>
      </c>
      <c r="P8">
        <v>0.2</v>
      </c>
      <c r="R8" t="s">
        <v>18</v>
      </c>
      <c r="S8" t="s">
        <v>20</v>
      </c>
      <c r="T8">
        <v>3</v>
      </c>
      <c r="U8" t="s">
        <v>1470</v>
      </c>
      <c r="V8" s="60">
        <v>20</v>
      </c>
      <c r="W8">
        <v>3</v>
      </c>
      <c r="X8">
        <v>0.6</v>
      </c>
    </row>
    <row r="9" spans="1:24">
      <c r="A9" t="s">
        <v>18</v>
      </c>
      <c r="B9" t="s">
        <v>25</v>
      </c>
      <c r="C9">
        <v>1.2</v>
      </c>
      <c r="D9">
        <v>1.1000000000000001</v>
      </c>
      <c r="E9">
        <v>7</v>
      </c>
      <c r="F9" s="64">
        <f t="shared" si="0"/>
        <v>0.78</v>
      </c>
      <c r="H9">
        <v>21</v>
      </c>
      <c r="J9" t="s">
        <v>18</v>
      </c>
      <c r="K9" t="s">
        <v>20</v>
      </c>
      <c r="L9">
        <v>4</v>
      </c>
      <c r="M9" t="s">
        <v>1469</v>
      </c>
      <c r="N9" s="60">
        <v>10</v>
      </c>
      <c r="O9">
        <v>3</v>
      </c>
      <c r="P9">
        <v>0.3</v>
      </c>
      <c r="R9" t="s">
        <v>18</v>
      </c>
      <c r="S9" t="s">
        <v>20</v>
      </c>
      <c r="T9">
        <v>4</v>
      </c>
      <c r="U9" t="s">
        <v>1470</v>
      </c>
      <c r="V9" s="60">
        <v>20</v>
      </c>
      <c r="W9">
        <v>3</v>
      </c>
      <c r="X9">
        <v>0.6</v>
      </c>
    </row>
    <row r="10" spans="1:24">
      <c r="A10" t="s">
        <v>18</v>
      </c>
      <c r="B10" t="s">
        <v>26</v>
      </c>
      <c r="C10">
        <v>1.1499999999999999</v>
      </c>
      <c r="D10">
        <v>1</v>
      </c>
      <c r="E10">
        <v>6</v>
      </c>
      <c r="F10" s="64">
        <f t="shared" si="0"/>
        <v>0.67</v>
      </c>
      <c r="H10">
        <v>20</v>
      </c>
      <c r="J10" t="s">
        <v>18</v>
      </c>
      <c r="K10" t="s">
        <v>21</v>
      </c>
      <c r="L10">
        <v>1</v>
      </c>
      <c r="M10" t="s">
        <v>742</v>
      </c>
      <c r="N10" s="60">
        <v>80</v>
      </c>
      <c r="O10">
        <v>3</v>
      </c>
      <c r="P10">
        <v>2.4</v>
      </c>
      <c r="R10" t="s">
        <v>18</v>
      </c>
      <c r="S10" t="s">
        <v>21</v>
      </c>
      <c r="T10">
        <v>1</v>
      </c>
      <c r="U10" t="s">
        <v>695</v>
      </c>
      <c r="V10" s="60">
        <v>37.5</v>
      </c>
      <c r="W10">
        <v>3</v>
      </c>
      <c r="X10">
        <v>1.125</v>
      </c>
    </row>
    <row r="11" spans="1:24">
      <c r="A11" t="s">
        <v>18</v>
      </c>
      <c r="B11" t="s">
        <v>28</v>
      </c>
      <c r="C11">
        <v>2.1</v>
      </c>
      <c r="D11">
        <v>1.3333999999999999</v>
      </c>
      <c r="E11">
        <v>10</v>
      </c>
      <c r="F11" s="64">
        <f t="shared" si="0"/>
        <v>1.1100000000000001</v>
      </c>
      <c r="H11">
        <v>45</v>
      </c>
      <c r="J11" t="s">
        <v>18</v>
      </c>
      <c r="K11" t="s">
        <v>21</v>
      </c>
      <c r="L11">
        <v>2</v>
      </c>
      <c r="M11" t="s">
        <v>1472</v>
      </c>
      <c r="N11" s="60">
        <v>10</v>
      </c>
      <c r="O11">
        <v>3</v>
      </c>
      <c r="P11">
        <v>0.3</v>
      </c>
      <c r="R11" t="s">
        <v>18</v>
      </c>
      <c r="S11" t="s">
        <v>21</v>
      </c>
      <c r="T11">
        <v>2</v>
      </c>
      <c r="U11" t="s">
        <v>1473</v>
      </c>
      <c r="V11" s="60">
        <v>25</v>
      </c>
      <c r="W11">
        <v>3</v>
      </c>
      <c r="X11">
        <v>0.75</v>
      </c>
    </row>
    <row r="12" spans="1:24">
      <c r="A12" t="s">
        <v>18</v>
      </c>
      <c r="B12" t="s">
        <v>29</v>
      </c>
      <c r="C12">
        <v>2.1892</v>
      </c>
      <c r="D12">
        <v>1.3333999999999999</v>
      </c>
      <c r="E12">
        <v>11</v>
      </c>
      <c r="F12" s="64">
        <f t="shared" si="0"/>
        <v>1.22</v>
      </c>
      <c r="H12">
        <v>45</v>
      </c>
      <c r="J12" t="s">
        <v>18</v>
      </c>
      <c r="K12" t="s">
        <v>21</v>
      </c>
      <c r="L12">
        <v>3</v>
      </c>
      <c r="M12" t="s">
        <v>1474</v>
      </c>
      <c r="N12" s="60">
        <v>10</v>
      </c>
      <c r="O12">
        <v>2</v>
      </c>
      <c r="P12">
        <v>0.2</v>
      </c>
      <c r="R12" t="s">
        <v>18</v>
      </c>
      <c r="S12" t="s">
        <v>21</v>
      </c>
      <c r="T12">
        <v>3</v>
      </c>
      <c r="U12" t="s">
        <v>695</v>
      </c>
      <c r="V12" s="60">
        <v>37.5</v>
      </c>
      <c r="W12">
        <v>3</v>
      </c>
      <c r="X12">
        <v>1.125</v>
      </c>
    </row>
    <row r="13" spans="1:24">
      <c r="A13" t="s">
        <v>18</v>
      </c>
      <c r="B13" t="s">
        <v>32</v>
      </c>
      <c r="C13">
        <v>1</v>
      </c>
      <c r="D13">
        <v>1</v>
      </c>
      <c r="E13">
        <v>6</v>
      </c>
      <c r="F13" s="64">
        <f t="shared" si="0"/>
        <v>0.67</v>
      </c>
      <c r="H13">
        <v>15</v>
      </c>
      <c r="J13" t="s">
        <v>18</v>
      </c>
      <c r="K13" t="s">
        <v>22</v>
      </c>
      <c r="L13">
        <v>1</v>
      </c>
      <c r="M13" t="s">
        <v>716</v>
      </c>
      <c r="N13" s="60">
        <v>60</v>
      </c>
      <c r="O13">
        <v>1</v>
      </c>
      <c r="P13">
        <v>0.6</v>
      </c>
      <c r="R13" t="s">
        <v>18</v>
      </c>
      <c r="S13" t="s">
        <v>22</v>
      </c>
      <c r="T13">
        <v>1</v>
      </c>
      <c r="U13" t="s">
        <v>1475</v>
      </c>
      <c r="V13" s="60">
        <v>42.86</v>
      </c>
      <c r="W13">
        <v>1</v>
      </c>
      <c r="X13">
        <v>0.42859999999999998</v>
      </c>
    </row>
    <row r="14" spans="1:24">
      <c r="A14" t="s">
        <v>18</v>
      </c>
      <c r="B14" t="s">
        <v>33</v>
      </c>
      <c r="C14">
        <v>1.5</v>
      </c>
      <c r="D14">
        <v>1</v>
      </c>
      <c r="E14">
        <v>8</v>
      </c>
      <c r="F14" s="64">
        <f t="shared" si="0"/>
        <v>0.89</v>
      </c>
      <c r="H14">
        <v>30</v>
      </c>
      <c r="J14" t="s">
        <v>18</v>
      </c>
      <c r="K14" t="s">
        <v>22</v>
      </c>
      <c r="L14">
        <v>2</v>
      </c>
      <c r="M14" t="s">
        <v>716</v>
      </c>
      <c r="N14" s="60">
        <v>20</v>
      </c>
      <c r="O14">
        <v>1</v>
      </c>
      <c r="P14">
        <v>0.2</v>
      </c>
      <c r="R14" t="s">
        <v>18</v>
      </c>
      <c r="S14" t="s">
        <v>22</v>
      </c>
      <c r="T14">
        <v>2</v>
      </c>
      <c r="U14" t="s">
        <v>1092</v>
      </c>
      <c r="V14" s="60">
        <v>28.57</v>
      </c>
      <c r="W14">
        <v>1</v>
      </c>
      <c r="X14">
        <v>0.28570000000000001</v>
      </c>
    </row>
    <row r="15" spans="1:24">
      <c r="A15" t="s">
        <v>18</v>
      </c>
      <c r="B15" t="s">
        <v>34</v>
      </c>
      <c r="C15">
        <v>1</v>
      </c>
      <c r="D15">
        <v>1</v>
      </c>
      <c r="E15">
        <v>6</v>
      </c>
      <c r="F15" s="64">
        <f t="shared" si="0"/>
        <v>0.67</v>
      </c>
      <c r="H15">
        <v>15</v>
      </c>
      <c r="J15" t="s">
        <v>18</v>
      </c>
      <c r="K15" t="s">
        <v>22</v>
      </c>
      <c r="L15">
        <v>3</v>
      </c>
      <c r="M15" t="s">
        <v>720</v>
      </c>
      <c r="N15" s="60">
        <v>20</v>
      </c>
      <c r="O15">
        <v>1</v>
      </c>
      <c r="P15">
        <v>0.2</v>
      </c>
      <c r="R15" t="s">
        <v>18</v>
      </c>
      <c r="S15" t="s">
        <v>22</v>
      </c>
      <c r="T15">
        <v>3</v>
      </c>
      <c r="U15" t="s">
        <v>722</v>
      </c>
      <c r="V15" s="60">
        <v>28.57</v>
      </c>
      <c r="W15">
        <v>1</v>
      </c>
      <c r="X15">
        <v>0.28570000000000001</v>
      </c>
    </row>
    <row r="16" spans="1:24">
      <c r="A16" t="s">
        <v>18</v>
      </c>
      <c r="B16" t="s">
        <v>35</v>
      </c>
      <c r="C16">
        <v>1</v>
      </c>
      <c r="D16">
        <v>1</v>
      </c>
      <c r="E16">
        <v>6</v>
      </c>
      <c r="F16" s="64">
        <f t="shared" si="0"/>
        <v>0.67</v>
      </c>
      <c r="H16">
        <v>15</v>
      </c>
      <c r="J16" t="s">
        <v>18</v>
      </c>
      <c r="K16" t="s">
        <v>23</v>
      </c>
      <c r="L16">
        <v>1</v>
      </c>
      <c r="M16" t="s">
        <v>1468</v>
      </c>
      <c r="N16" s="60">
        <v>80</v>
      </c>
      <c r="O16">
        <v>3</v>
      </c>
      <c r="P16">
        <v>2.4</v>
      </c>
      <c r="R16" t="s">
        <v>18</v>
      </c>
      <c r="S16" t="s">
        <v>23</v>
      </c>
      <c r="T16">
        <v>1</v>
      </c>
      <c r="U16" t="s">
        <v>671</v>
      </c>
      <c r="V16" s="60">
        <v>37.5</v>
      </c>
      <c r="W16">
        <v>3</v>
      </c>
      <c r="X16">
        <v>1.125</v>
      </c>
    </row>
    <row r="17" spans="1:24">
      <c r="A17" t="s">
        <v>18</v>
      </c>
      <c r="B17" t="s">
        <v>36</v>
      </c>
      <c r="C17">
        <v>2.4</v>
      </c>
      <c r="D17">
        <v>1.8</v>
      </c>
      <c r="E17">
        <v>13</v>
      </c>
      <c r="F17" s="64">
        <f t="shared" si="0"/>
        <v>1.44</v>
      </c>
      <c r="H17">
        <v>45</v>
      </c>
      <c r="J17" t="s">
        <v>18</v>
      </c>
      <c r="K17" t="s">
        <v>23</v>
      </c>
      <c r="L17">
        <v>2</v>
      </c>
      <c r="M17" t="s">
        <v>747</v>
      </c>
      <c r="N17" s="60">
        <v>10</v>
      </c>
      <c r="O17">
        <v>3</v>
      </c>
      <c r="P17">
        <v>0.3</v>
      </c>
      <c r="R17" t="s">
        <v>18</v>
      </c>
      <c r="S17" t="s">
        <v>23</v>
      </c>
      <c r="T17">
        <v>2</v>
      </c>
      <c r="U17" t="s">
        <v>1476</v>
      </c>
      <c r="V17" s="60">
        <v>25</v>
      </c>
      <c r="W17">
        <v>3</v>
      </c>
      <c r="X17">
        <v>0.75</v>
      </c>
    </row>
    <row r="18" spans="1:24">
      <c r="A18" t="s">
        <v>18</v>
      </c>
      <c r="B18" t="s">
        <v>37</v>
      </c>
      <c r="C18">
        <v>1.6153999999999999</v>
      </c>
      <c r="D18">
        <v>1.7857000000000001</v>
      </c>
      <c r="E18">
        <v>10</v>
      </c>
      <c r="F18" s="64">
        <f t="shared" si="0"/>
        <v>1.1100000000000001</v>
      </c>
      <c r="H18">
        <v>30</v>
      </c>
      <c r="J18" t="s">
        <v>18</v>
      </c>
      <c r="K18" t="s">
        <v>23</v>
      </c>
      <c r="L18">
        <v>3</v>
      </c>
      <c r="M18" t="s">
        <v>800</v>
      </c>
      <c r="N18" s="60">
        <v>10</v>
      </c>
      <c r="O18">
        <v>2</v>
      </c>
      <c r="P18">
        <v>0.2</v>
      </c>
      <c r="R18" t="s">
        <v>18</v>
      </c>
      <c r="S18" t="s">
        <v>23</v>
      </c>
      <c r="T18">
        <v>3</v>
      </c>
      <c r="U18" t="s">
        <v>739</v>
      </c>
      <c r="V18" s="60">
        <v>37.5</v>
      </c>
      <c r="W18">
        <v>3</v>
      </c>
      <c r="X18">
        <v>1.125</v>
      </c>
    </row>
    <row r="19" spans="1:24">
      <c r="A19" t="s">
        <v>18</v>
      </c>
      <c r="B19" t="s">
        <v>38</v>
      </c>
      <c r="C19">
        <v>2</v>
      </c>
      <c r="D19">
        <v>2</v>
      </c>
      <c r="E19">
        <v>12</v>
      </c>
      <c r="F19" s="64">
        <f t="shared" si="0"/>
        <v>1.33</v>
      </c>
      <c r="H19">
        <v>45</v>
      </c>
      <c r="J19" t="s">
        <v>18</v>
      </c>
      <c r="K19" t="s">
        <v>24</v>
      </c>
      <c r="L19">
        <v>1</v>
      </c>
      <c r="M19" t="s">
        <v>1468</v>
      </c>
      <c r="N19" s="60">
        <v>10</v>
      </c>
      <c r="O19">
        <v>3</v>
      </c>
      <c r="P19">
        <v>0.3</v>
      </c>
      <c r="R19" t="s">
        <v>18</v>
      </c>
      <c r="S19" t="s">
        <v>24</v>
      </c>
      <c r="T19">
        <v>1</v>
      </c>
      <c r="U19" t="s">
        <v>1477</v>
      </c>
      <c r="V19" s="60">
        <v>18.18</v>
      </c>
      <c r="W19">
        <v>3</v>
      </c>
      <c r="X19">
        <v>0.5454</v>
      </c>
    </row>
    <row r="20" spans="1:24">
      <c r="A20" t="s">
        <v>18</v>
      </c>
      <c r="B20" t="s">
        <v>39</v>
      </c>
      <c r="C20">
        <v>2.4</v>
      </c>
      <c r="D20">
        <v>1.8</v>
      </c>
      <c r="E20">
        <v>13</v>
      </c>
      <c r="F20" s="64">
        <f t="shared" si="0"/>
        <v>1.44</v>
      </c>
      <c r="H20">
        <v>45</v>
      </c>
      <c r="J20" t="s">
        <v>18</v>
      </c>
      <c r="K20" t="s">
        <v>24</v>
      </c>
      <c r="L20">
        <v>2</v>
      </c>
      <c r="M20" t="s">
        <v>681</v>
      </c>
      <c r="N20" s="60">
        <v>20</v>
      </c>
      <c r="O20">
        <v>3</v>
      </c>
      <c r="P20">
        <v>0.6</v>
      </c>
      <c r="R20" t="s">
        <v>18</v>
      </c>
      <c r="S20" t="s">
        <v>24</v>
      </c>
      <c r="T20">
        <v>2</v>
      </c>
      <c r="U20" t="s">
        <v>1477</v>
      </c>
      <c r="V20" s="60">
        <v>18.18</v>
      </c>
      <c r="W20">
        <v>3</v>
      </c>
      <c r="X20">
        <v>0.5454</v>
      </c>
    </row>
    <row r="21" spans="1:24">
      <c r="A21" t="s">
        <v>18</v>
      </c>
      <c r="B21" t="s">
        <v>40</v>
      </c>
      <c r="C21">
        <v>1</v>
      </c>
      <c r="D21">
        <v>1</v>
      </c>
      <c r="E21">
        <v>6</v>
      </c>
      <c r="F21" s="64">
        <f t="shared" si="0"/>
        <v>0.67</v>
      </c>
      <c r="H21">
        <v>15</v>
      </c>
      <c r="J21" t="s">
        <v>18</v>
      </c>
      <c r="K21" t="s">
        <v>24</v>
      </c>
      <c r="L21">
        <v>3</v>
      </c>
      <c r="M21" t="s">
        <v>1341</v>
      </c>
      <c r="N21" s="60">
        <v>70</v>
      </c>
      <c r="O21">
        <v>1</v>
      </c>
      <c r="P21">
        <v>0.7</v>
      </c>
      <c r="R21" t="s">
        <v>18</v>
      </c>
      <c r="S21" t="s">
        <v>24</v>
      </c>
      <c r="T21">
        <v>3</v>
      </c>
      <c r="U21" t="s">
        <v>1478</v>
      </c>
      <c r="V21" s="60">
        <v>63.64</v>
      </c>
      <c r="W21">
        <v>1</v>
      </c>
      <c r="X21">
        <v>0.63639999999999997</v>
      </c>
    </row>
    <row r="22" spans="1:24">
      <c r="A22" t="s">
        <v>18</v>
      </c>
      <c r="B22" t="s">
        <v>41</v>
      </c>
      <c r="C22">
        <v>1</v>
      </c>
      <c r="D22">
        <v>1</v>
      </c>
      <c r="E22">
        <v>6</v>
      </c>
      <c r="F22" s="64">
        <f t="shared" si="0"/>
        <v>0.67</v>
      </c>
      <c r="H22">
        <v>15</v>
      </c>
      <c r="J22" t="s">
        <v>18</v>
      </c>
      <c r="K22" t="s">
        <v>25</v>
      </c>
      <c r="L22">
        <v>1</v>
      </c>
      <c r="M22" t="s">
        <v>749</v>
      </c>
      <c r="N22" s="60">
        <v>70</v>
      </c>
      <c r="O22">
        <v>1</v>
      </c>
      <c r="P22">
        <v>0.7</v>
      </c>
      <c r="R22" t="s">
        <v>18</v>
      </c>
      <c r="S22" t="s">
        <v>25</v>
      </c>
      <c r="T22">
        <v>1</v>
      </c>
      <c r="U22" t="s">
        <v>750</v>
      </c>
      <c r="V22" s="60">
        <v>70</v>
      </c>
      <c r="W22">
        <v>1</v>
      </c>
      <c r="X22">
        <v>0.7</v>
      </c>
    </row>
    <row r="23" spans="1:24">
      <c r="A23" t="s">
        <v>18</v>
      </c>
      <c r="B23" t="s">
        <v>42</v>
      </c>
      <c r="C23">
        <v>1.6</v>
      </c>
      <c r="D23">
        <v>1</v>
      </c>
      <c r="E23">
        <v>8</v>
      </c>
      <c r="F23" s="64">
        <f t="shared" si="0"/>
        <v>0.89</v>
      </c>
      <c r="H23">
        <v>33</v>
      </c>
      <c r="J23" t="s">
        <v>18</v>
      </c>
      <c r="K23" t="s">
        <v>25</v>
      </c>
      <c r="L23">
        <v>2</v>
      </c>
      <c r="M23" t="s">
        <v>765</v>
      </c>
      <c r="N23" s="60">
        <v>10</v>
      </c>
      <c r="O23">
        <v>1</v>
      </c>
      <c r="P23">
        <v>0.1</v>
      </c>
      <c r="R23" t="s">
        <v>18</v>
      </c>
      <c r="S23" t="s">
        <v>25</v>
      </c>
      <c r="T23">
        <v>2</v>
      </c>
      <c r="U23" t="s">
        <v>1479</v>
      </c>
      <c r="V23" s="60">
        <v>10</v>
      </c>
      <c r="W23">
        <v>1</v>
      </c>
      <c r="X23">
        <v>0.1</v>
      </c>
    </row>
    <row r="24" spans="1:24">
      <c r="A24" t="s">
        <v>18</v>
      </c>
      <c r="B24" t="s">
        <v>43</v>
      </c>
      <c r="C24">
        <v>3</v>
      </c>
      <c r="D24">
        <v>3</v>
      </c>
      <c r="E24">
        <v>18</v>
      </c>
      <c r="F24" s="64">
        <f t="shared" si="0"/>
        <v>2</v>
      </c>
      <c r="H24">
        <v>45</v>
      </c>
      <c r="J24" t="s">
        <v>18</v>
      </c>
      <c r="K24" t="s">
        <v>25</v>
      </c>
      <c r="L24">
        <v>3</v>
      </c>
      <c r="M24" t="s">
        <v>753</v>
      </c>
      <c r="N24" s="60">
        <v>10</v>
      </c>
      <c r="O24">
        <v>2</v>
      </c>
      <c r="P24">
        <v>0.2</v>
      </c>
      <c r="R24" t="s">
        <v>18</v>
      </c>
      <c r="S24" t="s">
        <v>25</v>
      </c>
      <c r="T24">
        <v>3</v>
      </c>
      <c r="U24" t="s">
        <v>1480</v>
      </c>
      <c r="V24" s="60">
        <v>10</v>
      </c>
      <c r="W24">
        <v>2</v>
      </c>
      <c r="X24">
        <v>0.2</v>
      </c>
    </row>
    <row r="25" spans="1:24">
      <c r="A25" t="s">
        <v>18</v>
      </c>
      <c r="B25" t="s">
        <v>44</v>
      </c>
      <c r="C25">
        <v>1</v>
      </c>
      <c r="D25">
        <v>1</v>
      </c>
      <c r="E25">
        <v>6</v>
      </c>
      <c r="F25" s="64">
        <f t="shared" si="0"/>
        <v>0.67</v>
      </c>
      <c r="H25">
        <v>15</v>
      </c>
      <c r="J25" t="s">
        <v>18</v>
      </c>
      <c r="K25" t="s">
        <v>25</v>
      </c>
      <c r="L25">
        <v>4</v>
      </c>
      <c r="M25" t="s">
        <v>1481</v>
      </c>
      <c r="N25" s="60">
        <v>10</v>
      </c>
      <c r="O25">
        <v>2</v>
      </c>
      <c r="P25">
        <v>0.2</v>
      </c>
      <c r="R25" t="s">
        <v>18</v>
      </c>
      <c r="S25" t="s">
        <v>25</v>
      </c>
      <c r="T25">
        <v>4</v>
      </c>
      <c r="U25" t="s">
        <v>1479</v>
      </c>
      <c r="V25" s="60">
        <v>10</v>
      </c>
      <c r="W25">
        <v>1</v>
      </c>
      <c r="X25">
        <v>0.1</v>
      </c>
    </row>
    <row r="26" spans="1:24">
      <c r="A26" t="s">
        <v>18</v>
      </c>
      <c r="B26" t="s">
        <v>45</v>
      </c>
      <c r="C26">
        <v>1.2</v>
      </c>
      <c r="D26">
        <v>1.06</v>
      </c>
      <c r="E26">
        <v>7</v>
      </c>
      <c r="F26" s="64">
        <f t="shared" si="0"/>
        <v>0.78</v>
      </c>
      <c r="H26">
        <v>18</v>
      </c>
      <c r="J26" t="s">
        <v>18</v>
      </c>
      <c r="K26" t="s">
        <v>26</v>
      </c>
      <c r="L26">
        <v>1</v>
      </c>
      <c r="M26" t="s">
        <v>749</v>
      </c>
      <c r="N26" s="60">
        <v>70</v>
      </c>
      <c r="O26">
        <v>1</v>
      </c>
      <c r="P26">
        <v>0.7</v>
      </c>
      <c r="R26" t="s">
        <v>18</v>
      </c>
      <c r="S26" t="s">
        <v>26</v>
      </c>
      <c r="T26">
        <v>1</v>
      </c>
      <c r="U26" t="s">
        <v>829</v>
      </c>
      <c r="V26" s="60">
        <v>70</v>
      </c>
      <c r="W26">
        <v>1</v>
      </c>
      <c r="X26">
        <v>0.7</v>
      </c>
    </row>
    <row r="27" spans="1:24">
      <c r="A27" t="s">
        <v>18</v>
      </c>
      <c r="B27" t="s">
        <v>46</v>
      </c>
      <c r="C27">
        <v>1.2</v>
      </c>
      <c r="D27">
        <v>1</v>
      </c>
      <c r="E27">
        <v>7</v>
      </c>
      <c r="F27" s="64">
        <f t="shared" si="0"/>
        <v>0.78</v>
      </c>
      <c r="H27">
        <v>21</v>
      </c>
      <c r="J27" t="s">
        <v>18</v>
      </c>
      <c r="K27" t="s">
        <v>26</v>
      </c>
      <c r="L27">
        <v>2</v>
      </c>
      <c r="M27" t="s">
        <v>765</v>
      </c>
      <c r="N27" s="60">
        <v>15</v>
      </c>
      <c r="O27">
        <v>1</v>
      </c>
      <c r="P27">
        <v>0.15</v>
      </c>
      <c r="R27" t="s">
        <v>18</v>
      </c>
      <c r="S27" t="s">
        <v>26</v>
      </c>
      <c r="T27">
        <v>2</v>
      </c>
      <c r="U27" t="s">
        <v>1479</v>
      </c>
      <c r="V27" s="60">
        <v>15</v>
      </c>
      <c r="W27">
        <v>1</v>
      </c>
      <c r="X27">
        <v>0.15</v>
      </c>
    </row>
    <row r="28" spans="1:24">
      <c r="A28" t="s">
        <v>18</v>
      </c>
      <c r="B28" t="s">
        <v>47</v>
      </c>
      <c r="C28">
        <v>1.95</v>
      </c>
      <c r="D28">
        <v>2</v>
      </c>
      <c r="E28">
        <v>12</v>
      </c>
      <c r="F28" s="64">
        <f t="shared" si="0"/>
        <v>1.33</v>
      </c>
      <c r="H28">
        <v>44</v>
      </c>
      <c r="J28" t="s">
        <v>18</v>
      </c>
      <c r="K28" t="s">
        <v>26</v>
      </c>
      <c r="L28">
        <v>3</v>
      </c>
      <c r="M28" t="s">
        <v>1481</v>
      </c>
      <c r="N28" s="60">
        <v>15</v>
      </c>
      <c r="O28">
        <v>2</v>
      </c>
      <c r="P28">
        <v>0.3</v>
      </c>
      <c r="R28" t="s">
        <v>18</v>
      </c>
      <c r="S28" t="s">
        <v>26</v>
      </c>
      <c r="T28">
        <v>3</v>
      </c>
      <c r="U28" t="s">
        <v>1479</v>
      </c>
      <c r="V28" s="60">
        <v>15</v>
      </c>
      <c r="W28">
        <v>1</v>
      </c>
      <c r="X28">
        <v>0.15</v>
      </c>
    </row>
    <row r="29" spans="1:24">
      <c r="A29" t="s">
        <v>18</v>
      </c>
      <c r="B29" t="s">
        <v>48</v>
      </c>
      <c r="C29">
        <v>1</v>
      </c>
      <c r="D29">
        <v>1</v>
      </c>
      <c r="E29">
        <v>6</v>
      </c>
      <c r="F29" s="64">
        <f t="shared" si="0"/>
        <v>0.67</v>
      </c>
      <c r="H29">
        <v>15</v>
      </c>
      <c r="J29" t="s">
        <v>18</v>
      </c>
      <c r="K29" t="s">
        <v>28</v>
      </c>
      <c r="L29">
        <v>1</v>
      </c>
      <c r="M29" t="s">
        <v>800</v>
      </c>
      <c r="N29" s="60">
        <v>60</v>
      </c>
      <c r="O29">
        <v>2</v>
      </c>
      <c r="P29">
        <v>1.2</v>
      </c>
      <c r="R29" t="s">
        <v>18</v>
      </c>
      <c r="S29" t="s">
        <v>28</v>
      </c>
      <c r="T29">
        <v>1</v>
      </c>
      <c r="U29" t="s">
        <v>1482</v>
      </c>
      <c r="V29" s="60">
        <v>50</v>
      </c>
      <c r="W29">
        <v>1</v>
      </c>
      <c r="X29">
        <v>0.5</v>
      </c>
    </row>
    <row r="30" spans="1:24">
      <c r="A30" t="s">
        <v>18</v>
      </c>
      <c r="B30" t="s">
        <v>49</v>
      </c>
      <c r="C30">
        <v>1</v>
      </c>
      <c r="D30">
        <v>1</v>
      </c>
      <c r="E30">
        <v>6</v>
      </c>
      <c r="F30" s="64">
        <f t="shared" si="0"/>
        <v>0.67</v>
      </c>
      <c r="H30">
        <v>15</v>
      </c>
      <c r="J30" t="s">
        <v>18</v>
      </c>
      <c r="K30" t="s">
        <v>28</v>
      </c>
      <c r="L30">
        <v>2</v>
      </c>
      <c r="M30" t="s">
        <v>1483</v>
      </c>
      <c r="N30" s="60">
        <v>30</v>
      </c>
      <c r="O30">
        <v>2</v>
      </c>
      <c r="P30">
        <v>0.6</v>
      </c>
      <c r="R30" t="s">
        <v>18</v>
      </c>
      <c r="S30" t="s">
        <v>28</v>
      </c>
      <c r="T30">
        <v>2</v>
      </c>
      <c r="U30" t="s">
        <v>1482</v>
      </c>
      <c r="V30" s="60">
        <v>33.33</v>
      </c>
      <c r="W30">
        <v>1</v>
      </c>
      <c r="X30">
        <v>0.33329999999999999</v>
      </c>
    </row>
    <row r="31" spans="1:24">
      <c r="A31" t="s">
        <v>18</v>
      </c>
      <c r="B31" t="s">
        <v>50</v>
      </c>
      <c r="C31">
        <v>1</v>
      </c>
      <c r="D31">
        <v>1</v>
      </c>
      <c r="E31">
        <v>6</v>
      </c>
      <c r="F31" s="64">
        <f t="shared" si="0"/>
        <v>0.67</v>
      </c>
      <c r="H31">
        <v>15</v>
      </c>
      <c r="J31" t="s">
        <v>18</v>
      </c>
      <c r="K31" t="s">
        <v>28</v>
      </c>
      <c r="L31">
        <v>3</v>
      </c>
      <c r="M31" t="s">
        <v>992</v>
      </c>
      <c r="N31" s="60">
        <v>10</v>
      </c>
      <c r="O31">
        <v>3</v>
      </c>
      <c r="P31">
        <v>0.3</v>
      </c>
      <c r="R31" t="s">
        <v>18</v>
      </c>
      <c r="S31" t="s">
        <v>28</v>
      </c>
      <c r="T31">
        <v>3</v>
      </c>
      <c r="U31" t="s">
        <v>1484</v>
      </c>
      <c r="V31" s="60">
        <v>16.670000000000002</v>
      </c>
      <c r="W31">
        <v>3</v>
      </c>
      <c r="X31">
        <v>0.50009999999999999</v>
      </c>
    </row>
    <row r="32" spans="1:24">
      <c r="A32" t="s">
        <v>18</v>
      </c>
      <c r="B32" t="s">
        <v>51</v>
      </c>
      <c r="C32">
        <v>1.01</v>
      </c>
      <c r="D32">
        <v>1</v>
      </c>
      <c r="E32">
        <v>6</v>
      </c>
      <c r="F32" s="64">
        <f t="shared" si="0"/>
        <v>0.67</v>
      </c>
      <c r="H32">
        <v>15</v>
      </c>
      <c r="J32" t="s">
        <v>18</v>
      </c>
      <c r="K32" t="s">
        <v>29</v>
      </c>
      <c r="L32">
        <v>1</v>
      </c>
      <c r="M32" t="s">
        <v>1485</v>
      </c>
      <c r="N32" s="60">
        <v>54.05</v>
      </c>
      <c r="O32">
        <v>2</v>
      </c>
      <c r="P32">
        <v>1.081</v>
      </c>
      <c r="R32" t="s">
        <v>18</v>
      </c>
      <c r="S32" t="s">
        <v>29</v>
      </c>
      <c r="T32">
        <v>1</v>
      </c>
      <c r="U32" t="s">
        <v>1482</v>
      </c>
      <c r="V32" s="60">
        <v>50</v>
      </c>
      <c r="W32">
        <v>1</v>
      </c>
      <c r="X32">
        <v>0.5</v>
      </c>
    </row>
    <row r="33" spans="1:24">
      <c r="A33" t="s">
        <v>18</v>
      </c>
      <c r="B33" t="s">
        <v>52</v>
      </c>
      <c r="C33">
        <v>2</v>
      </c>
      <c r="D33">
        <v>1</v>
      </c>
      <c r="E33">
        <v>9</v>
      </c>
      <c r="F33" s="64">
        <f t="shared" si="0"/>
        <v>1</v>
      </c>
      <c r="H33">
        <v>45</v>
      </c>
      <c r="J33" t="s">
        <v>18</v>
      </c>
      <c r="K33" t="s">
        <v>29</v>
      </c>
      <c r="L33">
        <v>2</v>
      </c>
      <c r="M33" t="s">
        <v>772</v>
      </c>
      <c r="N33" s="60">
        <v>27.03</v>
      </c>
      <c r="O33">
        <v>2</v>
      </c>
      <c r="P33">
        <v>0.54059999999999997</v>
      </c>
      <c r="R33" t="s">
        <v>18</v>
      </c>
      <c r="S33" t="s">
        <v>29</v>
      </c>
      <c r="T33">
        <v>2</v>
      </c>
      <c r="U33" t="s">
        <v>1482</v>
      </c>
      <c r="V33" s="60">
        <v>33.33</v>
      </c>
      <c r="W33">
        <v>1</v>
      </c>
      <c r="X33">
        <v>0.33329999999999999</v>
      </c>
    </row>
    <row r="34" spans="1:24">
      <c r="A34" t="s">
        <v>18</v>
      </c>
      <c r="B34" t="s">
        <v>53</v>
      </c>
      <c r="C34">
        <v>2.2999999999999998</v>
      </c>
      <c r="D34">
        <v>3</v>
      </c>
      <c r="E34">
        <v>16</v>
      </c>
      <c r="F34" s="64">
        <f t="shared" si="0"/>
        <v>1.78</v>
      </c>
      <c r="H34">
        <v>35</v>
      </c>
      <c r="J34" t="s">
        <v>18</v>
      </c>
      <c r="K34" t="s">
        <v>29</v>
      </c>
      <c r="L34">
        <v>3</v>
      </c>
      <c r="M34" t="s">
        <v>992</v>
      </c>
      <c r="N34" s="60">
        <v>18.920000000000002</v>
      </c>
      <c r="O34">
        <v>3</v>
      </c>
      <c r="P34">
        <v>0.56759999999999999</v>
      </c>
      <c r="R34" t="s">
        <v>18</v>
      </c>
      <c r="S34" t="s">
        <v>29</v>
      </c>
      <c r="T34">
        <v>3</v>
      </c>
      <c r="U34" t="s">
        <v>1486</v>
      </c>
      <c r="V34" s="60">
        <v>16.670000000000002</v>
      </c>
      <c r="W34">
        <v>3</v>
      </c>
      <c r="X34">
        <v>0.50009999999999999</v>
      </c>
    </row>
    <row r="35" spans="1:24">
      <c r="A35" t="s">
        <v>18</v>
      </c>
      <c r="B35" t="s">
        <v>54</v>
      </c>
      <c r="C35">
        <v>1</v>
      </c>
      <c r="D35">
        <v>1</v>
      </c>
      <c r="E35">
        <v>6</v>
      </c>
      <c r="F35" s="64">
        <f t="shared" si="0"/>
        <v>0.67</v>
      </c>
      <c r="H35">
        <v>15</v>
      </c>
      <c r="J35" t="s">
        <v>18</v>
      </c>
      <c r="K35" t="s">
        <v>32</v>
      </c>
      <c r="L35">
        <v>1</v>
      </c>
      <c r="M35" t="s">
        <v>1341</v>
      </c>
      <c r="N35" s="60">
        <v>100</v>
      </c>
      <c r="O35">
        <v>1</v>
      </c>
      <c r="P35">
        <v>1</v>
      </c>
      <c r="R35" t="s">
        <v>18</v>
      </c>
      <c r="S35" t="s">
        <v>32</v>
      </c>
      <c r="T35">
        <v>1</v>
      </c>
      <c r="U35" t="s">
        <v>764</v>
      </c>
      <c r="V35" s="60">
        <v>100</v>
      </c>
      <c r="W35">
        <v>1</v>
      </c>
      <c r="X35">
        <v>1</v>
      </c>
    </row>
    <row r="36" spans="1:24">
      <c r="A36" t="s">
        <v>18</v>
      </c>
      <c r="B36" t="s">
        <v>56</v>
      </c>
      <c r="C36">
        <v>1</v>
      </c>
      <c r="D36">
        <v>1</v>
      </c>
      <c r="E36">
        <v>6</v>
      </c>
      <c r="F36" s="64">
        <f t="shared" si="0"/>
        <v>0.67</v>
      </c>
      <c r="H36">
        <v>15</v>
      </c>
      <c r="J36" t="s">
        <v>18</v>
      </c>
      <c r="K36" t="s">
        <v>33</v>
      </c>
      <c r="L36">
        <v>1</v>
      </c>
      <c r="M36" t="s">
        <v>765</v>
      </c>
      <c r="N36" s="60">
        <v>40</v>
      </c>
      <c r="O36">
        <v>1</v>
      </c>
      <c r="P36">
        <v>0.4</v>
      </c>
      <c r="R36" t="s">
        <v>18</v>
      </c>
      <c r="S36" t="s">
        <v>33</v>
      </c>
      <c r="T36">
        <v>1</v>
      </c>
      <c r="U36" t="s">
        <v>1487</v>
      </c>
      <c r="V36" s="60">
        <v>50</v>
      </c>
      <c r="W36">
        <v>1</v>
      </c>
      <c r="X36">
        <v>0.5</v>
      </c>
    </row>
    <row r="37" spans="1:24">
      <c r="A37" t="s">
        <v>18</v>
      </c>
      <c r="B37" t="s">
        <v>57</v>
      </c>
      <c r="C37">
        <v>1.9</v>
      </c>
      <c r="D37">
        <v>1.3333999999999999</v>
      </c>
      <c r="E37">
        <v>10</v>
      </c>
      <c r="F37" s="64">
        <f t="shared" si="0"/>
        <v>1.1100000000000001</v>
      </c>
      <c r="H37">
        <v>38</v>
      </c>
      <c r="J37" t="s">
        <v>18</v>
      </c>
      <c r="K37" t="s">
        <v>33</v>
      </c>
      <c r="L37">
        <v>2</v>
      </c>
      <c r="M37" t="s">
        <v>1488</v>
      </c>
      <c r="N37" s="60">
        <v>50</v>
      </c>
      <c r="O37">
        <v>2</v>
      </c>
      <c r="P37">
        <v>1</v>
      </c>
      <c r="R37" t="s">
        <v>18</v>
      </c>
      <c r="S37" t="s">
        <v>33</v>
      </c>
      <c r="T37">
        <v>2</v>
      </c>
      <c r="U37" t="s">
        <v>1487</v>
      </c>
      <c r="V37" s="60">
        <v>33.33</v>
      </c>
      <c r="W37">
        <v>1</v>
      </c>
      <c r="X37">
        <v>0.33329999999999999</v>
      </c>
    </row>
    <row r="38" spans="1:24">
      <c r="A38" t="s">
        <v>18</v>
      </c>
      <c r="B38" t="s">
        <v>58</v>
      </c>
      <c r="C38">
        <v>1</v>
      </c>
      <c r="D38">
        <v>1</v>
      </c>
      <c r="E38">
        <v>6</v>
      </c>
      <c r="F38" s="64">
        <f t="shared" si="0"/>
        <v>0.67</v>
      </c>
      <c r="H38">
        <v>15</v>
      </c>
      <c r="J38" t="s">
        <v>18</v>
      </c>
      <c r="K38" t="s">
        <v>33</v>
      </c>
      <c r="L38">
        <v>3</v>
      </c>
      <c r="M38" t="s">
        <v>749</v>
      </c>
      <c r="N38" s="60">
        <v>10</v>
      </c>
      <c r="O38">
        <v>1</v>
      </c>
      <c r="P38">
        <v>0.1</v>
      </c>
      <c r="R38" t="s">
        <v>18</v>
      </c>
      <c r="S38" t="s">
        <v>33</v>
      </c>
      <c r="T38">
        <v>3</v>
      </c>
      <c r="U38" t="s">
        <v>1489</v>
      </c>
      <c r="V38" s="60">
        <v>16.670000000000002</v>
      </c>
      <c r="W38">
        <v>1</v>
      </c>
      <c r="X38">
        <v>0.16669999999999999</v>
      </c>
    </row>
    <row r="39" spans="1:24">
      <c r="A39" t="s">
        <v>18</v>
      </c>
      <c r="B39" t="s">
        <v>59</v>
      </c>
      <c r="C39">
        <v>1</v>
      </c>
      <c r="D39">
        <v>1</v>
      </c>
      <c r="E39">
        <v>6</v>
      </c>
      <c r="F39" s="64">
        <f t="shared" si="0"/>
        <v>0.67</v>
      </c>
      <c r="H39">
        <v>15</v>
      </c>
      <c r="J39" t="s">
        <v>18</v>
      </c>
      <c r="K39" t="s">
        <v>34</v>
      </c>
      <c r="L39">
        <v>1</v>
      </c>
      <c r="M39" t="s">
        <v>1081</v>
      </c>
      <c r="N39" s="60">
        <v>98</v>
      </c>
      <c r="O39">
        <v>1</v>
      </c>
      <c r="P39">
        <v>0.98</v>
      </c>
      <c r="R39" t="s">
        <v>18</v>
      </c>
      <c r="S39" t="s">
        <v>34</v>
      </c>
      <c r="T39">
        <v>1</v>
      </c>
      <c r="U39" t="s">
        <v>783</v>
      </c>
      <c r="V39" s="60">
        <v>60</v>
      </c>
      <c r="W39">
        <v>1</v>
      </c>
      <c r="X39">
        <v>0.6</v>
      </c>
    </row>
    <row r="40" spans="1:24">
      <c r="A40" t="s">
        <v>18</v>
      </c>
      <c r="B40" t="s">
        <v>60</v>
      </c>
      <c r="C40">
        <v>2.4</v>
      </c>
      <c r="D40">
        <v>1.8</v>
      </c>
      <c r="E40">
        <v>13</v>
      </c>
      <c r="F40" s="64">
        <f t="shared" si="0"/>
        <v>1.44</v>
      </c>
      <c r="H40">
        <v>45</v>
      </c>
      <c r="J40" t="s">
        <v>18</v>
      </c>
      <c r="K40" t="s">
        <v>34</v>
      </c>
      <c r="L40">
        <v>2</v>
      </c>
      <c r="M40" t="s">
        <v>1176</v>
      </c>
      <c r="N40" s="60">
        <v>2</v>
      </c>
      <c r="O40">
        <v>1</v>
      </c>
      <c r="P40">
        <v>0.02</v>
      </c>
      <c r="R40" t="s">
        <v>18</v>
      </c>
      <c r="S40" t="s">
        <v>34</v>
      </c>
      <c r="T40">
        <v>2</v>
      </c>
      <c r="U40" t="s">
        <v>783</v>
      </c>
      <c r="V40" s="60">
        <v>40</v>
      </c>
      <c r="W40">
        <v>1</v>
      </c>
      <c r="X40">
        <v>0.4</v>
      </c>
    </row>
    <row r="41" spans="1:24">
      <c r="A41" t="s">
        <v>18</v>
      </c>
      <c r="B41" t="s">
        <v>61</v>
      </c>
      <c r="C41">
        <v>1</v>
      </c>
      <c r="D41">
        <v>1</v>
      </c>
      <c r="E41">
        <v>6</v>
      </c>
      <c r="F41" s="64">
        <f t="shared" si="0"/>
        <v>0.67</v>
      </c>
      <c r="H41">
        <v>15</v>
      </c>
      <c r="J41" t="s">
        <v>18</v>
      </c>
      <c r="K41" t="s">
        <v>35</v>
      </c>
      <c r="L41">
        <v>1</v>
      </c>
      <c r="M41" t="s">
        <v>720</v>
      </c>
      <c r="N41" s="60">
        <v>40</v>
      </c>
      <c r="O41">
        <v>1</v>
      </c>
      <c r="P41">
        <v>0.4</v>
      </c>
      <c r="R41" t="s">
        <v>18</v>
      </c>
      <c r="S41" t="s">
        <v>35</v>
      </c>
      <c r="T41">
        <v>1</v>
      </c>
      <c r="U41" t="s">
        <v>1490</v>
      </c>
      <c r="V41" s="60">
        <v>33.340000000000003</v>
      </c>
      <c r="W41">
        <v>1</v>
      </c>
      <c r="X41">
        <v>0.33339999999999997</v>
      </c>
    </row>
    <row r="42" spans="1:24">
      <c r="A42" t="s">
        <v>18</v>
      </c>
      <c r="B42" t="s">
        <v>62</v>
      </c>
      <c r="C42">
        <v>1</v>
      </c>
      <c r="D42">
        <v>1</v>
      </c>
      <c r="E42">
        <v>6</v>
      </c>
      <c r="F42" s="64">
        <f t="shared" si="0"/>
        <v>0.67</v>
      </c>
      <c r="H42">
        <v>15</v>
      </c>
      <c r="J42" t="s">
        <v>18</v>
      </c>
      <c r="K42" t="s">
        <v>35</v>
      </c>
      <c r="L42">
        <v>2</v>
      </c>
      <c r="M42" t="s">
        <v>1491</v>
      </c>
      <c r="N42" s="60">
        <v>60</v>
      </c>
      <c r="O42">
        <v>1</v>
      </c>
      <c r="P42">
        <v>0.6</v>
      </c>
      <c r="R42" t="s">
        <v>18</v>
      </c>
      <c r="S42" t="s">
        <v>35</v>
      </c>
      <c r="T42">
        <v>2</v>
      </c>
      <c r="U42" t="s">
        <v>1492</v>
      </c>
      <c r="V42" s="60">
        <v>66.66</v>
      </c>
      <c r="W42">
        <v>1</v>
      </c>
      <c r="X42">
        <v>0.66659999999999997</v>
      </c>
    </row>
    <row r="43" spans="1:24">
      <c r="A43" t="s">
        <v>18</v>
      </c>
      <c r="B43" t="s">
        <v>63</v>
      </c>
      <c r="C43">
        <v>1</v>
      </c>
      <c r="D43">
        <v>1</v>
      </c>
      <c r="E43">
        <v>6</v>
      </c>
      <c r="F43" s="64">
        <f t="shared" si="0"/>
        <v>0.67</v>
      </c>
      <c r="H43">
        <v>15</v>
      </c>
      <c r="J43" t="s">
        <v>18</v>
      </c>
      <c r="K43" t="s">
        <v>36</v>
      </c>
      <c r="L43">
        <v>1</v>
      </c>
      <c r="M43" t="s">
        <v>1468</v>
      </c>
      <c r="N43" s="60">
        <v>40</v>
      </c>
      <c r="O43">
        <v>3</v>
      </c>
      <c r="P43">
        <v>1.2</v>
      </c>
      <c r="R43" t="s">
        <v>18</v>
      </c>
      <c r="S43" t="s">
        <v>36</v>
      </c>
      <c r="T43">
        <v>1</v>
      </c>
      <c r="U43" t="s">
        <v>1493</v>
      </c>
      <c r="V43" s="60">
        <v>40</v>
      </c>
      <c r="W43">
        <v>3</v>
      </c>
      <c r="X43">
        <v>1.2</v>
      </c>
    </row>
    <row r="44" spans="1:24">
      <c r="A44" t="s">
        <v>18</v>
      </c>
      <c r="B44" t="s">
        <v>64</v>
      </c>
      <c r="C44">
        <v>1</v>
      </c>
      <c r="D44">
        <v>1</v>
      </c>
      <c r="E44">
        <v>6</v>
      </c>
      <c r="F44" s="64">
        <f t="shared" si="0"/>
        <v>0.67</v>
      </c>
      <c r="H44">
        <v>15</v>
      </c>
      <c r="J44" t="s">
        <v>18</v>
      </c>
      <c r="K44" t="s">
        <v>36</v>
      </c>
      <c r="L44">
        <v>2</v>
      </c>
      <c r="M44" t="s">
        <v>800</v>
      </c>
      <c r="N44" s="60">
        <v>60</v>
      </c>
      <c r="O44">
        <v>2</v>
      </c>
      <c r="P44">
        <v>1.2</v>
      </c>
      <c r="R44" t="s">
        <v>18</v>
      </c>
      <c r="S44" t="s">
        <v>36</v>
      </c>
      <c r="T44">
        <v>2</v>
      </c>
      <c r="U44" t="s">
        <v>1494</v>
      </c>
      <c r="V44" s="60">
        <v>60</v>
      </c>
      <c r="W44">
        <v>1</v>
      </c>
      <c r="X44">
        <v>0.6</v>
      </c>
    </row>
    <row r="45" spans="1:24">
      <c r="A45" t="s">
        <v>18</v>
      </c>
      <c r="B45" t="s">
        <v>65</v>
      </c>
      <c r="C45">
        <v>1</v>
      </c>
      <c r="D45">
        <v>1</v>
      </c>
      <c r="E45">
        <v>6</v>
      </c>
      <c r="F45" s="64">
        <f t="shared" si="0"/>
        <v>0.67</v>
      </c>
      <c r="H45">
        <v>15</v>
      </c>
      <c r="J45" t="s">
        <v>18</v>
      </c>
      <c r="K45" t="s">
        <v>37</v>
      </c>
      <c r="L45">
        <v>1</v>
      </c>
      <c r="M45" t="s">
        <v>716</v>
      </c>
      <c r="N45" s="60">
        <v>25.64</v>
      </c>
      <c r="O45">
        <v>1</v>
      </c>
      <c r="P45">
        <v>0.25640000000000002</v>
      </c>
      <c r="R45" t="s">
        <v>18</v>
      </c>
      <c r="S45" t="s">
        <v>37</v>
      </c>
      <c r="T45">
        <v>1</v>
      </c>
      <c r="U45" t="s">
        <v>1495</v>
      </c>
      <c r="V45" s="60">
        <v>21.42</v>
      </c>
      <c r="W45">
        <v>1</v>
      </c>
      <c r="X45">
        <v>0.2142</v>
      </c>
    </row>
    <row r="46" spans="1:24">
      <c r="A46" t="s">
        <v>18</v>
      </c>
      <c r="B46" t="s">
        <v>66</v>
      </c>
      <c r="C46">
        <v>1</v>
      </c>
      <c r="D46">
        <v>1</v>
      </c>
      <c r="E46">
        <v>6</v>
      </c>
      <c r="F46" s="64">
        <f t="shared" si="0"/>
        <v>0.67</v>
      </c>
      <c r="H46">
        <v>15</v>
      </c>
      <c r="J46" t="s">
        <v>18</v>
      </c>
      <c r="K46" t="s">
        <v>37</v>
      </c>
      <c r="L46">
        <v>2</v>
      </c>
      <c r="M46" t="s">
        <v>1496</v>
      </c>
      <c r="N46" s="60">
        <v>17.95</v>
      </c>
      <c r="O46">
        <v>2</v>
      </c>
      <c r="P46">
        <v>0.35899999999999999</v>
      </c>
      <c r="R46" t="s">
        <v>18</v>
      </c>
      <c r="S46" t="s">
        <v>37</v>
      </c>
      <c r="T46">
        <v>2</v>
      </c>
      <c r="U46" t="s">
        <v>1497</v>
      </c>
      <c r="V46" s="60">
        <v>7.14</v>
      </c>
      <c r="W46">
        <v>3</v>
      </c>
      <c r="X46">
        <v>0.2142</v>
      </c>
    </row>
    <row r="47" spans="1:24">
      <c r="A47" t="s">
        <v>18</v>
      </c>
      <c r="B47" t="s">
        <v>67</v>
      </c>
      <c r="C47">
        <v>1.1111</v>
      </c>
      <c r="D47">
        <v>1</v>
      </c>
      <c r="E47">
        <v>6</v>
      </c>
      <c r="F47" s="64">
        <f t="shared" si="0"/>
        <v>0.67</v>
      </c>
      <c r="H47">
        <v>18</v>
      </c>
      <c r="J47" t="s">
        <v>18</v>
      </c>
      <c r="K47" t="s">
        <v>37</v>
      </c>
      <c r="L47">
        <v>3</v>
      </c>
      <c r="M47" t="s">
        <v>1498</v>
      </c>
      <c r="N47" s="60">
        <v>12.82</v>
      </c>
      <c r="O47">
        <v>1</v>
      </c>
      <c r="P47">
        <v>0.12820000000000001</v>
      </c>
      <c r="R47" t="s">
        <v>18</v>
      </c>
      <c r="S47" t="s">
        <v>37</v>
      </c>
      <c r="T47">
        <v>3</v>
      </c>
      <c r="U47" t="s">
        <v>1499</v>
      </c>
      <c r="V47" s="60">
        <v>14.29</v>
      </c>
      <c r="W47">
        <v>1</v>
      </c>
      <c r="X47">
        <v>0.1429</v>
      </c>
    </row>
    <row r="48" spans="1:24">
      <c r="A48" t="s">
        <v>18</v>
      </c>
      <c r="B48" t="s">
        <v>68</v>
      </c>
      <c r="C48">
        <v>1</v>
      </c>
      <c r="D48">
        <v>1</v>
      </c>
      <c r="E48">
        <v>6</v>
      </c>
      <c r="F48" s="64">
        <f t="shared" si="0"/>
        <v>0.67</v>
      </c>
      <c r="H48">
        <v>15</v>
      </c>
      <c r="J48" t="s">
        <v>18</v>
      </c>
      <c r="K48" t="s">
        <v>37</v>
      </c>
      <c r="L48">
        <v>4</v>
      </c>
      <c r="M48" t="s">
        <v>1500</v>
      </c>
      <c r="N48" s="60">
        <v>12.82</v>
      </c>
      <c r="O48">
        <v>1</v>
      </c>
      <c r="P48">
        <v>0.12820000000000001</v>
      </c>
      <c r="R48" t="s">
        <v>18</v>
      </c>
      <c r="S48" t="s">
        <v>37</v>
      </c>
      <c r="T48">
        <v>4</v>
      </c>
      <c r="U48" t="s">
        <v>1501</v>
      </c>
      <c r="V48" s="60">
        <v>14.29</v>
      </c>
      <c r="W48">
        <v>1</v>
      </c>
      <c r="X48">
        <v>0.1429</v>
      </c>
    </row>
    <row r="49" spans="1:24">
      <c r="A49" t="s">
        <v>18</v>
      </c>
      <c r="B49" t="s">
        <v>69</v>
      </c>
      <c r="C49">
        <v>1.4</v>
      </c>
      <c r="D49">
        <v>1.5716000000000001</v>
      </c>
      <c r="E49">
        <v>9</v>
      </c>
      <c r="F49" s="64">
        <f t="shared" si="0"/>
        <v>1</v>
      </c>
      <c r="H49">
        <v>21</v>
      </c>
      <c r="J49" t="s">
        <v>18</v>
      </c>
      <c r="K49" t="s">
        <v>37</v>
      </c>
      <c r="L49">
        <v>5</v>
      </c>
      <c r="M49" t="s">
        <v>1502</v>
      </c>
      <c r="N49" s="60">
        <v>17.95</v>
      </c>
      <c r="O49">
        <v>2</v>
      </c>
      <c r="P49">
        <v>0.35899999999999999</v>
      </c>
      <c r="R49" t="s">
        <v>18</v>
      </c>
      <c r="S49" t="s">
        <v>37</v>
      </c>
      <c r="T49">
        <v>5</v>
      </c>
      <c r="U49" t="s">
        <v>1503</v>
      </c>
      <c r="V49" s="60">
        <v>21.43</v>
      </c>
      <c r="W49">
        <v>2</v>
      </c>
      <c r="X49">
        <v>0.42859999999999998</v>
      </c>
    </row>
    <row r="50" spans="1:24">
      <c r="A50" t="s">
        <v>18</v>
      </c>
      <c r="B50" t="s">
        <v>70</v>
      </c>
      <c r="C50">
        <v>1.1000000000000001</v>
      </c>
      <c r="D50">
        <v>1</v>
      </c>
      <c r="E50">
        <v>6</v>
      </c>
      <c r="F50" s="64">
        <f t="shared" si="0"/>
        <v>0.67</v>
      </c>
      <c r="H50">
        <v>17</v>
      </c>
      <c r="J50" t="s">
        <v>18</v>
      </c>
      <c r="K50" t="s">
        <v>37</v>
      </c>
      <c r="L50">
        <v>6</v>
      </c>
      <c r="M50" t="s">
        <v>1504</v>
      </c>
      <c r="N50" s="60">
        <v>12.82</v>
      </c>
      <c r="O50">
        <v>3</v>
      </c>
      <c r="P50">
        <v>0.3846</v>
      </c>
      <c r="R50" t="s">
        <v>18</v>
      </c>
      <c r="S50" t="s">
        <v>37</v>
      </c>
      <c r="T50">
        <v>6</v>
      </c>
      <c r="U50" t="s">
        <v>1505</v>
      </c>
      <c r="V50" s="60">
        <v>21.43</v>
      </c>
      <c r="W50">
        <v>3</v>
      </c>
      <c r="X50">
        <v>0.64290000000000003</v>
      </c>
    </row>
    <row r="51" spans="1:24">
      <c r="A51" t="s">
        <v>18</v>
      </c>
      <c r="B51" t="s">
        <v>71</v>
      </c>
      <c r="C51">
        <v>1</v>
      </c>
      <c r="D51">
        <v>1</v>
      </c>
      <c r="E51">
        <v>6</v>
      </c>
      <c r="F51" s="64">
        <f t="shared" si="0"/>
        <v>0.67</v>
      </c>
      <c r="H51">
        <v>15</v>
      </c>
      <c r="J51" t="s">
        <v>18</v>
      </c>
      <c r="K51" t="s">
        <v>38</v>
      </c>
      <c r="L51">
        <v>1</v>
      </c>
      <c r="M51" t="s">
        <v>1496</v>
      </c>
      <c r="N51" s="60">
        <v>80</v>
      </c>
      <c r="O51">
        <v>2</v>
      </c>
      <c r="P51">
        <v>1.6</v>
      </c>
      <c r="R51" t="s">
        <v>18</v>
      </c>
      <c r="S51" t="s">
        <v>38</v>
      </c>
      <c r="T51">
        <v>1</v>
      </c>
      <c r="U51" t="s">
        <v>1506</v>
      </c>
      <c r="V51" s="60">
        <v>50</v>
      </c>
      <c r="W51">
        <v>2</v>
      </c>
      <c r="X51">
        <v>1</v>
      </c>
    </row>
    <row r="52" spans="1:24">
      <c r="A52" t="s">
        <v>18</v>
      </c>
      <c r="B52" t="s">
        <v>72</v>
      </c>
      <c r="C52">
        <v>1</v>
      </c>
      <c r="D52">
        <v>1</v>
      </c>
      <c r="E52">
        <v>6</v>
      </c>
      <c r="F52" s="64">
        <f t="shared" si="0"/>
        <v>0.67</v>
      </c>
      <c r="H52">
        <v>15</v>
      </c>
      <c r="J52" t="s">
        <v>18</v>
      </c>
      <c r="K52" t="s">
        <v>38</v>
      </c>
      <c r="L52">
        <v>2</v>
      </c>
      <c r="M52" t="s">
        <v>1507</v>
      </c>
      <c r="N52" s="60">
        <v>15</v>
      </c>
      <c r="O52">
        <v>2</v>
      </c>
      <c r="P52">
        <v>0.3</v>
      </c>
      <c r="R52" t="s">
        <v>18</v>
      </c>
      <c r="S52" t="s">
        <v>38</v>
      </c>
      <c r="T52">
        <v>2</v>
      </c>
      <c r="U52" t="s">
        <v>1506</v>
      </c>
      <c r="V52" s="60">
        <v>33.33</v>
      </c>
      <c r="W52">
        <v>2</v>
      </c>
      <c r="X52">
        <v>0.66659999999999997</v>
      </c>
    </row>
    <row r="53" spans="1:24">
      <c r="A53" t="s">
        <v>18</v>
      </c>
      <c r="B53" t="s">
        <v>73</v>
      </c>
      <c r="C53">
        <v>1</v>
      </c>
      <c r="D53">
        <v>1</v>
      </c>
      <c r="E53">
        <v>6</v>
      </c>
      <c r="F53" s="64">
        <f t="shared" si="0"/>
        <v>0.67</v>
      </c>
      <c r="H53">
        <v>15</v>
      </c>
      <c r="J53" t="s">
        <v>18</v>
      </c>
      <c r="K53" t="s">
        <v>38</v>
      </c>
      <c r="L53">
        <v>3</v>
      </c>
      <c r="M53" t="s">
        <v>1508</v>
      </c>
      <c r="N53" s="60">
        <v>5</v>
      </c>
      <c r="O53">
        <v>2</v>
      </c>
      <c r="P53">
        <v>0.1</v>
      </c>
      <c r="R53" t="s">
        <v>18</v>
      </c>
      <c r="S53" t="s">
        <v>38</v>
      </c>
      <c r="T53">
        <v>3</v>
      </c>
      <c r="U53" t="s">
        <v>1506</v>
      </c>
      <c r="V53" s="60">
        <v>16.670000000000002</v>
      </c>
      <c r="W53">
        <v>2</v>
      </c>
      <c r="X53">
        <v>0.33339999999999997</v>
      </c>
    </row>
    <row r="54" spans="1:24">
      <c r="A54" t="s">
        <v>18</v>
      </c>
      <c r="B54" t="s">
        <v>74</v>
      </c>
      <c r="C54">
        <v>1</v>
      </c>
      <c r="D54">
        <v>1</v>
      </c>
      <c r="E54">
        <v>6</v>
      </c>
      <c r="F54" s="64">
        <f t="shared" si="0"/>
        <v>0.67</v>
      </c>
      <c r="H54">
        <v>15</v>
      </c>
      <c r="J54" t="s">
        <v>18</v>
      </c>
      <c r="K54" t="s">
        <v>39</v>
      </c>
      <c r="L54">
        <v>1</v>
      </c>
      <c r="M54" t="s">
        <v>1468</v>
      </c>
      <c r="N54" s="60">
        <v>40</v>
      </c>
      <c r="O54">
        <v>3</v>
      </c>
      <c r="P54">
        <v>1.2</v>
      </c>
      <c r="R54" t="s">
        <v>18</v>
      </c>
      <c r="S54" t="s">
        <v>39</v>
      </c>
      <c r="T54">
        <v>1</v>
      </c>
      <c r="U54" t="s">
        <v>1509</v>
      </c>
      <c r="V54" s="60">
        <v>40</v>
      </c>
      <c r="W54">
        <v>3</v>
      </c>
      <c r="X54">
        <v>1.2</v>
      </c>
    </row>
    <row r="55" spans="1:24">
      <c r="A55" t="s">
        <v>18</v>
      </c>
      <c r="B55" t="s">
        <v>75</v>
      </c>
      <c r="C55">
        <v>1</v>
      </c>
      <c r="D55">
        <v>1</v>
      </c>
      <c r="E55">
        <v>6</v>
      </c>
      <c r="F55" s="64">
        <f t="shared" si="0"/>
        <v>0.67</v>
      </c>
      <c r="H55">
        <v>15</v>
      </c>
      <c r="J55" t="s">
        <v>18</v>
      </c>
      <c r="K55" t="s">
        <v>39</v>
      </c>
      <c r="L55">
        <v>2</v>
      </c>
      <c r="M55" t="s">
        <v>800</v>
      </c>
      <c r="N55" s="60">
        <v>60</v>
      </c>
      <c r="O55">
        <v>2</v>
      </c>
      <c r="P55">
        <v>1.2</v>
      </c>
      <c r="R55" t="s">
        <v>18</v>
      </c>
      <c r="S55" t="s">
        <v>39</v>
      </c>
      <c r="T55">
        <v>2</v>
      </c>
      <c r="U55" t="s">
        <v>1510</v>
      </c>
      <c r="V55" s="60">
        <v>60</v>
      </c>
      <c r="W55">
        <v>1</v>
      </c>
      <c r="X55">
        <v>0.6</v>
      </c>
    </row>
    <row r="56" spans="1:24">
      <c r="A56" t="s">
        <v>18</v>
      </c>
      <c r="B56" t="s">
        <v>76</v>
      </c>
      <c r="C56">
        <v>1</v>
      </c>
      <c r="D56">
        <v>1</v>
      </c>
      <c r="E56">
        <v>6</v>
      </c>
      <c r="F56" s="64">
        <f t="shared" si="0"/>
        <v>0.67</v>
      </c>
      <c r="H56">
        <v>15</v>
      </c>
      <c r="J56" t="s">
        <v>18</v>
      </c>
      <c r="K56" t="s">
        <v>40</v>
      </c>
      <c r="L56">
        <v>1</v>
      </c>
      <c r="M56" t="s">
        <v>716</v>
      </c>
      <c r="N56" s="60">
        <v>100</v>
      </c>
      <c r="O56">
        <v>1</v>
      </c>
      <c r="P56">
        <v>1</v>
      </c>
      <c r="R56" t="s">
        <v>18</v>
      </c>
      <c r="S56" t="s">
        <v>40</v>
      </c>
      <c r="T56">
        <v>1</v>
      </c>
      <c r="U56" t="s">
        <v>1511</v>
      </c>
      <c r="V56" s="60">
        <v>100</v>
      </c>
      <c r="W56">
        <v>1</v>
      </c>
      <c r="X56">
        <v>1</v>
      </c>
    </row>
    <row r="57" spans="1:24">
      <c r="A57" t="s">
        <v>18</v>
      </c>
      <c r="B57" t="s">
        <v>77</v>
      </c>
      <c r="C57">
        <v>1</v>
      </c>
      <c r="D57">
        <v>1</v>
      </c>
      <c r="E57">
        <v>6</v>
      </c>
      <c r="F57" s="64">
        <f t="shared" si="0"/>
        <v>0.67</v>
      </c>
      <c r="H57">
        <v>15</v>
      </c>
      <c r="J57" t="s">
        <v>18</v>
      </c>
      <c r="K57" t="s">
        <v>41</v>
      </c>
      <c r="L57">
        <v>1</v>
      </c>
      <c r="M57" t="s">
        <v>749</v>
      </c>
      <c r="N57" s="60">
        <v>100</v>
      </c>
      <c r="O57">
        <v>1</v>
      </c>
      <c r="P57">
        <v>1</v>
      </c>
      <c r="R57" t="s">
        <v>18</v>
      </c>
      <c r="S57" t="s">
        <v>41</v>
      </c>
      <c r="T57">
        <v>1</v>
      </c>
      <c r="U57" t="s">
        <v>1512</v>
      </c>
      <c r="V57" s="60">
        <v>100</v>
      </c>
      <c r="W57">
        <v>1</v>
      </c>
      <c r="X57">
        <v>1</v>
      </c>
    </row>
    <row r="58" spans="1:24">
      <c r="A58" t="s">
        <v>18</v>
      </c>
      <c r="B58" t="s">
        <v>78</v>
      </c>
      <c r="C58">
        <v>1</v>
      </c>
      <c r="D58">
        <v>1</v>
      </c>
      <c r="E58">
        <v>6</v>
      </c>
      <c r="F58" s="64">
        <f t="shared" si="0"/>
        <v>0.67</v>
      </c>
      <c r="H58">
        <v>15</v>
      </c>
      <c r="J58" t="s">
        <v>18</v>
      </c>
      <c r="K58" t="s">
        <v>42</v>
      </c>
      <c r="L58">
        <v>1</v>
      </c>
      <c r="M58" t="s">
        <v>749</v>
      </c>
      <c r="N58" s="60">
        <v>10</v>
      </c>
      <c r="O58">
        <v>1</v>
      </c>
      <c r="P58">
        <v>0.1</v>
      </c>
      <c r="R58" t="s">
        <v>18</v>
      </c>
      <c r="S58" t="s">
        <v>42</v>
      </c>
      <c r="T58">
        <v>1</v>
      </c>
      <c r="U58" t="s">
        <v>1513</v>
      </c>
      <c r="V58" s="60">
        <v>16.670000000000002</v>
      </c>
      <c r="W58">
        <v>1</v>
      </c>
      <c r="X58">
        <v>0.16669999999999999</v>
      </c>
    </row>
    <row r="59" spans="1:24">
      <c r="A59" t="s">
        <v>18</v>
      </c>
      <c r="B59" t="s">
        <v>79</v>
      </c>
      <c r="C59">
        <v>2.25</v>
      </c>
      <c r="D59">
        <v>1.75</v>
      </c>
      <c r="E59">
        <v>12</v>
      </c>
      <c r="F59" s="64">
        <f t="shared" si="0"/>
        <v>1.33</v>
      </c>
      <c r="H59">
        <v>45</v>
      </c>
      <c r="J59" t="s">
        <v>18</v>
      </c>
      <c r="K59" t="s">
        <v>42</v>
      </c>
      <c r="L59">
        <v>2</v>
      </c>
      <c r="M59" t="s">
        <v>1514</v>
      </c>
      <c r="N59" s="60">
        <v>30</v>
      </c>
      <c r="O59">
        <v>1</v>
      </c>
      <c r="P59">
        <v>0.3</v>
      </c>
      <c r="R59" t="s">
        <v>18</v>
      </c>
      <c r="S59" t="s">
        <v>42</v>
      </c>
      <c r="T59">
        <v>2</v>
      </c>
      <c r="U59" t="s">
        <v>1515</v>
      </c>
      <c r="V59" s="60">
        <v>33.33</v>
      </c>
      <c r="W59">
        <v>1</v>
      </c>
      <c r="X59">
        <v>0.33329999999999999</v>
      </c>
    </row>
    <row r="60" spans="1:24">
      <c r="A60" t="s">
        <v>18</v>
      </c>
      <c r="B60" t="s">
        <v>80</v>
      </c>
      <c r="C60">
        <v>1.3</v>
      </c>
      <c r="D60">
        <v>1.3332999999999999</v>
      </c>
      <c r="E60">
        <v>8</v>
      </c>
      <c r="F60" s="64">
        <f t="shared" si="0"/>
        <v>0.89</v>
      </c>
      <c r="H60">
        <v>24</v>
      </c>
      <c r="J60" t="s">
        <v>18</v>
      </c>
      <c r="K60" t="s">
        <v>42</v>
      </c>
      <c r="L60">
        <v>3</v>
      </c>
      <c r="M60" t="s">
        <v>772</v>
      </c>
      <c r="N60" s="60">
        <v>60</v>
      </c>
      <c r="O60">
        <v>2</v>
      </c>
      <c r="P60">
        <v>1.2</v>
      </c>
      <c r="R60" t="s">
        <v>18</v>
      </c>
      <c r="S60" t="s">
        <v>42</v>
      </c>
      <c r="T60">
        <v>3</v>
      </c>
      <c r="U60" t="s">
        <v>1516</v>
      </c>
      <c r="V60" s="60">
        <v>50</v>
      </c>
      <c r="W60">
        <v>1</v>
      </c>
      <c r="X60">
        <v>0.5</v>
      </c>
    </row>
    <row r="61" spans="1:24">
      <c r="A61" t="s">
        <v>18</v>
      </c>
      <c r="B61" t="s">
        <v>81</v>
      </c>
      <c r="C61">
        <v>2</v>
      </c>
      <c r="D61">
        <v>2.1665999999999999</v>
      </c>
      <c r="E61">
        <v>12</v>
      </c>
      <c r="F61" s="64">
        <f t="shared" si="0"/>
        <v>1.33</v>
      </c>
      <c r="H61">
        <v>38</v>
      </c>
      <c r="J61" t="s">
        <v>18</v>
      </c>
      <c r="K61" t="s">
        <v>43</v>
      </c>
      <c r="L61">
        <v>1</v>
      </c>
      <c r="M61" t="s">
        <v>1468</v>
      </c>
      <c r="N61" s="60">
        <v>88.89</v>
      </c>
      <c r="O61">
        <v>3</v>
      </c>
      <c r="P61">
        <v>2.6667000000000001</v>
      </c>
      <c r="R61" t="s">
        <v>18</v>
      </c>
      <c r="S61" t="s">
        <v>43</v>
      </c>
      <c r="T61">
        <v>1</v>
      </c>
      <c r="U61" t="s">
        <v>739</v>
      </c>
      <c r="V61" s="60">
        <v>60</v>
      </c>
      <c r="W61">
        <v>3</v>
      </c>
      <c r="X61">
        <v>1.8</v>
      </c>
    </row>
    <row r="62" spans="1:24">
      <c r="A62" t="s">
        <v>18</v>
      </c>
      <c r="B62" t="s">
        <v>82</v>
      </c>
      <c r="C62">
        <v>1.4</v>
      </c>
      <c r="D62">
        <v>1.3332999999999999</v>
      </c>
      <c r="E62">
        <v>8</v>
      </c>
      <c r="F62" s="64">
        <f t="shared" si="0"/>
        <v>0.89</v>
      </c>
      <c r="H62">
        <v>27</v>
      </c>
      <c r="J62" t="s">
        <v>18</v>
      </c>
      <c r="K62" t="s">
        <v>43</v>
      </c>
      <c r="L62">
        <v>2</v>
      </c>
      <c r="M62" t="s">
        <v>1469</v>
      </c>
      <c r="N62" s="60">
        <v>11.11</v>
      </c>
      <c r="O62">
        <v>3</v>
      </c>
      <c r="P62">
        <v>0.33329999999999999</v>
      </c>
      <c r="R62" t="s">
        <v>18</v>
      </c>
      <c r="S62" t="s">
        <v>43</v>
      </c>
      <c r="T62">
        <v>2</v>
      </c>
      <c r="U62" t="s">
        <v>1517</v>
      </c>
      <c r="V62" s="60">
        <v>40</v>
      </c>
      <c r="W62">
        <v>3</v>
      </c>
      <c r="X62">
        <v>1.2</v>
      </c>
    </row>
    <row r="63" spans="1:24">
      <c r="A63" t="s">
        <v>18</v>
      </c>
      <c r="B63" t="s">
        <v>83</v>
      </c>
      <c r="C63">
        <v>1.3</v>
      </c>
      <c r="D63">
        <v>1.1499999999999999</v>
      </c>
      <c r="E63">
        <v>7</v>
      </c>
      <c r="F63" s="64">
        <f t="shared" si="0"/>
        <v>0.78</v>
      </c>
      <c r="H63">
        <v>24</v>
      </c>
      <c r="J63" t="s">
        <v>18</v>
      </c>
      <c r="K63" t="s">
        <v>44</v>
      </c>
      <c r="L63">
        <v>1</v>
      </c>
      <c r="M63" t="s">
        <v>839</v>
      </c>
      <c r="N63" s="60">
        <v>100</v>
      </c>
      <c r="O63">
        <v>1</v>
      </c>
      <c r="P63">
        <v>1</v>
      </c>
      <c r="R63" t="s">
        <v>18</v>
      </c>
      <c r="S63" t="s">
        <v>44</v>
      </c>
      <c r="T63">
        <v>1</v>
      </c>
      <c r="U63" t="s">
        <v>847</v>
      </c>
      <c r="V63" s="60">
        <v>100</v>
      </c>
      <c r="W63">
        <v>1</v>
      </c>
      <c r="X63">
        <v>1</v>
      </c>
    </row>
    <row r="64" spans="1:24">
      <c r="A64" t="s">
        <v>18</v>
      </c>
      <c r="B64" t="s">
        <v>84</v>
      </c>
      <c r="C64">
        <v>1</v>
      </c>
      <c r="D64">
        <v>1.0194000000000001</v>
      </c>
      <c r="E64">
        <v>6</v>
      </c>
      <c r="F64" s="64">
        <f t="shared" si="0"/>
        <v>0.67</v>
      </c>
      <c r="H64">
        <v>15</v>
      </c>
      <c r="J64" t="s">
        <v>18</v>
      </c>
      <c r="K64" t="s">
        <v>45</v>
      </c>
      <c r="L64">
        <v>1</v>
      </c>
      <c r="M64" t="s">
        <v>1518</v>
      </c>
      <c r="N64" s="60">
        <v>10</v>
      </c>
      <c r="O64">
        <v>1</v>
      </c>
      <c r="P64">
        <v>0.1</v>
      </c>
      <c r="R64" t="s">
        <v>18</v>
      </c>
      <c r="S64" t="s">
        <v>45</v>
      </c>
      <c r="T64">
        <v>1</v>
      </c>
      <c r="U64" t="s">
        <v>1519</v>
      </c>
      <c r="V64" s="60">
        <v>2</v>
      </c>
      <c r="W64">
        <v>1</v>
      </c>
      <c r="X64">
        <v>0.02</v>
      </c>
    </row>
    <row r="65" spans="1:24">
      <c r="A65" t="s">
        <v>18</v>
      </c>
      <c r="B65" t="s">
        <v>85</v>
      </c>
      <c r="C65">
        <v>1</v>
      </c>
      <c r="D65">
        <v>1</v>
      </c>
      <c r="E65">
        <v>6</v>
      </c>
      <c r="F65" s="64">
        <f t="shared" si="0"/>
        <v>0.67</v>
      </c>
      <c r="H65">
        <v>15</v>
      </c>
      <c r="J65" t="s">
        <v>18</v>
      </c>
      <c r="K65" t="s">
        <v>45</v>
      </c>
      <c r="L65">
        <v>2</v>
      </c>
      <c r="M65" t="s">
        <v>1155</v>
      </c>
      <c r="N65" s="60">
        <v>10</v>
      </c>
      <c r="O65">
        <v>3</v>
      </c>
      <c r="P65">
        <v>0.3</v>
      </c>
      <c r="R65" t="s">
        <v>18</v>
      </c>
      <c r="S65" t="s">
        <v>45</v>
      </c>
      <c r="T65">
        <v>2</v>
      </c>
      <c r="U65" t="s">
        <v>1520</v>
      </c>
      <c r="V65" s="60">
        <v>3</v>
      </c>
      <c r="W65">
        <v>3</v>
      </c>
      <c r="X65">
        <v>0.09</v>
      </c>
    </row>
    <row r="66" spans="1:24">
      <c r="A66" t="s">
        <v>18</v>
      </c>
      <c r="B66" t="s">
        <v>86</v>
      </c>
      <c r="C66">
        <v>1.01</v>
      </c>
      <c r="D66">
        <v>1</v>
      </c>
      <c r="E66">
        <v>6</v>
      </c>
      <c r="F66" s="64">
        <f t="shared" si="0"/>
        <v>0.67</v>
      </c>
      <c r="H66">
        <v>15</v>
      </c>
      <c r="J66" t="s">
        <v>18</v>
      </c>
      <c r="K66" t="s">
        <v>45</v>
      </c>
      <c r="L66">
        <v>3</v>
      </c>
      <c r="M66" t="s">
        <v>749</v>
      </c>
      <c r="N66" s="60">
        <v>80</v>
      </c>
      <c r="O66">
        <v>1</v>
      </c>
      <c r="P66">
        <v>0.8</v>
      </c>
      <c r="R66" t="s">
        <v>18</v>
      </c>
      <c r="S66" t="s">
        <v>45</v>
      </c>
      <c r="T66">
        <v>3</v>
      </c>
      <c r="U66" t="s">
        <v>1519</v>
      </c>
      <c r="V66" s="60">
        <v>95</v>
      </c>
      <c r="W66">
        <v>1</v>
      </c>
      <c r="X66">
        <v>0.95</v>
      </c>
    </row>
    <row r="67" spans="1:24">
      <c r="A67" t="s">
        <v>18</v>
      </c>
      <c r="B67" t="s">
        <v>87</v>
      </c>
      <c r="C67">
        <v>1.45</v>
      </c>
      <c r="D67">
        <v>1.1818</v>
      </c>
      <c r="E67">
        <v>8</v>
      </c>
      <c r="F67" s="64">
        <f t="shared" si="0"/>
        <v>0.89</v>
      </c>
      <c r="H67">
        <v>27</v>
      </c>
      <c r="J67" t="s">
        <v>18</v>
      </c>
      <c r="K67" t="s">
        <v>46</v>
      </c>
      <c r="L67">
        <v>1</v>
      </c>
      <c r="M67" t="s">
        <v>1176</v>
      </c>
      <c r="N67" s="60">
        <v>10</v>
      </c>
      <c r="O67">
        <v>1</v>
      </c>
      <c r="P67">
        <v>0.1</v>
      </c>
      <c r="R67" t="s">
        <v>18</v>
      </c>
      <c r="S67" t="s">
        <v>46</v>
      </c>
      <c r="T67">
        <v>1</v>
      </c>
      <c r="U67" t="s">
        <v>1521</v>
      </c>
      <c r="V67" s="60">
        <v>16.670000000000002</v>
      </c>
      <c r="W67">
        <v>1</v>
      </c>
      <c r="X67">
        <v>0.16669999999999999</v>
      </c>
    </row>
    <row r="68" spans="1:24">
      <c r="A68" t="s">
        <v>18</v>
      </c>
      <c r="B68" t="s">
        <v>88</v>
      </c>
      <c r="C68">
        <v>2.1</v>
      </c>
      <c r="D68">
        <v>2.2000000000000002</v>
      </c>
      <c r="E68">
        <v>13</v>
      </c>
      <c r="F68" s="64">
        <f t="shared" ref="F68:F108" si="1">ROUND((E68/18)*(20/100)*10,2)</f>
        <v>1.44</v>
      </c>
      <c r="H68">
        <v>39</v>
      </c>
      <c r="J68" t="s">
        <v>18</v>
      </c>
      <c r="K68" t="s">
        <v>46</v>
      </c>
      <c r="L68">
        <v>2</v>
      </c>
      <c r="M68" t="s">
        <v>807</v>
      </c>
      <c r="N68" s="60">
        <v>20</v>
      </c>
      <c r="O68">
        <v>2</v>
      </c>
      <c r="P68">
        <v>0.4</v>
      </c>
      <c r="R68" t="s">
        <v>18</v>
      </c>
      <c r="S68" t="s">
        <v>46</v>
      </c>
      <c r="T68">
        <v>2</v>
      </c>
      <c r="U68" t="s">
        <v>1521</v>
      </c>
      <c r="V68" s="60">
        <v>33.33</v>
      </c>
      <c r="W68">
        <v>1</v>
      </c>
      <c r="X68">
        <v>0.33329999999999999</v>
      </c>
    </row>
    <row r="69" spans="1:24">
      <c r="A69" t="s">
        <v>18</v>
      </c>
      <c r="B69" t="s">
        <v>89</v>
      </c>
      <c r="C69">
        <v>1</v>
      </c>
      <c r="D69">
        <v>1</v>
      </c>
      <c r="E69">
        <v>6</v>
      </c>
      <c r="F69" s="64">
        <f t="shared" si="1"/>
        <v>0.67</v>
      </c>
      <c r="H69">
        <v>15</v>
      </c>
      <c r="J69" t="s">
        <v>18</v>
      </c>
      <c r="K69" t="s">
        <v>46</v>
      </c>
      <c r="L69">
        <v>3</v>
      </c>
      <c r="M69" t="s">
        <v>1081</v>
      </c>
      <c r="N69" s="60">
        <v>70</v>
      </c>
      <c r="O69">
        <v>1</v>
      </c>
      <c r="P69">
        <v>0.7</v>
      </c>
      <c r="R69" t="s">
        <v>18</v>
      </c>
      <c r="S69" t="s">
        <v>46</v>
      </c>
      <c r="T69">
        <v>3</v>
      </c>
      <c r="U69" t="s">
        <v>1521</v>
      </c>
      <c r="V69" s="60">
        <v>50</v>
      </c>
      <c r="W69">
        <v>1</v>
      </c>
      <c r="X69">
        <v>0.5</v>
      </c>
    </row>
    <row r="70" spans="1:24">
      <c r="A70" t="s">
        <v>18</v>
      </c>
      <c r="B70" t="s">
        <v>90</v>
      </c>
      <c r="C70">
        <v>1</v>
      </c>
      <c r="D70">
        <v>1</v>
      </c>
      <c r="E70">
        <v>6</v>
      </c>
      <c r="F70" s="64">
        <f t="shared" si="1"/>
        <v>0.67</v>
      </c>
      <c r="H70">
        <v>15</v>
      </c>
      <c r="J70" t="s">
        <v>18</v>
      </c>
      <c r="K70" t="s">
        <v>47</v>
      </c>
      <c r="L70">
        <v>1</v>
      </c>
      <c r="M70" t="s">
        <v>1496</v>
      </c>
      <c r="N70" s="60">
        <v>90</v>
      </c>
      <c r="O70">
        <v>2</v>
      </c>
      <c r="P70">
        <v>1.8</v>
      </c>
      <c r="R70" t="s">
        <v>18</v>
      </c>
      <c r="S70" t="s">
        <v>47</v>
      </c>
      <c r="T70">
        <v>1</v>
      </c>
      <c r="U70" t="s">
        <v>1506</v>
      </c>
      <c r="V70" s="60">
        <v>50</v>
      </c>
      <c r="W70">
        <v>2</v>
      </c>
      <c r="X70">
        <v>1</v>
      </c>
    </row>
    <row r="71" spans="1:24">
      <c r="A71" t="s">
        <v>18</v>
      </c>
      <c r="B71" t="s">
        <v>91</v>
      </c>
      <c r="C71">
        <v>1</v>
      </c>
      <c r="D71">
        <v>1</v>
      </c>
      <c r="E71">
        <v>6</v>
      </c>
      <c r="F71" s="64">
        <f t="shared" si="1"/>
        <v>0.67</v>
      </c>
      <c r="H71">
        <v>15</v>
      </c>
      <c r="J71" t="s">
        <v>18</v>
      </c>
      <c r="K71" t="s">
        <v>47</v>
      </c>
      <c r="L71">
        <v>2</v>
      </c>
      <c r="M71" t="s">
        <v>1507</v>
      </c>
      <c r="N71" s="60">
        <v>5</v>
      </c>
      <c r="O71">
        <v>2</v>
      </c>
      <c r="P71">
        <v>0.1</v>
      </c>
      <c r="R71" t="s">
        <v>18</v>
      </c>
      <c r="S71" t="s">
        <v>47</v>
      </c>
      <c r="T71">
        <v>2</v>
      </c>
      <c r="U71" t="s">
        <v>1506</v>
      </c>
      <c r="V71" s="60">
        <v>33.33</v>
      </c>
      <c r="W71">
        <v>2</v>
      </c>
      <c r="X71">
        <v>0.66659999999999997</v>
      </c>
    </row>
    <row r="72" spans="1:24">
      <c r="A72" t="s">
        <v>18</v>
      </c>
      <c r="B72" t="s">
        <v>92</v>
      </c>
      <c r="C72">
        <v>1.2</v>
      </c>
      <c r="D72">
        <v>1</v>
      </c>
      <c r="E72">
        <v>7</v>
      </c>
      <c r="F72" s="64">
        <f t="shared" si="1"/>
        <v>0.78</v>
      </c>
      <c r="H72">
        <v>18</v>
      </c>
      <c r="J72" t="s">
        <v>18</v>
      </c>
      <c r="K72" t="s">
        <v>47</v>
      </c>
      <c r="L72">
        <v>3</v>
      </c>
      <c r="M72" t="s">
        <v>808</v>
      </c>
      <c r="N72" s="60">
        <v>5</v>
      </c>
      <c r="O72">
        <v>1</v>
      </c>
      <c r="P72">
        <v>0.05</v>
      </c>
      <c r="R72" t="s">
        <v>18</v>
      </c>
      <c r="S72" t="s">
        <v>47</v>
      </c>
      <c r="T72">
        <v>3</v>
      </c>
      <c r="U72" t="s">
        <v>1506</v>
      </c>
      <c r="V72" s="60">
        <v>16.670000000000002</v>
      </c>
      <c r="W72">
        <v>2</v>
      </c>
      <c r="X72">
        <v>0.33339999999999997</v>
      </c>
    </row>
    <row r="73" spans="1:24">
      <c r="A73" t="s">
        <v>18</v>
      </c>
      <c r="B73" t="s">
        <v>93</v>
      </c>
      <c r="C73">
        <v>1</v>
      </c>
      <c r="D73">
        <v>1</v>
      </c>
      <c r="E73">
        <v>6</v>
      </c>
      <c r="F73" s="64">
        <f t="shared" si="1"/>
        <v>0.67</v>
      </c>
      <c r="H73">
        <v>15</v>
      </c>
      <c r="J73" t="s">
        <v>18</v>
      </c>
      <c r="K73" t="s">
        <v>48</v>
      </c>
      <c r="L73">
        <v>1</v>
      </c>
      <c r="M73" t="s">
        <v>1522</v>
      </c>
      <c r="N73" s="60">
        <v>33.340000000000003</v>
      </c>
      <c r="O73">
        <v>1</v>
      </c>
      <c r="P73">
        <v>0.33339999999999997</v>
      </c>
      <c r="R73" t="s">
        <v>18</v>
      </c>
      <c r="S73" t="s">
        <v>48</v>
      </c>
      <c r="T73">
        <v>1</v>
      </c>
      <c r="U73" t="s">
        <v>1523</v>
      </c>
      <c r="V73" s="60">
        <v>70</v>
      </c>
      <c r="W73">
        <v>1</v>
      </c>
      <c r="X73">
        <v>0.7</v>
      </c>
    </row>
    <row r="74" spans="1:24">
      <c r="A74" t="s">
        <v>18</v>
      </c>
      <c r="B74" t="s">
        <v>94</v>
      </c>
      <c r="C74">
        <v>1.4</v>
      </c>
      <c r="D74">
        <v>1.4</v>
      </c>
      <c r="E74">
        <v>8</v>
      </c>
      <c r="F74" s="64">
        <f t="shared" si="1"/>
        <v>0.89</v>
      </c>
      <c r="H74">
        <v>21</v>
      </c>
      <c r="J74" t="s">
        <v>18</v>
      </c>
      <c r="K74" t="s">
        <v>48</v>
      </c>
      <c r="L74">
        <v>2</v>
      </c>
      <c r="M74" t="s">
        <v>1522</v>
      </c>
      <c r="N74" s="60">
        <v>33.33</v>
      </c>
      <c r="O74">
        <v>1</v>
      </c>
      <c r="P74">
        <v>0.33329999999999999</v>
      </c>
      <c r="R74" t="s">
        <v>18</v>
      </c>
      <c r="S74" t="s">
        <v>48</v>
      </c>
      <c r="T74">
        <v>2</v>
      </c>
      <c r="U74" t="s">
        <v>1524</v>
      </c>
      <c r="V74" s="60">
        <v>20</v>
      </c>
      <c r="W74">
        <v>1</v>
      </c>
      <c r="X74">
        <v>0.2</v>
      </c>
    </row>
    <row r="75" spans="1:24">
      <c r="A75" t="s">
        <v>18</v>
      </c>
      <c r="B75" t="s">
        <v>95</v>
      </c>
      <c r="C75">
        <v>1.2</v>
      </c>
      <c r="D75">
        <v>1.1334</v>
      </c>
      <c r="E75">
        <v>7</v>
      </c>
      <c r="F75" s="64">
        <f t="shared" si="1"/>
        <v>0.78</v>
      </c>
      <c r="H75">
        <v>18</v>
      </c>
      <c r="J75" t="s">
        <v>18</v>
      </c>
      <c r="K75" t="s">
        <v>48</v>
      </c>
      <c r="L75">
        <v>3</v>
      </c>
      <c r="M75" t="s">
        <v>1522</v>
      </c>
      <c r="N75" s="60">
        <v>33.33</v>
      </c>
      <c r="O75">
        <v>1</v>
      </c>
      <c r="P75">
        <v>0.33329999999999999</v>
      </c>
      <c r="R75" t="s">
        <v>18</v>
      </c>
      <c r="S75" t="s">
        <v>48</v>
      </c>
      <c r="T75">
        <v>3</v>
      </c>
      <c r="U75" t="s">
        <v>1525</v>
      </c>
      <c r="V75" s="60">
        <v>10</v>
      </c>
      <c r="W75">
        <v>1</v>
      </c>
      <c r="X75">
        <v>0.1</v>
      </c>
    </row>
    <row r="76" spans="1:24">
      <c r="A76" t="s">
        <v>18</v>
      </c>
      <c r="B76" t="s">
        <v>96</v>
      </c>
      <c r="C76">
        <v>2.2999999999999998</v>
      </c>
      <c r="D76">
        <v>2</v>
      </c>
      <c r="E76">
        <v>13</v>
      </c>
      <c r="F76" s="64">
        <f t="shared" si="1"/>
        <v>1.44</v>
      </c>
      <c r="H76">
        <v>35</v>
      </c>
      <c r="J76" t="s">
        <v>18</v>
      </c>
      <c r="K76" t="s">
        <v>49</v>
      </c>
      <c r="L76">
        <v>1</v>
      </c>
      <c r="M76" t="s">
        <v>1522</v>
      </c>
      <c r="N76" s="60">
        <v>70</v>
      </c>
      <c r="O76">
        <v>1</v>
      </c>
      <c r="P76">
        <v>0.7</v>
      </c>
      <c r="R76" t="s">
        <v>18</v>
      </c>
      <c r="S76" t="s">
        <v>49</v>
      </c>
      <c r="T76">
        <v>1</v>
      </c>
      <c r="U76" t="s">
        <v>1526</v>
      </c>
      <c r="V76" s="60">
        <v>50</v>
      </c>
      <c r="W76">
        <v>1</v>
      </c>
      <c r="X76">
        <v>0.5</v>
      </c>
    </row>
    <row r="77" spans="1:24">
      <c r="A77" t="s">
        <v>18</v>
      </c>
      <c r="B77" t="s">
        <v>97</v>
      </c>
      <c r="C77">
        <v>2.2999999999999998</v>
      </c>
      <c r="D77">
        <v>2</v>
      </c>
      <c r="E77">
        <v>13</v>
      </c>
      <c r="F77" s="64">
        <f t="shared" si="1"/>
        <v>1.44</v>
      </c>
      <c r="H77">
        <v>35</v>
      </c>
      <c r="J77" t="s">
        <v>18</v>
      </c>
      <c r="K77" t="s">
        <v>49</v>
      </c>
      <c r="L77">
        <v>2</v>
      </c>
      <c r="M77" t="s">
        <v>1522</v>
      </c>
      <c r="N77" s="60">
        <v>20</v>
      </c>
      <c r="O77">
        <v>1</v>
      </c>
      <c r="P77">
        <v>0.2</v>
      </c>
      <c r="R77" t="s">
        <v>18</v>
      </c>
      <c r="S77" t="s">
        <v>49</v>
      </c>
      <c r="T77">
        <v>2</v>
      </c>
      <c r="U77" t="s">
        <v>1527</v>
      </c>
      <c r="V77" s="60">
        <v>33.33</v>
      </c>
      <c r="W77">
        <v>1</v>
      </c>
      <c r="X77">
        <v>0.33329999999999999</v>
      </c>
    </row>
    <row r="78" spans="1:24">
      <c r="A78" t="s">
        <v>18</v>
      </c>
      <c r="B78" t="s">
        <v>98</v>
      </c>
      <c r="C78">
        <v>2.3635999999999999</v>
      </c>
      <c r="D78">
        <v>1.9091</v>
      </c>
      <c r="E78">
        <v>13</v>
      </c>
      <c r="F78" s="64">
        <f t="shared" si="1"/>
        <v>1.44</v>
      </c>
      <c r="H78">
        <v>35</v>
      </c>
      <c r="J78" t="s">
        <v>18</v>
      </c>
      <c r="K78" t="s">
        <v>49</v>
      </c>
      <c r="L78">
        <v>3</v>
      </c>
      <c r="M78" t="s">
        <v>1522</v>
      </c>
      <c r="N78" s="60">
        <v>10</v>
      </c>
      <c r="O78">
        <v>1</v>
      </c>
      <c r="P78">
        <v>0.1</v>
      </c>
      <c r="R78" t="s">
        <v>18</v>
      </c>
      <c r="S78" t="s">
        <v>49</v>
      </c>
      <c r="T78">
        <v>3</v>
      </c>
      <c r="U78" t="s">
        <v>1528</v>
      </c>
      <c r="V78" s="60">
        <v>16.670000000000002</v>
      </c>
      <c r="W78">
        <v>1</v>
      </c>
      <c r="X78">
        <v>0.16669999999999999</v>
      </c>
    </row>
    <row r="79" spans="1:24">
      <c r="A79" t="s">
        <v>18</v>
      </c>
      <c r="B79" t="s">
        <v>99</v>
      </c>
      <c r="C79">
        <v>1</v>
      </c>
      <c r="D79">
        <v>1</v>
      </c>
      <c r="E79">
        <v>6</v>
      </c>
      <c r="F79" s="64">
        <f t="shared" si="1"/>
        <v>0.67</v>
      </c>
      <c r="H79">
        <v>15</v>
      </c>
      <c r="J79" t="s">
        <v>18</v>
      </c>
      <c r="K79" t="s">
        <v>50</v>
      </c>
      <c r="L79">
        <v>1</v>
      </c>
      <c r="M79" t="s">
        <v>1522</v>
      </c>
      <c r="N79" s="60">
        <v>70</v>
      </c>
      <c r="O79">
        <v>1</v>
      </c>
      <c r="P79">
        <v>0.7</v>
      </c>
      <c r="R79" t="s">
        <v>18</v>
      </c>
      <c r="S79" t="s">
        <v>50</v>
      </c>
      <c r="T79">
        <v>1</v>
      </c>
      <c r="U79" t="s">
        <v>1529</v>
      </c>
      <c r="V79" s="60">
        <v>50</v>
      </c>
      <c r="W79">
        <v>1</v>
      </c>
      <c r="X79">
        <v>0.5</v>
      </c>
    </row>
    <row r="80" spans="1:24">
      <c r="A80" t="s">
        <v>18</v>
      </c>
      <c r="B80" t="s">
        <v>100</v>
      </c>
      <c r="C80">
        <v>1.3</v>
      </c>
      <c r="D80">
        <v>1.1499999999999999</v>
      </c>
      <c r="E80">
        <v>7</v>
      </c>
      <c r="F80" s="64">
        <f t="shared" si="1"/>
        <v>0.78</v>
      </c>
      <c r="H80">
        <v>24</v>
      </c>
      <c r="J80" t="s">
        <v>18</v>
      </c>
      <c r="K80" t="s">
        <v>50</v>
      </c>
      <c r="L80">
        <v>2</v>
      </c>
      <c r="M80" t="s">
        <v>1522</v>
      </c>
      <c r="N80" s="60">
        <v>20</v>
      </c>
      <c r="O80">
        <v>1</v>
      </c>
      <c r="P80">
        <v>0.2</v>
      </c>
      <c r="R80" t="s">
        <v>18</v>
      </c>
      <c r="S80" t="s">
        <v>50</v>
      </c>
      <c r="T80">
        <v>2</v>
      </c>
      <c r="U80" t="s">
        <v>1527</v>
      </c>
      <c r="V80" s="60">
        <v>33.33</v>
      </c>
      <c r="W80">
        <v>1</v>
      </c>
      <c r="X80">
        <v>0.33329999999999999</v>
      </c>
    </row>
    <row r="81" spans="1:24">
      <c r="A81" t="s">
        <v>18</v>
      </c>
      <c r="B81" t="s">
        <v>101</v>
      </c>
      <c r="C81">
        <v>1.99</v>
      </c>
      <c r="D81">
        <v>1.9999</v>
      </c>
      <c r="E81">
        <v>12</v>
      </c>
      <c r="F81" s="64">
        <f t="shared" si="1"/>
        <v>1.33</v>
      </c>
      <c r="H81">
        <v>35</v>
      </c>
      <c r="J81" t="s">
        <v>18</v>
      </c>
      <c r="K81" t="s">
        <v>50</v>
      </c>
      <c r="L81">
        <v>3</v>
      </c>
      <c r="M81" t="s">
        <v>1522</v>
      </c>
      <c r="N81" s="60">
        <v>10</v>
      </c>
      <c r="O81">
        <v>1</v>
      </c>
      <c r="P81">
        <v>0.1</v>
      </c>
      <c r="R81" t="s">
        <v>18</v>
      </c>
      <c r="S81" t="s">
        <v>50</v>
      </c>
      <c r="T81">
        <v>3</v>
      </c>
      <c r="U81" t="s">
        <v>1528</v>
      </c>
      <c r="V81" s="60">
        <v>16.670000000000002</v>
      </c>
      <c r="W81">
        <v>1</v>
      </c>
      <c r="X81">
        <v>0.16669999999999999</v>
      </c>
    </row>
    <row r="82" spans="1:24">
      <c r="A82" t="s">
        <v>18</v>
      </c>
      <c r="B82" t="s">
        <v>102</v>
      </c>
      <c r="C82">
        <v>2.0499999999999998</v>
      </c>
      <c r="D82">
        <v>1.8333999999999999</v>
      </c>
      <c r="E82">
        <v>12</v>
      </c>
      <c r="F82" s="64">
        <f t="shared" si="1"/>
        <v>1.33</v>
      </c>
      <c r="H82">
        <v>33</v>
      </c>
      <c r="J82" t="s">
        <v>18</v>
      </c>
      <c r="K82" t="s">
        <v>51</v>
      </c>
      <c r="L82">
        <v>1</v>
      </c>
      <c r="M82" t="s">
        <v>765</v>
      </c>
      <c r="N82" s="60">
        <v>95</v>
      </c>
      <c r="O82">
        <v>1</v>
      </c>
      <c r="P82">
        <v>0.95</v>
      </c>
      <c r="R82" t="s">
        <v>18</v>
      </c>
      <c r="S82" t="s">
        <v>51</v>
      </c>
      <c r="T82">
        <v>1</v>
      </c>
      <c r="U82" t="s">
        <v>1530</v>
      </c>
      <c r="V82" s="60">
        <v>50</v>
      </c>
      <c r="W82">
        <v>1</v>
      </c>
      <c r="X82">
        <v>0.5</v>
      </c>
    </row>
    <row r="83" spans="1:24">
      <c r="A83" t="s">
        <v>18</v>
      </c>
      <c r="B83" t="s">
        <v>103</v>
      </c>
      <c r="C83">
        <v>1.3103</v>
      </c>
      <c r="D83">
        <v>1</v>
      </c>
      <c r="E83">
        <v>7</v>
      </c>
      <c r="F83" s="64">
        <f t="shared" si="1"/>
        <v>0.78</v>
      </c>
      <c r="H83">
        <v>24</v>
      </c>
      <c r="J83" t="s">
        <v>18</v>
      </c>
      <c r="K83" t="s">
        <v>51</v>
      </c>
      <c r="L83">
        <v>2</v>
      </c>
      <c r="M83" t="s">
        <v>1531</v>
      </c>
      <c r="N83" s="60">
        <v>4</v>
      </c>
      <c r="O83">
        <v>1</v>
      </c>
      <c r="P83">
        <v>0.04</v>
      </c>
      <c r="R83" t="s">
        <v>18</v>
      </c>
      <c r="S83" t="s">
        <v>51</v>
      </c>
      <c r="T83">
        <v>2</v>
      </c>
      <c r="U83" t="s">
        <v>1532</v>
      </c>
      <c r="V83" s="60">
        <v>33.33</v>
      </c>
      <c r="W83">
        <v>1</v>
      </c>
      <c r="X83">
        <v>0.33329999999999999</v>
      </c>
    </row>
    <row r="84" spans="1:24">
      <c r="A84" t="s">
        <v>18</v>
      </c>
      <c r="B84" t="s">
        <v>104</v>
      </c>
      <c r="C84">
        <v>2</v>
      </c>
      <c r="D84">
        <v>2</v>
      </c>
      <c r="E84">
        <v>12</v>
      </c>
      <c r="F84" s="64">
        <f t="shared" si="1"/>
        <v>1.33</v>
      </c>
      <c r="H84">
        <v>33</v>
      </c>
      <c r="J84" t="s">
        <v>18</v>
      </c>
      <c r="K84" t="s">
        <v>51</v>
      </c>
      <c r="L84">
        <v>3</v>
      </c>
      <c r="M84" t="s">
        <v>1533</v>
      </c>
      <c r="N84" s="60">
        <v>1</v>
      </c>
      <c r="O84">
        <v>2</v>
      </c>
      <c r="P84">
        <v>0.02</v>
      </c>
      <c r="R84" t="s">
        <v>18</v>
      </c>
      <c r="S84" t="s">
        <v>51</v>
      </c>
      <c r="T84">
        <v>3</v>
      </c>
      <c r="U84" t="s">
        <v>1534</v>
      </c>
      <c r="V84" s="60">
        <v>16.670000000000002</v>
      </c>
      <c r="W84">
        <v>1</v>
      </c>
      <c r="X84">
        <v>0.16669999999999999</v>
      </c>
    </row>
    <row r="85" spans="1:24">
      <c r="A85" t="s">
        <v>18</v>
      </c>
      <c r="B85" t="s">
        <v>105</v>
      </c>
      <c r="C85">
        <v>1</v>
      </c>
      <c r="D85">
        <v>1</v>
      </c>
      <c r="E85">
        <v>6</v>
      </c>
      <c r="F85" s="64">
        <f t="shared" si="1"/>
        <v>0.67</v>
      </c>
      <c r="H85">
        <v>15</v>
      </c>
      <c r="J85" t="s">
        <v>18</v>
      </c>
      <c r="K85" t="s">
        <v>52</v>
      </c>
      <c r="L85">
        <v>1</v>
      </c>
      <c r="M85" t="s">
        <v>772</v>
      </c>
      <c r="N85" s="60">
        <v>30</v>
      </c>
      <c r="O85">
        <v>2</v>
      </c>
      <c r="P85">
        <v>0.6</v>
      </c>
      <c r="R85" t="s">
        <v>18</v>
      </c>
      <c r="S85" t="s">
        <v>52</v>
      </c>
      <c r="T85">
        <v>1</v>
      </c>
      <c r="U85" t="s">
        <v>1535</v>
      </c>
      <c r="V85" s="60">
        <v>33.340000000000003</v>
      </c>
      <c r="W85">
        <v>1</v>
      </c>
      <c r="X85">
        <v>0.33339999999999997</v>
      </c>
    </row>
    <row r="86" spans="1:24">
      <c r="A86" t="s">
        <v>18</v>
      </c>
      <c r="B86" t="s">
        <v>106</v>
      </c>
      <c r="C86">
        <v>1.6</v>
      </c>
      <c r="D86">
        <v>1.6</v>
      </c>
      <c r="E86">
        <v>10</v>
      </c>
      <c r="F86" s="64">
        <f t="shared" si="1"/>
        <v>1.1100000000000001</v>
      </c>
      <c r="H86">
        <v>24</v>
      </c>
      <c r="J86" t="s">
        <v>18</v>
      </c>
      <c r="K86" t="s">
        <v>52</v>
      </c>
      <c r="L86">
        <v>2</v>
      </c>
      <c r="M86" t="s">
        <v>800</v>
      </c>
      <c r="N86" s="60">
        <v>70</v>
      </c>
      <c r="O86">
        <v>2</v>
      </c>
      <c r="P86">
        <v>1.4</v>
      </c>
      <c r="R86" t="s">
        <v>18</v>
      </c>
      <c r="S86" t="s">
        <v>52</v>
      </c>
      <c r="T86">
        <v>2</v>
      </c>
      <c r="U86" t="s">
        <v>1535</v>
      </c>
      <c r="V86" s="60">
        <v>66.66</v>
      </c>
      <c r="W86">
        <v>1</v>
      </c>
      <c r="X86">
        <v>0.66659999999999997</v>
      </c>
    </row>
    <row r="87" spans="1:24">
      <c r="A87" t="s">
        <v>18</v>
      </c>
      <c r="B87" t="s">
        <v>107</v>
      </c>
      <c r="C87">
        <v>2</v>
      </c>
      <c r="D87">
        <v>2</v>
      </c>
      <c r="E87">
        <v>12</v>
      </c>
      <c r="F87" s="64">
        <f t="shared" si="1"/>
        <v>1.33</v>
      </c>
      <c r="H87">
        <v>33</v>
      </c>
      <c r="J87" t="s">
        <v>18</v>
      </c>
      <c r="K87" t="s">
        <v>53</v>
      </c>
      <c r="L87">
        <v>1</v>
      </c>
      <c r="M87" t="s">
        <v>992</v>
      </c>
      <c r="N87" s="60">
        <v>65</v>
      </c>
      <c r="O87">
        <v>3</v>
      </c>
      <c r="P87">
        <v>1.95</v>
      </c>
      <c r="R87" t="s">
        <v>18</v>
      </c>
      <c r="S87" t="s">
        <v>53</v>
      </c>
      <c r="T87">
        <v>1</v>
      </c>
      <c r="U87" t="s">
        <v>890</v>
      </c>
      <c r="V87" s="60">
        <v>50</v>
      </c>
      <c r="W87">
        <v>3</v>
      </c>
      <c r="X87">
        <v>1.5</v>
      </c>
    </row>
    <row r="88" spans="1:24">
      <c r="A88" t="s">
        <v>18</v>
      </c>
      <c r="B88" t="s">
        <v>108</v>
      </c>
      <c r="C88">
        <v>2</v>
      </c>
      <c r="D88">
        <v>2</v>
      </c>
      <c r="E88">
        <v>12</v>
      </c>
      <c r="F88" s="64">
        <f t="shared" si="1"/>
        <v>1.33</v>
      </c>
      <c r="H88">
        <v>33</v>
      </c>
      <c r="J88" t="s">
        <v>18</v>
      </c>
      <c r="K88" t="s">
        <v>53</v>
      </c>
      <c r="L88">
        <v>2</v>
      </c>
      <c r="M88" t="s">
        <v>1176</v>
      </c>
      <c r="N88" s="60">
        <v>25</v>
      </c>
      <c r="O88">
        <v>1</v>
      </c>
      <c r="P88">
        <v>0.25</v>
      </c>
      <c r="R88" t="s">
        <v>18</v>
      </c>
      <c r="S88" t="s">
        <v>53</v>
      </c>
      <c r="T88">
        <v>2</v>
      </c>
      <c r="U88" t="s">
        <v>890</v>
      </c>
      <c r="V88" s="60">
        <v>33.33</v>
      </c>
      <c r="W88">
        <v>3</v>
      </c>
      <c r="X88">
        <v>0.99990000000000001</v>
      </c>
    </row>
    <row r="89" spans="1:24">
      <c r="A89" t="s">
        <v>18</v>
      </c>
      <c r="B89" t="s">
        <v>109</v>
      </c>
      <c r="C89">
        <v>1.2</v>
      </c>
      <c r="D89">
        <v>1</v>
      </c>
      <c r="E89">
        <v>7</v>
      </c>
      <c r="F89" s="64">
        <f t="shared" si="1"/>
        <v>0.78</v>
      </c>
      <c r="H89">
        <v>21</v>
      </c>
      <c r="J89" t="s">
        <v>18</v>
      </c>
      <c r="K89" t="s">
        <v>53</v>
      </c>
      <c r="L89">
        <v>3</v>
      </c>
      <c r="M89" t="s">
        <v>1341</v>
      </c>
      <c r="N89" s="60">
        <v>10</v>
      </c>
      <c r="O89">
        <v>1</v>
      </c>
      <c r="P89">
        <v>0.1</v>
      </c>
      <c r="R89" t="s">
        <v>18</v>
      </c>
      <c r="S89" t="s">
        <v>53</v>
      </c>
      <c r="T89">
        <v>3</v>
      </c>
      <c r="U89" t="s">
        <v>890</v>
      </c>
      <c r="V89" s="60">
        <v>16.670000000000002</v>
      </c>
      <c r="W89">
        <v>3</v>
      </c>
      <c r="X89">
        <v>0.50009999999999999</v>
      </c>
    </row>
    <row r="90" spans="1:24">
      <c r="A90" t="s">
        <v>18</v>
      </c>
      <c r="B90" t="s">
        <v>110</v>
      </c>
      <c r="C90">
        <v>1</v>
      </c>
      <c r="D90">
        <v>1.5</v>
      </c>
      <c r="E90">
        <v>8</v>
      </c>
      <c r="F90" s="64">
        <f t="shared" si="1"/>
        <v>0.89</v>
      </c>
      <c r="H90">
        <v>15</v>
      </c>
      <c r="J90" t="s">
        <v>18</v>
      </c>
      <c r="K90" t="s">
        <v>54</v>
      </c>
      <c r="L90">
        <v>1</v>
      </c>
      <c r="M90" t="s">
        <v>716</v>
      </c>
      <c r="N90" s="60">
        <v>98</v>
      </c>
      <c r="O90">
        <v>1</v>
      </c>
      <c r="P90">
        <v>0.98</v>
      </c>
      <c r="R90" t="s">
        <v>18</v>
      </c>
      <c r="S90" t="s">
        <v>54</v>
      </c>
      <c r="T90">
        <v>1</v>
      </c>
      <c r="U90" t="s">
        <v>1536</v>
      </c>
      <c r="V90" s="60">
        <v>50</v>
      </c>
      <c r="W90">
        <v>1</v>
      </c>
      <c r="X90">
        <v>0.5</v>
      </c>
    </row>
    <row r="91" spans="1:24">
      <c r="A91" t="s">
        <v>18</v>
      </c>
      <c r="B91" t="s">
        <v>111</v>
      </c>
      <c r="C91">
        <v>2.8</v>
      </c>
      <c r="D91">
        <v>2.3334000000000001</v>
      </c>
      <c r="E91">
        <v>15</v>
      </c>
      <c r="F91" s="64">
        <f t="shared" si="1"/>
        <v>1.67</v>
      </c>
      <c r="H91">
        <v>42</v>
      </c>
      <c r="J91" t="s">
        <v>18</v>
      </c>
      <c r="K91" t="s">
        <v>54</v>
      </c>
      <c r="L91">
        <v>2</v>
      </c>
      <c r="M91" t="s">
        <v>1176</v>
      </c>
      <c r="N91" s="60">
        <v>2</v>
      </c>
      <c r="O91">
        <v>1</v>
      </c>
      <c r="P91">
        <v>0.02</v>
      </c>
      <c r="R91" t="s">
        <v>18</v>
      </c>
      <c r="S91" t="s">
        <v>54</v>
      </c>
      <c r="T91">
        <v>2</v>
      </c>
      <c r="U91" t="s">
        <v>1536</v>
      </c>
      <c r="V91" s="60">
        <v>50</v>
      </c>
      <c r="W91">
        <v>1</v>
      </c>
      <c r="X91">
        <v>0.5</v>
      </c>
    </row>
    <row r="92" spans="1:24">
      <c r="A92" t="s">
        <v>18</v>
      </c>
      <c r="B92" t="s">
        <v>112</v>
      </c>
      <c r="C92">
        <v>2.15</v>
      </c>
      <c r="D92">
        <v>2</v>
      </c>
      <c r="E92">
        <v>12</v>
      </c>
      <c r="F92" s="64">
        <f t="shared" si="1"/>
        <v>1.33</v>
      </c>
      <c r="H92">
        <v>45</v>
      </c>
      <c r="J92" t="s">
        <v>18</v>
      </c>
      <c r="K92" t="s">
        <v>56</v>
      </c>
      <c r="L92">
        <v>1</v>
      </c>
      <c r="M92" t="s">
        <v>1522</v>
      </c>
      <c r="N92" s="60">
        <v>50</v>
      </c>
      <c r="O92">
        <v>1</v>
      </c>
      <c r="P92">
        <v>0.5</v>
      </c>
      <c r="R92" t="s">
        <v>18</v>
      </c>
      <c r="S92" t="s">
        <v>56</v>
      </c>
      <c r="T92">
        <v>1</v>
      </c>
      <c r="U92" t="s">
        <v>1537</v>
      </c>
      <c r="V92" s="60">
        <v>37.5</v>
      </c>
      <c r="W92">
        <v>1</v>
      </c>
      <c r="X92">
        <v>0.375</v>
      </c>
    </row>
    <row r="93" spans="1:24">
      <c r="A93" t="s">
        <v>18</v>
      </c>
      <c r="B93" t="s">
        <v>113</v>
      </c>
      <c r="C93">
        <v>1.2</v>
      </c>
      <c r="D93">
        <v>1</v>
      </c>
      <c r="E93">
        <v>7</v>
      </c>
      <c r="F93" s="64">
        <f t="shared" si="1"/>
        <v>0.78</v>
      </c>
      <c r="H93">
        <v>21</v>
      </c>
      <c r="J93" t="s">
        <v>18</v>
      </c>
      <c r="K93" t="s">
        <v>56</v>
      </c>
      <c r="L93">
        <v>2</v>
      </c>
      <c r="M93" t="s">
        <v>1538</v>
      </c>
      <c r="N93" s="60">
        <v>50</v>
      </c>
      <c r="O93">
        <v>1</v>
      </c>
      <c r="P93">
        <v>0.5</v>
      </c>
      <c r="R93" t="s">
        <v>18</v>
      </c>
      <c r="S93" t="s">
        <v>56</v>
      </c>
      <c r="T93">
        <v>2</v>
      </c>
      <c r="U93" t="s">
        <v>904</v>
      </c>
      <c r="V93" s="60">
        <v>25</v>
      </c>
      <c r="W93">
        <v>1</v>
      </c>
      <c r="X93">
        <v>0.25</v>
      </c>
    </row>
    <row r="94" spans="1:24">
      <c r="A94" t="s">
        <v>18</v>
      </c>
      <c r="B94" t="s">
        <v>114</v>
      </c>
      <c r="C94">
        <v>1.7</v>
      </c>
      <c r="D94">
        <v>1</v>
      </c>
      <c r="E94">
        <v>8</v>
      </c>
      <c r="F94" s="64">
        <f t="shared" si="1"/>
        <v>0.89</v>
      </c>
      <c r="H94">
        <v>36</v>
      </c>
      <c r="J94" t="s">
        <v>18</v>
      </c>
      <c r="K94" t="s">
        <v>57</v>
      </c>
      <c r="L94">
        <v>1</v>
      </c>
      <c r="M94" t="s">
        <v>1539</v>
      </c>
      <c r="N94" s="60">
        <v>60</v>
      </c>
      <c r="O94">
        <v>2</v>
      </c>
      <c r="P94">
        <v>1.2</v>
      </c>
      <c r="R94" t="s">
        <v>18</v>
      </c>
      <c r="S94" t="s">
        <v>56</v>
      </c>
      <c r="T94">
        <v>3</v>
      </c>
      <c r="U94" t="s">
        <v>1540</v>
      </c>
      <c r="V94" s="60">
        <v>25</v>
      </c>
      <c r="W94">
        <v>1</v>
      </c>
      <c r="X94">
        <v>0.25</v>
      </c>
    </row>
    <row r="95" spans="1:24">
      <c r="A95" t="s">
        <v>18</v>
      </c>
      <c r="B95" t="s">
        <v>115</v>
      </c>
      <c r="C95">
        <v>1.2</v>
      </c>
      <c r="D95">
        <v>1</v>
      </c>
      <c r="E95">
        <v>7</v>
      </c>
      <c r="F95" s="64">
        <f t="shared" si="1"/>
        <v>0.78</v>
      </c>
      <c r="H95">
        <v>21</v>
      </c>
      <c r="J95" t="s">
        <v>18</v>
      </c>
      <c r="K95" t="s">
        <v>57</v>
      </c>
      <c r="L95">
        <v>2</v>
      </c>
      <c r="M95" t="s">
        <v>1541</v>
      </c>
      <c r="N95" s="60">
        <v>25</v>
      </c>
      <c r="O95">
        <v>1</v>
      </c>
      <c r="P95">
        <v>0.25</v>
      </c>
      <c r="R95" t="s">
        <v>18</v>
      </c>
      <c r="S95" t="s">
        <v>56</v>
      </c>
      <c r="T95">
        <v>4</v>
      </c>
      <c r="U95" t="s">
        <v>1542</v>
      </c>
      <c r="V95" s="60">
        <v>12.5</v>
      </c>
      <c r="W95">
        <v>1</v>
      </c>
      <c r="X95">
        <v>0.125</v>
      </c>
    </row>
    <row r="96" spans="1:24">
      <c r="A96" t="s">
        <v>18</v>
      </c>
      <c r="B96" t="s">
        <v>116</v>
      </c>
      <c r="C96">
        <v>2.4</v>
      </c>
      <c r="D96">
        <v>1.4516</v>
      </c>
      <c r="E96">
        <v>12</v>
      </c>
      <c r="F96" s="64">
        <f t="shared" si="1"/>
        <v>1.33</v>
      </c>
      <c r="H96">
        <v>45</v>
      </c>
      <c r="J96" t="s">
        <v>18</v>
      </c>
      <c r="K96" t="s">
        <v>57</v>
      </c>
      <c r="L96">
        <v>3</v>
      </c>
      <c r="M96" t="s">
        <v>1468</v>
      </c>
      <c r="N96" s="60">
        <v>15</v>
      </c>
      <c r="O96">
        <v>3</v>
      </c>
      <c r="P96">
        <v>0.45</v>
      </c>
      <c r="R96" t="s">
        <v>18</v>
      </c>
      <c r="S96" t="s">
        <v>57</v>
      </c>
      <c r="T96">
        <v>1</v>
      </c>
      <c r="U96" t="s">
        <v>1006</v>
      </c>
      <c r="V96" s="60">
        <v>50</v>
      </c>
      <c r="W96">
        <v>1</v>
      </c>
      <c r="X96">
        <v>0.5</v>
      </c>
    </row>
    <row r="97" spans="1:24">
      <c r="A97" t="s">
        <v>18</v>
      </c>
      <c r="B97" t="s">
        <v>117</v>
      </c>
      <c r="C97">
        <v>2.1</v>
      </c>
      <c r="D97">
        <v>1.3333999999999999</v>
      </c>
      <c r="E97">
        <v>10</v>
      </c>
      <c r="F97" s="64">
        <f t="shared" si="1"/>
        <v>1.1100000000000001</v>
      </c>
      <c r="H97">
        <v>45</v>
      </c>
      <c r="J97" t="s">
        <v>18</v>
      </c>
      <c r="K97" t="s">
        <v>58</v>
      </c>
      <c r="L97">
        <v>1</v>
      </c>
      <c r="M97" t="s">
        <v>1522</v>
      </c>
      <c r="N97" s="60">
        <v>100</v>
      </c>
      <c r="O97">
        <v>1</v>
      </c>
      <c r="P97">
        <v>1</v>
      </c>
      <c r="R97" t="s">
        <v>18</v>
      </c>
      <c r="S97" t="s">
        <v>57</v>
      </c>
      <c r="T97">
        <v>2</v>
      </c>
      <c r="U97" t="s">
        <v>1543</v>
      </c>
      <c r="V97" s="60">
        <v>33.33</v>
      </c>
      <c r="W97">
        <v>1</v>
      </c>
      <c r="X97">
        <v>0.33329999999999999</v>
      </c>
    </row>
    <row r="98" spans="1:24">
      <c r="A98" t="s">
        <v>18</v>
      </c>
      <c r="B98" t="s">
        <v>118</v>
      </c>
      <c r="C98">
        <v>2</v>
      </c>
      <c r="D98">
        <v>2</v>
      </c>
      <c r="E98">
        <v>12</v>
      </c>
      <c r="F98" s="64">
        <f t="shared" si="1"/>
        <v>1.33</v>
      </c>
      <c r="H98">
        <v>45</v>
      </c>
      <c r="J98" t="s">
        <v>18</v>
      </c>
      <c r="K98" t="s">
        <v>59</v>
      </c>
      <c r="L98">
        <v>1</v>
      </c>
      <c r="M98" t="s">
        <v>1491</v>
      </c>
      <c r="N98" s="60">
        <v>25</v>
      </c>
      <c r="O98">
        <v>1</v>
      </c>
      <c r="P98">
        <v>0.25</v>
      </c>
      <c r="R98" t="s">
        <v>18</v>
      </c>
      <c r="S98" t="s">
        <v>57</v>
      </c>
      <c r="T98">
        <v>3</v>
      </c>
      <c r="U98" t="s">
        <v>1544</v>
      </c>
      <c r="V98" s="60">
        <v>16.670000000000002</v>
      </c>
      <c r="W98">
        <v>3</v>
      </c>
      <c r="X98">
        <v>0.50009999999999999</v>
      </c>
    </row>
    <row r="99" spans="1:24">
      <c r="A99" t="s">
        <v>18</v>
      </c>
      <c r="B99" t="s">
        <v>119</v>
      </c>
      <c r="C99">
        <v>1.85</v>
      </c>
      <c r="D99">
        <v>2</v>
      </c>
      <c r="E99">
        <v>12</v>
      </c>
      <c r="F99" s="64">
        <f t="shared" si="1"/>
        <v>1.33</v>
      </c>
      <c r="H99">
        <v>41</v>
      </c>
      <c r="J99" t="s">
        <v>18</v>
      </c>
      <c r="K99" t="s">
        <v>59</v>
      </c>
      <c r="L99">
        <v>2</v>
      </c>
      <c r="M99" t="s">
        <v>1545</v>
      </c>
      <c r="N99" s="60">
        <v>25</v>
      </c>
      <c r="O99">
        <v>1</v>
      </c>
      <c r="P99">
        <v>0.25</v>
      </c>
      <c r="R99" t="s">
        <v>18</v>
      </c>
      <c r="S99" t="s">
        <v>58</v>
      </c>
      <c r="T99">
        <v>1</v>
      </c>
      <c r="U99" t="s">
        <v>1546</v>
      </c>
      <c r="V99" s="60">
        <v>100</v>
      </c>
      <c r="W99">
        <v>1</v>
      </c>
      <c r="X99">
        <v>1</v>
      </c>
    </row>
    <row r="100" spans="1:24">
      <c r="A100" t="s">
        <v>18</v>
      </c>
      <c r="B100" t="s">
        <v>120</v>
      </c>
      <c r="C100">
        <v>1</v>
      </c>
      <c r="D100">
        <v>1</v>
      </c>
      <c r="E100">
        <v>6</v>
      </c>
      <c r="F100" s="64">
        <f t="shared" si="1"/>
        <v>0.67</v>
      </c>
      <c r="H100">
        <v>15</v>
      </c>
      <c r="J100" t="s">
        <v>18</v>
      </c>
      <c r="K100" t="s">
        <v>59</v>
      </c>
      <c r="L100">
        <v>3</v>
      </c>
      <c r="M100" t="s">
        <v>1491</v>
      </c>
      <c r="N100" s="60">
        <v>25</v>
      </c>
      <c r="O100">
        <v>1</v>
      </c>
      <c r="P100">
        <v>0.25</v>
      </c>
      <c r="R100" t="s">
        <v>18</v>
      </c>
      <c r="S100" t="s">
        <v>59</v>
      </c>
      <c r="T100">
        <v>1</v>
      </c>
      <c r="U100" t="s">
        <v>1547</v>
      </c>
      <c r="V100" s="60">
        <v>8.6999999999999993</v>
      </c>
      <c r="W100">
        <v>1</v>
      </c>
      <c r="X100">
        <v>8.6999999999999994E-2</v>
      </c>
    </row>
    <row r="101" spans="1:24">
      <c r="A101" t="s">
        <v>18</v>
      </c>
      <c r="B101" t="s">
        <v>121</v>
      </c>
      <c r="C101">
        <v>2.4</v>
      </c>
      <c r="D101">
        <v>1.5</v>
      </c>
      <c r="E101">
        <v>12</v>
      </c>
      <c r="F101" s="64">
        <f t="shared" si="1"/>
        <v>1.33</v>
      </c>
      <c r="H101">
        <v>45</v>
      </c>
      <c r="J101" t="s">
        <v>18</v>
      </c>
      <c r="K101" t="s">
        <v>59</v>
      </c>
      <c r="L101">
        <v>4</v>
      </c>
      <c r="M101" t="s">
        <v>1491</v>
      </c>
      <c r="N101" s="60">
        <v>25</v>
      </c>
      <c r="O101">
        <v>1</v>
      </c>
      <c r="P101">
        <v>0.25</v>
      </c>
      <c r="R101" t="s">
        <v>18</v>
      </c>
      <c r="S101" t="s">
        <v>59</v>
      </c>
      <c r="T101">
        <v>2</v>
      </c>
      <c r="U101" t="s">
        <v>1548</v>
      </c>
      <c r="V101" s="60">
        <v>13.04</v>
      </c>
      <c r="W101">
        <v>1</v>
      </c>
      <c r="X101">
        <v>0.13039999999999999</v>
      </c>
    </row>
    <row r="102" spans="1:24">
      <c r="A102" t="s">
        <v>18</v>
      </c>
      <c r="B102" t="s">
        <v>122</v>
      </c>
      <c r="C102">
        <v>1.4</v>
      </c>
      <c r="D102">
        <v>1.4</v>
      </c>
      <c r="E102">
        <v>8</v>
      </c>
      <c r="F102" s="64">
        <f t="shared" si="1"/>
        <v>0.89</v>
      </c>
      <c r="H102">
        <v>21</v>
      </c>
      <c r="J102" t="s">
        <v>18</v>
      </c>
      <c r="K102" t="s">
        <v>60</v>
      </c>
      <c r="L102">
        <v>1</v>
      </c>
      <c r="M102" t="s">
        <v>1468</v>
      </c>
      <c r="N102" s="60">
        <v>40</v>
      </c>
      <c r="O102">
        <v>3</v>
      </c>
      <c r="P102">
        <v>1.2</v>
      </c>
      <c r="R102" t="s">
        <v>18</v>
      </c>
      <c r="S102" t="s">
        <v>59</v>
      </c>
      <c r="T102">
        <v>3</v>
      </c>
      <c r="U102" t="s">
        <v>1549</v>
      </c>
      <c r="V102" s="60">
        <v>34.78</v>
      </c>
      <c r="W102">
        <v>1</v>
      </c>
      <c r="X102">
        <v>0.3478</v>
      </c>
    </row>
    <row r="103" spans="1:24">
      <c r="A103" t="s">
        <v>18</v>
      </c>
      <c r="B103" t="s">
        <v>123</v>
      </c>
      <c r="C103">
        <v>1</v>
      </c>
      <c r="D103">
        <v>1</v>
      </c>
      <c r="E103">
        <v>6</v>
      </c>
      <c r="F103" s="64">
        <f t="shared" si="1"/>
        <v>0.67</v>
      </c>
      <c r="H103">
        <v>15</v>
      </c>
      <c r="J103" t="s">
        <v>18</v>
      </c>
      <c r="K103" t="s">
        <v>60</v>
      </c>
      <c r="L103">
        <v>2</v>
      </c>
      <c r="M103" t="s">
        <v>800</v>
      </c>
      <c r="N103" s="60">
        <v>60</v>
      </c>
      <c r="O103">
        <v>2</v>
      </c>
      <c r="P103">
        <v>1.2</v>
      </c>
      <c r="R103" t="s">
        <v>18</v>
      </c>
      <c r="S103" t="s">
        <v>59</v>
      </c>
      <c r="T103">
        <v>4</v>
      </c>
      <c r="U103" t="s">
        <v>1550</v>
      </c>
      <c r="V103" s="60">
        <v>43.48</v>
      </c>
      <c r="W103">
        <v>1</v>
      </c>
      <c r="X103">
        <v>0.43480000000000002</v>
      </c>
    </row>
    <row r="104" spans="1:24">
      <c r="A104" t="s">
        <v>18</v>
      </c>
      <c r="B104" t="s">
        <v>124</v>
      </c>
      <c r="C104">
        <v>2</v>
      </c>
      <c r="D104">
        <v>1</v>
      </c>
      <c r="E104">
        <v>9</v>
      </c>
      <c r="F104" s="64">
        <f t="shared" si="1"/>
        <v>1</v>
      </c>
      <c r="H104">
        <v>45</v>
      </c>
      <c r="J104" t="s">
        <v>18</v>
      </c>
      <c r="K104" t="s">
        <v>61</v>
      </c>
      <c r="L104">
        <v>1</v>
      </c>
      <c r="M104" t="s">
        <v>1491</v>
      </c>
      <c r="N104" s="60">
        <v>11.77</v>
      </c>
      <c r="O104">
        <v>1</v>
      </c>
      <c r="P104">
        <v>0.1177</v>
      </c>
      <c r="R104" t="s">
        <v>18</v>
      </c>
      <c r="S104" t="s">
        <v>60</v>
      </c>
      <c r="T104">
        <v>1</v>
      </c>
      <c r="U104" t="s">
        <v>1551</v>
      </c>
      <c r="V104" s="60">
        <v>40</v>
      </c>
      <c r="W104">
        <v>3</v>
      </c>
      <c r="X104">
        <v>1.2</v>
      </c>
    </row>
    <row r="105" spans="1:24">
      <c r="A105" t="s">
        <v>18</v>
      </c>
      <c r="B105" t="s">
        <v>125</v>
      </c>
      <c r="C105">
        <v>2.1</v>
      </c>
      <c r="D105">
        <v>1.3333999999999999</v>
      </c>
      <c r="E105">
        <v>10</v>
      </c>
      <c r="F105" s="64">
        <f t="shared" si="1"/>
        <v>1.1100000000000001</v>
      </c>
      <c r="H105">
        <v>45</v>
      </c>
      <c r="J105" t="s">
        <v>18</v>
      </c>
      <c r="K105" t="s">
        <v>61</v>
      </c>
      <c r="L105">
        <v>2</v>
      </c>
      <c r="M105" t="s">
        <v>1545</v>
      </c>
      <c r="N105" s="60">
        <v>29.41</v>
      </c>
      <c r="O105">
        <v>1</v>
      </c>
      <c r="P105">
        <v>0.29409999999999997</v>
      </c>
      <c r="R105" t="s">
        <v>18</v>
      </c>
      <c r="S105" t="s">
        <v>60</v>
      </c>
      <c r="T105">
        <v>2</v>
      </c>
      <c r="U105" t="s">
        <v>933</v>
      </c>
      <c r="V105" s="60">
        <v>60</v>
      </c>
      <c r="W105">
        <v>1</v>
      </c>
      <c r="X105">
        <v>0.6</v>
      </c>
    </row>
    <row r="106" spans="1:24">
      <c r="A106" t="s">
        <v>18</v>
      </c>
      <c r="B106" t="s">
        <v>126</v>
      </c>
      <c r="C106">
        <v>2</v>
      </c>
      <c r="D106">
        <v>2</v>
      </c>
      <c r="E106">
        <v>12</v>
      </c>
      <c r="F106" s="64">
        <f t="shared" si="1"/>
        <v>1.33</v>
      </c>
      <c r="H106">
        <v>45</v>
      </c>
      <c r="J106" t="s">
        <v>18</v>
      </c>
      <c r="K106" t="s">
        <v>61</v>
      </c>
      <c r="L106">
        <v>3</v>
      </c>
      <c r="M106" t="s">
        <v>1491</v>
      </c>
      <c r="N106" s="60">
        <v>58.82</v>
      </c>
      <c r="O106">
        <v>1</v>
      </c>
      <c r="P106">
        <v>0.58819999999999995</v>
      </c>
      <c r="R106" t="s">
        <v>18</v>
      </c>
      <c r="S106" t="s">
        <v>61</v>
      </c>
      <c r="T106">
        <v>1</v>
      </c>
      <c r="U106" t="s">
        <v>944</v>
      </c>
      <c r="V106" s="60">
        <v>11.77</v>
      </c>
      <c r="W106">
        <v>1</v>
      </c>
      <c r="X106">
        <v>0.1177</v>
      </c>
    </row>
    <row r="107" spans="1:24">
      <c r="A107" t="s">
        <v>18</v>
      </c>
      <c r="B107" t="s">
        <v>127</v>
      </c>
      <c r="C107">
        <v>1</v>
      </c>
      <c r="D107">
        <v>1</v>
      </c>
      <c r="E107">
        <v>6</v>
      </c>
      <c r="F107" s="64">
        <f t="shared" si="1"/>
        <v>0.67</v>
      </c>
      <c r="H107">
        <v>15</v>
      </c>
      <c r="J107" t="s">
        <v>18</v>
      </c>
      <c r="K107" t="s">
        <v>62</v>
      </c>
      <c r="L107">
        <v>1</v>
      </c>
      <c r="M107" t="s">
        <v>1491</v>
      </c>
      <c r="N107" s="60">
        <v>43.48</v>
      </c>
      <c r="O107">
        <v>1</v>
      </c>
      <c r="P107">
        <v>0.43480000000000002</v>
      </c>
      <c r="R107" t="s">
        <v>18</v>
      </c>
      <c r="S107" t="s">
        <v>61</v>
      </c>
      <c r="T107">
        <v>2</v>
      </c>
      <c r="U107" t="s">
        <v>1552</v>
      </c>
      <c r="V107" s="60">
        <v>29.41</v>
      </c>
      <c r="W107">
        <v>1</v>
      </c>
      <c r="X107">
        <v>0.29409999999999997</v>
      </c>
    </row>
    <row r="108" spans="1:24">
      <c r="A108" t="s">
        <v>18</v>
      </c>
      <c r="B108" t="s">
        <v>128</v>
      </c>
      <c r="E108">
        <v>0</v>
      </c>
      <c r="F108" s="64">
        <f t="shared" si="1"/>
        <v>0</v>
      </c>
      <c r="H108">
        <v>45</v>
      </c>
      <c r="J108" t="s">
        <v>18</v>
      </c>
      <c r="K108" t="s">
        <v>62</v>
      </c>
      <c r="L108">
        <v>2</v>
      </c>
      <c r="M108" t="s">
        <v>1491</v>
      </c>
      <c r="N108" s="60">
        <v>13.04</v>
      </c>
      <c r="O108">
        <v>1</v>
      </c>
      <c r="P108">
        <v>0.13039999999999999</v>
      </c>
      <c r="R108" t="s">
        <v>18</v>
      </c>
      <c r="S108" t="s">
        <v>61</v>
      </c>
      <c r="T108">
        <v>3</v>
      </c>
      <c r="U108" t="s">
        <v>717</v>
      </c>
      <c r="V108" s="60">
        <v>58.82</v>
      </c>
      <c r="W108">
        <v>1</v>
      </c>
      <c r="X108">
        <v>0.58819999999999995</v>
      </c>
    </row>
    <row r="109" spans="1:24">
      <c r="A109" t="s">
        <v>164</v>
      </c>
      <c r="B109" t="s">
        <v>165</v>
      </c>
      <c r="C109">
        <v>2.9</v>
      </c>
      <c r="D109">
        <v>3</v>
      </c>
      <c r="E109">
        <v>18</v>
      </c>
      <c r="F109" s="64">
        <f>ROUND((E109/18)*(20/100)*15,2)</f>
        <v>3</v>
      </c>
      <c r="H109">
        <v>45</v>
      </c>
      <c r="J109" t="s">
        <v>18</v>
      </c>
      <c r="K109" t="s">
        <v>62</v>
      </c>
      <c r="L109">
        <v>3</v>
      </c>
      <c r="M109" t="s">
        <v>1545</v>
      </c>
      <c r="N109" s="60">
        <v>43.48</v>
      </c>
      <c r="O109">
        <v>1</v>
      </c>
      <c r="P109">
        <v>0.43480000000000002</v>
      </c>
      <c r="R109" t="s">
        <v>18</v>
      </c>
      <c r="S109" t="s">
        <v>62</v>
      </c>
      <c r="T109">
        <v>1</v>
      </c>
      <c r="U109" t="s">
        <v>1553</v>
      </c>
      <c r="V109" s="60">
        <v>43.48</v>
      </c>
      <c r="W109">
        <v>1</v>
      </c>
      <c r="X109">
        <v>0.43480000000000002</v>
      </c>
    </row>
    <row r="110" spans="1:24">
      <c r="A110" t="s">
        <v>164</v>
      </c>
      <c r="B110" t="s">
        <v>166</v>
      </c>
      <c r="C110">
        <v>2.9</v>
      </c>
      <c r="D110">
        <v>3</v>
      </c>
      <c r="E110">
        <v>18</v>
      </c>
      <c r="F110" s="64">
        <f t="shared" ref="F110:F173" si="2">ROUND((E110/18)*(20/100)*15,2)</f>
        <v>3</v>
      </c>
      <c r="H110">
        <v>45</v>
      </c>
      <c r="J110" t="s">
        <v>18</v>
      </c>
      <c r="K110" t="s">
        <v>63</v>
      </c>
      <c r="L110">
        <v>1</v>
      </c>
      <c r="M110" t="s">
        <v>846</v>
      </c>
      <c r="N110" s="60">
        <v>20</v>
      </c>
      <c r="O110">
        <v>1</v>
      </c>
      <c r="P110">
        <v>0.2</v>
      </c>
      <c r="R110" t="s">
        <v>18</v>
      </c>
      <c r="S110" t="s">
        <v>62</v>
      </c>
      <c r="T110">
        <v>2</v>
      </c>
      <c r="U110" t="s">
        <v>1554</v>
      </c>
      <c r="V110" s="60">
        <v>13.04</v>
      </c>
      <c r="W110">
        <v>1</v>
      </c>
      <c r="X110">
        <v>0.13039999999999999</v>
      </c>
    </row>
    <row r="111" spans="1:24">
      <c r="A111" t="s">
        <v>164</v>
      </c>
      <c r="B111" t="s">
        <v>167</v>
      </c>
      <c r="C111">
        <v>2.9</v>
      </c>
      <c r="D111">
        <v>3</v>
      </c>
      <c r="E111">
        <v>18</v>
      </c>
      <c r="F111" s="64">
        <f t="shared" si="2"/>
        <v>3</v>
      </c>
      <c r="H111">
        <v>45</v>
      </c>
      <c r="J111" t="s">
        <v>18</v>
      </c>
      <c r="K111" t="s">
        <v>63</v>
      </c>
      <c r="L111">
        <v>2</v>
      </c>
      <c r="M111" t="s">
        <v>846</v>
      </c>
      <c r="N111" s="60">
        <v>70</v>
      </c>
      <c r="O111">
        <v>1</v>
      </c>
      <c r="P111">
        <v>0.7</v>
      </c>
      <c r="R111" t="s">
        <v>18</v>
      </c>
      <c r="S111" t="s">
        <v>62</v>
      </c>
      <c r="T111">
        <v>3</v>
      </c>
      <c r="U111" t="s">
        <v>717</v>
      </c>
      <c r="V111" s="60">
        <v>43.48</v>
      </c>
      <c r="W111">
        <v>1</v>
      </c>
      <c r="X111">
        <v>0.43480000000000002</v>
      </c>
    </row>
    <row r="112" spans="1:24">
      <c r="A112" t="s">
        <v>164</v>
      </c>
      <c r="B112" t="s">
        <v>168</v>
      </c>
      <c r="C112">
        <v>2.9</v>
      </c>
      <c r="D112">
        <v>3</v>
      </c>
      <c r="E112">
        <v>18</v>
      </c>
      <c r="F112" s="64">
        <f t="shared" si="2"/>
        <v>3</v>
      </c>
      <c r="H112">
        <v>45</v>
      </c>
      <c r="J112" t="s">
        <v>18</v>
      </c>
      <c r="K112" t="s">
        <v>63</v>
      </c>
      <c r="L112">
        <v>3</v>
      </c>
      <c r="M112" t="s">
        <v>716</v>
      </c>
      <c r="N112" s="60">
        <v>10</v>
      </c>
      <c r="O112">
        <v>1</v>
      </c>
      <c r="P112">
        <v>0.1</v>
      </c>
      <c r="R112" t="s">
        <v>18</v>
      </c>
      <c r="S112" t="s">
        <v>63</v>
      </c>
      <c r="T112">
        <v>1</v>
      </c>
      <c r="U112" t="s">
        <v>1555</v>
      </c>
      <c r="V112" s="60">
        <v>50</v>
      </c>
      <c r="W112">
        <v>1</v>
      </c>
      <c r="X112">
        <v>0.5</v>
      </c>
    </row>
    <row r="113" spans="1:24">
      <c r="A113" t="s">
        <v>164</v>
      </c>
      <c r="B113" t="s">
        <v>169</v>
      </c>
      <c r="C113">
        <v>2.9</v>
      </c>
      <c r="D113">
        <v>3</v>
      </c>
      <c r="E113">
        <v>18</v>
      </c>
      <c r="F113" s="64">
        <f t="shared" si="2"/>
        <v>3</v>
      </c>
      <c r="H113">
        <v>45</v>
      </c>
      <c r="J113" t="s">
        <v>18</v>
      </c>
      <c r="K113" t="s">
        <v>64</v>
      </c>
      <c r="L113">
        <v>1</v>
      </c>
      <c r="M113" t="s">
        <v>716</v>
      </c>
      <c r="N113" s="60">
        <v>100</v>
      </c>
      <c r="O113">
        <v>1</v>
      </c>
      <c r="P113">
        <v>1</v>
      </c>
      <c r="R113" t="s">
        <v>18</v>
      </c>
      <c r="S113" t="s">
        <v>63</v>
      </c>
      <c r="T113">
        <v>2</v>
      </c>
      <c r="U113" t="s">
        <v>1556</v>
      </c>
      <c r="V113" s="60">
        <v>33.33</v>
      </c>
      <c r="W113">
        <v>1</v>
      </c>
      <c r="X113">
        <v>0.33329999999999999</v>
      </c>
    </row>
    <row r="114" spans="1:24">
      <c r="A114" t="s">
        <v>164</v>
      </c>
      <c r="B114" t="s">
        <v>170</v>
      </c>
      <c r="C114">
        <v>2.9</v>
      </c>
      <c r="D114">
        <v>3</v>
      </c>
      <c r="E114">
        <v>18</v>
      </c>
      <c r="F114" s="64">
        <f t="shared" si="2"/>
        <v>3</v>
      </c>
      <c r="H114">
        <v>45</v>
      </c>
      <c r="J114" t="s">
        <v>18</v>
      </c>
      <c r="K114" t="s">
        <v>65</v>
      </c>
      <c r="L114">
        <v>1</v>
      </c>
      <c r="M114" t="s">
        <v>716</v>
      </c>
      <c r="N114" s="60">
        <v>100</v>
      </c>
      <c r="O114">
        <v>1</v>
      </c>
      <c r="P114">
        <v>1</v>
      </c>
      <c r="R114" t="s">
        <v>18</v>
      </c>
      <c r="S114" t="s">
        <v>63</v>
      </c>
      <c r="T114">
        <v>3</v>
      </c>
      <c r="U114" t="s">
        <v>773</v>
      </c>
      <c r="V114" s="60">
        <v>16.670000000000002</v>
      </c>
      <c r="W114">
        <v>1</v>
      </c>
      <c r="X114">
        <v>0.16669999999999999</v>
      </c>
    </row>
    <row r="115" spans="1:24">
      <c r="A115" t="s">
        <v>164</v>
      </c>
      <c r="B115" t="s">
        <v>171</v>
      </c>
      <c r="C115">
        <v>1</v>
      </c>
      <c r="E115">
        <v>3</v>
      </c>
      <c r="F115" s="64">
        <f t="shared" si="2"/>
        <v>0.5</v>
      </c>
      <c r="H115">
        <v>15</v>
      </c>
      <c r="J115" t="s">
        <v>18</v>
      </c>
      <c r="K115" t="s">
        <v>66</v>
      </c>
      <c r="L115">
        <v>1</v>
      </c>
      <c r="M115" t="s">
        <v>749</v>
      </c>
      <c r="N115" s="60">
        <v>100</v>
      </c>
      <c r="O115">
        <v>1</v>
      </c>
      <c r="P115">
        <v>1</v>
      </c>
      <c r="R115" t="s">
        <v>18</v>
      </c>
      <c r="S115" t="s">
        <v>64</v>
      </c>
      <c r="T115">
        <v>1</v>
      </c>
      <c r="U115" t="s">
        <v>955</v>
      </c>
      <c r="V115" s="60">
        <v>100</v>
      </c>
      <c r="W115">
        <v>1</v>
      </c>
      <c r="X115">
        <v>1</v>
      </c>
    </row>
    <row r="116" spans="1:24">
      <c r="A116" t="s">
        <v>164</v>
      </c>
      <c r="B116" t="s">
        <v>172</v>
      </c>
      <c r="C116">
        <v>1.0900000000000001</v>
      </c>
      <c r="D116">
        <v>1</v>
      </c>
      <c r="E116">
        <v>6</v>
      </c>
      <c r="F116" s="64">
        <f t="shared" si="2"/>
        <v>1</v>
      </c>
      <c r="H116">
        <v>18</v>
      </c>
      <c r="J116" t="s">
        <v>18</v>
      </c>
      <c r="K116" t="s">
        <v>67</v>
      </c>
      <c r="L116">
        <v>1</v>
      </c>
      <c r="M116" t="s">
        <v>1341</v>
      </c>
      <c r="N116" s="60">
        <v>33.340000000000003</v>
      </c>
      <c r="O116">
        <v>1</v>
      </c>
      <c r="P116">
        <v>0.33339999999999997</v>
      </c>
      <c r="R116" t="s">
        <v>18</v>
      </c>
      <c r="S116" t="s">
        <v>65</v>
      </c>
      <c r="T116">
        <v>1</v>
      </c>
      <c r="U116" t="s">
        <v>958</v>
      </c>
      <c r="V116" s="60">
        <v>100</v>
      </c>
      <c r="W116">
        <v>1</v>
      </c>
      <c r="X116">
        <v>1</v>
      </c>
    </row>
    <row r="117" spans="1:24">
      <c r="A117" t="s">
        <v>164</v>
      </c>
      <c r="B117" t="s">
        <v>173</v>
      </c>
      <c r="C117">
        <v>1.5</v>
      </c>
      <c r="D117">
        <v>1.3333999999999999</v>
      </c>
      <c r="E117">
        <v>9</v>
      </c>
      <c r="F117" s="64">
        <f t="shared" si="2"/>
        <v>1.5</v>
      </c>
      <c r="H117">
        <v>30</v>
      </c>
      <c r="J117" t="s">
        <v>18</v>
      </c>
      <c r="K117" t="s">
        <v>67</v>
      </c>
      <c r="L117">
        <v>2</v>
      </c>
      <c r="M117" t="s">
        <v>1341</v>
      </c>
      <c r="N117" s="60">
        <v>33.33</v>
      </c>
      <c r="O117">
        <v>1</v>
      </c>
      <c r="P117">
        <v>0.33329999999999999</v>
      </c>
      <c r="R117" t="s">
        <v>18</v>
      </c>
      <c r="S117" t="s">
        <v>66</v>
      </c>
      <c r="T117">
        <v>1</v>
      </c>
      <c r="U117" t="s">
        <v>1557</v>
      </c>
      <c r="V117" s="60">
        <v>100</v>
      </c>
      <c r="W117">
        <v>1</v>
      </c>
      <c r="X117">
        <v>1</v>
      </c>
    </row>
    <row r="118" spans="1:24">
      <c r="A118" t="s">
        <v>164</v>
      </c>
      <c r="B118" t="s">
        <v>174</v>
      </c>
      <c r="C118">
        <v>1.5</v>
      </c>
      <c r="D118">
        <v>1.3333999999999999</v>
      </c>
      <c r="E118">
        <v>9</v>
      </c>
      <c r="F118" s="64">
        <f t="shared" si="2"/>
        <v>1.5</v>
      </c>
      <c r="H118">
        <v>30</v>
      </c>
      <c r="J118" t="s">
        <v>18</v>
      </c>
      <c r="K118" t="s">
        <v>67</v>
      </c>
      <c r="L118">
        <v>3</v>
      </c>
      <c r="M118" t="s">
        <v>1558</v>
      </c>
      <c r="N118" s="60">
        <v>22.22</v>
      </c>
      <c r="O118">
        <v>1</v>
      </c>
      <c r="P118">
        <v>0.22220000000000001</v>
      </c>
      <c r="R118" t="s">
        <v>18</v>
      </c>
      <c r="S118" t="s">
        <v>67</v>
      </c>
      <c r="T118">
        <v>1</v>
      </c>
      <c r="U118" t="s">
        <v>1559</v>
      </c>
      <c r="V118" s="60">
        <v>33.340000000000003</v>
      </c>
      <c r="W118">
        <v>1</v>
      </c>
      <c r="X118">
        <v>0.33339999999999997</v>
      </c>
    </row>
    <row r="119" spans="1:24">
      <c r="A119" t="s">
        <v>164</v>
      </c>
      <c r="B119" t="s">
        <v>175</v>
      </c>
      <c r="C119">
        <v>3</v>
      </c>
      <c r="D119">
        <v>3</v>
      </c>
      <c r="E119">
        <v>18</v>
      </c>
      <c r="F119" s="64">
        <f t="shared" si="2"/>
        <v>3</v>
      </c>
      <c r="H119">
        <v>45</v>
      </c>
      <c r="J119" t="s">
        <v>18</v>
      </c>
      <c r="K119" t="s">
        <v>67</v>
      </c>
      <c r="L119">
        <v>4</v>
      </c>
      <c r="M119" t="s">
        <v>800</v>
      </c>
      <c r="N119" s="60">
        <v>11.11</v>
      </c>
      <c r="O119">
        <v>2</v>
      </c>
      <c r="P119">
        <v>0.22220000000000001</v>
      </c>
      <c r="R119" t="s">
        <v>18</v>
      </c>
      <c r="S119" t="s">
        <v>67</v>
      </c>
      <c r="T119">
        <v>2</v>
      </c>
      <c r="U119" t="s">
        <v>1560</v>
      </c>
      <c r="V119" s="60">
        <v>33.33</v>
      </c>
      <c r="W119">
        <v>1</v>
      </c>
      <c r="X119">
        <v>0.33329999999999999</v>
      </c>
    </row>
    <row r="120" spans="1:24">
      <c r="A120" t="s">
        <v>164</v>
      </c>
      <c r="B120" t="s">
        <v>176</v>
      </c>
      <c r="C120">
        <v>2.2999999999999998</v>
      </c>
      <c r="D120">
        <v>1.5</v>
      </c>
      <c r="E120">
        <v>11</v>
      </c>
      <c r="F120" s="64">
        <f t="shared" si="2"/>
        <v>1.83</v>
      </c>
      <c r="H120">
        <v>45</v>
      </c>
      <c r="J120" t="s">
        <v>18</v>
      </c>
      <c r="K120" t="s">
        <v>68</v>
      </c>
      <c r="L120">
        <v>1</v>
      </c>
      <c r="M120" t="s">
        <v>1491</v>
      </c>
      <c r="N120" s="60">
        <v>40</v>
      </c>
      <c r="O120">
        <v>1</v>
      </c>
      <c r="P120">
        <v>0.4</v>
      </c>
      <c r="R120" t="s">
        <v>18</v>
      </c>
      <c r="S120" t="s">
        <v>67</v>
      </c>
      <c r="T120">
        <v>3</v>
      </c>
      <c r="U120" t="s">
        <v>1561</v>
      </c>
      <c r="V120" s="60">
        <v>22.22</v>
      </c>
      <c r="W120">
        <v>1</v>
      </c>
      <c r="X120">
        <v>0.22220000000000001</v>
      </c>
    </row>
    <row r="121" spans="1:24">
      <c r="A121" t="s">
        <v>164</v>
      </c>
      <c r="B121" t="s">
        <v>177</v>
      </c>
      <c r="C121">
        <v>2.2999999999999998</v>
      </c>
      <c r="D121">
        <v>1.5</v>
      </c>
      <c r="E121">
        <v>11</v>
      </c>
      <c r="F121" s="64">
        <f t="shared" si="2"/>
        <v>1.83</v>
      </c>
      <c r="H121">
        <v>45</v>
      </c>
      <c r="J121" t="s">
        <v>18</v>
      </c>
      <c r="K121" t="s">
        <v>68</v>
      </c>
      <c r="L121">
        <v>2</v>
      </c>
      <c r="M121" t="s">
        <v>1545</v>
      </c>
      <c r="N121" s="60">
        <v>60</v>
      </c>
      <c r="O121">
        <v>1</v>
      </c>
      <c r="P121">
        <v>0.6</v>
      </c>
      <c r="R121" t="s">
        <v>18</v>
      </c>
      <c r="S121" t="s">
        <v>67</v>
      </c>
      <c r="T121">
        <v>4</v>
      </c>
      <c r="U121" t="s">
        <v>1561</v>
      </c>
      <c r="V121" s="60">
        <v>11.11</v>
      </c>
      <c r="W121">
        <v>1</v>
      </c>
      <c r="X121">
        <v>0.1111</v>
      </c>
    </row>
    <row r="122" spans="1:24">
      <c r="A122" t="s">
        <v>164</v>
      </c>
      <c r="B122" t="s">
        <v>178</v>
      </c>
      <c r="C122">
        <v>1</v>
      </c>
      <c r="D122">
        <v>1</v>
      </c>
      <c r="E122">
        <v>6</v>
      </c>
      <c r="F122" s="64">
        <f t="shared" si="2"/>
        <v>1</v>
      </c>
      <c r="H122">
        <v>15</v>
      </c>
      <c r="J122" t="s">
        <v>18</v>
      </c>
      <c r="K122" t="s">
        <v>69</v>
      </c>
      <c r="L122">
        <v>1</v>
      </c>
      <c r="M122" t="s">
        <v>681</v>
      </c>
      <c r="N122" s="60">
        <v>10</v>
      </c>
      <c r="O122">
        <v>3</v>
      </c>
      <c r="P122">
        <v>0.3</v>
      </c>
      <c r="R122" t="s">
        <v>18</v>
      </c>
      <c r="S122" t="s">
        <v>68</v>
      </c>
      <c r="T122">
        <v>1</v>
      </c>
      <c r="U122" t="s">
        <v>1562</v>
      </c>
      <c r="V122" s="60">
        <v>66.66</v>
      </c>
      <c r="W122">
        <v>1</v>
      </c>
      <c r="X122">
        <v>0.66659999999999997</v>
      </c>
    </row>
    <row r="123" spans="1:24">
      <c r="A123" t="s">
        <v>164</v>
      </c>
      <c r="B123" t="s">
        <v>179</v>
      </c>
      <c r="C123">
        <v>2.6</v>
      </c>
      <c r="D123">
        <v>2.6</v>
      </c>
      <c r="E123">
        <v>16</v>
      </c>
      <c r="F123" s="64">
        <f t="shared" si="2"/>
        <v>2.67</v>
      </c>
      <c r="H123">
        <v>39</v>
      </c>
      <c r="J123" t="s">
        <v>18</v>
      </c>
      <c r="K123" t="s">
        <v>69</v>
      </c>
      <c r="L123">
        <v>2</v>
      </c>
      <c r="M123" t="s">
        <v>747</v>
      </c>
      <c r="N123" s="60">
        <v>10</v>
      </c>
      <c r="O123">
        <v>3</v>
      </c>
      <c r="P123">
        <v>0.3</v>
      </c>
      <c r="R123" t="s">
        <v>18</v>
      </c>
      <c r="S123" t="s">
        <v>68</v>
      </c>
      <c r="T123">
        <v>2</v>
      </c>
      <c r="U123" t="s">
        <v>1563</v>
      </c>
      <c r="V123" s="60">
        <v>33.340000000000003</v>
      </c>
      <c r="W123">
        <v>1</v>
      </c>
      <c r="X123">
        <v>0.33339999999999997</v>
      </c>
    </row>
    <row r="124" spans="1:24">
      <c r="A124" t="s">
        <v>164</v>
      </c>
      <c r="B124" t="s">
        <v>180</v>
      </c>
      <c r="C124">
        <v>1.6819999999999999</v>
      </c>
      <c r="E124">
        <v>5</v>
      </c>
      <c r="F124" s="64">
        <f t="shared" si="2"/>
        <v>0.83</v>
      </c>
      <c r="H124">
        <v>27</v>
      </c>
      <c r="J124" t="s">
        <v>18</v>
      </c>
      <c r="K124" t="s">
        <v>69</v>
      </c>
      <c r="L124">
        <v>3</v>
      </c>
      <c r="M124" t="s">
        <v>1341</v>
      </c>
      <c r="N124" s="60">
        <v>80</v>
      </c>
      <c r="O124">
        <v>1</v>
      </c>
      <c r="P124">
        <v>0.8</v>
      </c>
      <c r="R124" t="s">
        <v>18</v>
      </c>
      <c r="S124" t="s">
        <v>69</v>
      </c>
      <c r="T124">
        <v>1</v>
      </c>
      <c r="U124" t="s">
        <v>1564</v>
      </c>
      <c r="V124" s="60">
        <v>14.29</v>
      </c>
      <c r="W124">
        <v>3</v>
      </c>
      <c r="X124">
        <v>0.42870000000000003</v>
      </c>
    </row>
    <row r="125" spans="1:24">
      <c r="A125" t="s">
        <v>164</v>
      </c>
      <c r="B125" t="s">
        <v>181</v>
      </c>
      <c r="C125">
        <v>2.6</v>
      </c>
      <c r="D125">
        <v>2.6</v>
      </c>
      <c r="E125">
        <v>16</v>
      </c>
      <c r="F125" s="64">
        <f t="shared" si="2"/>
        <v>2.67</v>
      </c>
      <c r="H125">
        <v>39</v>
      </c>
      <c r="J125" t="s">
        <v>18</v>
      </c>
      <c r="K125" t="s">
        <v>70</v>
      </c>
      <c r="L125">
        <v>1</v>
      </c>
      <c r="M125" t="s">
        <v>1341</v>
      </c>
      <c r="N125" s="60">
        <v>95</v>
      </c>
      <c r="O125">
        <v>1</v>
      </c>
      <c r="P125">
        <v>0.95</v>
      </c>
      <c r="R125" t="s">
        <v>18</v>
      </c>
      <c r="S125" t="s">
        <v>69</v>
      </c>
      <c r="T125">
        <v>2</v>
      </c>
      <c r="U125" t="s">
        <v>1565</v>
      </c>
      <c r="V125" s="60">
        <v>14.29</v>
      </c>
      <c r="W125">
        <v>3</v>
      </c>
      <c r="X125">
        <v>0.42870000000000003</v>
      </c>
    </row>
    <row r="126" spans="1:24">
      <c r="A126" t="s">
        <v>164</v>
      </c>
      <c r="B126" t="s">
        <v>182</v>
      </c>
      <c r="C126">
        <v>1</v>
      </c>
      <c r="D126">
        <v>1</v>
      </c>
      <c r="E126">
        <v>6</v>
      </c>
      <c r="F126" s="64">
        <f t="shared" si="2"/>
        <v>1</v>
      </c>
      <c r="H126">
        <v>15</v>
      </c>
      <c r="J126" t="s">
        <v>18</v>
      </c>
      <c r="K126" t="s">
        <v>70</v>
      </c>
      <c r="L126">
        <v>2</v>
      </c>
      <c r="M126" t="s">
        <v>747</v>
      </c>
      <c r="N126" s="60">
        <v>5</v>
      </c>
      <c r="O126">
        <v>3</v>
      </c>
      <c r="P126">
        <v>0.15</v>
      </c>
      <c r="R126" t="s">
        <v>18</v>
      </c>
      <c r="S126" t="s">
        <v>69</v>
      </c>
      <c r="T126">
        <v>3</v>
      </c>
      <c r="U126" t="s">
        <v>975</v>
      </c>
      <c r="V126" s="60">
        <v>71.42</v>
      </c>
      <c r="W126">
        <v>1</v>
      </c>
      <c r="X126">
        <v>0.71419999999999995</v>
      </c>
    </row>
    <row r="127" spans="1:24">
      <c r="A127" t="s">
        <v>164</v>
      </c>
      <c r="B127" t="s">
        <v>183</v>
      </c>
      <c r="C127">
        <v>1</v>
      </c>
      <c r="D127">
        <v>1</v>
      </c>
      <c r="E127">
        <v>6</v>
      </c>
      <c r="F127" s="64">
        <f t="shared" si="2"/>
        <v>1</v>
      </c>
      <c r="H127">
        <v>15</v>
      </c>
      <c r="J127" t="s">
        <v>18</v>
      </c>
      <c r="K127" t="s">
        <v>71</v>
      </c>
      <c r="L127">
        <v>1</v>
      </c>
      <c r="M127" t="s">
        <v>749</v>
      </c>
      <c r="N127" s="60">
        <v>100</v>
      </c>
      <c r="O127">
        <v>1</v>
      </c>
      <c r="P127">
        <v>1</v>
      </c>
      <c r="R127" t="s">
        <v>18</v>
      </c>
      <c r="S127" t="s">
        <v>70</v>
      </c>
      <c r="T127">
        <v>1</v>
      </c>
      <c r="U127" t="s">
        <v>978</v>
      </c>
      <c r="V127" s="60">
        <v>50</v>
      </c>
      <c r="W127">
        <v>1</v>
      </c>
      <c r="X127">
        <v>0.5</v>
      </c>
    </row>
    <row r="128" spans="1:24">
      <c r="A128" t="s">
        <v>164</v>
      </c>
      <c r="B128" t="s">
        <v>184</v>
      </c>
      <c r="C128">
        <v>1</v>
      </c>
      <c r="D128">
        <v>1</v>
      </c>
      <c r="E128">
        <v>6</v>
      </c>
      <c r="F128" s="64">
        <f t="shared" si="2"/>
        <v>1</v>
      </c>
      <c r="H128">
        <v>15</v>
      </c>
      <c r="J128" t="s">
        <v>18</v>
      </c>
      <c r="K128" t="s">
        <v>72</v>
      </c>
      <c r="L128">
        <v>1</v>
      </c>
      <c r="M128" t="s">
        <v>1341</v>
      </c>
      <c r="N128" s="60">
        <v>100</v>
      </c>
      <c r="O128">
        <v>1</v>
      </c>
      <c r="P128">
        <v>1</v>
      </c>
      <c r="R128" t="s">
        <v>18</v>
      </c>
      <c r="S128" t="s">
        <v>70</v>
      </c>
      <c r="T128">
        <v>2</v>
      </c>
      <c r="U128" t="s">
        <v>978</v>
      </c>
      <c r="V128" s="60">
        <v>50</v>
      </c>
      <c r="W128">
        <v>1</v>
      </c>
      <c r="X128">
        <v>0.5</v>
      </c>
    </row>
    <row r="129" spans="1:24">
      <c r="A129" t="s">
        <v>164</v>
      </c>
      <c r="B129" t="s">
        <v>185</v>
      </c>
      <c r="E129">
        <v>0</v>
      </c>
      <c r="F129" s="64">
        <f t="shared" si="2"/>
        <v>0</v>
      </c>
      <c r="H129">
        <v>0</v>
      </c>
      <c r="J129" t="s">
        <v>18</v>
      </c>
      <c r="K129" t="s">
        <v>73</v>
      </c>
      <c r="L129">
        <v>1</v>
      </c>
      <c r="M129" t="s">
        <v>1522</v>
      </c>
      <c r="N129" s="60">
        <v>100</v>
      </c>
      <c r="O129">
        <v>1</v>
      </c>
      <c r="P129">
        <v>1</v>
      </c>
      <c r="R129" t="s">
        <v>18</v>
      </c>
      <c r="S129" t="s">
        <v>71</v>
      </c>
      <c r="T129">
        <v>1</v>
      </c>
      <c r="U129" t="s">
        <v>918</v>
      </c>
      <c r="V129" s="60">
        <v>100</v>
      </c>
      <c r="W129">
        <v>1</v>
      </c>
      <c r="X129">
        <v>1</v>
      </c>
    </row>
    <row r="130" spans="1:24">
      <c r="A130" t="s">
        <v>164</v>
      </c>
      <c r="B130" t="s">
        <v>186</v>
      </c>
      <c r="C130">
        <v>1</v>
      </c>
      <c r="D130">
        <v>1</v>
      </c>
      <c r="E130">
        <v>6</v>
      </c>
      <c r="F130" s="64">
        <f t="shared" si="2"/>
        <v>1</v>
      </c>
      <c r="H130">
        <v>15</v>
      </c>
      <c r="J130" t="s">
        <v>18</v>
      </c>
      <c r="K130" t="s">
        <v>74</v>
      </c>
      <c r="L130">
        <v>1</v>
      </c>
      <c r="M130" t="s">
        <v>749</v>
      </c>
      <c r="N130" s="60">
        <v>100</v>
      </c>
      <c r="O130">
        <v>1</v>
      </c>
      <c r="P130">
        <v>1</v>
      </c>
      <c r="R130" t="s">
        <v>18</v>
      </c>
      <c r="S130" t="s">
        <v>72</v>
      </c>
      <c r="T130">
        <v>1</v>
      </c>
      <c r="U130" t="s">
        <v>918</v>
      </c>
      <c r="V130" s="60">
        <v>100</v>
      </c>
      <c r="W130">
        <v>1</v>
      </c>
      <c r="X130">
        <v>1</v>
      </c>
    </row>
    <row r="131" spans="1:24">
      <c r="A131" t="s">
        <v>164</v>
      </c>
      <c r="B131" t="s">
        <v>187</v>
      </c>
      <c r="C131">
        <v>1.1000000000000001</v>
      </c>
      <c r="D131">
        <v>1</v>
      </c>
      <c r="E131">
        <v>6</v>
      </c>
      <c r="F131" s="64">
        <f t="shared" si="2"/>
        <v>1</v>
      </c>
      <c r="H131">
        <v>18</v>
      </c>
      <c r="J131" t="s">
        <v>18</v>
      </c>
      <c r="K131" t="s">
        <v>75</v>
      </c>
      <c r="L131">
        <v>1</v>
      </c>
      <c r="M131" t="s">
        <v>1341</v>
      </c>
      <c r="N131" s="60">
        <v>100</v>
      </c>
      <c r="O131">
        <v>1</v>
      </c>
      <c r="P131">
        <v>1</v>
      </c>
      <c r="R131" t="s">
        <v>18</v>
      </c>
      <c r="S131" t="s">
        <v>73</v>
      </c>
      <c r="T131">
        <v>1</v>
      </c>
      <c r="U131" t="s">
        <v>918</v>
      </c>
      <c r="V131" s="60">
        <v>100</v>
      </c>
      <c r="W131">
        <v>1</v>
      </c>
      <c r="X131">
        <v>1</v>
      </c>
    </row>
    <row r="132" spans="1:24">
      <c r="A132" t="s">
        <v>164</v>
      </c>
      <c r="B132" t="s">
        <v>188</v>
      </c>
      <c r="C132">
        <v>1.7</v>
      </c>
      <c r="D132">
        <v>2</v>
      </c>
      <c r="E132">
        <v>11</v>
      </c>
      <c r="F132" s="64">
        <f t="shared" si="2"/>
        <v>1.83</v>
      </c>
      <c r="H132">
        <v>32</v>
      </c>
      <c r="J132" t="s">
        <v>18</v>
      </c>
      <c r="K132" t="s">
        <v>76</v>
      </c>
      <c r="L132">
        <v>1</v>
      </c>
      <c r="M132" t="s">
        <v>749</v>
      </c>
      <c r="N132" s="60">
        <v>100</v>
      </c>
      <c r="O132">
        <v>1</v>
      </c>
      <c r="P132">
        <v>1</v>
      </c>
      <c r="R132" t="s">
        <v>18</v>
      </c>
      <c r="S132" t="s">
        <v>74</v>
      </c>
      <c r="T132">
        <v>1</v>
      </c>
      <c r="U132" t="s">
        <v>1566</v>
      </c>
      <c r="V132" s="60">
        <v>100</v>
      </c>
      <c r="W132">
        <v>1</v>
      </c>
      <c r="X132">
        <v>1</v>
      </c>
    </row>
    <row r="133" spans="1:24">
      <c r="A133" t="s">
        <v>164</v>
      </c>
      <c r="B133" t="s">
        <v>189</v>
      </c>
      <c r="E133">
        <v>0</v>
      </c>
      <c r="F133" s="64">
        <f t="shared" si="2"/>
        <v>0</v>
      </c>
      <c r="H133">
        <v>0</v>
      </c>
      <c r="J133" t="s">
        <v>18</v>
      </c>
      <c r="K133" t="s">
        <v>77</v>
      </c>
      <c r="L133">
        <v>1</v>
      </c>
      <c r="M133" t="s">
        <v>749</v>
      </c>
      <c r="N133" s="60">
        <v>100</v>
      </c>
      <c r="O133">
        <v>1</v>
      </c>
      <c r="P133">
        <v>1</v>
      </c>
      <c r="R133" t="s">
        <v>18</v>
      </c>
      <c r="S133" t="s">
        <v>75</v>
      </c>
      <c r="T133">
        <v>1</v>
      </c>
      <c r="U133" t="s">
        <v>985</v>
      </c>
      <c r="V133" s="60">
        <v>100</v>
      </c>
      <c r="W133">
        <v>1</v>
      </c>
      <c r="X133">
        <v>1</v>
      </c>
    </row>
    <row r="134" spans="1:24">
      <c r="A134" t="s">
        <v>164</v>
      </c>
      <c r="B134" t="s">
        <v>190</v>
      </c>
      <c r="C134">
        <v>1</v>
      </c>
      <c r="D134">
        <v>1</v>
      </c>
      <c r="E134">
        <v>6</v>
      </c>
      <c r="F134" s="64">
        <f t="shared" si="2"/>
        <v>1</v>
      </c>
      <c r="H134">
        <v>15</v>
      </c>
      <c r="J134" t="s">
        <v>18</v>
      </c>
      <c r="K134" t="s">
        <v>78</v>
      </c>
      <c r="L134">
        <v>1</v>
      </c>
      <c r="M134" t="s">
        <v>749</v>
      </c>
      <c r="N134" s="60">
        <v>100</v>
      </c>
      <c r="O134">
        <v>1</v>
      </c>
      <c r="P134">
        <v>1</v>
      </c>
      <c r="R134" t="s">
        <v>18</v>
      </c>
      <c r="S134" t="s">
        <v>76</v>
      </c>
      <c r="T134">
        <v>1</v>
      </c>
      <c r="U134" t="s">
        <v>988</v>
      </c>
      <c r="V134" s="60">
        <v>100</v>
      </c>
      <c r="W134">
        <v>1</v>
      </c>
      <c r="X134">
        <v>1</v>
      </c>
    </row>
    <row r="135" spans="1:24">
      <c r="A135" t="s">
        <v>164</v>
      </c>
      <c r="B135" t="s">
        <v>191</v>
      </c>
      <c r="C135">
        <v>3</v>
      </c>
      <c r="D135">
        <v>3</v>
      </c>
      <c r="E135">
        <v>18</v>
      </c>
      <c r="F135" s="64">
        <f t="shared" si="2"/>
        <v>3</v>
      </c>
      <c r="H135">
        <v>45</v>
      </c>
      <c r="J135" t="s">
        <v>18</v>
      </c>
      <c r="K135" t="s">
        <v>79</v>
      </c>
      <c r="L135">
        <v>1</v>
      </c>
      <c r="M135" t="s">
        <v>800</v>
      </c>
      <c r="N135" s="60">
        <v>25</v>
      </c>
      <c r="O135">
        <v>2</v>
      </c>
      <c r="P135">
        <v>0.5</v>
      </c>
      <c r="R135" t="s">
        <v>18</v>
      </c>
      <c r="S135" t="s">
        <v>77</v>
      </c>
      <c r="T135">
        <v>1</v>
      </c>
      <c r="U135" t="s">
        <v>1567</v>
      </c>
      <c r="V135" s="60">
        <v>100</v>
      </c>
      <c r="W135">
        <v>1</v>
      </c>
      <c r="X135">
        <v>1</v>
      </c>
    </row>
    <row r="136" spans="1:24">
      <c r="A136" t="s">
        <v>164</v>
      </c>
      <c r="B136" t="s">
        <v>192</v>
      </c>
      <c r="C136">
        <v>1.1499999999999999</v>
      </c>
      <c r="D136">
        <v>1.2856000000000001</v>
      </c>
      <c r="E136">
        <v>7</v>
      </c>
      <c r="F136" s="64">
        <f t="shared" si="2"/>
        <v>1.17</v>
      </c>
      <c r="H136">
        <v>18</v>
      </c>
      <c r="J136" t="s">
        <v>18</v>
      </c>
      <c r="K136" t="s">
        <v>79</v>
      </c>
      <c r="L136">
        <v>2</v>
      </c>
      <c r="M136" t="s">
        <v>800</v>
      </c>
      <c r="N136" s="60">
        <v>25</v>
      </c>
      <c r="O136">
        <v>2</v>
      </c>
      <c r="P136">
        <v>0.5</v>
      </c>
      <c r="R136" t="s">
        <v>18</v>
      </c>
      <c r="S136" t="s">
        <v>78</v>
      </c>
      <c r="T136">
        <v>1</v>
      </c>
      <c r="U136" t="s">
        <v>1568</v>
      </c>
      <c r="V136" s="60">
        <v>100</v>
      </c>
      <c r="W136">
        <v>1</v>
      </c>
      <c r="X136">
        <v>1</v>
      </c>
    </row>
    <row r="137" spans="1:24">
      <c r="A137" t="s">
        <v>164</v>
      </c>
      <c r="B137" t="s">
        <v>193</v>
      </c>
      <c r="C137">
        <v>1</v>
      </c>
      <c r="D137">
        <v>1</v>
      </c>
      <c r="E137">
        <v>6</v>
      </c>
      <c r="F137" s="64">
        <f t="shared" si="2"/>
        <v>1</v>
      </c>
      <c r="H137">
        <v>15</v>
      </c>
      <c r="J137" t="s">
        <v>18</v>
      </c>
      <c r="K137" t="s">
        <v>79</v>
      </c>
      <c r="L137">
        <v>3</v>
      </c>
      <c r="M137" t="s">
        <v>800</v>
      </c>
      <c r="N137" s="60">
        <v>25</v>
      </c>
      <c r="O137">
        <v>2</v>
      </c>
      <c r="P137">
        <v>0.5</v>
      </c>
      <c r="R137" t="s">
        <v>18</v>
      </c>
      <c r="S137" t="s">
        <v>79</v>
      </c>
      <c r="T137">
        <v>1</v>
      </c>
      <c r="U137" t="s">
        <v>998</v>
      </c>
      <c r="V137" s="60">
        <v>25</v>
      </c>
      <c r="W137">
        <v>1</v>
      </c>
      <c r="X137">
        <v>0.25</v>
      </c>
    </row>
    <row r="138" spans="1:24">
      <c r="A138" t="s">
        <v>164</v>
      </c>
      <c r="B138" t="s">
        <v>194</v>
      </c>
      <c r="C138">
        <v>1</v>
      </c>
      <c r="D138">
        <v>1</v>
      </c>
      <c r="E138">
        <v>6</v>
      </c>
      <c r="F138" s="64">
        <f t="shared" si="2"/>
        <v>1</v>
      </c>
      <c r="H138">
        <v>15</v>
      </c>
      <c r="J138" t="s">
        <v>18</v>
      </c>
      <c r="K138" t="s">
        <v>79</v>
      </c>
      <c r="L138">
        <v>4</v>
      </c>
      <c r="M138" t="s">
        <v>1468</v>
      </c>
      <c r="N138" s="60">
        <v>25</v>
      </c>
      <c r="O138">
        <v>3</v>
      </c>
      <c r="P138">
        <v>0.75</v>
      </c>
      <c r="R138" t="s">
        <v>18</v>
      </c>
      <c r="S138" t="s">
        <v>79</v>
      </c>
      <c r="T138">
        <v>2</v>
      </c>
      <c r="U138" t="s">
        <v>999</v>
      </c>
      <c r="V138" s="60">
        <v>25</v>
      </c>
      <c r="W138">
        <v>1</v>
      </c>
      <c r="X138">
        <v>0.25</v>
      </c>
    </row>
    <row r="139" spans="1:24">
      <c r="A139" t="s">
        <v>164</v>
      </c>
      <c r="B139" t="s">
        <v>195</v>
      </c>
      <c r="C139">
        <v>3</v>
      </c>
      <c r="D139">
        <v>3</v>
      </c>
      <c r="E139">
        <v>18</v>
      </c>
      <c r="F139" s="64">
        <f t="shared" si="2"/>
        <v>3</v>
      </c>
      <c r="H139">
        <v>45</v>
      </c>
      <c r="J139" t="s">
        <v>18</v>
      </c>
      <c r="K139" t="s">
        <v>80</v>
      </c>
      <c r="L139">
        <v>1</v>
      </c>
      <c r="M139" t="s">
        <v>772</v>
      </c>
      <c r="N139" s="60">
        <v>15</v>
      </c>
      <c r="O139">
        <v>2</v>
      </c>
      <c r="P139">
        <v>0.3</v>
      </c>
      <c r="R139" t="s">
        <v>18</v>
      </c>
      <c r="S139" t="s">
        <v>79</v>
      </c>
      <c r="T139">
        <v>3</v>
      </c>
      <c r="U139" t="s">
        <v>1569</v>
      </c>
      <c r="V139" s="60">
        <v>12.5</v>
      </c>
      <c r="W139">
        <v>1</v>
      </c>
      <c r="X139">
        <v>0.125</v>
      </c>
    </row>
    <row r="140" spans="1:24">
      <c r="A140" t="s">
        <v>164</v>
      </c>
      <c r="B140" t="s">
        <v>196</v>
      </c>
      <c r="C140">
        <v>1</v>
      </c>
      <c r="D140">
        <v>1</v>
      </c>
      <c r="E140">
        <v>6</v>
      </c>
      <c r="F140" s="64">
        <f t="shared" si="2"/>
        <v>1</v>
      </c>
      <c r="H140">
        <v>15</v>
      </c>
      <c r="J140" t="s">
        <v>18</v>
      </c>
      <c r="K140" t="s">
        <v>80</v>
      </c>
      <c r="L140">
        <v>2</v>
      </c>
      <c r="M140" t="s">
        <v>1000</v>
      </c>
      <c r="N140" s="60">
        <v>15</v>
      </c>
      <c r="O140">
        <v>2</v>
      </c>
      <c r="P140">
        <v>0.3</v>
      </c>
      <c r="R140" t="s">
        <v>18</v>
      </c>
      <c r="S140" t="s">
        <v>79</v>
      </c>
      <c r="T140">
        <v>4</v>
      </c>
      <c r="U140" t="s">
        <v>997</v>
      </c>
      <c r="V140" s="60">
        <v>37.5</v>
      </c>
      <c r="W140">
        <v>3</v>
      </c>
      <c r="X140">
        <v>1.125</v>
      </c>
    </row>
    <row r="141" spans="1:24">
      <c r="A141" t="s">
        <v>164</v>
      </c>
      <c r="B141" t="s">
        <v>197</v>
      </c>
      <c r="C141">
        <v>3</v>
      </c>
      <c r="D141">
        <v>2</v>
      </c>
      <c r="E141">
        <v>15</v>
      </c>
      <c r="F141" s="64">
        <f t="shared" si="2"/>
        <v>2.5</v>
      </c>
      <c r="H141">
        <v>45</v>
      </c>
      <c r="J141" t="s">
        <v>18</v>
      </c>
      <c r="K141" t="s">
        <v>80</v>
      </c>
      <c r="L141">
        <v>3</v>
      </c>
      <c r="M141" t="s">
        <v>1341</v>
      </c>
      <c r="N141" s="60">
        <v>70</v>
      </c>
      <c r="O141">
        <v>1</v>
      </c>
      <c r="P141">
        <v>0.7</v>
      </c>
      <c r="R141" t="s">
        <v>18</v>
      </c>
      <c r="S141" t="s">
        <v>80</v>
      </c>
      <c r="T141">
        <v>1</v>
      </c>
      <c r="U141" t="s">
        <v>1570</v>
      </c>
      <c r="V141" s="60">
        <v>16.670000000000002</v>
      </c>
      <c r="W141">
        <v>1</v>
      </c>
      <c r="X141">
        <v>0.16669999999999999</v>
      </c>
    </row>
    <row r="142" spans="1:24">
      <c r="A142" t="s">
        <v>164</v>
      </c>
      <c r="B142" t="s">
        <v>198</v>
      </c>
      <c r="C142">
        <v>1</v>
      </c>
      <c r="D142">
        <v>1</v>
      </c>
      <c r="E142">
        <v>6</v>
      </c>
      <c r="F142" s="64">
        <f t="shared" si="2"/>
        <v>1</v>
      </c>
      <c r="H142">
        <v>15</v>
      </c>
      <c r="J142" t="s">
        <v>18</v>
      </c>
      <c r="K142" t="s">
        <v>81</v>
      </c>
      <c r="L142">
        <v>1</v>
      </c>
      <c r="M142" t="s">
        <v>1341</v>
      </c>
      <c r="N142" s="60">
        <v>25</v>
      </c>
      <c r="O142">
        <v>1</v>
      </c>
      <c r="P142">
        <v>0.25</v>
      </c>
      <c r="R142" t="s">
        <v>18</v>
      </c>
      <c r="S142" t="s">
        <v>80</v>
      </c>
      <c r="T142">
        <v>2</v>
      </c>
      <c r="U142" t="s">
        <v>1571</v>
      </c>
      <c r="V142" s="60">
        <v>33.33</v>
      </c>
      <c r="W142">
        <v>2</v>
      </c>
      <c r="X142">
        <v>0.66659999999999997</v>
      </c>
    </row>
    <row r="143" spans="1:24">
      <c r="A143" t="s">
        <v>164</v>
      </c>
      <c r="B143" t="s">
        <v>199</v>
      </c>
      <c r="C143">
        <v>1</v>
      </c>
      <c r="D143">
        <v>1</v>
      </c>
      <c r="E143">
        <v>6</v>
      </c>
      <c r="F143" s="64">
        <f t="shared" si="2"/>
        <v>1</v>
      </c>
      <c r="H143">
        <v>15</v>
      </c>
      <c r="J143" t="s">
        <v>18</v>
      </c>
      <c r="K143" t="s">
        <v>81</v>
      </c>
      <c r="L143">
        <v>2</v>
      </c>
      <c r="M143" t="s">
        <v>747</v>
      </c>
      <c r="N143" s="60">
        <v>25</v>
      </c>
      <c r="O143">
        <v>3</v>
      </c>
      <c r="P143">
        <v>0.75</v>
      </c>
      <c r="R143" t="s">
        <v>18</v>
      </c>
      <c r="S143" t="s">
        <v>80</v>
      </c>
      <c r="T143">
        <v>3</v>
      </c>
      <c r="U143" t="s">
        <v>1572</v>
      </c>
      <c r="V143" s="60">
        <v>50</v>
      </c>
      <c r="W143">
        <v>1</v>
      </c>
      <c r="X143">
        <v>0.5</v>
      </c>
    </row>
    <row r="144" spans="1:24">
      <c r="A144" t="s">
        <v>164</v>
      </c>
      <c r="B144" t="s">
        <v>200</v>
      </c>
      <c r="C144">
        <v>1</v>
      </c>
      <c r="D144">
        <v>1</v>
      </c>
      <c r="E144">
        <v>6</v>
      </c>
      <c r="F144" s="64">
        <f t="shared" si="2"/>
        <v>1</v>
      </c>
      <c r="H144">
        <v>15</v>
      </c>
      <c r="J144" t="s">
        <v>18</v>
      </c>
      <c r="K144" t="s">
        <v>81</v>
      </c>
      <c r="L144">
        <v>3</v>
      </c>
      <c r="M144" t="s">
        <v>996</v>
      </c>
      <c r="N144" s="60">
        <v>50</v>
      </c>
      <c r="O144">
        <v>2</v>
      </c>
      <c r="P144">
        <v>1</v>
      </c>
      <c r="R144" t="s">
        <v>18</v>
      </c>
      <c r="S144" t="s">
        <v>81</v>
      </c>
      <c r="T144">
        <v>1</v>
      </c>
      <c r="U144" t="s">
        <v>1573</v>
      </c>
      <c r="V144" s="60">
        <v>16.670000000000002</v>
      </c>
      <c r="W144">
        <v>1</v>
      </c>
      <c r="X144">
        <v>0.16669999999999999</v>
      </c>
    </row>
    <row r="145" spans="1:24">
      <c r="A145" t="s">
        <v>164</v>
      </c>
      <c r="B145" t="s">
        <v>201</v>
      </c>
      <c r="C145">
        <v>1</v>
      </c>
      <c r="D145">
        <v>1</v>
      </c>
      <c r="E145">
        <v>6</v>
      </c>
      <c r="F145" s="64">
        <f t="shared" si="2"/>
        <v>1</v>
      </c>
      <c r="H145">
        <v>15</v>
      </c>
      <c r="J145" t="s">
        <v>18</v>
      </c>
      <c r="K145" t="s">
        <v>82</v>
      </c>
      <c r="L145">
        <v>1</v>
      </c>
      <c r="M145" t="s">
        <v>772</v>
      </c>
      <c r="N145" s="60">
        <v>10</v>
      </c>
      <c r="O145">
        <v>2</v>
      </c>
      <c r="P145">
        <v>0.2</v>
      </c>
      <c r="R145" t="s">
        <v>18</v>
      </c>
      <c r="S145" t="s">
        <v>81</v>
      </c>
      <c r="T145">
        <v>2</v>
      </c>
      <c r="U145" t="s">
        <v>1574</v>
      </c>
      <c r="V145" s="60">
        <v>33.33</v>
      </c>
      <c r="W145">
        <v>3</v>
      </c>
      <c r="X145">
        <v>0.99990000000000001</v>
      </c>
    </row>
    <row r="146" spans="1:24">
      <c r="A146" t="s">
        <v>164</v>
      </c>
      <c r="B146" t="s">
        <v>202</v>
      </c>
      <c r="C146">
        <v>1</v>
      </c>
      <c r="D146">
        <v>1</v>
      </c>
      <c r="E146">
        <v>6</v>
      </c>
      <c r="F146" s="64">
        <f t="shared" si="2"/>
        <v>1</v>
      </c>
      <c r="H146">
        <v>15</v>
      </c>
      <c r="J146" t="s">
        <v>18</v>
      </c>
      <c r="K146" t="s">
        <v>82</v>
      </c>
      <c r="L146">
        <v>2</v>
      </c>
      <c r="M146" t="s">
        <v>1000</v>
      </c>
      <c r="N146" s="60">
        <v>30</v>
      </c>
      <c r="O146">
        <v>2</v>
      </c>
      <c r="P146">
        <v>0.6</v>
      </c>
      <c r="R146" t="s">
        <v>18</v>
      </c>
      <c r="S146" t="s">
        <v>81</v>
      </c>
      <c r="T146">
        <v>3</v>
      </c>
      <c r="U146" t="s">
        <v>1575</v>
      </c>
      <c r="V146" s="60">
        <v>50</v>
      </c>
      <c r="W146">
        <v>2</v>
      </c>
      <c r="X146">
        <v>1</v>
      </c>
    </row>
    <row r="147" spans="1:24">
      <c r="A147" t="s">
        <v>164</v>
      </c>
      <c r="B147" t="s">
        <v>203</v>
      </c>
      <c r="C147">
        <v>2</v>
      </c>
      <c r="D147">
        <v>3</v>
      </c>
      <c r="E147">
        <v>15</v>
      </c>
      <c r="F147" s="64">
        <f t="shared" si="2"/>
        <v>2.5</v>
      </c>
      <c r="H147">
        <v>45</v>
      </c>
      <c r="J147" t="s">
        <v>18</v>
      </c>
      <c r="K147" t="s">
        <v>82</v>
      </c>
      <c r="L147">
        <v>3</v>
      </c>
      <c r="M147" t="s">
        <v>1341</v>
      </c>
      <c r="N147" s="60">
        <v>60</v>
      </c>
      <c r="O147">
        <v>1</v>
      </c>
      <c r="P147">
        <v>0.6</v>
      </c>
      <c r="R147" t="s">
        <v>18</v>
      </c>
      <c r="S147" t="s">
        <v>82</v>
      </c>
      <c r="T147">
        <v>1</v>
      </c>
      <c r="U147" t="s">
        <v>1479</v>
      </c>
      <c r="V147" s="60">
        <v>16.670000000000002</v>
      </c>
      <c r="W147">
        <v>1</v>
      </c>
      <c r="X147">
        <v>0.16669999999999999</v>
      </c>
    </row>
    <row r="148" spans="1:24">
      <c r="A148" t="s">
        <v>164</v>
      </c>
      <c r="B148" t="s">
        <v>204</v>
      </c>
      <c r="C148">
        <v>1.0526</v>
      </c>
      <c r="D148">
        <v>1</v>
      </c>
      <c r="E148">
        <v>6</v>
      </c>
      <c r="F148" s="64">
        <f t="shared" si="2"/>
        <v>1</v>
      </c>
      <c r="H148">
        <v>17</v>
      </c>
      <c r="J148" t="s">
        <v>18</v>
      </c>
      <c r="K148" t="s">
        <v>83</v>
      </c>
      <c r="L148">
        <v>1</v>
      </c>
      <c r="M148" t="s">
        <v>772</v>
      </c>
      <c r="N148" s="60">
        <v>15</v>
      </c>
      <c r="O148">
        <v>2</v>
      </c>
      <c r="P148">
        <v>0.3</v>
      </c>
      <c r="R148" t="s">
        <v>18</v>
      </c>
      <c r="S148" t="s">
        <v>82</v>
      </c>
      <c r="T148">
        <v>2</v>
      </c>
      <c r="U148" t="s">
        <v>1576</v>
      </c>
      <c r="V148" s="60">
        <v>33.33</v>
      </c>
      <c r="W148">
        <v>2</v>
      </c>
      <c r="X148">
        <v>0.66659999999999997</v>
      </c>
    </row>
    <row r="149" spans="1:24">
      <c r="A149" t="s">
        <v>164</v>
      </c>
      <c r="B149" t="s">
        <v>205</v>
      </c>
      <c r="C149">
        <v>2</v>
      </c>
      <c r="D149">
        <v>1</v>
      </c>
      <c r="E149">
        <v>9</v>
      </c>
      <c r="F149" s="64">
        <f t="shared" si="2"/>
        <v>1.5</v>
      </c>
      <c r="H149">
        <v>45</v>
      </c>
      <c r="J149" t="s">
        <v>18</v>
      </c>
      <c r="K149" t="s">
        <v>83</v>
      </c>
      <c r="L149">
        <v>2</v>
      </c>
      <c r="M149" t="s">
        <v>996</v>
      </c>
      <c r="N149" s="60">
        <v>15</v>
      </c>
      <c r="O149">
        <v>2</v>
      </c>
      <c r="P149">
        <v>0.3</v>
      </c>
      <c r="R149" t="s">
        <v>18</v>
      </c>
      <c r="S149" t="s">
        <v>82</v>
      </c>
      <c r="T149">
        <v>3</v>
      </c>
      <c r="U149" t="s">
        <v>829</v>
      </c>
      <c r="V149" s="60">
        <v>50</v>
      </c>
      <c r="W149">
        <v>1</v>
      </c>
      <c r="X149">
        <v>0.5</v>
      </c>
    </row>
    <row r="150" spans="1:24">
      <c r="A150" t="s">
        <v>164</v>
      </c>
      <c r="B150" t="s">
        <v>206</v>
      </c>
      <c r="C150">
        <v>1</v>
      </c>
      <c r="D150">
        <v>1</v>
      </c>
      <c r="E150">
        <v>6</v>
      </c>
      <c r="F150" s="64">
        <f t="shared" si="2"/>
        <v>1</v>
      </c>
      <c r="H150">
        <v>15</v>
      </c>
      <c r="J150" t="s">
        <v>18</v>
      </c>
      <c r="K150" t="s">
        <v>83</v>
      </c>
      <c r="L150">
        <v>3</v>
      </c>
      <c r="M150" t="s">
        <v>1341</v>
      </c>
      <c r="N150" s="60">
        <v>70</v>
      </c>
      <c r="O150">
        <v>1</v>
      </c>
      <c r="P150">
        <v>0.7</v>
      </c>
      <c r="R150" t="s">
        <v>18</v>
      </c>
      <c r="S150" t="s">
        <v>83</v>
      </c>
      <c r="T150">
        <v>1</v>
      </c>
      <c r="U150" t="s">
        <v>1006</v>
      </c>
      <c r="V150" s="60">
        <v>15</v>
      </c>
      <c r="W150">
        <v>1</v>
      </c>
      <c r="X150">
        <v>0.15</v>
      </c>
    </row>
    <row r="151" spans="1:24">
      <c r="A151" t="s">
        <v>164</v>
      </c>
      <c r="B151" t="s">
        <v>207</v>
      </c>
      <c r="C151">
        <v>1.05</v>
      </c>
      <c r="D151">
        <v>0.85719999999999996</v>
      </c>
      <c r="E151">
        <v>6</v>
      </c>
      <c r="F151" s="64">
        <f t="shared" si="2"/>
        <v>1</v>
      </c>
      <c r="H151">
        <v>17</v>
      </c>
      <c r="J151" t="s">
        <v>18</v>
      </c>
      <c r="K151" t="s">
        <v>84</v>
      </c>
      <c r="L151">
        <v>1</v>
      </c>
      <c r="M151" t="s">
        <v>1491</v>
      </c>
      <c r="N151" s="60">
        <v>100</v>
      </c>
      <c r="O151">
        <v>1</v>
      </c>
      <c r="P151">
        <v>1</v>
      </c>
      <c r="R151" t="s">
        <v>18</v>
      </c>
      <c r="S151" t="s">
        <v>83</v>
      </c>
      <c r="T151">
        <v>2</v>
      </c>
      <c r="U151" t="s">
        <v>1571</v>
      </c>
      <c r="V151" s="60">
        <v>15</v>
      </c>
      <c r="W151">
        <v>2</v>
      </c>
      <c r="X151">
        <v>0.3</v>
      </c>
    </row>
    <row r="152" spans="1:24">
      <c r="A152" t="s">
        <v>164</v>
      </c>
      <c r="B152" t="s">
        <v>208</v>
      </c>
      <c r="C152">
        <v>1.8</v>
      </c>
      <c r="D152">
        <v>1</v>
      </c>
      <c r="E152">
        <v>8</v>
      </c>
      <c r="F152" s="64">
        <f t="shared" si="2"/>
        <v>1.33</v>
      </c>
      <c r="H152">
        <v>39</v>
      </c>
      <c r="J152" t="s">
        <v>18</v>
      </c>
      <c r="K152" t="s">
        <v>85</v>
      </c>
      <c r="L152">
        <v>1</v>
      </c>
      <c r="M152" t="s">
        <v>765</v>
      </c>
      <c r="N152" s="60">
        <v>48.72</v>
      </c>
      <c r="O152">
        <v>1</v>
      </c>
      <c r="P152">
        <v>0.48720000000000002</v>
      </c>
      <c r="R152" t="s">
        <v>18</v>
      </c>
      <c r="S152" t="s">
        <v>83</v>
      </c>
      <c r="T152">
        <v>3</v>
      </c>
      <c r="U152" t="s">
        <v>1577</v>
      </c>
      <c r="V152" s="60">
        <v>70</v>
      </c>
      <c r="W152">
        <v>1</v>
      </c>
      <c r="X152">
        <v>0.7</v>
      </c>
    </row>
    <row r="153" spans="1:24">
      <c r="A153" t="s">
        <v>164</v>
      </c>
      <c r="B153" t="s">
        <v>209</v>
      </c>
      <c r="C153">
        <v>1.2</v>
      </c>
      <c r="D153">
        <v>1.1667000000000001</v>
      </c>
      <c r="E153">
        <v>7</v>
      </c>
      <c r="F153" s="64">
        <f t="shared" si="2"/>
        <v>1.17</v>
      </c>
      <c r="H153">
        <v>21</v>
      </c>
      <c r="J153" t="s">
        <v>18</v>
      </c>
      <c r="K153" t="s">
        <v>85</v>
      </c>
      <c r="L153">
        <v>2</v>
      </c>
      <c r="M153" t="s">
        <v>765</v>
      </c>
      <c r="N153" s="60">
        <v>48.72</v>
      </c>
      <c r="O153">
        <v>1</v>
      </c>
      <c r="P153">
        <v>0.48720000000000002</v>
      </c>
      <c r="R153" t="s">
        <v>18</v>
      </c>
      <c r="S153" t="s">
        <v>84</v>
      </c>
      <c r="T153">
        <v>1</v>
      </c>
      <c r="U153" t="s">
        <v>1578</v>
      </c>
      <c r="V153" s="60">
        <v>97.09</v>
      </c>
      <c r="W153">
        <v>1</v>
      </c>
      <c r="X153">
        <v>0.97089999999999999</v>
      </c>
    </row>
    <row r="154" spans="1:24">
      <c r="A154" t="s">
        <v>164</v>
      </c>
      <c r="B154" t="s">
        <v>210</v>
      </c>
      <c r="C154">
        <v>1.6494</v>
      </c>
      <c r="D154">
        <v>1.3333999999999999</v>
      </c>
      <c r="E154">
        <v>9</v>
      </c>
      <c r="F154" s="64">
        <f t="shared" si="2"/>
        <v>1.5</v>
      </c>
      <c r="H154">
        <v>35</v>
      </c>
      <c r="J154" t="s">
        <v>18</v>
      </c>
      <c r="K154" t="s">
        <v>85</v>
      </c>
      <c r="L154">
        <v>3</v>
      </c>
      <c r="M154" t="s">
        <v>749</v>
      </c>
      <c r="N154" s="60">
        <v>2.56</v>
      </c>
      <c r="O154">
        <v>1</v>
      </c>
      <c r="P154">
        <v>2.5600000000000001E-2</v>
      </c>
      <c r="R154" t="s">
        <v>18</v>
      </c>
      <c r="S154" t="s">
        <v>84</v>
      </c>
      <c r="T154">
        <v>2</v>
      </c>
      <c r="U154" t="s">
        <v>1579</v>
      </c>
      <c r="V154" s="60">
        <v>1.94</v>
      </c>
      <c r="W154">
        <v>1</v>
      </c>
      <c r="X154">
        <v>1.9400000000000001E-2</v>
      </c>
    </row>
    <row r="155" spans="1:24">
      <c r="A155" t="s">
        <v>164</v>
      </c>
      <c r="B155" t="s">
        <v>211</v>
      </c>
      <c r="C155">
        <v>1.1000000000000001</v>
      </c>
      <c r="D155">
        <v>1.1667000000000001</v>
      </c>
      <c r="E155">
        <v>7</v>
      </c>
      <c r="F155" s="64">
        <f t="shared" si="2"/>
        <v>1.17</v>
      </c>
      <c r="H155">
        <v>18</v>
      </c>
      <c r="J155" t="s">
        <v>18</v>
      </c>
      <c r="K155" t="s">
        <v>86</v>
      </c>
      <c r="L155">
        <v>1</v>
      </c>
      <c r="M155" t="s">
        <v>1533</v>
      </c>
      <c r="N155" s="60">
        <v>1</v>
      </c>
      <c r="O155">
        <v>2</v>
      </c>
      <c r="P155">
        <v>0.02</v>
      </c>
      <c r="R155" t="s">
        <v>18</v>
      </c>
      <c r="S155" t="s">
        <v>84</v>
      </c>
      <c r="T155">
        <v>3</v>
      </c>
      <c r="U155" t="s">
        <v>1580</v>
      </c>
      <c r="V155" s="60">
        <v>0.97</v>
      </c>
      <c r="W155">
        <v>3</v>
      </c>
      <c r="X155">
        <v>2.9100000000000001E-2</v>
      </c>
    </row>
    <row r="156" spans="1:24">
      <c r="A156" t="s">
        <v>164</v>
      </c>
      <c r="B156" t="s">
        <v>212</v>
      </c>
      <c r="C156">
        <v>1.5</v>
      </c>
      <c r="D156">
        <v>1.3333999999999999</v>
      </c>
      <c r="E156">
        <v>9</v>
      </c>
      <c r="F156" s="64">
        <f t="shared" si="2"/>
        <v>1.5</v>
      </c>
      <c r="H156">
        <v>30</v>
      </c>
      <c r="J156" t="s">
        <v>18</v>
      </c>
      <c r="K156" t="s">
        <v>86</v>
      </c>
      <c r="L156">
        <v>2</v>
      </c>
      <c r="M156" t="s">
        <v>749</v>
      </c>
      <c r="N156" s="60">
        <v>4</v>
      </c>
      <c r="O156">
        <v>1</v>
      </c>
      <c r="P156">
        <v>0.04</v>
      </c>
      <c r="R156" t="s">
        <v>18</v>
      </c>
      <c r="S156" t="s">
        <v>85</v>
      </c>
      <c r="T156">
        <v>1</v>
      </c>
      <c r="U156" t="s">
        <v>1581</v>
      </c>
      <c r="V156" s="60">
        <v>50</v>
      </c>
      <c r="W156">
        <v>1</v>
      </c>
      <c r="X156">
        <v>0.5</v>
      </c>
    </row>
    <row r="157" spans="1:24">
      <c r="A157" t="s">
        <v>164</v>
      </c>
      <c r="B157" t="s">
        <v>213</v>
      </c>
      <c r="C157">
        <v>1</v>
      </c>
      <c r="D157">
        <v>1</v>
      </c>
      <c r="E157">
        <v>6</v>
      </c>
      <c r="F157" s="64">
        <f t="shared" si="2"/>
        <v>1</v>
      </c>
      <c r="H157">
        <v>15</v>
      </c>
      <c r="J157" t="s">
        <v>18</v>
      </c>
      <c r="K157" t="s">
        <v>86</v>
      </c>
      <c r="L157">
        <v>3</v>
      </c>
      <c r="M157" t="s">
        <v>1518</v>
      </c>
      <c r="N157" s="60">
        <v>95</v>
      </c>
      <c r="O157">
        <v>1</v>
      </c>
      <c r="P157">
        <v>0.95</v>
      </c>
      <c r="R157" t="s">
        <v>18</v>
      </c>
      <c r="S157" t="s">
        <v>85</v>
      </c>
      <c r="T157">
        <v>2</v>
      </c>
      <c r="U157" t="s">
        <v>1400</v>
      </c>
      <c r="V157" s="60">
        <v>33.33</v>
      </c>
      <c r="W157">
        <v>1</v>
      </c>
      <c r="X157">
        <v>0.33329999999999999</v>
      </c>
    </row>
    <row r="158" spans="1:24">
      <c r="A158" t="s">
        <v>164</v>
      </c>
      <c r="B158" t="s">
        <v>214</v>
      </c>
      <c r="C158">
        <v>1</v>
      </c>
      <c r="D158">
        <v>1</v>
      </c>
      <c r="E158">
        <v>6</v>
      </c>
      <c r="F158" s="64">
        <f t="shared" si="2"/>
        <v>1</v>
      </c>
      <c r="H158">
        <v>15</v>
      </c>
      <c r="J158" t="s">
        <v>18</v>
      </c>
      <c r="K158" t="s">
        <v>87</v>
      </c>
      <c r="L158">
        <v>1</v>
      </c>
      <c r="M158" t="s">
        <v>1582</v>
      </c>
      <c r="N158" s="60">
        <v>55</v>
      </c>
      <c r="O158">
        <v>1</v>
      </c>
      <c r="P158">
        <v>0.55000000000000004</v>
      </c>
      <c r="R158" t="s">
        <v>18</v>
      </c>
      <c r="S158" t="s">
        <v>85</v>
      </c>
      <c r="T158">
        <v>3</v>
      </c>
      <c r="U158" t="s">
        <v>1583</v>
      </c>
      <c r="V158" s="60">
        <v>16.670000000000002</v>
      </c>
      <c r="W158">
        <v>1</v>
      </c>
      <c r="X158">
        <v>0.16669999999999999</v>
      </c>
    </row>
    <row r="159" spans="1:24">
      <c r="A159" t="s">
        <v>164</v>
      </c>
      <c r="B159" t="s">
        <v>215</v>
      </c>
      <c r="C159">
        <v>1</v>
      </c>
      <c r="D159">
        <v>1</v>
      </c>
      <c r="E159">
        <v>6</v>
      </c>
      <c r="F159" s="64">
        <f t="shared" si="2"/>
        <v>1</v>
      </c>
      <c r="H159">
        <v>15</v>
      </c>
      <c r="J159" t="s">
        <v>18</v>
      </c>
      <c r="K159" t="s">
        <v>87</v>
      </c>
      <c r="L159">
        <v>2</v>
      </c>
      <c r="M159" t="s">
        <v>1584</v>
      </c>
      <c r="N159" s="60">
        <v>10</v>
      </c>
      <c r="O159">
        <v>2</v>
      </c>
      <c r="P159">
        <v>0.2</v>
      </c>
      <c r="R159" t="s">
        <v>18</v>
      </c>
      <c r="S159" t="s">
        <v>86</v>
      </c>
      <c r="T159">
        <v>1</v>
      </c>
      <c r="U159" t="s">
        <v>1585</v>
      </c>
      <c r="V159" s="60">
        <v>16.670000000000002</v>
      </c>
      <c r="W159">
        <v>1</v>
      </c>
      <c r="X159">
        <v>0.16669999999999999</v>
      </c>
    </row>
    <row r="160" spans="1:24">
      <c r="A160" t="s">
        <v>164</v>
      </c>
      <c r="B160" t="s">
        <v>216</v>
      </c>
      <c r="C160">
        <v>1.5</v>
      </c>
      <c r="D160">
        <v>1.3333999999999999</v>
      </c>
      <c r="E160">
        <v>9</v>
      </c>
      <c r="F160" s="64">
        <f t="shared" si="2"/>
        <v>1.5</v>
      </c>
      <c r="H160">
        <v>30</v>
      </c>
      <c r="J160" t="s">
        <v>18</v>
      </c>
      <c r="K160" t="s">
        <v>87</v>
      </c>
      <c r="L160">
        <v>3</v>
      </c>
      <c r="M160" t="s">
        <v>1586</v>
      </c>
      <c r="N160" s="60">
        <v>10</v>
      </c>
      <c r="O160">
        <v>2</v>
      </c>
      <c r="P160">
        <v>0.2</v>
      </c>
      <c r="R160" t="s">
        <v>18</v>
      </c>
      <c r="S160" t="s">
        <v>86</v>
      </c>
      <c r="T160">
        <v>2</v>
      </c>
      <c r="U160" t="s">
        <v>1587</v>
      </c>
      <c r="V160" s="60">
        <v>33.33</v>
      </c>
      <c r="W160">
        <v>1</v>
      </c>
      <c r="X160">
        <v>0.33329999999999999</v>
      </c>
    </row>
    <row r="161" spans="1:24">
      <c r="A161" t="s">
        <v>164</v>
      </c>
      <c r="B161" t="s">
        <v>217</v>
      </c>
      <c r="C161">
        <v>1.02</v>
      </c>
      <c r="D161">
        <v>1</v>
      </c>
      <c r="E161">
        <v>6</v>
      </c>
      <c r="F161" s="64">
        <f t="shared" si="2"/>
        <v>1</v>
      </c>
      <c r="H161">
        <v>16</v>
      </c>
      <c r="J161" t="s">
        <v>18</v>
      </c>
      <c r="K161" t="s">
        <v>87</v>
      </c>
      <c r="L161">
        <v>4</v>
      </c>
      <c r="M161" t="s">
        <v>1588</v>
      </c>
      <c r="N161" s="60">
        <v>5</v>
      </c>
      <c r="O161">
        <v>1</v>
      </c>
      <c r="P161">
        <v>0.05</v>
      </c>
      <c r="R161" t="s">
        <v>18</v>
      </c>
      <c r="S161" t="s">
        <v>86</v>
      </c>
      <c r="T161">
        <v>3</v>
      </c>
      <c r="U161" t="s">
        <v>1589</v>
      </c>
      <c r="V161" s="60">
        <v>50</v>
      </c>
      <c r="W161">
        <v>1</v>
      </c>
      <c r="X161">
        <v>0.5</v>
      </c>
    </row>
    <row r="162" spans="1:24">
      <c r="A162" t="s">
        <v>164</v>
      </c>
      <c r="B162" t="s">
        <v>218</v>
      </c>
      <c r="C162">
        <v>2.6</v>
      </c>
      <c r="D162">
        <v>2.6</v>
      </c>
      <c r="E162">
        <v>16</v>
      </c>
      <c r="F162" s="64">
        <f t="shared" si="2"/>
        <v>2.67</v>
      </c>
      <c r="H162">
        <v>39</v>
      </c>
      <c r="J162" t="s">
        <v>18</v>
      </c>
      <c r="K162" t="s">
        <v>87</v>
      </c>
      <c r="L162">
        <v>5</v>
      </c>
      <c r="M162" t="s">
        <v>1590</v>
      </c>
      <c r="N162" s="60">
        <v>5</v>
      </c>
      <c r="O162">
        <v>3</v>
      </c>
      <c r="P162">
        <v>0.15</v>
      </c>
      <c r="R162" t="s">
        <v>18</v>
      </c>
      <c r="S162" t="s">
        <v>87</v>
      </c>
      <c r="T162">
        <v>1</v>
      </c>
      <c r="U162" t="s">
        <v>1591</v>
      </c>
      <c r="V162" s="60">
        <v>27.28</v>
      </c>
      <c r="W162">
        <v>1</v>
      </c>
      <c r="X162">
        <v>0.27279999999999999</v>
      </c>
    </row>
    <row r="163" spans="1:24">
      <c r="A163" t="s">
        <v>164</v>
      </c>
      <c r="B163" t="s">
        <v>219</v>
      </c>
      <c r="C163">
        <v>1.1000000000000001</v>
      </c>
      <c r="D163">
        <v>1</v>
      </c>
      <c r="E163">
        <v>6</v>
      </c>
      <c r="F163" s="64">
        <f t="shared" si="2"/>
        <v>1</v>
      </c>
      <c r="H163">
        <v>18</v>
      </c>
      <c r="J163" t="s">
        <v>18</v>
      </c>
      <c r="K163" t="s">
        <v>87</v>
      </c>
      <c r="L163">
        <v>6</v>
      </c>
      <c r="M163" t="s">
        <v>1592</v>
      </c>
      <c r="N163" s="60">
        <v>15</v>
      </c>
      <c r="O163">
        <v>2</v>
      </c>
      <c r="P163">
        <v>0.3</v>
      </c>
      <c r="R163" t="s">
        <v>18</v>
      </c>
      <c r="S163" t="s">
        <v>87</v>
      </c>
      <c r="T163">
        <v>2</v>
      </c>
      <c r="U163" t="s">
        <v>1593</v>
      </c>
      <c r="V163" s="60">
        <v>18.18</v>
      </c>
      <c r="W163">
        <v>2</v>
      </c>
      <c r="X163">
        <v>0.36359999999999998</v>
      </c>
    </row>
    <row r="164" spans="1:24">
      <c r="A164" t="s">
        <v>164</v>
      </c>
      <c r="B164" t="s">
        <v>220</v>
      </c>
      <c r="C164">
        <v>1.1499999999999999</v>
      </c>
      <c r="D164">
        <v>1</v>
      </c>
      <c r="E164">
        <v>6</v>
      </c>
      <c r="F164" s="64">
        <f t="shared" si="2"/>
        <v>1</v>
      </c>
      <c r="H164">
        <v>20</v>
      </c>
      <c r="J164" t="s">
        <v>18</v>
      </c>
      <c r="K164" t="s">
        <v>88</v>
      </c>
      <c r="L164">
        <v>1</v>
      </c>
      <c r="M164" t="s">
        <v>1541</v>
      </c>
      <c r="N164" s="60">
        <v>20</v>
      </c>
      <c r="O164">
        <v>1</v>
      </c>
      <c r="P164">
        <v>0.2</v>
      </c>
      <c r="R164" t="s">
        <v>18</v>
      </c>
      <c r="S164" t="s">
        <v>87</v>
      </c>
      <c r="T164">
        <v>3</v>
      </c>
      <c r="U164" t="s">
        <v>1594</v>
      </c>
      <c r="V164" s="60">
        <v>18.18</v>
      </c>
      <c r="W164">
        <v>1</v>
      </c>
      <c r="X164">
        <v>0.18179999999999999</v>
      </c>
    </row>
    <row r="165" spans="1:24">
      <c r="A165" t="s">
        <v>164</v>
      </c>
      <c r="B165" t="s">
        <v>221</v>
      </c>
      <c r="C165">
        <v>1.2</v>
      </c>
      <c r="D165">
        <v>1</v>
      </c>
      <c r="E165">
        <v>7</v>
      </c>
      <c r="F165" s="64">
        <f t="shared" si="2"/>
        <v>1.17</v>
      </c>
      <c r="H165">
        <v>18</v>
      </c>
      <c r="J165" t="s">
        <v>18</v>
      </c>
      <c r="K165" t="s">
        <v>88</v>
      </c>
      <c r="L165">
        <v>2</v>
      </c>
      <c r="M165" t="s">
        <v>1595</v>
      </c>
      <c r="N165" s="60">
        <v>30</v>
      </c>
      <c r="O165">
        <v>3</v>
      </c>
      <c r="P165">
        <v>0.9</v>
      </c>
      <c r="R165" t="s">
        <v>18</v>
      </c>
      <c r="S165" t="s">
        <v>87</v>
      </c>
      <c r="T165">
        <v>4</v>
      </c>
      <c r="U165" t="s">
        <v>1596</v>
      </c>
      <c r="V165" s="60">
        <v>9.09</v>
      </c>
      <c r="W165">
        <v>1</v>
      </c>
      <c r="X165">
        <v>9.0899999999999995E-2</v>
      </c>
    </row>
    <row r="166" spans="1:24">
      <c r="A166" t="s">
        <v>164</v>
      </c>
      <c r="B166" t="s">
        <v>222</v>
      </c>
      <c r="C166">
        <v>1</v>
      </c>
      <c r="D166">
        <v>1</v>
      </c>
      <c r="E166">
        <v>6</v>
      </c>
      <c r="F166" s="64">
        <f t="shared" si="2"/>
        <v>1</v>
      </c>
      <c r="H166">
        <v>15</v>
      </c>
      <c r="J166" t="s">
        <v>18</v>
      </c>
      <c r="K166" t="s">
        <v>88</v>
      </c>
      <c r="L166">
        <v>3</v>
      </c>
      <c r="M166" t="s">
        <v>772</v>
      </c>
      <c r="N166" s="60">
        <v>50</v>
      </c>
      <c r="O166">
        <v>2</v>
      </c>
      <c r="P166">
        <v>1</v>
      </c>
      <c r="R166" t="s">
        <v>18</v>
      </c>
      <c r="S166" t="s">
        <v>87</v>
      </c>
      <c r="T166">
        <v>5</v>
      </c>
      <c r="U166" t="s">
        <v>1596</v>
      </c>
      <c r="V166" s="60">
        <v>9.09</v>
      </c>
      <c r="W166">
        <v>1</v>
      </c>
      <c r="X166">
        <v>9.0899999999999995E-2</v>
      </c>
    </row>
    <row r="167" spans="1:24">
      <c r="A167" t="s">
        <v>164</v>
      </c>
      <c r="B167" t="s">
        <v>223</v>
      </c>
      <c r="C167">
        <v>1</v>
      </c>
      <c r="D167">
        <v>1</v>
      </c>
      <c r="E167">
        <v>6</v>
      </c>
      <c r="F167" s="64">
        <f t="shared" si="2"/>
        <v>1</v>
      </c>
      <c r="H167">
        <v>15</v>
      </c>
      <c r="J167" t="s">
        <v>18</v>
      </c>
      <c r="K167" t="s">
        <v>89</v>
      </c>
      <c r="L167">
        <v>1</v>
      </c>
      <c r="M167" t="s">
        <v>749</v>
      </c>
      <c r="N167" s="60">
        <v>100</v>
      </c>
      <c r="O167">
        <v>1</v>
      </c>
      <c r="P167">
        <v>1</v>
      </c>
      <c r="R167" t="s">
        <v>18</v>
      </c>
      <c r="S167" t="s">
        <v>87</v>
      </c>
      <c r="T167">
        <v>6</v>
      </c>
      <c r="U167" t="s">
        <v>1594</v>
      </c>
      <c r="V167" s="60">
        <v>18.18</v>
      </c>
      <c r="W167">
        <v>1</v>
      </c>
      <c r="X167">
        <v>0.18179999999999999</v>
      </c>
    </row>
    <row r="168" spans="1:24">
      <c r="A168" t="s">
        <v>164</v>
      </c>
      <c r="B168" t="s">
        <v>224</v>
      </c>
      <c r="C168">
        <v>1</v>
      </c>
      <c r="D168">
        <v>1</v>
      </c>
      <c r="E168">
        <v>6</v>
      </c>
      <c r="F168" s="64">
        <f t="shared" si="2"/>
        <v>1</v>
      </c>
      <c r="H168">
        <v>15</v>
      </c>
      <c r="J168" t="s">
        <v>18</v>
      </c>
      <c r="K168" t="s">
        <v>90</v>
      </c>
      <c r="L168">
        <v>1</v>
      </c>
      <c r="M168" t="s">
        <v>1522</v>
      </c>
      <c r="N168" s="60">
        <v>100</v>
      </c>
      <c r="O168">
        <v>1</v>
      </c>
      <c r="P168">
        <v>1</v>
      </c>
      <c r="R168" t="s">
        <v>18</v>
      </c>
      <c r="S168" t="s">
        <v>88</v>
      </c>
      <c r="T168">
        <v>1</v>
      </c>
      <c r="U168" t="s">
        <v>1052</v>
      </c>
      <c r="V168" s="60">
        <v>20</v>
      </c>
      <c r="W168">
        <v>1</v>
      </c>
      <c r="X168">
        <v>0.2</v>
      </c>
    </row>
    <row r="169" spans="1:24">
      <c r="A169" t="s">
        <v>164</v>
      </c>
      <c r="B169" t="s">
        <v>225</v>
      </c>
      <c r="C169">
        <v>1</v>
      </c>
      <c r="D169">
        <v>1</v>
      </c>
      <c r="E169">
        <v>6</v>
      </c>
      <c r="F169" s="64">
        <f t="shared" si="2"/>
        <v>1</v>
      </c>
      <c r="H169">
        <v>15</v>
      </c>
      <c r="J169" t="s">
        <v>18</v>
      </c>
      <c r="K169" t="s">
        <v>91</v>
      </c>
      <c r="L169">
        <v>1</v>
      </c>
      <c r="M169" t="s">
        <v>749</v>
      </c>
      <c r="N169" s="60">
        <v>100</v>
      </c>
      <c r="O169">
        <v>1</v>
      </c>
      <c r="P169">
        <v>1</v>
      </c>
      <c r="R169" t="s">
        <v>18</v>
      </c>
      <c r="S169" t="s">
        <v>88</v>
      </c>
      <c r="T169">
        <v>2</v>
      </c>
      <c r="U169" t="s">
        <v>1597</v>
      </c>
      <c r="V169" s="60">
        <v>40</v>
      </c>
      <c r="W169">
        <v>3</v>
      </c>
      <c r="X169">
        <v>1.2</v>
      </c>
    </row>
    <row r="170" spans="1:24">
      <c r="A170" t="s">
        <v>164</v>
      </c>
      <c r="B170" t="s">
        <v>226</v>
      </c>
      <c r="C170">
        <v>1.6667000000000001</v>
      </c>
      <c r="D170">
        <v>1.1667000000000001</v>
      </c>
      <c r="E170">
        <v>9</v>
      </c>
      <c r="F170" s="64">
        <f t="shared" si="2"/>
        <v>1.5</v>
      </c>
      <c r="H170">
        <v>35</v>
      </c>
      <c r="J170" t="s">
        <v>18</v>
      </c>
      <c r="K170" t="s">
        <v>92</v>
      </c>
      <c r="L170">
        <v>1</v>
      </c>
      <c r="M170" t="s">
        <v>1541</v>
      </c>
      <c r="N170" s="60">
        <v>40</v>
      </c>
      <c r="O170">
        <v>1</v>
      </c>
      <c r="P170">
        <v>0.4</v>
      </c>
      <c r="R170" t="s">
        <v>18</v>
      </c>
      <c r="S170" t="s">
        <v>88</v>
      </c>
      <c r="T170">
        <v>3</v>
      </c>
      <c r="U170" t="s">
        <v>1598</v>
      </c>
      <c r="V170" s="60">
        <v>40</v>
      </c>
      <c r="W170">
        <v>2</v>
      </c>
      <c r="X170">
        <v>0.8</v>
      </c>
    </row>
    <row r="171" spans="1:24">
      <c r="A171" t="s">
        <v>164</v>
      </c>
      <c r="B171" t="s">
        <v>227</v>
      </c>
      <c r="C171">
        <v>3</v>
      </c>
      <c r="D171">
        <v>3</v>
      </c>
      <c r="E171">
        <v>18</v>
      </c>
      <c r="F171" s="64">
        <f t="shared" si="2"/>
        <v>3</v>
      </c>
      <c r="H171">
        <v>45</v>
      </c>
      <c r="J171" t="s">
        <v>18</v>
      </c>
      <c r="K171" t="s">
        <v>92</v>
      </c>
      <c r="L171">
        <v>2</v>
      </c>
      <c r="M171" t="s">
        <v>1558</v>
      </c>
      <c r="N171" s="60">
        <v>50</v>
      </c>
      <c r="O171">
        <v>1</v>
      </c>
      <c r="P171">
        <v>0.5</v>
      </c>
      <c r="R171" t="s">
        <v>18</v>
      </c>
      <c r="S171" t="s">
        <v>89</v>
      </c>
      <c r="T171">
        <v>1</v>
      </c>
      <c r="U171" t="s">
        <v>1599</v>
      </c>
      <c r="V171" s="60">
        <v>100</v>
      </c>
      <c r="W171">
        <v>1</v>
      </c>
      <c r="X171">
        <v>1</v>
      </c>
    </row>
    <row r="172" spans="1:24">
      <c r="A172" t="s">
        <v>164</v>
      </c>
      <c r="B172" t="s">
        <v>228</v>
      </c>
      <c r="C172">
        <v>1.1000000000000001</v>
      </c>
      <c r="D172">
        <v>1</v>
      </c>
      <c r="E172">
        <v>6</v>
      </c>
      <c r="F172" s="64">
        <f t="shared" si="2"/>
        <v>1</v>
      </c>
      <c r="H172">
        <v>18</v>
      </c>
      <c r="J172" t="s">
        <v>18</v>
      </c>
      <c r="K172" t="s">
        <v>92</v>
      </c>
      <c r="L172">
        <v>3</v>
      </c>
      <c r="M172" t="s">
        <v>1600</v>
      </c>
      <c r="N172" s="60">
        <v>10</v>
      </c>
      <c r="O172">
        <v>3</v>
      </c>
      <c r="P172">
        <v>0.3</v>
      </c>
      <c r="R172" t="s">
        <v>18</v>
      </c>
      <c r="S172" t="s">
        <v>90</v>
      </c>
      <c r="T172">
        <v>1</v>
      </c>
      <c r="U172" t="s">
        <v>1601</v>
      </c>
      <c r="V172" s="60">
        <v>100</v>
      </c>
      <c r="W172">
        <v>1</v>
      </c>
      <c r="X172">
        <v>1</v>
      </c>
    </row>
    <row r="173" spans="1:24">
      <c r="A173" t="s">
        <v>164</v>
      </c>
      <c r="B173" t="s">
        <v>229</v>
      </c>
      <c r="C173">
        <v>3</v>
      </c>
      <c r="D173">
        <v>3</v>
      </c>
      <c r="E173">
        <v>18</v>
      </c>
      <c r="F173" s="64">
        <f t="shared" si="2"/>
        <v>3</v>
      </c>
      <c r="H173">
        <v>45</v>
      </c>
      <c r="J173" t="s">
        <v>18</v>
      </c>
      <c r="K173" t="s">
        <v>93</v>
      </c>
      <c r="L173">
        <v>1</v>
      </c>
      <c r="M173" t="s">
        <v>1558</v>
      </c>
      <c r="N173" s="60">
        <v>50</v>
      </c>
      <c r="O173">
        <v>1</v>
      </c>
      <c r="P173">
        <v>0.5</v>
      </c>
      <c r="R173" t="s">
        <v>18</v>
      </c>
      <c r="S173" t="s">
        <v>91</v>
      </c>
      <c r="T173">
        <v>1</v>
      </c>
      <c r="U173" t="s">
        <v>1602</v>
      </c>
      <c r="V173" s="60">
        <v>100</v>
      </c>
      <c r="W173">
        <v>1</v>
      </c>
      <c r="X173">
        <v>1</v>
      </c>
    </row>
    <row r="174" spans="1:24">
      <c r="A174" t="s">
        <v>164</v>
      </c>
      <c r="B174" t="s">
        <v>230</v>
      </c>
      <c r="C174">
        <v>1</v>
      </c>
      <c r="D174">
        <v>1</v>
      </c>
      <c r="E174">
        <v>6</v>
      </c>
      <c r="F174" s="64">
        <f t="shared" ref="F174:F237" si="3">ROUND((E174/18)*(20/100)*15,2)</f>
        <v>1</v>
      </c>
      <c r="H174">
        <v>15</v>
      </c>
      <c r="J174" t="s">
        <v>18</v>
      </c>
      <c r="K174" t="s">
        <v>93</v>
      </c>
      <c r="L174">
        <v>2</v>
      </c>
      <c r="M174" t="s">
        <v>1558</v>
      </c>
      <c r="N174" s="60">
        <v>50</v>
      </c>
      <c r="O174">
        <v>1</v>
      </c>
      <c r="P174">
        <v>0.5</v>
      </c>
      <c r="R174" t="s">
        <v>18</v>
      </c>
      <c r="S174" t="s">
        <v>92</v>
      </c>
      <c r="T174">
        <v>1</v>
      </c>
      <c r="U174" t="s">
        <v>1603</v>
      </c>
      <c r="V174" s="60">
        <v>33.33</v>
      </c>
      <c r="W174">
        <v>1</v>
      </c>
      <c r="X174">
        <v>0.33329999999999999</v>
      </c>
    </row>
    <row r="175" spans="1:24">
      <c r="A175" t="s">
        <v>164</v>
      </c>
      <c r="B175" t="s">
        <v>231</v>
      </c>
      <c r="C175">
        <v>1.2</v>
      </c>
      <c r="D175">
        <v>1</v>
      </c>
      <c r="E175">
        <v>7</v>
      </c>
      <c r="F175" s="64">
        <f t="shared" si="3"/>
        <v>1.17</v>
      </c>
      <c r="H175">
        <v>21</v>
      </c>
      <c r="J175" t="s">
        <v>18</v>
      </c>
      <c r="K175" t="s">
        <v>94</v>
      </c>
      <c r="L175">
        <v>1</v>
      </c>
      <c r="M175" t="s">
        <v>681</v>
      </c>
      <c r="N175" s="60">
        <v>10</v>
      </c>
      <c r="O175">
        <v>3</v>
      </c>
      <c r="P175">
        <v>0.3</v>
      </c>
      <c r="R175" t="s">
        <v>18</v>
      </c>
      <c r="S175" t="s">
        <v>92</v>
      </c>
      <c r="T175">
        <v>2</v>
      </c>
      <c r="U175" t="s">
        <v>1603</v>
      </c>
      <c r="V175" s="60">
        <v>50</v>
      </c>
      <c r="W175">
        <v>1</v>
      </c>
      <c r="X175">
        <v>0.5</v>
      </c>
    </row>
    <row r="176" spans="1:24">
      <c r="A176" t="s">
        <v>164</v>
      </c>
      <c r="B176" t="s">
        <v>232</v>
      </c>
      <c r="C176">
        <v>1</v>
      </c>
      <c r="D176">
        <v>1</v>
      </c>
      <c r="E176">
        <v>6</v>
      </c>
      <c r="F176" s="64">
        <f t="shared" si="3"/>
        <v>1</v>
      </c>
      <c r="H176">
        <v>15</v>
      </c>
      <c r="J176" t="s">
        <v>18</v>
      </c>
      <c r="K176" t="s">
        <v>94</v>
      </c>
      <c r="L176">
        <v>2</v>
      </c>
      <c r="M176" t="s">
        <v>747</v>
      </c>
      <c r="N176" s="60">
        <v>10</v>
      </c>
      <c r="O176">
        <v>3</v>
      </c>
      <c r="P176">
        <v>0.3</v>
      </c>
      <c r="R176" t="s">
        <v>18</v>
      </c>
      <c r="S176" t="s">
        <v>92</v>
      </c>
      <c r="T176">
        <v>3</v>
      </c>
      <c r="U176" t="s">
        <v>1603</v>
      </c>
      <c r="V176" s="60">
        <v>16.670000000000002</v>
      </c>
      <c r="W176">
        <v>1</v>
      </c>
      <c r="X176">
        <v>0.16669999999999999</v>
      </c>
    </row>
    <row r="177" spans="1:24">
      <c r="A177" t="s">
        <v>164</v>
      </c>
      <c r="B177" t="s">
        <v>233</v>
      </c>
      <c r="C177">
        <v>1</v>
      </c>
      <c r="D177">
        <v>1</v>
      </c>
      <c r="E177">
        <v>6</v>
      </c>
      <c r="F177" s="64">
        <f t="shared" si="3"/>
        <v>1</v>
      </c>
      <c r="H177">
        <v>15</v>
      </c>
      <c r="J177" t="s">
        <v>18</v>
      </c>
      <c r="K177" t="s">
        <v>94</v>
      </c>
      <c r="L177">
        <v>3</v>
      </c>
      <c r="M177" t="s">
        <v>749</v>
      </c>
      <c r="N177" s="60">
        <v>80</v>
      </c>
      <c r="O177">
        <v>1</v>
      </c>
      <c r="P177">
        <v>0.8</v>
      </c>
      <c r="R177" t="s">
        <v>18</v>
      </c>
      <c r="S177" t="s">
        <v>93</v>
      </c>
      <c r="T177">
        <v>1</v>
      </c>
      <c r="U177" t="s">
        <v>1604</v>
      </c>
      <c r="V177" s="60">
        <v>60</v>
      </c>
      <c r="W177">
        <v>1</v>
      </c>
      <c r="X177">
        <v>0.6</v>
      </c>
    </row>
    <row r="178" spans="1:24">
      <c r="A178" t="s">
        <v>164</v>
      </c>
      <c r="B178" t="s">
        <v>234</v>
      </c>
      <c r="C178">
        <v>2</v>
      </c>
      <c r="D178">
        <v>2</v>
      </c>
      <c r="E178">
        <v>12</v>
      </c>
      <c r="F178" s="64">
        <f t="shared" si="3"/>
        <v>2</v>
      </c>
      <c r="H178">
        <v>45</v>
      </c>
      <c r="J178" t="s">
        <v>18</v>
      </c>
      <c r="K178" t="s">
        <v>95</v>
      </c>
      <c r="L178">
        <v>1</v>
      </c>
      <c r="M178" t="s">
        <v>681</v>
      </c>
      <c r="N178" s="60">
        <v>5</v>
      </c>
      <c r="O178">
        <v>3</v>
      </c>
      <c r="P178">
        <v>0.15</v>
      </c>
      <c r="R178" t="s">
        <v>18</v>
      </c>
      <c r="S178" t="s">
        <v>93</v>
      </c>
      <c r="T178">
        <v>2</v>
      </c>
      <c r="U178" t="s">
        <v>1605</v>
      </c>
      <c r="V178" s="60">
        <v>40</v>
      </c>
      <c r="W178">
        <v>1</v>
      </c>
      <c r="X178">
        <v>0.4</v>
      </c>
    </row>
    <row r="179" spans="1:24">
      <c r="A179" t="s">
        <v>164</v>
      </c>
      <c r="B179" t="s">
        <v>235</v>
      </c>
      <c r="C179">
        <v>1</v>
      </c>
      <c r="D179">
        <v>1</v>
      </c>
      <c r="E179">
        <v>6</v>
      </c>
      <c r="F179" s="64">
        <f t="shared" si="3"/>
        <v>1</v>
      </c>
      <c r="H179">
        <v>15</v>
      </c>
      <c r="J179" t="s">
        <v>18</v>
      </c>
      <c r="K179" t="s">
        <v>95</v>
      </c>
      <c r="L179">
        <v>2</v>
      </c>
      <c r="M179" t="s">
        <v>747</v>
      </c>
      <c r="N179" s="60">
        <v>5</v>
      </c>
      <c r="O179">
        <v>3</v>
      </c>
      <c r="P179">
        <v>0.15</v>
      </c>
      <c r="R179" t="s">
        <v>18</v>
      </c>
      <c r="S179" t="s">
        <v>94</v>
      </c>
      <c r="T179">
        <v>1</v>
      </c>
      <c r="U179" t="s">
        <v>1564</v>
      </c>
      <c r="V179" s="60">
        <v>10</v>
      </c>
      <c r="W179">
        <v>3</v>
      </c>
      <c r="X179">
        <v>0.3</v>
      </c>
    </row>
    <row r="180" spans="1:24">
      <c r="A180" t="s">
        <v>164</v>
      </c>
      <c r="B180" t="s">
        <v>236</v>
      </c>
      <c r="C180">
        <v>1</v>
      </c>
      <c r="D180">
        <v>1</v>
      </c>
      <c r="E180">
        <v>6</v>
      </c>
      <c r="F180" s="64">
        <f t="shared" si="3"/>
        <v>1</v>
      </c>
      <c r="H180">
        <v>15</v>
      </c>
      <c r="J180" t="s">
        <v>18</v>
      </c>
      <c r="K180" t="s">
        <v>95</v>
      </c>
      <c r="L180">
        <v>3</v>
      </c>
      <c r="M180" t="s">
        <v>1341</v>
      </c>
      <c r="N180" s="60">
        <v>90</v>
      </c>
      <c r="O180">
        <v>1</v>
      </c>
      <c r="P180">
        <v>0.9</v>
      </c>
      <c r="R180" t="s">
        <v>18</v>
      </c>
      <c r="S180" t="s">
        <v>94</v>
      </c>
      <c r="T180">
        <v>2</v>
      </c>
      <c r="U180" t="s">
        <v>1606</v>
      </c>
      <c r="V180" s="60">
        <v>10</v>
      </c>
      <c r="W180">
        <v>3</v>
      </c>
      <c r="X180">
        <v>0.3</v>
      </c>
    </row>
    <row r="181" spans="1:24">
      <c r="A181" t="s">
        <v>164</v>
      </c>
      <c r="B181" t="s">
        <v>237</v>
      </c>
      <c r="C181">
        <v>1</v>
      </c>
      <c r="D181">
        <v>1</v>
      </c>
      <c r="E181">
        <v>6</v>
      </c>
      <c r="F181" s="64">
        <f t="shared" si="3"/>
        <v>1</v>
      </c>
      <c r="H181">
        <v>15</v>
      </c>
      <c r="J181" t="s">
        <v>18</v>
      </c>
      <c r="K181" t="s">
        <v>96</v>
      </c>
      <c r="L181">
        <v>1</v>
      </c>
      <c r="M181" t="s">
        <v>1607</v>
      </c>
      <c r="N181" s="60">
        <v>65</v>
      </c>
      <c r="O181">
        <v>3</v>
      </c>
      <c r="P181">
        <v>1.95</v>
      </c>
      <c r="R181" t="s">
        <v>18</v>
      </c>
      <c r="S181" t="s">
        <v>94</v>
      </c>
      <c r="T181">
        <v>3</v>
      </c>
      <c r="U181" t="s">
        <v>1608</v>
      </c>
      <c r="V181" s="60">
        <v>80</v>
      </c>
      <c r="W181">
        <v>1</v>
      </c>
      <c r="X181">
        <v>0.8</v>
      </c>
    </row>
    <row r="182" spans="1:24">
      <c r="A182" t="s">
        <v>164</v>
      </c>
      <c r="B182" t="s">
        <v>238</v>
      </c>
      <c r="C182">
        <v>1.1000000000000001</v>
      </c>
      <c r="D182">
        <v>1</v>
      </c>
      <c r="E182">
        <v>6</v>
      </c>
      <c r="F182" s="64">
        <f t="shared" si="3"/>
        <v>1</v>
      </c>
      <c r="H182">
        <v>17</v>
      </c>
      <c r="J182" t="s">
        <v>18</v>
      </c>
      <c r="K182" t="s">
        <v>96</v>
      </c>
      <c r="L182">
        <v>2</v>
      </c>
      <c r="M182" t="s">
        <v>1514</v>
      </c>
      <c r="N182" s="60">
        <v>25</v>
      </c>
      <c r="O182">
        <v>1</v>
      </c>
      <c r="P182">
        <v>0.25</v>
      </c>
      <c r="R182" t="s">
        <v>18</v>
      </c>
      <c r="S182" t="s">
        <v>95</v>
      </c>
      <c r="T182">
        <v>1</v>
      </c>
      <c r="U182" t="s">
        <v>1609</v>
      </c>
      <c r="V182" s="60">
        <v>6.67</v>
      </c>
      <c r="W182">
        <v>3</v>
      </c>
      <c r="X182">
        <v>0.2001</v>
      </c>
    </row>
    <row r="183" spans="1:24">
      <c r="A183" t="s">
        <v>164</v>
      </c>
      <c r="B183" t="s">
        <v>239</v>
      </c>
      <c r="E183">
        <v>0</v>
      </c>
      <c r="F183" s="64">
        <f t="shared" si="3"/>
        <v>0</v>
      </c>
      <c r="H183">
        <v>0</v>
      </c>
      <c r="J183" t="s">
        <v>18</v>
      </c>
      <c r="K183" t="s">
        <v>96</v>
      </c>
      <c r="L183">
        <v>3</v>
      </c>
      <c r="M183" t="s">
        <v>1610</v>
      </c>
      <c r="N183" s="60">
        <v>10</v>
      </c>
      <c r="O183">
        <v>1</v>
      </c>
      <c r="P183">
        <v>0.1</v>
      </c>
      <c r="R183" t="s">
        <v>18</v>
      </c>
      <c r="S183" t="s">
        <v>95</v>
      </c>
      <c r="T183">
        <v>2</v>
      </c>
      <c r="U183" t="s">
        <v>1611</v>
      </c>
      <c r="V183" s="60">
        <v>10</v>
      </c>
      <c r="W183">
        <v>1</v>
      </c>
      <c r="X183">
        <v>0.1</v>
      </c>
    </row>
    <row r="184" spans="1:24">
      <c r="A184" t="s">
        <v>164</v>
      </c>
      <c r="B184" t="s">
        <v>240</v>
      </c>
      <c r="C184">
        <v>1</v>
      </c>
      <c r="D184">
        <v>1</v>
      </c>
      <c r="E184">
        <v>6</v>
      </c>
      <c r="F184" s="64">
        <f t="shared" si="3"/>
        <v>1</v>
      </c>
      <c r="H184">
        <v>15</v>
      </c>
      <c r="J184" t="s">
        <v>18</v>
      </c>
      <c r="K184" t="s">
        <v>97</v>
      </c>
      <c r="L184">
        <v>1</v>
      </c>
      <c r="M184" t="s">
        <v>882</v>
      </c>
      <c r="N184" s="60">
        <v>65</v>
      </c>
      <c r="O184">
        <v>3</v>
      </c>
      <c r="P184">
        <v>1.95</v>
      </c>
      <c r="R184" t="s">
        <v>18</v>
      </c>
      <c r="S184" t="s">
        <v>95</v>
      </c>
      <c r="T184">
        <v>3</v>
      </c>
      <c r="U184" t="s">
        <v>1611</v>
      </c>
      <c r="V184" s="60">
        <v>83.33</v>
      </c>
      <c r="W184">
        <v>1</v>
      </c>
      <c r="X184">
        <v>0.83330000000000004</v>
      </c>
    </row>
    <row r="185" spans="1:24">
      <c r="A185" t="s">
        <v>164</v>
      </c>
      <c r="B185" t="s">
        <v>241</v>
      </c>
      <c r="C185">
        <v>2</v>
      </c>
      <c r="D185">
        <v>0</v>
      </c>
      <c r="E185" s="65">
        <v>6</v>
      </c>
      <c r="F185" s="64">
        <f t="shared" si="3"/>
        <v>1</v>
      </c>
      <c r="G185" s="65" t="s">
        <v>520</v>
      </c>
      <c r="H185">
        <v>0</v>
      </c>
      <c r="J185" t="s">
        <v>18</v>
      </c>
      <c r="K185" t="s">
        <v>97</v>
      </c>
      <c r="L185">
        <v>2</v>
      </c>
      <c r="M185" t="s">
        <v>765</v>
      </c>
      <c r="N185" s="60">
        <v>25</v>
      </c>
      <c r="O185">
        <v>1</v>
      </c>
      <c r="P185">
        <v>0.25</v>
      </c>
      <c r="R185" t="s">
        <v>18</v>
      </c>
      <c r="S185" t="s">
        <v>96</v>
      </c>
      <c r="T185">
        <v>1</v>
      </c>
      <c r="U185" t="s">
        <v>1612</v>
      </c>
      <c r="V185" s="60">
        <v>50</v>
      </c>
      <c r="W185">
        <v>3</v>
      </c>
      <c r="X185">
        <v>1.5</v>
      </c>
    </row>
    <row r="186" spans="1:24">
      <c r="A186" t="s">
        <v>164</v>
      </c>
      <c r="B186" t="s">
        <v>242</v>
      </c>
      <c r="C186">
        <v>3</v>
      </c>
      <c r="D186">
        <v>3</v>
      </c>
      <c r="E186">
        <v>18</v>
      </c>
      <c r="F186" s="64">
        <f t="shared" si="3"/>
        <v>3</v>
      </c>
      <c r="H186">
        <v>45</v>
      </c>
      <c r="J186" t="s">
        <v>18</v>
      </c>
      <c r="K186" t="s">
        <v>97</v>
      </c>
      <c r="L186">
        <v>3</v>
      </c>
      <c r="M186" t="s">
        <v>749</v>
      </c>
      <c r="N186" s="60">
        <v>10</v>
      </c>
      <c r="O186">
        <v>1</v>
      </c>
      <c r="P186">
        <v>0.1</v>
      </c>
      <c r="R186" t="s">
        <v>18</v>
      </c>
      <c r="S186" t="s">
        <v>96</v>
      </c>
      <c r="T186">
        <v>2</v>
      </c>
      <c r="U186" t="s">
        <v>1613</v>
      </c>
      <c r="V186" s="60">
        <v>33.33</v>
      </c>
      <c r="W186">
        <v>1</v>
      </c>
      <c r="X186">
        <v>0.33329999999999999</v>
      </c>
    </row>
    <row r="187" spans="1:24">
      <c r="A187" t="s">
        <v>164</v>
      </c>
      <c r="B187" t="s">
        <v>243</v>
      </c>
      <c r="C187">
        <v>2.9</v>
      </c>
      <c r="D187">
        <v>2.6665999999999999</v>
      </c>
      <c r="E187">
        <v>17</v>
      </c>
      <c r="F187" s="64">
        <f t="shared" si="3"/>
        <v>2.83</v>
      </c>
      <c r="H187">
        <v>43</v>
      </c>
      <c r="J187" t="s">
        <v>18</v>
      </c>
      <c r="K187" t="s">
        <v>98</v>
      </c>
      <c r="L187">
        <v>1</v>
      </c>
      <c r="M187" t="s">
        <v>1176</v>
      </c>
      <c r="N187" s="60">
        <v>9.09</v>
      </c>
      <c r="O187">
        <v>1</v>
      </c>
      <c r="P187">
        <v>9.0899999999999995E-2</v>
      </c>
      <c r="R187" t="s">
        <v>18</v>
      </c>
      <c r="S187" t="s">
        <v>96</v>
      </c>
      <c r="T187">
        <v>3</v>
      </c>
      <c r="U187" t="s">
        <v>1614</v>
      </c>
      <c r="V187" s="60">
        <v>16.670000000000002</v>
      </c>
      <c r="W187">
        <v>1</v>
      </c>
      <c r="X187">
        <v>0.16669999999999999</v>
      </c>
    </row>
    <row r="188" spans="1:24">
      <c r="A188" t="s">
        <v>164</v>
      </c>
      <c r="B188" t="s">
        <v>244</v>
      </c>
      <c r="C188">
        <v>2.2000000000000002</v>
      </c>
      <c r="D188">
        <v>3</v>
      </c>
      <c r="E188">
        <v>16</v>
      </c>
      <c r="F188" s="64">
        <f t="shared" si="3"/>
        <v>2.67</v>
      </c>
      <c r="H188">
        <v>33</v>
      </c>
      <c r="J188" t="s">
        <v>18</v>
      </c>
      <c r="K188" t="s">
        <v>98</v>
      </c>
      <c r="L188">
        <v>2</v>
      </c>
      <c r="M188" t="s">
        <v>1469</v>
      </c>
      <c r="N188" s="60">
        <v>22.73</v>
      </c>
      <c r="O188">
        <v>3</v>
      </c>
      <c r="P188">
        <v>0.68189999999999995</v>
      </c>
      <c r="R188" t="s">
        <v>18</v>
      </c>
      <c r="S188" t="s">
        <v>97</v>
      </c>
      <c r="T188">
        <v>1</v>
      </c>
      <c r="U188" t="s">
        <v>1615</v>
      </c>
      <c r="V188" s="60">
        <v>50</v>
      </c>
      <c r="W188">
        <v>3</v>
      </c>
      <c r="X188">
        <v>1.5</v>
      </c>
    </row>
    <row r="189" spans="1:24">
      <c r="A189" t="s">
        <v>164</v>
      </c>
      <c r="B189" t="s">
        <v>245</v>
      </c>
      <c r="E189">
        <v>0</v>
      </c>
      <c r="F189" s="64">
        <f t="shared" si="3"/>
        <v>0</v>
      </c>
      <c r="H189">
        <v>0</v>
      </c>
      <c r="J189" t="s">
        <v>18</v>
      </c>
      <c r="K189" t="s">
        <v>98</v>
      </c>
      <c r="L189">
        <v>3</v>
      </c>
      <c r="M189" t="s">
        <v>1081</v>
      </c>
      <c r="N189" s="60">
        <v>22.73</v>
      </c>
      <c r="O189">
        <v>1</v>
      </c>
      <c r="P189">
        <v>0.2273</v>
      </c>
      <c r="R189" t="s">
        <v>18</v>
      </c>
      <c r="S189" t="s">
        <v>97</v>
      </c>
      <c r="T189">
        <v>2</v>
      </c>
      <c r="U189" t="s">
        <v>1616</v>
      </c>
      <c r="V189" s="60">
        <v>33.33</v>
      </c>
      <c r="W189">
        <v>1</v>
      </c>
      <c r="X189">
        <v>0.33329999999999999</v>
      </c>
    </row>
    <row r="190" spans="1:24">
      <c r="A190" t="s">
        <v>164</v>
      </c>
      <c r="B190" t="s">
        <v>246</v>
      </c>
      <c r="C190">
        <v>1.05</v>
      </c>
      <c r="D190">
        <v>1</v>
      </c>
      <c r="E190">
        <v>6</v>
      </c>
      <c r="F190" s="64">
        <f t="shared" si="3"/>
        <v>1</v>
      </c>
      <c r="H190">
        <v>17</v>
      </c>
      <c r="J190" t="s">
        <v>18</v>
      </c>
      <c r="K190" t="s">
        <v>98</v>
      </c>
      <c r="L190">
        <v>4</v>
      </c>
      <c r="M190" t="s">
        <v>1617</v>
      </c>
      <c r="N190" s="60">
        <v>45.45</v>
      </c>
      <c r="O190">
        <v>3</v>
      </c>
      <c r="P190">
        <v>1.3634999999999999</v>
      </c>
      <c r="R190" t="s">
        <v>18</v>
      </c>
      <c r="S190" t="s">
        <v>97</v>
      </c>
      <c r="T190">
        <v>3</v>
      </c>
      <c r="U190" t="s">
        <v>1618</v>
      </c>
      <c r="V190" s="60">
        <v>16.670000000000002</v>
      </c>
      <c r="W190">
        <v>1</v>
      </c>
      <c r="X190">
        <v>0.16669999999999999</v>
      </c>
    </row>
    <row r="191" spans="1:24">
      <c r="A191" t="s">
        <v>164</v>
      </c>
      <c r="B191" t="s">
        <v>247</v>
      </c>
      <c r="C191">
        <v>1.5</v>
      </c>
      <c r="D191">
        <v>0</v>
      </c>
      <c r="E191">
        <v>4</v>
      </c>
      <c r="F191" s="64">
        <f t="shared" si="3"/>
        <v>0.67</v>
      </c>
      <c r="H191">
        <v>30</v>
      </c>
      <c r="J191" t="s">
        <v>18</v>
      </c>
      <c r="K191" t="s">
        <v>99</v>
      </c>
      <c r="L191">
        <v>1</v>
      </c>
      <c r="M191" t="s">
        <v>1341</v>
      </c>
      <c r="N191" s="60">
        <v>100</v>
      </c>
      <c r="O191">
        <v>1</v>
      </c>
      <c r="P191">
        <v>1</v>
      </c>
      <c r="R191" t="s">
        <v>18</v>
      </c>
      <c r="S191" t="s">
        <v>98</v>
      </c>
      <c r="T191">
        <v>1</v>
      </c>
      <c r="U191" t="s">
        <v>1619</v>
      </c>
      <c r="V191" s="60">
        <v>9.09</v>
      </c>
      <c r="W191">
        <v>1</v>
      </c>
      <c r="X191">
        <v>9.0899999999999995E-2</v>
      </c>
    </row>
    <row r="192" spans="1:24">
      <c r="A192" t="s">
        <v>164</v>
      </c>
      <c r="B192" t="s">
        <v>248</v>
      </c>
      <c r="C192">
        <v>1</v>
      </c>
      <c r="D192">
        <v>1</v>
      </c>
      <c r="E192">
        <v>6</v>
      </c>
      <c r="F192" s="64">
        <f t="shared" si="3"/>
        <v>1</v>
      </c>
      <c r="H192">
        <v>15</v>
      </c>
      <c r="J192" t="s">
        <v>18</v>
      </c>
      <c r="K192" t="s">
        <v>100</v>
      </c>
      <c r="L192">
        <v>1</v>
      </c>
      <c r="M192" t="s">
        <v>772</v>
      </c>
      <c r="N192" s="60">
        <v>15</v>
      </c>
      <c r="O192">
        <v>2</v>
      </c>
      <c r="P192">
        <v>0.3</v>
      </c>
      <c r="R192" t="s">
        <v>18</v>
      </c>
      <c r="S192" t="s">
        <v>98</v>
      </c>
      <c r="T192">
        <v>2</v>
      </c>
      <c r="U192" t="s">
        <v>1620</v>
      </c>
      <c r="V192" s="60">
        <v>22.73</v>
      </c>
      <c r="W192">
        <v>3</v>
      </c>
      <c r="X192">
        <v>0.68189999999999995</v>
      </c>
    </row>
    <row r="193" spans="1:24">
      <c r="A193" t="s">
        <v>164</v>
      </c>
      <c r="B193" t="s">
        <v>249</v>
      </c>
      <c r="C193">
        <v>1</v>
      </c>
      <c r="D193">
        <v>1</v>
      </c>
      <c r="E193">
        <v>6</v>
      </c>
      <c r="F193" s="64">
        <f t="shared" si="3"/>
        <v>1</v>
      </c>
      <c r="H193">
        <v>15</v>
      </c>
      <c r="J193" t="s">
        <v>18</v>
      </c>
      <c r="K193" t="s">
        <v>100</v>
      </c>
      <c r="L193">
        <v>2</v>
      </c>
      <c r="M193" t="s">
        <v>996</v>
      </c>
      <c r="N193" s="60">
        <v>15</v>
      </c>
      <c r="O193">
        <v>2</v>
      </c>
      <c r="P193">
        <v>0.3</v>
      </c>
      <c r="R193" t="s">
        <v>18</v>
      </c>
      <c r="S193" t="s">
        <v>98</v>
      </c>
      <c r="T193">
        <v>3</v>
      </c>
      <c r="U193" t="s">
        <v>1621</v>
      </c>
      <c r="V193" s="60">
        <v>22.73</v>
      </c>
      <c r="W193">
        <v>1</v>
      </c>
      <c r="X193">
        <v>0.2273</v>
      </c>
    </row>
    <row r="194" spans="1:24">
      <c r="A194" t="s">
        <v>164</v>
      </c>
      <c r="B194" t="s">
        <v>250</v>
      </c>
      <c r="C194">
        <v>2</v>
      </c>
      <c r="D194">
        <v>2</v>
      </c>
      <c r="E194">
        <v>12</v>
      </c>
      <c r="F194" s="64">
        <f t="shared" si="3"/>
        <v>2</v>
      </c>
      <c r="H194">
        <v>45</v>
      </c>
      <c r="J194" t="s">
        <v>18</v>
      </c>
      <c r="K194" t="s">
        <v>100</v>
      </c>
      <c r="L194">
        <v>3</v>
      </c>
      <c r="M194" t="s">
        <v>1341</v>
      </c>
      <c r="N194" s="60">
        <v>70</v>
      </c>
      <c r="O194">
        <v>1</v>
      </c>
      <c r="P194">
        <v>0.7</v>
      </c>
      <c r="R194" t="s">
        <v>18</v>
      </c>
      <c r="S194" t="s">
        <v>98</v>
      </c>
      <c r="T194">
        <v>4</v>
      </c>
      <c r="U194" t="s">
        <v>1622</v>
      </c>
      <c r="V194" s="60">
        <v>45.45</v>
      </c>
      <c r="W194">
        <v>2</v>
      </c>
      <c r="X194">
        <v>0.90900000000000003</v>
      </c>
    </row>
    <row r="195" spans="1:24">
      <c r="A195" t="s">
        <v>164</v>
      </c>
      <c r="B195" t="s">
        <v>251</v>
      </c>
      <c r="C195">
        <v>1.9</v>
      </c>
      <c r="D195">
        <v>1</v>
      </c>
      <c r="E195">
        <v>9</v>
      </c>
      <c r="F195" s="64">
        <f t="shared" si="3"/>
        <v>1.5</v>
      </c>
      <c r="H195">
        <v>42</v>
      </c>
      <c r="J195" t="s">
        <v>18</v>
      </c>
      <c r="K195" t="s">
        <v>101</v>
      </c>
      <c r="L195">
        <v>1</v>
      </c>
      <c r="M195" t="s">
        <v>992</v>
      </c>
      <c r="N195" s="60">
        <v>33</v>
      </c>
      <c r="O195">
        <v>3</v>
      </c>
      <c r="P195">
        <v>0.99</v>
      </c>
      <c r="R195" t="s">
        <v>18</v>
      </c>
      <c r="S195" t="s">
        <v>99</v>
      </c>
      <c r="T195">
        <v>1</v>
      </c>
      <c r="U195" t="s">
        <v>1623</v>
      </c>
      <c r="V195" s="60">
        <v>100</v>
      </c>
      <c r="W195">
        <v>1</v>
      </c>
      <c r="X195">
        <v>1</v>
      </c>
    </row>
    <row r="196" spans="1:24">
      <c r="A196" t="s">
        <v>164</v>
      </c>
      <c r="B196" t="s">
        <v>252</v>
      </c>
      <c r="C196">
        <v>2.7</v>
      </c>
      <c r="D196">
        <v>2.5</v>
      </c>
      <c r="E196">
        <v>16</v>
      </c>
      <c r="F196" s="64">
        <f t="shared" si="3"/>
        <v>2.67</v>
      </c>
      <c r="H196">
        <v>41</v>
      </c>
      <c r="J196" t="s">
        <v>18</v>
      </c>
      <c r="K196" t="s">
        <v>101</v>
      </c>
      <c r="L196">
        <v>2</v>
      </c>
      <c r="M196" t="s">
        <v>1624</v>
      </c>
      <c r="N196" s="60">
        <v>34</v>
      </c>
      <c r="O196">
        <v>1</v>
      </c>
      <c r="P196">
        <v>0.34</v>
      </c>
      <c r="R196" t="s">
        <v>18</v>
      </c>
      <c r="S196" t="s">
        <v>100</v>
      </c>
      <c r="T196">
        <v>1</v>
      </c>
      <c r="U196" t="s">
        <v>1570</v>
      </c>
      <c r="V196" s="60">
        <v>15</v>
      </c>
      <c r="W196">
        <v>1</v>
      </c>
      <c r="X196">
        <v>0.15</v>
      </c>
    </row>
    <row r="197" spans="1:24">
      <c r="A197" t="s">
        <v>164</v>
      </c>
      <c r="B197" t="s">
        <v>253</v>
      </c>
      <c r="C197">
        <v>1</v>
      </c>
      <c r="D197">
        <v>1</v>
      </c>
      <c r="E197" s="65">
        <v>6</v>
      </c>
      <c r="F197" s="64">
        <f t="shared" si="3"/>
        <v>1</v>
      </c>
      <c r="G197" s="65" t="s">
        <v>55</v>
      </c>
      <c r="H197">
        <v>0</v>
      </c>
      <c r="J197" t="s">
        <v>18</v>
      </c>
      <c r="K197" t="s">
        <v>101</v>
      </c>
      <c r="L197">
        <v>3</v>
      </c>
      <c r="M197" t="s">
        <v>772</v>
      </c>
      <c r="N197" s="60">
        <v>33</v>
      </c>
      <c r="O197">
        <v>2</v>
      </c>
      <c r="P197">
        <v>0.66</v>
      </c>
      <c r="R197" t="s">
        <v>18</v>
      </c>
      <c r="S197" t="s">
        <v>100</v>
      </c>
      <c r="T197">
        <v>2</v>
      </c>
      <c r="U197" t="s">
        <v>1571</v>
      </c>
      <c r="V197" s="60">
        <v>15</v>
      </c>
      <c r="W197">
        <v>2</v>
      </c>
      <c r="X197">
        <v>0.3</v>
      </c>
    </row>
    <row r="198" spans="1:24">
      <c r="A198" t="s">
        <v>164</v>
      </c>
      <c r="B198" t="s">
        <v>255</v>
      </c>
      <c r="C198">
        <v>3</v>
      </c>
      <c r="D198">
        <v>3</v>
      </c>
      <c r="E198">
        <v>18</v>
      </c>
      <c r="F198" s="64">
        <f t="shared" si="3"/>
        <v>3</v>
      </c>
      <c r="H198">
        <v>45</v>
      </c>
      <c r="J198" t="s">
        <v>18</v>
      </c>
      <c r="K198" t="s">
        <v>102</v>
      </c>
      <c r="L198">
        <v>1</v>
      </c>
      <c r="M198" t="s">
        <v>1625</v>
      </c>
      <c r="N198" s="60">
        <v>30</v>
      </c>
      <c r="O198">
        <v>3</v>
      </c>
      <c r="P198">
        <v>0.9</v>
      </c>
      <c r="R198" t="s">
        <v>18</v>
      </c>
      <c r="S198" t="s">
        <v>100</v>
      </c>
      <c r="T198">
        <v>3</v>
      </c>
      <c r="U198" t="s">
        <v>1573</v>
      </c>
      <c r="V198" s="60">
        <v>70</v>
      </c>
      <c r="W198">
        <v>1</v>
      </c>
      <c r="X198">
        <v>0.7</v>
      </c>
    </row>
    <row r="199" spans="1:24">
      <c r="A199" t="s">
        <v>164</v>
      </c>
      <c r="B199" t="s">
        <v>256</v>
      </c>
      <c r="C199">
        <v>1</v>
      </c>
      <c r="D199">
        <v>1</v>
      </c>
      <c r="E199">
        <v>6</v>
      </c>
      <c r="F199" s="64">
        <f t="shared" si="3"/>
        <v>1</v>
      </c>
      <c r="H199">
        <v>15</v>
      </c>
      <c r="J199" t="s">
        <v>18</v>
      </c>
      <c r="K199" t="s">
        <v>102</v>
      </c>
      <c r="L199">
        <v>2</v>
      </c>
      <c r="M199" t="s">
        <v>1626</v>
      </c>
      <c r="N199" s="60">
        <v>30</v>
      </c>
      <c r="O199">
        <v>1</v>
      </c>
      <c r="P199">
        <v>0.3</v>
      </c>
      <c r="R199" t="s">
        <v>18</v>
      </c>
      <c r="S199" t="s">
        <v>101</v>
      </c>
      <c r="T199">
        <v>1</v>
      </c>
      <c r="U199" t="s">
        <v>1627</v>
      </c>
      <c r="V199" s="60">
        <v>33.33</v>
      </c>
      <c r="W199">
        <v>3</v>
      </c>
      <c r="X199">
        <v>0.99990000000000001</v>
      </c>
    </row>
    <row r="200" spans="1:24">
      <c r="A200" t="s">
        <v>164</v>
      </c>
      <c r="B200" t="s">
        <v>257</v>
      </c>
      <c r="C200">
        <v>1.35</v>
      </c>
      <c r="D200">
        <v>1.25</v>
      </c>
      <c r="E200">
        <v>8</v>
      </c>
      <c r="F200" s="64">
        <f t="shared" si="3"/>
        <v>1.33</v>
      </c>
      <c r="H200">
        <v>26</v>
      </c>
      <c r="J200" t="s">
        <v>18</v>
      </c>
      <c r="K200" t="s">
        <v>102</v>
      </c>
      <c r="L200">
        <v>3</v>
      </c>
      <c r="M200" t="s">
        <v>1586</v>
      </c>
      <c r="N200" s="60">
        <v>15</v>
      </c>
      <c r="O200">
        <v>2</v>
      </c>
      <c r="P200">
        <v>0.3</v>
      </c>
      <c r="R200" t="s">
        <v>18</v>
      </c>
      <c r="S200" t="s">
        <v>101</v>
      </c>
      <c r="T200">
        <v>2</v>
      </c>
      <c r="U200" t="s">
        <v>1628</v>
      </c>
      <c r="V200" s="60">
        <v>33.340000000000003</v>
      </c>
      <c r="W200">
        <v>1</v>
      </c>
      <c r="X200">
        <v>0.33339999999999997</v>
      </c>
    </row>
    <row r="201" spans="1:24">
      <c r="A201" t="s">
        <v>164</v>
      </c>
      <c r="B201" t="s">
        <v>258</v>
      </c>
      <c r="C201">
        <v>1</v>
      </c>
      <c r="D201">
        <v>1</v>
      </c>
      <c r="E201">
        <v>6</v>
      </c>
      <c r="F201" s="64">
        <f t="shared" si="3"/>
        <v>1</v>
      </c>
      <c r="H201">
        <v>15</v>
      </c>
      <c r="J201" t="s">
        <v>18</v>
      </c>
      <c r="K201" t="s">
        <v>102</v>
      </c>
      <c r="L201">
        <v>4</v>
      </c>
      <c r="M201" t="s">
        <v>1629</v>
      </c>
      <c r="N201" s="60">
        <v>15</v>
      </c>
      <c r="O201">
        <v>3</v>
      </c>
      <c r="P201">
        <v>0.45</v>
      </c>
      <c r="R201" t="s">
        <v>18</v>
      </c>
      <c r="S201" t="s">
        <v>101</v>
      </c>
      <c r="T201">
        <v>3</v>
      </c>
      <c r="U201" t="s">
        <v>1630</v>
      </c>
      <c r="V201" s="60">
        <v>33.33</v>
      </c>
      <c r="W201">
        <v>2</v>
      </c>
      <c r="X201">
        <v>0.66659999999999997</v>
      </c>
    </row>
    <row r="202" spans="1:24">
      <c r="A202" t="s">
        <v>164</v>
      </c>
      <c r="B202" t="s">
        <v>259</v>
      </c>
      <c r="C202">
        <v>1.8</v>
      </c>
      <c r="D202">
        <v>1.8</v>
      </c>
      <c r="E202">
        <v>11</v>
      </c>
      <c r="F202" s="64">
        <f t="shared" si="3"/>
        <v>1.83</v>
      </c>
      <c r="H202">
        <v>39</v>
      </c>
      <c r="J202" t="s">
        <v>18</v>
      </c>
      <c r="K202" t="s">
        <v>102</v>
      </c>
      <c r="L202">
        <v>5</v>
      </c>
      <c r="M202" t="s">
        <v>1631</v>
      </c>
      <c r="N202" s="60">
        <v>10</v>
      </c>
      <c r="O202">
        <v>1</v>
      </c>
      <c r="P202">
        <v>0.1</v>
      </c>
      <c r="R202" t="s">
        <v>18</v>
      </c>
      <c r="S202" t="s">
        <v>102</v>
      </c>
      <c r="T202">
        <v>1</v>
      </c>
      <c r="U202" t="s">
        <v>1632</v>
      </c>
      <c r="V202" s="60">
        <v>25</v>
      </c>
      <c r="W202">
        <v>1</v>
      </c>
      <c r="X202">
        <v>0.25</v>
      </c>
    </row>
    <row r="203" spans="1:24">
      <c r="A203" t="s">
        <v>164</v>
      </c>
      <c r="B203" t="s">
        <v>260</v>
      </c>
      <c r="C203">
        <v>1</v>
      </c>
      <c r="D203">
        <v>1</v>
      </c>
      <c r="E203">
        <v>6</v>
      </c>
      <c r="F203" s="64">
        <f t="shared" si="3"/>
        <v>1</v>
      </c>
      <c r="H203">
        <v>5</v>
      </c>
      <c r="J203" t="s">
        <v>18</v>
      </c>
      <c r="K203" t="s">
        <v>103</v>
      </c>
      <c r="L203">
        <v>1</v>
      </c>
      <c r="M203" t="s">
        <v>1491</v>
      </c>
      <c r="N203" s="60">
        <v>45.98</v>
      </c>
      <c r="O203">
        <v>1</v>
      </c>
      <c r="P203">
        <v>0.45979999999999999</v>
      </c>
      <c r="R203" t="s">
        <v>18</v>
      </c>
      <c r="S203" t="s">
        <v>102</v>
      </c>
      <c r="T203">
        <v>2</v>
      </c>
      <c r="U203" t="s">
        <v>1632</v>
      </c>
      <c r="V203" s="60">
        <v>25</v>
      </c>
      <c r="W203">
        <v>1</v>
      </c>
      <c r="X203">
        <v>0.25</v>
      </c>
    </row>
    <row r="204" spans="1:24">
      <c r="A204" t="s">
        <v>164</v>
      </c>
      <c r="B204" t="s">
        <v>261</v>
      </c>
      <c r="C204">
        <v>1</v>
      </c>
      <c r="D204">
        <v>1</v>
      </c>
      <c r="E204">
        <v>6</v>
      </c>
      <c r="F204" s="64">
        <f t="shared" si="3"/>
        <v>1</v>
      </c>
      <c r="H204">
        <v>15</v>
      </c>
      <c r="J204" t="s">
        <v>18</v>
      </c>
      <c r="K204" t="s">
        <v>103</v>
      </c>
      <c r="L204">
        <v>2</v>
      </c>
      <c r="M204" t="s">
        <v>1633</v>
      </c>
      <c r="N204" s="60">
        <v>31.03</v>
      </c>
      <c r="O204">
        <v>2</v>
      </c>
      <c r="P204">
        <v>0.62060000000000004</v>
      </c>
      <c r="R204" t="s">
        <v>18</v>
      </c>
      <c r="S204" t="s">
        <v>102</v>
      </c>
      <c r="T204">
        <v>3</v>
      </c>
      <c r="U204" t="s">
        <v>1634</v>
      </c>
      <c r="V204" s="60">
        <v>16.670000000000002</v>
      </c>
      <c r="W204">
        <v>3</v>
      </c>
      <c r="X204">
        <v>0.50009999999999999</v>
      </c>
    </row>
    <row r="205" spans="1:24">
      <c r="A205" t="s">
        <v>164</v>
      </c>
      <c r="B205" t="s">
        <v>262</v>
      </c>
      <c r="C205">
        <v>1.85</v>
      </c>
      <c r="D205">
        <v>2</v>
      </c>
      <c r="E205">
        <v>12</v>
      </c>
      <c r="F205" s="64">
        <f t="shared" si="3"/>
        <v>2</v>
      </c>
      <c r="H205">
        <v>41</v>
      </c>
      <c r="J205" t="s">
        <v>18</v>
      </c>
      <c r="K205" t="s">
        <v>103</v>
      </c>
      <c r="L205">
        <v>3</v>
      </c>
      <c r="M205" t="s">
        <v>846</v>
      </c>
      <c r="N205" s="60">
        <v>22.99</v>
      </c>
      <c r="O205">
        <v>1</v>
      </c>
      <c r="P205">
        <v>0.22989999999999999</v>
      </c>
      <c r="R205" t="s">
        <v>18</v>
      </c>
      <c r="S205" t="s">
        <v>102</v>
      </c>
      <c r="T205">
        <v>4</v>
      </c>
      <c r="U205" t="s">
        <v>1635</v>
      </c>
      <c r="V205" s="60">
        <v>25</v>
      </c>
      <c r="W205">
        <v>3</v>
      </c>
      <c r="X205">
        <v>0.75</v>
      </c>
    </row>
    <row r="206" spans="1:24">
      <c r="A206" t="s">
        <v>164</v>
      </c>
      <c r="B206" t="s">
        <v>263</v>
      </c>
      <c r="E206">
        <v>0</v>
      </c>
      <c r="F206" s="64">
        <f t="shared" si="3"/>
        <v>0</v>
      </c>
      <c r="H206">
        <v>0</v>
      </c>
      <c r="J206" t="s">
        <v>18</v>
      </c>
      <c r="K206" t="s">
        <v>104</v>
      </c>
      <c r="L206">
        <v>1</v>
      </c>
      <c r="M206" t="s">
        <v>800</v>
      </c>
      <c r="N206" s="60">
        <v>20</v>
      </c>
      <c r="O206">
        <v>2</v>
      </c>
      <c r="P206">
        <v>0.4</v>
      </c>
      <c r="R206" t="s">
        <v>18</v>
      </c>
      <c r="S206" t="s">
        <v>102</v>
      </c>
      <c r="T206">
        <v>5</v>
      </c>
      <c r="U206" t="s">
        <v>1636</v>
      </c>
      <c r="V206" s="60">
        <v>8.33</v>
      </c>
      <c r="W206">
        <v>1</v>
      </c>
      <c r="X206">
        <v>8.3299999999999999E-2</v>
      </c>
    </row>
    <row r="207" spans="1:24">
      <c r="A207" t="s">
        <v>164</v>
      </c>
      <c r="B207" t="s">
        <v>264</v>
      </c>
      <c r="C207">
        <v>1</v>
      </c>
      <c r="D207">
        <v>1</v>
      </c>
      <c r="E207">
        <v>6</v>
      </c>
      <c r="F207" s="64">
        <f t="shared" si="3"/>
        <v>1</v>
      </c>
      <c r="H207">
        <v>15</v>
      </c>
      <c r="J207" t="s">
        <v>18</v>
      </c>
      <c r="K207" t="s">
        <v>104</v>
      </c>
      <c r="L207">
        <v>2</v>
      </c>
      <c r="M207" t="s">
        <v>1176</v>
      </c>
      <c r="N207" s="60">
        <v>20</v>
      </c>
      <c r="O207">
        <v>1</v>
      </c>
      <c r="P207">
        <v>0.2</v>
      </c>
      <c r="R207" t="s">
        <v>18</v>
      </c>
      <c r="S207" t="s">
        <v>103</v>
      </c>
      <c r="T207">
        <v>1</v>
      </c>
      <c r="U207" t="s">
        <v>928</v>
      </c>
      <c r="V207" s="60">
        <v>50</v>
      </c>
      <c r="W207">
        <v>1</v>
      </c>
      <c r="X207">
        <v>0.5</v>
      </c>
    </row>
    <row r="208" spans="1:24">
      <c r="A208" t="s">
        <v>164</v>
      </c>
      <c r="B208" t="s">
        <v>265</v>
      </c>
      <c r="C208">
        <v>2.98</v>
      </c>
      <c r="D208">
        <v>3</v>
      </c>
      <c r="E208">
        <v>18</v>
      </c>
      <c r="F208" s="64">
        <f t="shared" si="3"/>
        <v>3</v>
      </c>
      <c r="H208">
        <v>45</v>
      </c>
      <c r="J208" t="s">
        <v>18</v>
      </c>
      <c r="K208" t="s">
        <v>104</v>
      </c>
      <c r="L208">
        <v>3</v>
      </c>
      <c r="M208" t="s">
        <v>1341</v>
      </c>
      <c r="N208" s="60">
        <v>20</v>
      </c>
      <c r="O208">
        <v>1</v>
      </c>
      <c r="P208">
        <v>0.2</v>
      </c>
      <c r="R208" t="s">
        <v>18</v>
      </c>
      <c r="S208" t="s">
        <v>103</v>
      </c>
      <c r="T208">
        <v>2</v>
      </c>
      <c r="U208" t="s">
        <v>1637</v>
      </c>
      <c r="V208" s="60">
        <v>33.33</v>
      </c>
      <c r="W208">
        <v>1</v>
      </c>
      <c r="X208">
        <v>0.33329999999999999</v>
      </c>
    </row>
    <row r="209" spans="1:24">
      <c r="A209" t="s">
        <v>164</v>
      </c>
      <c r="B209" t="s">
        <v>266</v>
      </c>
      <c r="C209">
        <v>1</v>
      </c>
      <c r="D209">
        <v>1</v>
      </c>
      <c r="E209">
        <v>6</v>
      </c>
      <c r="F209" s="64">
        <f t="shared" si="3"/>
        <v>1</v>
      </c>
      <c r="H209">
        <v>19</v>
      </c>
      <c r="J209" t="s">
        <v>18</v>
      </c>
      <c r="K209" t="s">
        <v>104</v>
      </c>
      <c r="L209">
        <v>4</v>
      </c>
      <c r="M209" t="s">
        <v>747</v>
      </c>
      <c r="N209" s="60">
        <v>20</v>
      </c>
      <c r="O209">
        <v>3</v>
      </c>
      <c r="P209">
        <v>0.6</v>
      </c>
      <c r="R209" t="s">
        <v>18</v>
      </c>
      <c r="S209" t="s">
        <v>103</v>
      </c>
      <c r="T209">
        <v>3</v>
      </c>
      <c r="U209" t="s">
        <v>1095</v>
      </c>
      <c r="V209" s="60">
        <v>16.670000000000002</v>
      </c>
      <c r="W209">
        <v>1</v>
      </c>
      <c r="X209">
        <v>0.16669999999999999</v>
      </c>
    </row>
    <row r="210" spans="1:24">
      <c r="A210" t="s">
        <v>164</v>
      </c>
      <c r="B210" t="s">
        <v>267</v>
      </c>
      <c r="C210">
        <v>1.45</v>
      </c>
      <c r="D210">
        <v>1.1818</v>
      </c>
      <c r="E210">
        <v>8</v>
      </c>
      <c r="F210" s="64">
        <f t="shared" si="3"/>
        <v>1.33</v>
      </c>
      <c r="H210">
        <v>27</v>
      </c>
      <c r="J210" t="s">
        <v>18</v>
      </c>
      <c r="K210" t="s">
        <v>104</v>
      </c>
      <c r="L210">
        <v>5</v>
      </c>
      <c r="M210" t="s">
        <v>1468</v>
      </c>
      <c r="N210" s="60">
        <v>20</v>
      </c>
      <c r="O210">
        <v>3</v>
      </c>
      <c r="P210">
        <v>0.6</v>
      </c>
      <c r="R210" t="s">
        <v>18</v>
      </c>
      <c r="S210" t="s">
        <v>104</v>
      </c>
      <c r="T210">
        <v>1</v>
      </c>
      <c r="U210" t="s">
        <v>1638</v>
      </c>
      <c r="V210" s="60">
        <v>10</v>
      </c>
      <c r="W210">
        <v>1</v>
      </c>
      <c r="X210">
        <v>0.1</v>
      </c>
    </row>
    <row r="211" spans="1:24">
      <c r="A211" t="s">
        <v>164</v>
      </c>
      <c r="B211" t="s">
        <v>268</v>
      </c>
      <c r="C211">
        <v>2</v>
      </c>
      <c r="D211">
        <v>1</v>
      </c>
      <c r="E211">
        <v>9</v>
      </c>
      <c r="F211" s="64">
        <f t="shared" si="3"/>
        <v>1.5</v>
      </c>
      <c r="H211">
        <v>45</v>
      </c>
      <c r="J211" t="s">
        <v>18</v>
      </c>
      <c r="K211" t="s">
        <v>105</v>
      </c>
      <c r="L211">
        <v>1</v>
      </c>
      <c r="M211" t="s">
        <v>1639</v>
      </c>
      <c r="N211" s="60">
        <v>10</v>
      </c>
      <c r="O211">
        <v>1</v>
      </c>
      <c r="P211">
        <v>0.1</v>
      </c>
      <c r="R211" t="s">
        <v>18</v>
      </c>
      <c r="S211" t="s">
        <v>104</v>
      </c>
      <c r="T211">
        <v>2</v>
      </c>
      <c r="U211" t="s">
        <v>1638</v>
      </c>
      <c r="V211" s="60">
        <v>20</v>
      </c>
      <c r="W211">
        <v>1</v>
      </c>
      <c r="X211">
        <v>0.2</v>
      </c>
    </row>
    <row r="212" spans="1:24">
      <c r="A212" t="s">
        <v>164</v>
      </c>
      <c r="B212" t="s">
        <v>269</v>
      </c>
      <c r="C212">
        <v>1.5</v>
      </c>
      <c r="D212">
        <v>2</v>
      </c>
      <c r="E212">
        <v>10</v>
      </c>
      <c r="F212" s="64">
        <f t="shared" si="3"/>
        <v>1.67</v>
      </c>
      <c r="H212">
        <v>23</v>
      </c>
      <c r="J212" t="s">
        <v>18</v>
      </c>
      <c r="K212" t="s">
        <v>105</v>
      </c>
      <c r="L212">
        <v>2</v>
      </c>
      <c r="M212" t="s">
        <v>716</v>
      </c>
      <c r="N212" s="60">
        <v>90</v>
      </c>
      <c r="O212">
        <v>1</v>
      </c>
      <c r="P212">
        <v>0.9</v>
      </c>
      <c r="R212" t="s">
        <v>18</v>
      </c>
      <c r="S212" t="s">
        <v>104</v>
      </c>
      <c r="T212">
        <v>3</v>
      </c>
      <c r="U212" t="s">
        <v>1638</v>
      </c>
      <c r="V212" s="60">
        <v>20</v>
      </c>
      <c r="W212">
        <v>1</v>
      </c>
      <c r="X212">
        <v>0.2</v>
      </c>
    </row>
    <row r="213" spans="1:24">
      <c r="A213" t="s">
        <v>164</v>
      </c>
      <c r="B213" t="s">
        <v>270</v>
      </c>
      <c r="E213">
        <v>0</v>
      </c>
      <c r="F213" s="64">
        <f t="shared" si="3"/>
        <v>0</v>
      </c>
      <c r="H213">
        <v>0</v>
      </c>
      <c r="J213" t="s">
        <v>18</v>
      </c>
      <c r="K213" t="s">
        <v>106</v>
      </c>
      <c r="L213">
        <v>1</v>
      </c>
      <c r="M213" t="s">
        <v>1640</v>
      </c>
      <c r="N213" s="60">
        <v>10</v>
      </c>
      <c r="O213">
        <v>3</v>
      </c>
      <c r="P213">
        <v>0.3</v>
      </c>
      <c r="R213" t="s">
        <v>18</v>
      </c>
      <c r="S213" t="s">
        <v>104</v>
      </c>
      <c r="T213">
        <v>4</v>
      </c>
      <c r="U213" t="s">
        <v>1641</v>
      </c>
      <c r="V213" s="60">
        <v>20</v>
      </c>
      <c r="W213">
        <v>3</v>
      </c>
      <c r="X213">
        <v>0.6</v>
      </c>
    </row>
    <row r="214" spans="1:24">
      <c r="A214" t="s">
        <v>164</v>
      </c>
      <c r="B214" t="s">
        <v>271</v>
      </c>
      <c r="E214">
        <v>0</v>
      </c>
      <c r="F214" s="64">
        <f t="shared" si="3"/>
        <v>0</v>
      </c>
      <c r="H214">
        <v>0</v>
      </c>
      <c r="J214" t="s">
        <v>18</v>
      </c>
      <c r="K214" t="s">
        <v>106</v>
      </c>
      <c r="L214">
        <v>2</v>
      </c>
      <c r="M214" t="s">
        <v>747</v>
      </c>
      <c r="N214" s="60">
        <v>20</v>
      </c>
      <c r="O214">
        <v>3</v>
      </c>
      <c r="P214">
        <v>0.6</v>
      </c>
      <c r="R214" t="s">
        <v>18</v>
      </c>
      <c r="S214" t="s">
        <v>104</v>
      </c>
      <c r="T214">
        <v>5</v>
      </c>
      <c r="U214" t="s">
        <v>1641</v>
      </c>
      <c r="V214" s="60">
        <v>30</v>
      </c>
      <c r="W214">
        <v>3</v>
      </c>
      <c r="X214">
        <v>0.9</v>
      </c>
    </row>
    <row r="215" spans="1:24">
      <c r="A215" t="s">
        <v>164</v>
      </c>
      <c r="B215" t="s">
        <v>272</v>
      </c>
      <c r="C215">
        <v>1</v>
      </c>
      <c r="D215">
        <v>1</v>
      </c>
      <c r="E215">
        <v>6</v>
      </c>
      <c r="F215" s="64">
        <f t="shared" si="3"/>
        <v>1</v>
      </c>
      <c r="H215">
        <v>15</v>
      </c>
      <c r="J215" t="s">
        <v>18</v>
      </c>
      <c r="K215" t="s">
        <v>106</v>
      </c>
      <c r="L215">
        <v>3</v>
      </c>
      <c r="M215" t="s">
        <v>1341</v>
      </c>
      <c r="N215" s="60">
        <v>70</v>
      </c>
      <c r="O215">
        <v>1</v>
      </c>
      <c r="P215">
        <v>0.7</v>
      </c>
      <c r="R215" t="s">
        <v>18</v>
      </c>
      <c r="S215" t="s">
        <v>105</v>
      </c>
      <c r="T215">
        <v>1</v>
      </c>
      <c r="U215" t="s">
        <v>1103</v>
      </c>
      <c r="V215" s="60">
        <v>25</v>
      </c>
      <c r="W215">
        <v>1</v>
      </c>
      <c r="X215">
        <v>0.25</v>
      </c>
    </row>
    <row r="216" spans="1:24">
      <c r="A216" t="s">
        <v>164</v>
      </c>
      <c r="B216" t="s">
        <v>273</v>
      </c>
      <c r="C216">
        <v>1</v>
      </c>
      <c r="D216">
        <v>1</v>
      </c>
      <c r="E216">
        <v>6</v>
      </c>
      <c r="F216" s="64">
        <f t="shared" si="3"/>
        <v>1</v>
      </c>
      <c r="H216">
        <v>15</v>
      </c>
      <c r="J216" t="s">
        <v>18</v>
      </c>
      <c r="K216" t="s">
        <v>107</v>
      </c>
      <c r="L216">
        <v>1</v>
      </c>
      <c r="M216" t="s">
        <v>800</v>
      </c>
      <c r="N216" s="60">
        <v>20</v>
      </c>
      <c r="O216">
        <v>2</v>
      </c>
      <c r="P216">
        <v>0.4</v>
      </c>
      <c r="R216" t="s">
        <v>18</v>
      </c>
      <c r="S216" t="s">
        <v>105</v>
      </c>
      <c r="T216">
        <v>2</v>
      </c>
      <c r="U216" t="s">
        <v>1105</v>
      </c>
      <c r="V216" s="60">
        <v>75</v>
      </c>
      <c r="W216">
        <v>1</v>
      </c>
      <c r="X216">
        <v>0.75</v>
      </c>
    </row>
    <row r="217" spans="1:24">
      <c r="A217" t="s">
        <v>164</v>
      </c>
      <c r="B217" t="s">
        <v>274</v>
      </c>
      <c r="C217">
        <v>1</v>
      </c>
      <c r="D217">
        <v>1</v>
      </c>
      <c r="E217">
        <v>6</v>
      </c>
      <c r="F217" s="64">
        <f t="shared" si="3"/>
        <v>1</v>
      </c>
      <c r="H217">
        <v>15</v>
      </c>
      <c r="J217" t="s">
        <v>18</v>
      </c>
      <c r="K217" t="s">
        <v>107</v>
      </c>
      <c r="L217">
        <v>2</v>
      </c>
      <c r="M217" t="s">
        <v>1176</v>
      </c>
      <c r="N217" s="60">
        <v>20</v>
      </c>
      <c r="O217">
        <v>1</v>
      </c>
      <c r="P217">
        <v>0.2</v>
      </c>
      <c r="R217" t="s">
        <v>18</v>
      </c>
      <c r="S217" t="s">
        <v>106</v>
      </c>
      <c r="T217">
        <v>1</v>
      </c>
      <c r="U217" t="s">
        <v>1642</v>
      </c>
      <c r="V217" s="60">
        <v>10</v>
      </c>
      <c r="W217">
        <v>3</v>
      </c>
      <c r="X217">
        <v>0.3</v>
      </c>
    </row>
    <row r="218" spans="1:24">
      <c r="A218" t="s">
        <v>164</v>
      </c>
      <c r="B218" t="s">
        <v>275</v>
      </c>
      <c r="C218">
        <v>1.2</v>
      </c>
      <c r="D218">
        <v>1</v>
      </c>
      <c r="E218">
        <v>7</v>
      </c>
      <c r="F218" s="64">
        <f t="shared" si="3"/>
        <v>1.17</v>
      </c>
      <c r="H218">
        <v>21</v>
      </c>
      <c r="J218" t="s">
        <v>18</v>
      </c>
      <c r="K218" t="s">
        <v>107</v>
      </c>
      <c r="L218">
        <v>3</v>
      </c>
      <c r="M218" t="s">
        <v>1341</v>
      </c>
      <c r="N218" s="60">
        <v>20</v>
      </c>
      <c r="O218">
        <v>1</v>
      </c>
      <c r="P218">
        <v>0.2</v>
      </c>
      <c r="R218" t="s">
        <v>18</v>
      </c>
      <c r="S218" t="s">
        <v>106</v>
      </c>
      <c r="T218">
        <v>2</v>
      </c>
      <c r="U218" t="s">
        <v>1643</v>
      </c>
      <c r="V218" s="60">
        <v>20</v>
      </c>
      <c r="W218">
        <v>3</v>
      </c>
      <c r="X218">
        <v>0.6</v>
      </c>
    </row>
    <row r="219" spans="1:24">
      <c r="A219" t="s">
        <v>164</v>
      </c>
      <c r="B219" t="s">
        <v>276</v>
      </c>
      <c r="E219">
        <v>0</v>
      </c>
      <c r="F219" s="64">
        <f t="shared" si="3"/>
        <v>0</v>
      </c>
      <c r="H219">
        <v>0</v>
      </c>
      <c r="J219" t="s">
        <v>18</v>
      </c>
      <c r="K219" t="s">
        <v>107</v>
      </c>
      <c r="L219">
        <v>4</v>
      </c>
      <c r="M219" t="s">
        <v>747</v>
      </c>
      <c r="N219" s="60">
        <v>20</v>
      </c>
      <c r="O219">
        <v>3</v>
      </c>
      <c r="P219">
        <v>0.6</v>
      </c>
      <c r="R219" t="s">
        <v>18</v>
      </c>
      <c r="S219" t="s">
        <v>106</v>
      </c>
      <c r="T219">
        <v>3</v>
      </c>
      <c r="U219" t="s">
        <v>1644</v>
      </c>
      <c r="V219" s="60">
        <v>70</v>
      </c>
      <c r="W219">
        <v>1</v>
      </c>
      <c r="X219">
        <v>0.7</v>
      </c>
    </row>
    <row r="220" spans="1:24">
      <c r="A220" t="s">
        <v>164</v>
      </c>
      <c r="B220" t="s">
        <v>277</v>
      </c>
      <c r="C220">
        <v>1</v>
      </c>
      <c r="D220">
        <v>1</v>
      </c>
      <c r="E220">
        <v>6</v>
      </c>
      <c r="F220" s="64">
        <f t="shared" si="3"/>
        <v>1</v>
      </c>
      <c r="H220">
        <v>45</v>
      </c>
      <c r="J220" t="s">
        <v>18</v>
      </c>
      <c r="K220" t="s">
        <v>107</v>
      </c>
      <c r="L220">
        <v>5</v>
      </c>
      <c r="M220" t="s">
        <v>1468</v>
      </c>
      <c r="N220" s="60">
        <v>20</v>
      </c>
      <c r="O220">
        <v>3</v>
      </c>
      <c r="P220">
        <v>0.6</v>
      </c>
      <c r="R220" t="s">
        <v>18</v>
      </c>
      <c r="S220" t="s">
        <v>107</v>
      </c>
      <c r="T220">
        <v>1</v>
      </c>
      <c r="U220" t="s">
        <v>1638</v>
      </c>
      <c r="V220" s="60">
        <v>10</v>
      </c>
      <c r="W220">
        <v>1</v>
      </c>
      <c r="X220">
        <v>0.1</v>
      </c>
    </row>
    <row r="221" spans="1:24">
      <c r="A221" t="s">
        <v>164</v>
      </c>
      <c r="B221" t="s">
        <v>278</v>
      </c>
      <c r="C221">
        <v>2</v>
      </c>
      <c r="D221">
        <v>2</v>
      </c>
      <c r="E221">
        <v>12</v>
      </c>
      <c r="F221" s="64">
        <f t="shared" si="3"/>
        <v>2</v>
      </c>
      <c r="H221">
        <v>45</v>
      </c>
      <c r="J221" t="s">
        <v>18</v>
      </c>
      <c r="K221" t="s">
        <v>108</v>
      </c>
      <c r="L221">
        <v>1</v>
      </c>
      <c r="M221" t="s">
        <v>800</v>
      </c>
      <c r="N221" s="60">
        <v>20</v>
      </c>
      <c r="O221">
        <v>2</v>
      </c>
      <c r="P221">
        <v>0.4</v>
      </c>
      <c r="R221" t="s">
        <v>18</v>
      </c>
      <c r="S221" t="s">
        <v>107</v>
      </c>
      <c r="T221">
        <v>2</v>
      </c>
      <c r="U221" t="s">
        <v>1638</v>
      </c>
      <c r="V221" s="60">
        <v>20</v>
      </c>
      <c r="W221">
        <v>1</v>
      </c>
      <c r="X221">
        <v>0.2</v>
      </c>
    </row>
    <row r="222" spans="1:24">
      <c r="A222" t="s">
        <v>164</v>
      </c>
      <c r="B222" t="s">
        <v>279</v>
      </c>
      <c r="C222">
        <v>1</v>
      </c>
      <c r="D222">
        <v>1</v>
      </c>
      <c r="E222">
        <v>6</v>
      </c>
      <c r="F222" s="64">
        <f t="shared" si="3"/>
        <v>1</v>
      </c>
      <c r="H222">
        <v>15</v>
      </c>
      <c r="J222" t="s">
        <v>18</v>
      </c>
      <c r="K222" t="s">
        <v>108</v>
      </c>
      <c r="L222">
        <v>2</v>
      </c>
      <c r="M222" t="s">
        <v>1176</v>
      </c>
      <c r="N222" s="60">
        <v>20</v>
      </c>
      <c r="O222">
        <v>1</v>
      </c>
      <c r="P222">
        <v>0.2</v>
      </c>
      <c r="R222" t="s">
        <v>18</v>
      </c>
      <c r="S222" t="s">
        <v>107</v>
      </c>
      <c r="T222">
        <v>3</v>
      </c>
      <c r="U222" t="s">
        <v>1638</v>
      </c>
      <c r="V222" s="60">
        <v>20</v>
      </c>
      <c r="W222">
        <v>1</v>
      </c>
      <c r="X222">
        <v>0.2</v>
      </c>
    </row>
    <row r="223" spans="1:24">
      <c r="A223" t="s">
        <v>164</v>
      </c>
      <c r="B223" t="s">
        <v>280</v>
      </c>
      <c r="C223">
        <v>2.2000000000000002</v>
      </c>
      <c r="D223">
        <v>1.3333999999999999</v>
      </c>
      <c r="E223">
        <v>11</v>
      </c>
      <c r="F223" s="64">
        <f t="shared" si="3"/>
        <v>1.83</v>
      </c>
      <c r="H223">
        <v>45</v>
      </c>
      <c r="J223" t="s">
        <v>18</v>
      </c>
      <c r="K223" t="s">
        <v>108</v>
      </c>
      <c r="L223">
        <v>3</v>
      </c>
      <c r="M223" t="s">
        <v>1341</v>
      </c>
      <c r="N223" s="60">
        <v>20</v>
      </c>
      <c r="O223">
        <v>1</v>
      </c>
      <c r="P223">
        <v>0.2</v>
      </c>
      <c r="R223" t="s">
        <v>18</v>
      </c>
      <c r="S223" t="s">
        <v>107</v>
      </c>
      <c r="T223">
        <v>4</v>
      </c>
      <c r="U223" t="s">
        <v>1645</v>
      </c>
      <c r="V223" s="60">
        <v>20</v>
      </c>
      <c r="W223">
        <v>3</v>
      </c>
      <c r="X223">
        <v>0.6</v>
      </c>
    </row>
    <row r="224" spans="1:24">
      <c r="A224" t="s">
        <v>164</v>
      </c>
      <c r="B224" t="s">
        <v>281</v>
      </c>
      <c r="E224">
        <v>0</v>
      </c>
      <c r="F224" s="64">
        <f t="shared" si="3"/>
        <v>0</v>
      </c>
      <c r="H224">
        <v>0</v>
      </c>
      <c r="J224" t="s">
        <v>18</v>
      </c>
      <c r="K224" t="s">
        <v>108</v>
      </c>
      <c r="L224">
        <v>4</v>
      </c>
      <c r="M224" t="s">
        <v>747</v>
      </c>
      <c r="N224" s="60">
        <v>20</v>
      </c>
      <c r="O224">
        <v>3</v>
      </c>
      <c r="P224">
        <v>0.6</v>
      </c>
      <c r="R224" t="s">
        <v>18</v>
      </c>
      <c r="S224" t="s">
        <v>107</v>
      </c>
      <c r="T224">
        <v>5</v>
      </c>
      <c r="U224" t="s">
        <v>1641</v>
      </c>
      <c r="V224" s="60">
        <v>30</v>
      </c>
      <c r="W224">
        <v>3</v>
      </c>
      <c r="X224">
        <v>0.9</v>
      </c>
    </row>
    <row r="225" spans="1:24">
      <c r="A225" t="s">
        <v>164</v>
      </c>
      <c r="B225" t="s">
        <v>282</v>
      </c>
      <c r="C225">
        <v>2</v>
      </c>
      <c r="D225">
        <v>1</v>
      </c>
      <c r="E225">
        <v>9</v>
      </c>
      <c r="F225" s="64">
        <f t="shared" si="3"/>
        <v>1.5</v>
      </c>
      <c r="H225">
        <v>45</v>
      </c>
      <c r="J225" t="s">
        <v>18</v>
      </c>
      <c r="K225" t="s">
        <v>108</v>
      </c>
      <c r="L225">
        <v>5</v>
      </c>
      <c r="M225" t="s">
        <v>1468</v>
      </c>
      <c r="N225" s="60">
        <v>20</v>
      </c>
      <c r="O225">
        <v>3</v>
      </c>
      <c r="P225">
        <v>0.6</v>
      </c>
      <c r="R225" t="s">
        <v>18</v>
      </c>
      <c r="S225" t="s">
        <v>108</v>
      </c>
      <c r="T225">
        <v>1</v>
      </c>
      <c r="U225" t="s">
        <v>1638</v>
      </c>
      <c r="V225" s="60">
        <v>10</v>
      </c>
      <c r="W225">
        <v>1</v>
      </c>
      <c r="X225">
        <v>0.1</v>
      </c>
    </row>
    <row r="226" spans="1:24">
      <c r="A226" t="s">
        <v>164</v>
      </c>
      <c r="B226" t="s">
        <v>283</v>
      </c>
      <c r="C226">
        <v>1</v>
      </c>
      <c r="D226">
        <v>1</v>
      </c>
      <c r="E226">
        <v>6</v>
      </c>
      <c r="F226" s="64">
        <f t="shared" si="3"/>
        <v>1</v>
      </c>
      <c r="H226">
        <v>15</v>
      </c>
      <c r="J226" t="s">
        <v>18</v>
      </c>
      <c r="K226" t="s">
        <v>109</v>
      </c>
      <c r="L226">
        <v>1</v>
      </c>
      <c r="M226" t="s">
        <v>720</v>
      </c>
      <c r="N226" s="60">
        <v>10</v>
      </c>
      <c r="O226">
        <v>1</v>
      </c>
      <c r="P226">
        <v>0.1</v>
      </c>
      <c r="R226" t="s">
        <v>18</v>
      </c>
      <c r="S226" t="s">
        <v>108</v>
      </c>
      <c r="T226">
        <v>2</v>
      </c>
      <c r="U226" t="s">
        <v>1638</v>
      </c>
      <c r="V226" s="60">
        <v>20</v>
      </c>
      <c r="W226">
        <v>1</v>
      </c>
      <c r="X226">
        <v>0.2</v>
      </c>
    </row>
    <row r="227" spans="1:24">
      <c r="A227" t="s">
        <v>164</v>
      </c>
      <c r="B227" t="s">
        <v>284</v>
      </c>
      <c r="C227">
        <v>1.02</v>
      </c>
      <c r="D227">
        <v>1</v>
      </c>
      <c r="E227">
        <v>6</v>
      </c>
      <c r="F227" s="64">
        <f t="shared" si="3"/>
        <v>1</v>
      </c>
      <c r="H227">
        <v>15</v>
      </c>
      <c r="J227" t="s">
        <v>18</v>
      </c>
      <c r="K227" t="s">
        <v>109</v>
      </c>
      <c r="L227">
        <v>2</v>
      </c>
      <c r="M227" t="s">
        <v>1646</v>
      </c>
      <c r="N227" s="60">
        <v>20</v>
      </c>
      <c r="O227">
        <v>2</v>
      </c>
      <c r="P227">
        <v>0.4</v>
      </c>
      <c r="R227" t="s">
        <v>18</v>
      </c>
      <c r="S227" t="s">
        <v>108</v>
      </c>
      <c r="T227">
        <v>3</v>
      </c>
      <c r="U227" t="s">
        <v>1638</v>
      </c>
      <c r="V227" s="60">
        <v>20</v>
      </c>
      <c r="W227">
        <v>1</v>
      </c>
      <c r="X227">
        <v>0.2</v>
      </c>
    </row>
    <row r="228" spans="1:24">
      <c r="A228" t="s">
        <v>164</v>
      </c>
      <c r="B228" t="s">
        <v>285</v>
      </c>
      <c r="C228">
        <v>1</v>
      </c>
      <c r="D228">
        <v>1</v>
      </c>
      <c r="E228">
        <v>6</v>
      </c>
      <c r="F228" s="64">
        <f t="shared" si="3"/>
        <v>1</v>
      </c>
      <c r="H228">
        <v>15</v>
      </c>
      <c r="J228" t="s">
        <v>18</v>
      </c>
      <c r="K228" t="s">
        <v>109</v>
      </c>
      <c r="L228">
        <v>3</v>
      </c>
      <c r="M228" t="s">
        <v>808</v>
      </c>
      <c r="N228" s="60">
        <v>70</v>
      </c>
      <c r="O228">
        <v>1</v>
      </c>
      <c r="P228">
        <v>0.7</v>
      </c>
      <c r="R228" t="s">
        <v>18</v>
      </c>
      <c r="S228" t="s">
        <v>108</v>
      </c>
      <c r="T228">
        <v>4</v>
      </c>
      <c r="U228" t="s">
        <v>1641</v>
      </c>
      <c r="V228" s="60">
        <v>20</v>
      </c>
      <c r="W228">
        <v>3</v>
      </c>
      <c r="X228">
        <v>0.6</v>
      </c>
    </row>
    <row r="229" spans="1:24">
      <c r="A229" t="s">
        <v>164</v>
      </c>
      <c r="B229" t="s">
        <v>286</v>
      </c>
      <c r="E229">
        <v>0</v>
      </c>
      <c r="F229" s="64">
        <f t="shared" si="3"/>
        <v>0</v>
      </c>
      <c r="H229">
        <v>0</v>
      </c>
      <c r="J229" t="s">
        <v>18</v>
      </c>
      <c r="K229" t="s">
        <v>110</v>
      </c>
      <c r="L229">
        <v>1</v>
      </c>
      <c r="M229" t="s">
        <v>1491</v>
      </c>
      <c r="N229" s="60">
        <v>50</v>
      </c>
      <c r="O229">
        <v>1</v>
      </c>
      <c r="P229">
        <v>0.5</v>
      </c>
      <c r="R229" t="s">
        <v>18</v>
      </c>
      <c r="S229" t="s">
        <v>108</v>
      </c>
      <c r="T229">
        <v>5</v>
      </c>
      <c r="U229" t="s">
        <v>1641</v>
      </c>
      <c r="V229" s="60">
        <v>30</v>
      </c>
      <c r="W229">
        <v>3</v>
      </c>
      <c r="X229">
        <v>0.9</v>
      </c>
    </row>
    <row r="230" spans="1:24">
      <c r="A230" t="s">
        <v>164</v>
      </c>
      <c r="B230" t="s">
        <v>287</v>
      </c>
      <c r="C230">
        <v>1</v>
      </c>
      <c r="D230">
        <v>1</v>
      </c>
      <c r="E230">
        <v>6</v>
      </c>
      <c r="F230" s="64">
        <f t="shared" si="3"/>
        <v>1</v>
      </c>
      <c r="H230">
        <v>15</v>
      </c>
      <c r="J230" t="s">
        <v>18</v>
      </c>
      <c r="K230" t="s">
        <v>110</v>
      </c>
      <c r="L230">
        <v>2</v>
      </c>
      <c r="M230" t="s">
        <v>1545</v>
      </c>
      <c r="N230" s="60">
        <v>50</v>
      </c>
      <c r="O230">
        <v>1</v>
      </c>
      <c r="P230">
        <v>0.5</v>
      </c>
      <c r="R230" t="s">
        <v>18</v>
      </c>
      <c r="S230" t="s">
        <v>109</v>
      </c>
      <c r="T230">
        <v>1</v>
      </c>
      <c r="U230" t="s">
        <v>1647</v>
      </c>
      <c r="V230" s="60">
        <v>16.670000000000002</v>
      </c>
      <c r="W230">
        <v>1</v>
      </c>
      <c r="X230">
        <v>0.16669999999999999</v>
      </c>
    </row>
    <row r="231" spans="1:24">
      <c r="A231" t="s">
        <v>164</v>
      </c>
      <c r="B231" t="s">
        <v>288</v>
      </c>
      <c r="C231">
        <v>1.75</v>
      </c>
      <c r="E231">
        <v>5</v>
      </c>
      <c r="F231" s="64">
        <f t="shared" si="3"/>
        <v>0.83</v>
      </c>
      <c r="H231">
        <v>38</v>
      </c>
      <c r="J231" t="s">
        <v>18</v>
      </c>
      <c r="K231" t="s">
        <v>111</v>
      </c>
      <c r="L231">
        <v>1</v>
      </c>
      <c r="M231" t="s">
        <v>1648</v>
      </c>
      <c r="N231" s="60">
        <v>80</v>
      </c>
      <c r="O231">
        <v>3</v>
      </c>
      <c r="P231">
        <v>2.4</v>
      </c>
      <c r="R231" t="s">
        <v>18</v>
      </c>
      <c r="S231" t="s">
        <v>109</v>
      </c>
      <c r="T231">
        <v>2</v>
      </c>
      <c r="U231" t="s">
        <v>1649</v>
      </c>
      <c r="V231" s="60">
        <v>33.33</v>
      </c>
      <c r="W231">
        <v>1</v>
      </c>
      <c r="X231">
        <v>0.33329999999999999</v>
      </c>
    </row>
    <row r="232" spans="1:24">
      <c r="A232" t="s">
        <v>164</v>
      </c>
      <c r="B232" t="s">
        <v>289</v>
      </c>
      <c r="C232">
        <v>1</v>
      </c>
      <c r="D232">
        <v>0</v>
      </c>
      <c r="E232">
        <v>3</v>
      </c>
      <c r="F232" s="64">
        <f t="shared" si="3"/>
        <v>0.5</v>
      </c>
      <c r="H232">
        <v>15</v>
      </c>
      <c r="J232" t="s">
        <v>18</v>
      </c>
      <c r="K232" t="s">
        <v>111</v>
      </c>
      <c r="L232">
        <v>2</v>
      </c>
      <c r="M232" t="s">
        <v>1545</v>
      </c>
      <c r="N232" s="60">
        <v>10</v>
      </c>
      <c r="O232">
        <v>1</v>
      </c>
      <c r="P232">
        <v>0.1</v>
      </c>
      <c r="R232" t="s">
        <v>18</v>
      </c>
      <c r="S232" t="s">
        <v>109</v>
      </c>
      <c r="T232">
        <v>3</v>
      </c>
      <c r="U232" t="s">
        <v>1649</v>
      </c>
      <c r="V232" s="60">
        <v>50</v>
      </c>
      <c r="W232">
        <v>1</v>
      </c>
      <c r="X232">
        <v>0.5</v>
      </c>
    </row>
    <row r="233" spans="1:24">
      <c r="A233" t="s">
        <v>164</v>
      </c>
      <c r="B233" t="s">
        <v>290</v>
      </c>
      <c r="C233">
        <v>3</v>
      </c>
      <c r="D233">
        <v>3</v>
      </c>
      <c r="E233">
        <v>18</v>
      </c>
      <c r="F233" s="64">
        <f t="shared" si="3"/>
        <v>3</v>
      </c>
      <c r="H233">
        <v>45</v>
      </c>
      <c r="J233" t="s">
        <v>18</v>
      </c>
      <c r="K233" t="s">
        <v>111</v>
      </c>
      <c r="L233">
        <v>3</v>
      </c>
      <c r="M233" t="s">
        <v>747</v>
      </c>
      <c r="N233" s="60">
        <v>10</v>
      </c>
      <c r="O233">
        <v>3</v>
      </c>
      <c r="P233">
        <v>0.3</v>
      </c>
      <c r="R233" t="s">
        <v>18</v>
      </c>
      <c r="S233" t="s">
        <v>110</v>
      </c>
      <c r="T233">
        <v>1</v>
      </c>
      <c r="U233" t="s">
        <v>1127</v>
      </c>
      <c r="V233" s="60">
        <v>50</v>
      </c>
      <c r="W233">
        <v>1</v>
      </c>
      <c r="X233">
        <v>0.5</v>
      </c>
    </row>
    <row r="234" spans="1:24">
      <c r="A234" t="s">
        <v>164</v>
      </c>
      <c r="B234" t="s">
        <v>291</v>
      </c>
      <c r="C234">
        <v>1</v>
      </c>
      <c r="D234">
        <v>1</v>
      </c>
      <c r="E234">
        <v>6</v>
      </c>
      <c r="F234" s="64">
        <f t="shared" si="3"/>
        <v>1</v>
      </c>
      <c r="H234">
        <v>45</v>
      </c>
      <c r="J234" t="s">
        <v>18</v>
      </c>
      <c r="K234" t="s">
        <v>112</v>
      </c>
      <c r="L234">
        <v>1</v>
      </c>
      <c r="M234" t="s">
        <v>753</v>
      </c>
      <c r="N234" s="60">
        <v>85</v>
      </c>
      <c r="O234">
        <v>2</v>
      </c>
      <c r="P234">
        <v>1.7</v>
      </c>
      <c r="R234" t="s">
        <v>18</v>
      </c>
      <c r="S234" t="s">
        <v>110</v>
      </c>
      <c r="T234">
        <v>2</v>
      </c>
      <c r="U234" t="s">
        <v>1124</v>
      </c>
      <c r="V234" s="60">
        <v>50</v>
      </c>
      <c r="W234">
        <v>2</v>
      </c>
      <c r="X234">
        <v>1</v>
      </c>
    </row>
    <row r="235" spans="1:24">
      <c r="A235" t="s">
        <v>164</v>
      </c>
      <c r="B235" t="s">
        <v>292</v>
      </c>
      <c r="C235">
        <v>2</v>
      </c>
      <c r="D235">
        <v>2</v>
      </c>
      <c r="E235">
        <v>12</v>
      </c>
      <c r="F235" s="64">
        <f t="shared" si="3"/>
        <v>2</v>
      </c>
      <c r="H235">
        <v>45</v>
      </c>
      <c r="J235" t="s">
        <v>18</v>
      </c>
      <c r="K235" t="s">
        <v>112</v>
      </c>
      <c r="L235">
        <v>2</v>
      </c>
      <c r="M235" t="s">
        <v>747</v>
      </c>
      <c r="N235" s="60">
        <v>15</v>
      </c>
      <c r="O235">
        <v>3</v>
      </c>
      <c r="P235">
        <v>0.45</v>
      </c>
      <c r="R235" t="s">
        <v>18</v>
      </c>
      <c r="S235" t="s">
        <v>111</v>
      </c>
      <c r="T235">
        <v>1</v>
      </c>
      <c r="U235" t="s">
        <v>1650</v>
      </c>
      <c r="V235" s="60">
        <v>50</v>
      </c>
      <c r="W235">
        <v>3</v>
      </c>
      <c r="X235">
        <v>1.5</v>
      </c>
    </row>
    <row r="236" spans="1:24">
      <c r="A236" t="s">
        <v>164</v>
      </c>
      <c r="B236" t="s">
        <v>293</v>
      </c>
      <c r="C236">
        <v>2.1</v>
      </c>
      <c r="D236">
        <v>1.3333999999999999</v>
      </c>
      <c r="E236">
        <v>10</v>
      </c>
      <c r="F236" s="64">
        <f t="shared" si="3"/>
        <v>1.67</v>
      </c>
      <c r="H236">
        <v>45</v>
      </c>
      <c r="J236" t="s">
        <v>18</v>
      </c>
      <c r="K236" t="s">
        <v>113</v>
      </c>
      <c r="L236">
        <v>1</v>
      </c>
      <c r="M236" t="s">
        <v>1558</v>
      </c>
      <c r="N236" s="60">
        <v>80</v>
      </c>
      <c r="O236">
        <v>1</v>
      </c>
      <c r="P236">
        <v>0.8</v>
      </c>
      <c r="R236" t="s">
        <v>18</v>
      </c>
      <c r="S236" t="s">
        <v>111</v>
      </c>
      <c r="T236">
        <v>2</v>
      </c>
      <c r="U236" t="s">
        <v>1651</v>
      </c>
      <c r="V236" s="60">
        <v>33.33</v>
      </c>
      <c r="W236">
        <v>1</v>
      </c>
      <c r="X236">
        <v>0.33329999999999999</v>
      </c>
    </row>
    <row r="237" spans="1:24">
      <c r="A237" t="s">
        <v>164</v>
      </c>
      <c r="B237" t="s">
        <v>294</v>
      </c>
      <c r="E237">
        <v>0</v>
      </c>
      <c r="F237" s="64">
        <f t="shared" si="3"/>
        <v>0</v>
      </c>
      <c r="H237">
        <v>0</v>
      </c>
      <c r="J237" t="s">
        <v>18</v>
      </c>
      <c r="K237" t="s">
        <v>113</v>
      </c>
      <c r="L237">
        <v>2</v>
      </c>
      <c r="M237" t="s">
        <v>1129</v>
      </c>
      <c r="N237" s="60">
        <v>20</v>
      </c>
      <c r="O237">
        <v>2</v>
      </c>
      <c r="P237">
        <v>0.4</v>
      </c>
      <c r="R237" t="s">
        <v>18</v>
      </c>
      <c r="S237" t="s">
        <v>111</v>
      </c>
      <c r="T237">
        <v>3</v>
      </c>
      <c r="U237" t="s">
        <v>1652</v>
      </c>
      <c r="V237" s="60">
        <v>16.670000000000002</v>
      </c>
      <c r="W237">
        <v>3</v>
      </c>
      <c r="X237">
        <v>0.50009999999999999</v>
      </c>
    </row>
    <row r="238" spans="1:24">
      <c r="A238" t="s">
        <v>164</v>
      </c>
      <c r="B238" t="s">
        <v>295</v>
      </c>
      <c r="C238">
        <v>1.1000000000000001</v>
      </c>
      <c r="D238">
        <v>1</v>
      </c>
      <c r="E238">
        <v>6</v>
      </c>
      <c r="F238" s="64">
        <f t="shared" ref="F238" si="4">ROUND((E238/18)*(20/100)*15,2)</f>
        <v>1</v>
      </c>
      <c r="H238">
        <v>18</v>
      </c>
      <c r="J238" t="s">
        <v>18</v>
      </c>
      <c r="K238" t="s">
        <v>114</v>
      </c>
      <c r="L238">
        <v>1</v>
      </c>
      <c r="M238" t="s">
        <v>1539</v>
      </c>
      <c r="N238" s="60">
        <v>70</v>
      </c>
      <c r="O238">
        <v>2</v>
      </c>
      <c r="P238">
        <v>1.4</v>
      </c>
      <c r="R238" t="s">
        <v>18</v>
      </c>
      <c r="S238" t="s">
        <v>112</v>
      </c>
      <c r="T238">
        <v>1</v>
      </c>
      <c r="U238" t="s">
        <v>1138</v>
      </c>
      <c r="V238" s="60">
        <v>60</v>
      </c>
      <c r="W238">
        <v>2</v>
      </c>
      <c r="X238">
        <v>1.2</v>
      </c>
    </row>
    <row r="239" spans="1:24">
      <c r="A239" t="s">
        <v>296</v>
      </c>
      <c r="B239" t="s">
        <v>297</v>
      </c>
      <c r="E239">
        <v>0</v>
      </c>
      <c r="F239" s="64">
        <f t="shared" ref="F239:F302" si="5">ROUND((E239/18)*(20/100)*10,2)</f>
        <v>0</v>
      </c>
      <c r="H239">
        <v>0</v>
      </c>
      <c r="J239" t="s">
        <v>18</v>
      </c>
      <c r="K239" t="s">
        <v>114</v>
      </c>
      <c r="L239">
        <v>2</v>
      </c>
      <c r="M239" t="s">
        <v>1176</v>
      </c>
      <c r="N239" s="60">
        <v>20</v>
      </c>
      <c r="O239">
        <v>1</v>
      </c>
      <c r="P239">
        <v>0.2</v>
      </c>
      <c r="R239" t="s">
        <v>18</v>
      </c>
      <c r="S239" t="s">
        <v>112</v>
      </c>
      <c r="T239">
        <v>2</v>
      </c>
      <c r="U239" t="s">
        <v>1138</v>
      </c>
      <c r="V239" s="60">
        <v>40</v>
      </c>
      <c r="W239">
        <v>2</v>
      </c>
      <c r="X239">
        <v>0.8</v>
      </c>
    </row>
    <row r="240" spans="1:24">
      <c r="A240" t="s">
        <v>296</v>
      </c>
      <c r="B240" t="s">
        <v>298</v>
      </c>
      <c r="C240">
        <v>2.9</v>
      </c>
      <c r="D240">
        <v>3</v>
      </c>
      <c r="E240">
        <v>18</v>
      </c>
      <c r="F240" s="64">
        <f t="shared" si="5"/>
        <v>2</v>
      </c>
      <c r="H240">
        <v>45</v>
      </c>
      <c r="J240" t="s">
        <v>18</v>
      </c>
      <c r="K240" t="s">
        <v>114</v>
      </c>
      <c r="L240">
        <v>3</v>
      </c>
      <c r="M240" t="s">
        <v>1341</v>
      </c>
      <c r="N240" s="60">
        <v>10</v>
      </c>
      <c r="O240">
        <v>1</v>
      </c>
      <c r="P240">
        <v>0.1</v>
      </c>
      <c r="R240" t="s">
        <v>18</v>
      </c>
      <c r="S240" t="s">
        <v>113</v>
      </c>
      <c r="T240">
        <v>1</v>
      </c>
      <c r="U240" t="s">
        <v>768</v>
      </c>
      <c r="V240" s="60">
        <v>47</v>
      </c>
      <c r="W240">
        <v>1</v>
      </c>
      <c r="X240">
        <v>0.47</v>
      </c>
    </row>
    <row r="241" spans="1:24">
      <c r="A241" t="s">
        <v>296</v>
      </c>
      <c r="B241" t="s">
        <v>299</v>
      </c>
      <c r="C241">
        <v>1</v>
      </c>
      <c r="D241">
        <v>1</v>
      </c>
      <c r="E241">
        <v>6</v>
      </c>
      <c r="F241" s="64">
        <f t="shared" si="5"/>
        <v>0.67</v>
      </c>
      <c r="H241">
        <v>15</v>
      </c>
      <c r="J241" t="s">
        <v>18</v>
      </c>
      <c r="K241" t="s">
        <v>115</v>
      </c>
      <c r="L241">
        <v>1</v>
      </c>
      <c r="M241" t="s">
        <v>1176</v>
      </c>
      <c r="N241" s="60">
        <v>10</v>
      </c>
      <c r="O241">
        <v>1</v>
      </c>
      <c r="P241">
        <v>0.1</v>
      </c>
      <c r="R241" t="s">
        <v>18</v>
      </c>
      <c r="S241" t="s">
        <v>113</v>
      </c>
      <c r="T241">
        <v>2</v>
      </c>
      <c r="U241" t="s">
        <v>1653</v>
      </c>
      <c r="V241" s="60">
        <v>53</v>
      </c>
      <c r="W241">
        <v>1</v>
      </c>
      <c r="X241">
        <v>0.53</v>
      </c>
    </row>
    <row r="242" spans="1:24">
      <c r="A242" t="s">
        <v>296</v>
      </c>
      <c r="B242" t="s">
        <v>300</v>
      </c>
      <c r="C242">
        <v>2.9</v>
      </c>
      <c r="D242">
        <v>3</v>
      </c>
      <c r="E242">
        <v>18</v>
      </c>
      <c r="F242" s="64">
        <f t="shared" si="5"/>
        <v>2</v>
      </c>
      <c r="H242">
        <v>45</v>
      </c>
      <c r="J242" t="s">
        <v>18</v>
      </c>
      <c r="K242" t="s">
        <v>115</v>
      </c>
      <c r="L242">
        <v>2</v>
      </c>
      <c r="M242" t="s">
        <v>807</v>
      </c>
      <c r="N242" s="60">
        <v>20</v>
      </c>
      <c r="O242">
        <v>2</v>
      </c>
      <c r="P242">
        <v>0.4</v>
      </c>
      <c r="R242" t="s">
        <v>18</v>
      </c>
      <c r="S242" t="s">
        <v>114</v>
      </c>
      <c r="T242">
        <v>1</v>
      </c>
      <c r="U242" t="s">
        <v>1150</v>
      </c>
      <c r="V242" s="60">
        <v>69.7</v>
      </c>
      <c r="W242">
        <v>1</v>
      </c>
      <c r="X242">
        <v>0.69699999999999995</v>
      </c>
    </row>
    <row r="243" spans="1:24">
      <c r="A243" t="s">
        <v>296</v>
      </c>
      <c r="B243" t="s">
        <v>301</v>
      </c>
      <c r="C243">
        <v>2.9</v>
      </c>
      <c r="D243">
        <v>3</v>
      </c>
      <c r="E243">
        <v>18</v>
      </c>
      <c r="F243" s="64">
        <f t="shared" si="5"/>
        <v>2</v>
      </c>
      <c r="H243">
        <v>45</v>
      </c>
      <c r="J243" t="s">
        <v>18</v>
      </c>
      <c r="K243" t="s">
        <v>115</v>
      </c>
      <c r="L243">
        <v>3</v>
      </c>
      <c r="M243" t="s">
        <v>1341</v>
      </c>
      <c r="N243" s="60">
        <v>70</v>
      </c>
      <c r="O243">
        <v>1</v>
      </c>
      <c r="P243">
        <v>0.7</v>
      </c>
      <c r="R243" t="s">
        <v>18</v>
      </c>
      <c r="S243" t="s">
        <v>114</v>
      </c>
      <c r="T243">
        <v>2</v>
      </c>
      <c r="U243" t="s">
        <v>1150</v>
      </c>
      <c r="V243" s="60">
        <v>18.18</v>
      </c>
      <c r="W243">
        <v>1</v>
      </c>
      <c r="X243">
        <v>0.18179999999999999</v>
      </c>
    </row>
    <row r="244" spans="1:24">
      <c r="A244" t="s">
        <v>296</v>
      </c>
      <c r="B244" t="s">
        <v>302</v>
      </c>
      <c r="C244">
        <v>2.9</v>
      </c>
      <c r="D244">
        <v>3</v>
      </c>
      <c r="E244">
        <v>18</v>
      </c>
      <c r="F244" s="64">
        <f t="shared" si="5"/>
        <v>2</v>
      </c>
      <c r="H244">
        <v>45</v>
      </c>
      <c r="J244" t="s">
        <v>18</v>
      </c>
      <c r="K244" t="s">
        <v>116</v>
      </c>
      <c r="L244">
        <v>1</v>
      </c>
      <c r="M244" t="s">
        <v>747</v>
      </c>
      <c r="N244" s="60">
        <v>5</v>
      </c>
      <c r="O244">
        <v>3</v>
      </c>
      <c r="P244">
        <v>0.15</v>
      </c>
      <c r="R244" t="s">
        <v>18</v>
      </c>
      <c r="S244" t="s">
        <v>114</v>
      </c>
      <c r="T244">
        <v>3</v>
      </c>
      <c r="U244" t="s">
        <v>1150</v>
      </c>
      <c r="V244" s="60">
        <v>12.12</v>
      </c>
      <c r="W244">
        <v>1</v>
      </c>
      <c r="X244">
        <v>0.1212</v>
      </c>
    </row>
    <row r="245" spans="1:24">
      <c r="A245" t="s">
        <v>296</v>
      </c>
      <c r="B245" t="s">
        <v>303</v>
      </c>
      <c r="C245">
        <v>2.9</v>
      </c>
      <c r="D245">
        <v>3</v>
      </c>
      <c r="E245">
        <v>18</v>
      </c>
      <c r="F245" s="64">
        <f t="shared" si="5"/>
        <v>2</v>
      </c>
      <c r="H245">
        <v>45</v>
      </c>
      <c r="J245" t="s">
        <v>18</v>
      </c>
      <c r="K245" t="s">
        <v>116</v>
      </c>
      <c r="L245">
        <v>2</v>
      </c>
      <c r="M245" t="s">
        <v>1468</v>
      </c>
      <c r="N245" s="60">
        <v>35</v>
      </c>
      <c r="O245">
        <v>3</v>
      </c>
      <c r="P245">
        <v>1.05</v>
      </c>
      <c r="R245" t="s">
        <v>18</v>
      </c>
      <c r="S245" t="s">
        <v>115</v>
      </c>
      <c r="T245">
        <v>1</v>
      </c>
      <c r="U245" t="s">
        <v>1654</v>
      </c>
      <c r="V245" s="60">
        <v>16.670000000000002</v>
      </c>
      <c r="W245">
        <v>1</v>
      </c>
      <c r="X245">
        <v>0.16669999999999999</v>
      </c>
    </row>
    <row r="246" spans="1:24">
      <c r="A246" t="s">
        <v>296</v>
      </c>
      <c r="B246" t="s">
        <v>304</v>
      </c>
      <c r="C246">
        <v>2.9</v>
      </c>
      <c r="D246">
        <v>3</v>
      </c>
      <c r="E246">
        <v>18</v>
      </c>
      <c r="F246" s="64">
        <f t="shared" si="5"/>
        <v>2</v>
      </c>
      <c r="H246">
        <v>45</v>
      </c>
      <c r="J246" t="s">
        <v>18</v>
      </c>
      <c r="K246" t="s">
        <v>116</v>
      </c>
      <c r="L246">
        <v>3</v>
      </c>
      <c r="M246" t="s">
        <v>800</v>
      </c>
      <c r="N246" s="60">
        <v>60</v>
      </c>
      <c r="O246">
        <v>2</v>
      </c>
      <c r="P246">
        <v>1.2</v>
      </c>
      <c r="R246" t="s">
        <v>18</v>
      </c>
      <c r="S246" t="s">
        <v>115</v>
      </c>
      <c r="T246">
        <v>2</v>
      </c>
      <c r="U246" t="s">
        <v>1654</v>
      </c>
      <c r="V246" s="60">
        <v>33.33</v>
      </c>
      <c r="W246">
        <v>1</v>
      </c>
      <c r="X246">
        <v>0.33329999999999999</v>
      </c>
    </row>
    <row r="247" spans="1:24">
      <c r="A247" t="s">
        <v>296</v>
      </c>
      <c r="B247" t="s">
        <v>305</v>
      </c>
      <c r="C247">
        <v>2.9</v>
      </c>
      <c r="D247">
        <v>3</v>
      </c>
      <c r="E247">
        <v>18</v>
      </c>
      <c r="F247" s="64">
        <f t="shared" si="5"/>
        <v>2</v>
      </c>
      <c r="H247">
        <v>45</v>
      </c>
      <c r="J247" t="s">
        <v>18</v>
      </c>
      <c r="K247" t="s">
        <v>117</v>
      </c>
      <c r="L247">
        <v>1</v>
      </c>
      <c r="M247" t="s">
        <v>992</v>
      </c>
      <c r="N247" s="60">
        <v>10</v>
      </c>
      <c r="O247">
        <v>3</v>
      </c>
      <c r="P247">
        <v>0.3</v>
      </c>
      <c r="R247" t="s">
        <v>18</v>
      </c>
      <c r="S247" t="s">
        <v>115</v>
      </c>
      <c r="T247">
        <v>3</v>
      </c>
      <c r="U247" t="s">
        <v>1654</v>
      </c>
      <c r="V247" s="60">
        <v>50</v>
      </c>
      <c r="W247">
        <v>1</v>
      </c>
      <c r="X247">
        <v>0.5</v>
      </c>
    </row>
    <row r="248" spans="1:24">
      <c r="A248" t="s">
        <v>296</v>
      </c>
      <c r="B248" t="s">
        <v>306</v>
      </c>
      <c r="C248">
        <v>2.9</v>
      </c>
      <c r="D248">
        <v>3</v>
      </c>
      <c r="E248">
        <v>18</v>
      </c>
      <c r="F248" s="64">
        <f t="shared" si="5"/>
        <v>2</v>
      </c>
      <c r="H248">
        <v>45</v>
      </c>
      <c r="J248" t="s">
        <v>18</v>
      </c>
      <c r="K248" t="s">
        <v>117</v>
      </c>
      <c r="L248">
        <v>2</v>
      </c>
      <c r="M248" t="s">
        <v>772</v>
      </c>
      <c r="N248" s="60">
        <v>30</v>
      </c>
      <c r="O248">
        <v>2</v>
      </c>
      <c r="P248">
        <v>0.6</v>
      </c>
      <c r="R248" t="s">
        <v>18</v>
      </c>
      <c r="S248" t="s">
        <v>116</v>
      </c>
      <c r="T248">
        <v>1</v>
      </c>
      <c r="U248" t="s">
        <v>1156</v>
      </c>
      <c r="V248" s="60">
        <v>38.71</v>
      </c>
      <c r="W248">
        <v>1</v>
      </c>
      <c r="X248">
        <v>0.3871</v>
      </c>
    </row>
    <row r="249" spans="1:24">
      <c r="A249" t="s">
        <v>296</v>
      </c>
      <c r="B249" t="s">
        <v>307</v>
      </c>
      <c r="C249">
        <v>1</v>
      </c>
      <c r="D249">
        <v>1</v>
      </c>
      <c r="E249">
        <v>6</v>
      </c>
      <c r="F249" s="64">
        <f t="shared" si="5"/>
        <v>0.67</v>
      </c>
      <c r="H249">
        <v>15</v>
      </c>
      <c r="J249" t="s">
        <v>18</v>
      </c>
      <c r="K249" t="s">
        <v>117</v>
      </c>
      <c r="L249">
        <v>3</v>
      </c>
      <c r="M249" t="s">
        <v>800</v>
      </c>
      <c r="N249" s="60">
        <v>60</v>
      </c>
      <c r="O249">
        <v>2</v>
      </c>
      <c r="P249">
        <v>1.2</v>
      </c>
      <c r="R249" t="s">
        <v>18</v>
      </c>
      <c r="S249" t="s">
        <v>116</v>
      </c>
      <c r="T249">
        <v>2</v>
      </c>
      <c r="U249" t="s">
        <v>822</v>
      </c>
      <c r="V249" s="60">
        <v>22.58</v>
      </c>
      <c r="W249">
        <v>3</v>
      </c>
      <c r="X249">
        <v>0.6774</v>
      </c>
    </row>
    <row r="250" spans="1:24">
      <c r="A250" t="s">
        <v>296</v>
      </c>
      <c r="B250" t="s">
        <v>308</v>
      </c>
      <c r="C250">
        <v>1.45</v>
      </c>
      <c r="D250">
        <v>1.3</v>
      </c>
      <c r="E250">
        <v>8</v>
      </c>
      <c r="F250" s="64">
        <f t="shared" si="5"/>
        <v>0.89</v>
      </c>
      <c r="H250">
        <v>24</v>
      </c>
      <c r="J250" t="s">
        <v>18</v>
      </c>
      <c r="K250" t="s">
        <v>118</v>
      </c>
      <c r="L250">
        <v>1</v>
      </c>
      <c r="M250" t="s">
        <v>1496</v>
      </c>
      <c r="N250" s="60">
        <v>80</v>
      </c>
      <c r="O250">
        <v>2</v>
      </c>
      <c r="P250">
        <v>1.6</v>
      </c>
      <c r="R250" t="s">
        <v>18</v>
      </c>
      <c r="S250" t="s">
        <v>116</v>
      </c>
      <c r="T250">
        <v>3</v>
      </c>
      <c r="U250" t="s">
        <v>1156</v>
      </c>
      <c r="V250" s="60">
        <v>38.71</v>
      </c>
      <c r="W250">
        <v>1</v>
      </c>
      <c r="X250">
        <v>0.3871</v>
      </c>
    </row>
    <row r="251" spans="1:24">
      <c r="A251" t="s">
        <v>296</v>
      </c>
      <c r="B251" t="s">
        <v>309</v>
      </c>
      <c r="C251">
        <v>1.1499999999999999</v>
      </c>
      <c r="D251">
        <v>1</v>
      </c>
      <c r="E251">
        <v>6</v>
      </c>
      <c r="F251" s="64">
        <f t="shared" si="5"/>
        <v>0.67</v>
      </c>
      <c r="H251">
        <v>20</v>
      </c>
      <c r="J251" t="s">
        <v>18</v>
      </c>
      <c r="K251" t="s">
        <v>118</v>
      </c>
      <c r="L251">
        <v>2</v>
      </c>
      <c r="M251" t="s">
        <v>1655</v>
      </c>
      <c r="N251" s="60">
        <v>15</v>
      </c>
      <c r="O251">
        <v>2</v>
      </c>
      <c r="P251">
        <v>0.3</v>
      </c>
      <c r="R251" t="s">
        <v>18</v>
      </c>
      <c r="S251" t="s">
        <v>117</v>
      </c>
      <c r="T251">
        <v>1</v>
      </c>
      <c r="U251" t="s">
        <v>1656</v>
      </c>
      <c r="V251" s="60">
        <v>16.670000000000002</v>
      </c>
      <c r="W251">
        <v>3</v>
      </c>
      <c r="X251">
        <v>0.50009999999999999</v>
      </c>
    </row>
    <row r="252" spans="1:24">
      <c r="A252" t="s">
        <v>296</v>
      </c>
      <c r="B252" t="s">
        <v>310</v>
      </c>
      <c r="C252">
        <v>1.5</v>
      </c>
      <c r="D252">
        <v>1.3333999999999999</v>
      </c>
      <c r="E252">
        <v>9</v>
      </c>
      <c r="F252" s="64">
        <f t="shared" si="5"/>
        <v>1</v>
      </c>
      <c r="H252">
        <v>30</v>
      </c>
      <c r="J252" t="s">
        <v>18</v>
      </c>
      <c r="K252" t="s">
        <v>118</v>
      </c>
      <c r="L252">
        <v>3</v>
      </c>
      <c r="M252" t="s">
        <v>1508</v>
      </c>
      <c r="N252" s="60">
        <v>5</v>
      </c>
      <c r="O252">
        <v>2</v>
      </c>
      <c r="P252">
        <v>0.1</v>
      </c>
      <c r="R252" t="s">
        <v>18</v>
      </c>
      <c r="S252" t="s">
        <v>117</v>
      </c>
      <c r="T252">
        <v>2</v>
      </c>
      <c r="U252" t="s">
        <v>884</v>
      </c>
      <c r="V252" s="60">
        <v>33.33</v>
      </c>
      <c r="W252">
        <v>1</v>
      </c>
      <c r="X252">
        <v>0.33329999999999999</v>
      </c>
    </row>
    <row r="253" spans="1:24">
      <c r="A253" t="s">
        <v>296</v>
      </c>
      <c r="B253" t="s">
        <v>311</v>
      </c>
      <c r="C253">
        <v>1.5</v>
      </c>
      <c r="D253">
        <v>1.3333999999999999</v>
      </c>
      <c r="E253">
        <v>9</v>
      </c>
      <c r="F253" s="64">
        <f t="shared" si="5"/>
        <v>1</v>
      </c>
      <c r="H253">
        <v>30</v>
      </c>
      <c r="J253" t="s">
        <v>18</v>
      </c>
      <c r="K253" t="s">
        <v>119</v>
      </c>
      <c r="L253">
        <v>1</v>
      </c>
      <c r="M253" t="s">
        <v>1496</v>
      </c>
      <c r="N253" s="60">
        <v>80</v>
      </c>
      <c r="O253">
        <v>2</v>
      </c>
      <c r="P253">
        <v>1.6</v>
      </c>
      <c r="R253" t="s">
        <v>18</v>
      </c>
      <c r="S253" t="s">
        <v>117</v>
      </c>
      <c r="T253">
        <v>3</v>
      </c>
      <c r="U253" t="s">
        <v>884</v>
      </c>
      <c r="V253" s="60">
        <v>50</v>
      </c>
      <c r="W253">
        <v>1</v>
      </c>
      <c r="X253">
        <v>0.5</v>
      </c>
    </row>
    <row r="254" spans="1:24">
      <c r="A254" t="s">
        <v>296</v>
      </c>
      <c r="B254" t="s">
        <v>312</v>
      </c>
      <c r="C254">
        <v>1</v>
      </c>
      <c r="D254">
        <v>1</v>
      </c>
      <c r="E254">
        <v>6</v>
      </c>
      <c r="F254" s="64">
        <f t="shared" si="5"/>
        <v>0.67</v>
      </c>
      <c r="H254">
        <v>15</v>
      </c>
      <c r="J254" t="s">
        <v>18</v>
      </c>
      <c r="K254" t="s">
        <v>119</v>
      </c>
      <c r="L254">
        <v>2</v>
      </c>
      <c r="M254" t="s">
        <v>720</v>
      </c>
      <c r="N254" s="60">
        <v>15</v>
      </c>
      <c r="O254">
        <v>1</v>
      </c>
      <c r="P254">
        <v>0.15</v>
      </c>
      <c r="R254" t="s">
        <v>18</v>
      </c>
      <c r="S254" t="s">
        <v>118</v>
      </c>
      <c r="T254">
        <v>1</v>
      </c>
      <c r="U254" t="s">
        <v>1657</v>
      </c>
      <c r="V254" s="60">
        <v>50</v>
      </c>
      <c r="W254">
        <v>2</v>
      </c>
      <c r="X254">
        <v>1</v>
      </c>
    </row>
    <row r="255" spans="1:24">
      <c r="A255" t="s">
        <v>296</v>
      </c>
      <c r="B255" t="s">
        <v>313</v>
      </c>
      <c r="C255">
        <v>1.2857000000000001</v>
      </c>
      <c r="D255">
        <v>1</v>
      </c>
      <c r="E255">
        <v>7</v>
      </c>
      <c r="F255" s="64">
        <f t="shared" si="5"/>
        <v>0.78</v>
      </c>
      <c r="H255">
        <v>24</v>
      </c>
      <c r="J255" t="s">
        <v>18</v>
      </c>
      <c r="K255" t="s">
        <v>119</v>
      </c>
      <c r="L255">
        <v>3</v>
      </c>
      <c r="M255" t="s">
        <v>1633</v>
      </c>
      <c r="N255" s="60">
        <v>5</v>
      </c>
      <c r="O255">
        <v>2</v>
      </c>
      <c r="P255">
        <v>0.1</v>
      </c>
      <c r="R255" t="s">
        <v>18</v>
      </c>
      <c r="S255" t="s">
        <v>118</v>
      </c>
      <c r="T255">
        <v>2</v>
      </c>
      <c r="U255" t="s">
        <v>1657</v>
      </c>
      <c r="V255" s="60">
        <v>33.33</v>
      </c>
      <c r="W255">
        <v>2</v>
      </c>
      <c r="X255">
        <v>0.66659999999999997</v>
      </c>
    </row>
    <row r="256" spans="1:24">
      <c r="A256" t="s">
        <v>296</v>
      </c>
      <c r="B256" t="s">
        <v>314</v>
      </c>
      <c r="C256">
        <v>1.4</v>
      </c>
      <c r="D256">
        <v>2</v>
      </c>
      <c r="E256">
        <v>10</v>
      </c>
      <c r="F256" s="64">
        <f t="shared" si="5"/>
        <v>1.1100000000000001</v>
      </c>
      <c r="H256">
        <v>21</v>
      </c>
      <c r="J256" t="s">
        <v>18</v>
      </c>
      <c r="K256" t="s">
        <v>120</v>
      </c>
      <c r="L256">
        <v>1</v>
      </c>
      <c r="M256" t="s">
        <v>749</v>
      </c>
      <c r="N256" s="60">
        <v>100</v>
      </c>
      <c r="O256">
        <v>1</v>
      </c>
      <c r="P256">
        <v>1</v>
      </c>
      <c r="R256" t="s">
        <v>18</v>
      </c>
      <c r="S256" t="s">
        <v>118</v>
      </c>
      <c r="T256">
        <v>3</v>
      </c>
      <c r="U256" t="s">
        <v>1657</v>
      </c>
      <c r="V256" s="60">
        <v>16.670000000000002</v>
      </c>
      <c r="W256">
        <v>2</v>
      </c>
      <c r="X256">
        <v>0.33339999999999997</v>
      </c>
    </row>
    <row r="257" spans="1:24">
      <c r="A257" t="s">
        <v>296</v>
      </c>
      <c r="B257" t="s">
        <v>315</v>
      </c>
      <c r="C257">
        <v>2.8</v>
      </c>
      <c r="D257">
        <v>2.6665999999999999</v>
      </c>
      <c r="E257">
        <v>16</v>
      </c>
      <c r="F257" s="64">
        <f t="shared" si="5"/>
        <v>1.78</v>
      </c>
      <c r="H257">
        <v>42</v>
      </c>
      <c r="J257" t="s">
        <v>18</v>
      </c>
      <c r="K257" t="s">
        <v>121</v>
      </c>
      <c r="L257">
        <v>1</v>
      </c>
      <c r="M257" t="s">
        <v>1485</v>
      </c>
      <c r="N257" s="60">
        <v>60</v>
      </c>
      <c r="O257">
        <v>2</v>
      </c>
      <c r="P257">
        <v>1.2</v>
      </c>
      <c r="R257" t="s">
        <v>18</v>
      </c>
      <c r="S257" t="s">
        <v>119</v>
      </c>
      <c r="T257">
        <v>1</v>
      </c>
      <c r="U257" t="s">
        <v>1159</v>
      </c>
      <c r="V257" s="60">
        <v>16.670000000000002</v>
      </c>
      <c r="W257">
        <v>2</v>
      </c>
      <c r="X257">
        <v>0.33339999999999997</v>
      </c>
    </row>
    <row r="258" spans="1:24">
      <c r="A258" t="s">
        <v>296</v>
      </c>
      <c r="B258" t="s">
        <v>316</v>
      </c>
      <c r="C258">
        <v>2.5</v>
      </c>
      <c r="D258">
        <v>2.5</v>
      </c>
      <c r="E258">
        <v>15</v>
      </c>
      <c r="F258" s="64">
        <f t="shared" si="5"/>
        <v>1.67</v>
      </c>
      <c r="H258">
        <v>38</v>
      </c>
      <c r="J258" t="s">
        <v>18</v>
      </c>
      <c r="K258" t="s">
        <v>121</v>
      </c>
      <c r="L258">
        <v>2</v>
      </c>
      <c r="M258" t="s">
        <v>1468</v>
      </c>
      <c r="N258" s="60">
        <v>30</v>
      </c>
      <c r="O258">
        <v>3</v>
      </c>
      <c r="P258">
        <v>0.9</v>
      </c>
      <c r="R258" t="s">
        <v>18</v>
      </c>
      <c r="S258" t="s">
        <v>119</v>
      </c>
      <c r="T258">
        <v>2</v>
      </c>
      <c r="U258" t="s">
        <v>1159</v>
      </c>
      <c r="V258" s="60">
        <v>33.33</v>
      </c>
      <c r="W258">
        <v>2</v>
      </c>
      <c r="X258">
        <v>0.66659999999999997</v>
      </c>
    </row>
    <row r="259" spans="1:24">
      <c r="A259" t="s">
        <v>296</v>
      </c>
      <c r="B259" t="s">
        <v>317</v>
      </c>
      <c r="C259">
        <v>1.2</v>
      </c>
      <c r="D259">
        <v>1</v>
      </c>
      <c r="E259">
        <v>7</v>
      </c>
      <c r="F259" s="64">
        <f t="shared" si="5"/>
        <v>0.78</v>
      </c>
      <c r="H259">
        <v>18</v>
      </c>
      <c r="J259" t="s">
        <v>18</v>
      </c>
      <c r="K259" t="s">
        <v>121</v>
      </c>
      <c r="L259">
        <v>3</v>
      </c>
      <c r="M259" t="s">
        <v>747</v>
      </c>
      <c r="N259" s="60">
        <v>10</v>
      </c>
      <c r="O259">
        <v>3</v>
      </c>
      <c r="P259">
        <v>0.3</v>
      </c>
      <c r="R259" t="s">
        <v>18</v>
      </c>
      <c r="S259" t="s">
        <v>119</v>
      </c>
      <c r="T259">
        <v>3</v>
      </c>
      <c r="U259" t="s">
        <v>1159</v>
      </c>
      <c r="V259" s="60">
        <v>50</v>
      </c>
      <c r="W259">
        <v>2</v>
      </c>
      <c r="X259">
        <v>1</v>
      </c>
    </row>
    <row r="260" spans="1:24">
      <c r="A260" t="s">
        <v>296</v>
      </c>
      <c r="B260" t="s">
        <v>318</v>
      </c>
      <c r="E260">
        <v>0</v>
      </c>
      <c r="F260" s="64">
        <f t="shared" si="5"/>
        <v>0</v>
      </c>
      <c r="H260">
        <v>0</v>
      </c>
      <c r="J260" t="s">
        <v>18</v>
      </c>
      <c r="K260" t="s">
        <v>122</v>
      </c>
      <c r="L260">
        <v>1</v>
      </c>
      <c r="M260" t="s">
        <v>1341</v>
      </c>
      <c r="N260" s="60">
        <v>80</v>
      </c>
      <c r="O260">
        <v>1</v>
      </c>
      <c r="P260">
        <v>0.8</v>
      </c>
      <c r="R260" t="s">
        <v>18</v>
      </c>
      <c r="S260" t="s">
        <v>120</v>
      </c>
      <c r="T260">
        <v>1</v>
      </c>
      <c r="U260" t="s">
        <v>1169</v>
      </c>
      <c r="V260" s="60">
        <v>100</v>
      </c>
      <c r="W260">
        <v>1</v>
      </c>
      <c r="X260">
        <v>1</v>
      </c>
    </row>
    <row r="261" spans="1:24">
      <c r="A261" t="s">
        <v>296</v>
      </c>
      <c r="B261" t="s">
        <v>319</v>
      </c>
      <c r="C261">
        <v>1</v>
      </c>
      <c r="D261">
        <v>0</v>
      </c>
      <c r="E261">
        <v>3</v>
      </c>
      <c r="F261" s="64">
        <f t="shared" si="5"/>
        <v>0.33</v>
      </c>
      <c r="H261">
        <v>15</v>
      </c>
      <c r="J261" t="s">
        <v>18</v>
      </c>
      <c r="K261" t="s">
        <v>122</v>
      </c>
      <c r="L261">
        <v>2</v>
      </c>
      <c r="M261" t="s">
        <v>747</v>
      </c>
      <c r="N261" s="60">
        <v>20</v>
      </c>
      <c r="O261">
        <v>3</v>
      </c>
      <c r="P261">
        <v>0.6</v>
      </c>
      <c r="R261" t="s">
        <v>18</v>
      </c>
      <c r="S261" t="s">
        <v>121</v>
      </c>
      <c r="T261">
        <v>1</v>
      </c>
      <c r="U261" t="s">
        <v>1172</v>
      </c>
      <c r="V261" s="60">
        <v>60</v>
      </c>
      <c r="W261">
        <v>1</v>
      </c>
      <c r="X261">
        <v>0.6</v>
      </c>
    </row>
    <row r="262" spans="1:24">
      <c r="A262" t="s">
        <v>296</v>
      </c>
      <c r="B262" t="s">
        <v>320</v>
      </c>
      <c r="C262">
        <v>2.2999999999999998</v>
      </c>
      <c r="D262">
        <v>1.5</v>
      </c>
      <c r="E262">
        <v>11</v>
      </c>
      <c r="F262" s="64">
        <f t="shared" si="5"/>
        <v>1.22</v>
      </c>
      <c r="H262">
        <v>45</v>
      </c>
      <c r="J262" t="s">
        <v>18</v>
      </c>
      <c r="K262" t="s">
        <v>123</v>
      </c>
      <c r="L262">
        <v>1</v>
      </c>
      <c r="M262" t="s">
        <v>1176</v>
      </c>
      <c r="N262" s="60">
        <v>25</v>
      </c>
      <c r="O262">
        <v>1</v>
      </c>
      <c r="P262">
        <v>0.25</v>
      </c>
      <c r="R262" t="s">
        <v>18</v>
      </c>
      <c r="S262" t="s">
        <v>121</v>
      </c>
      <c r="T262">
        <v>2</v>
      </c>
      <c r="U262" t="s">
        <v>1171</v>
      </c>
      <c r="V262" s="60">
        <v>30</v>
      </c>
      <c r="W262">
        <v>2</v>
      </c>
      <c r="X262">
        <v>0.6</v>
      </c>
    </row>
    <row r="263" spans="1:24">
      <c r="A263" t="s">
        <v>296</v>
      </c>
      <c r="B263" t="s">
        <v>321</v>
      </c>
      <c r="C263">
        <v>1</v>
      </c>
      <c r="D263">
        <v>1</v>
      </c>
      <c r="E263">
        <v>6</v>
      </c>
      <c r="F263" s="64">
        <f t="shared" si="5"/>
        <v>0.67</v>
      </c>
      <c r="H263">
        <v>15</v>
      </c>
      <c r="J263" t="s">
        <v>18</v>
      </c>
      <c r="K263" t="s">
        <v>123</v>
      </c>
      <c r="L263">
        <v>2</v>
      </c>
      <c r="M263" t="s">
        <v>1176</v>
      </c>
      <c r="N263" s="60">
        <v>25</v>
      </c>
      <c r="O263">
        <v>1</v>
      </c>
      <c r="P263">
        <v>0.25</v>
      </c>
      <c r="R263" t="s">
        <v>18</v>
      </c>
      <c r="S263" t="s">
        <v>121</v>
      </c>
      <c r="T263">
        <v>3</v>
      </c>
      <c r="U263" t="s">
        <v>1170</v>
      </c>
      <c r="V263" s="60">
        <v>10</v>
      </c>
      <c r="W263">
        <v>3</v>
      </c>
      <c r="X263">
        <v>0.3</v>
      </c>
    </row>
    <row r="264" spans="1:24">
      <c r="A264" t="s">
        <v>296</v>
      </c>
      <c r="B264" t="s">
        <v>322</v>
      </c>
      <c r="E264">
        <v>0</v>
      </c>
      <c r="F264" s="64">
        <f t="shared" si="5"/>
        <v>0</v>
      </c>
      <c r="H264">
        <v>0</v>
      </c>
      <c r="J264" t="s">
        <v>18</v>
      </c>
      <c r="K264" t="s">
        <v>123</v>
      </c>
      <c r="L264">
        <v>3</v>
      </c>
      <c r="M264" t="s">
        <v>1176</v>
      </c>
      <c r="N264" s="60">
        <v>25</v>
      </c>
      <c r="O264">
        <v>1</v>
      </c>
      <c r="P264">
        <v>0.25</v>
      </c>
      <c r="R264" t="s">
        <v>18</v>
      </c>
      <c r="S264" t="s">
        <v>122</v>
      </c>
      <c r="T264">
        <v>1</v>
      </c>
      <c r="U264" t="s">
        <v>1658</v>
      </c>
      <c r="V264" s="60">
        <v>80</v>
      </c>
      <c r="W264">
        <v>1</v>
      </c>
      <c r="X264">
        <v>0.8</v>
      </c>
    </row>
    <row r="265" spans="1:24">
      <c r="A265" t="s">
        <v>296</v>
      </c>
      <c r="B265" t="s">
        <v>323</v>
      </c>
      <c r="C265">
        <v>1.2</v>
      </c>
      <c r="D265">
        <v>1.375</v>
      </c>
      <c r="E265">
        <v>8</v>
      </c>
      <c r="F265" s="64">
        <f t="shared" si="5"/>
        <v>0.89</v>
      </c>
      <c r="H265">
        <v>21</v>
      </c>
      <c r="J265" t="s">
        <v>18</v>
      </c>
      <c r="K265" t="s">
        <v>123</v>
      </c>
      <c r="L265">
        <v>4</v>
      </c>
      <c r="M265" t="s">
        <v>1176</v>
      </c>
      <c r="N265" s="60">
        <v>25</v>
      </c>
      <c r="O265">
        <v>1</v>
      </c>
      <c r="P265">
        <v>0.25</v>
      </c>
      <c r="R265" t="s">
        <v>18</v>
      </c>
      <c r="S265" t="s">
        <v>122</v>
      </c>
      <c r="T265">
        <v>2</v>
      </c>
      <c r="U265" t="s">
        <v>1659</v>
      </c>
      <c r="V265" s="60">
        <v>20</v>
      </c>
      <c r="W265">
        <v>3</v>
      </c>
      <c r="X265">
        <v>0.6</v>
      </c>
    </row>
    <row r="266" spans="1:24">
      <c r="A266" t="s">
        <v>296</v>
      </c>
      <c r="B266" t="s">
        <v>324</v>
      </c>
      <c r="C266">
        <v>1</v>
      </c>
      <c r="D266">
        <v>1</v>
      </c>
      <c r="E266">
        <v>6</v>
      </c>
      <c r="F266" s="64">
        <f t="shared" si="5"/>
        <v>0.67</v>
      </c>
      <c r="H266">
        <v>15</v>
      </c>
      <c r="J266" t="s">
        <v>18</v>
      </c>
      <c r="K266" t="s">
        <v>124</v>
      </c>
      <c r="L266">
        <v>1</v>
      </c>
      <c r="M266" t="s">
        <v>1474</v>
      </c>
      <c r="N266" s="60">
        <v>100</v>
      </c>
      <c r="O266">
        <v>2</v>
      </c>
      <c r="P266">
        <v>2</v>
      </c>
      <c r="R266" t="s">
        <v>18</v>
      </c>
      <c r="S266" t="s">
        <v>123</v>
      </c>
      <c r="T266">
        <v>1</v>
      </c>
      <c r="U266" t="s">
        <v>1177</v>
      </c>
      <c r="V266" s="60">
        <v>42.87</v>
      </c>
      <c r="W266">
        <v>1</v>
      </c>
      <c r="X266">
        <v>0.42870000000000003</v>
      </c>
    </row>
    <row r="267" spans="1:24">
      <c r="A267" t="s">
        <v>296</v>
      </c>
      <c r="B267" t="s">
        <v>325</v>
      </c>
      <c r="E267">
        <v>0</v>
      </c>
      <c r="F267" s="64">
        <f t="shared" si="5"/>
        <v>0</v>
      </c>
      <c r="H267">
        <v>0</v>
      </c>
      <c r="J267" t="s">
        <v>18</v>
      </c>
      <c r="K267" t="s">
        <v>125</v>
      </c>
      <c r="L267">
        <v>1</v>
      </c>
      <c r="M267" t="s">
        <v>992</v>
      </c>
      <c r="N267" s="60">
        <v>10</v>
      </c>
      <c r="O267">
        <v>3</v>
      </c>
      <c r="P267">
        <v>0.3</v>
      </c>
      <c r="R267" t="s">
        <v>18</v>
      </c>
      <c r="S267" t="s">
        <v>123</v>
      </c>
      <c r="T267">
        <v>2</v>
      </c>
      <c r="U267" t="s">
        <v>1181</v>
      </c>
      <c r="V267" s="60">
        <v>28.57</v>
      </c>
      <c r="W267">
        <v>1</v>
      </c>
      <c r="X267">
        <v>0.28570000000000001</v>
      </c>
    </row>
    <row r="268" spans="1:24">
      <c r="A268" t="s">
        <v>296</v>
      </c>
      <c r="B268" t="s">
        <v>326</v>
      </c>
      <c r="C268">
        <v>1.1499999999999999</v>
      </c>
      <c r="D268">
        <v>2.3332999999999999</v>
      </c>
      <c r="E268">
        <v>10</v>
      </c>
      <c r="F268" s="64">
        <f t="shared" si="5"/>
        <v>1.1100000000000001</v>
      </c>
      <c r="H268">
        <v>18</v>
      </c>
      <c r="J268" t="s">
        <v>18</v>
      </c>
      <c r="K268" t="s">
        <v>125</v>
      </c>
      <c r="L268">
        <v>2</v>
      </c>
      <c r="M268" t="s">
        <v>772</v>
      </c>
      <c r="N268" s="60">
        <v>30</v>
      </c>
      <c r="O268">
        <v>2</v>
      </c>
      <c r="P268">
        <v>0.6</v>
      </c>
      <c r="R268" t="s">
        <v>18</v>
      </c>
      <c r="S268" t="s">
        <v>123</v>
      </c>
      <c r="T268">
        <v>3</v>
      </c>
      <c r="U268" t="s">
        <v>1178</v>
      </c>
      <c r="V268" s="60">
        <v>14.28</v>
      </c>
      <c r="W268">
        <v>1</v>
      </c>
      <c r="X268">
        <v>0.14280000000000001</v>
      </c>
    </row>
    <row r="269" spans="1:24">
      <c r="A269" t="s">
        <v>296</v>
      </c>
      <c r="B269" t="s">
        <v>327</v>
      </c>
      <c r="E269">
        <v>0</v>
      </c>
      <c r="F269" s="64">
        <f t="shared" si="5"/>
        <v>0</v>
      </c>
      <c r="H269">
        <v>0</v>
      </c>
      <c r="J269" t="s">
        <v>18</v>
      </c>
      <c r="K269" t="s">
        <v>125</v>
      </c>
      <c r="L269">
        <v>3</v>
      </c>
      <c r="M269" t="s">
        <v>800</v>
      </c>
      <c r="N269" s="60">
        <v>60</v>
      </c>
      <c r="O269">
        <v>2</v>
      </c>
      <c r="P269">
        <v>1.2</v>
      </c>
      <c r="R269" t="s">
        <v>18</v>
      </c>
      <c r="S269" t="s">
        <v>123</v>
      </c>
      <c r="T269">
        <v>4</v>
      </c>
      <c r="U269" t="s">
        <v>1184</v>
      </c>
      <c r="V269" s="60">
        <v>14.28</v>
      </c>
      <c r="W269">
        <v>1</v>
      </c>
      <c r="X269">
        <v>0.14280000000000001</v>
      </c>
    </row>
    <row r="270" spans="1:24">
      <c r="A270" t="s">
        <v>296</v>
      </c>
      <c r="B270" t="s">
        <v>328</v>
      </c>
      <c r="E270">
        <v>0</v>
      </c>
      <c r="F270" s="64">
        <f t="shared" si="5"/>
        <v>0</v>
      </c>
      <c r="H270">
        <v>0</v>
      </c>
      <c r="J270" t="s">
        <v>18</v>
      </c>
      <c r="K270" t="s">
        <v>126</v>
      </c>
      <c r="L270">
        <v>1</v>
      </c>
      <c r="M270" t="s">
        <v>753</v>
      </c>
      <c r="N270" s="60">
        <v>100</v>
      </c>
      <c r="O270">
        <v>2</v>
      </c>
      <c r="P270">
        <v>2</v>
      </c>
      <c r="R270" t="s">
        <v>18</v>
      </c>
      <c r="S270" t="s">
        <v>124</v>
      </c>
      <c r="T270">
        <v>1</v>
      </c>
      <c r="U270" t="s">
        <v>884</v>
      </c>
      <c r="V270" s="60">
        <v>100</v>
      </c>
      <c r="W270">
        <v>1</v>
      </c>
      <c r="X270">
        <v>1</v>
      </c>
    </row>
    <row r="271" spans="1:24">
      <c r="A271" t="s">
        <v>296</v>
      </c>
      <c r="B271" t="s">
        <v>329</v>
      </c>
      <c r="C271">
        <v>2.2999999999999998</v>
      </c>
      <c r="D271">
        <v>2</v>
      </c>
      <c r="E271">
        <v>13</v>
      </c>
      <c r="F271" s="64">
        <f t="shared" si="5"/>
        <v>1.44</v>
      </c>
      <c r="H271">
        <v>45</v>
      </c>
      <c r="J271" t="s">
        <v>18</v>
      </c>
      <c r="K271" t="s">
        <v>127</v>
      </c>
      <c r="L271">
        <v>1</v>
      </c>
      <c r="M271" t="s">
        <v>720</v>
      </c>
      <c r="N271" s="60">
        <v>100</v>
      </c>
      <c r="O271">
        <v>1</v>
      </c>
      <c r="P271">
        <v>1</v>
      </c>
      <c r="R271" t="s">
        <v>18</v>
      </c>
      <c r="S271" t="s">
        <v>125</v>
      </c>
      <c r="T271">
        <v>1</v>
      </c>
      <c r="U271" t="s">
        <v>1656</v>
      </c>
      <c r="V271" s="60">
        <v>16.670000000000002</v>
      </c>
      <c r="W271">
        <v>3</v>
      </c>
      <c r="X271">
        <v>0.50009999999999999</v>
      </c>
    </row>
    <row r="272" spans="1:24">
      <c r="A272" t="s">
        <v>296</v>
      </c>
      <c r="B272" t="s">
        <v>330</v>
      </c>
      <c r="C272">
        <v>2.2000000000000002</v>
      </c>
      <c r="D272">
        <v>1.3333999999999999</v>
      </c>
      <c r="E272">
        <v>11</v>
      </c>
      <c r="F272" s="64">
        <f t="shared" si="5"/>
        <v>1.22</v>
      </c>
      <c r="H272">
        <v>45</v>
      </c>
      <c r="J272" t="s">
        <v>164</v>
      </c>
      <c r="K272" t="s">
        <v>165</v>
      </c>
      <c r="L272">
        <v>1</v>
      </c>
      <c r="M272" t="s">
        <v>681</v>
      </c>
      <c r="N272" s="60">
        <v>70</v>
      </c>
      <c r="O272">
        <v>3</v>
      </c>
      <c r="P272">
        <v>2.1</v>
      </c>
      <c r="R272" t="s">
        <v>18</v>
      </c>
      <c r="S272" t="s">
        <v>125</v>
      </c>
      <c r="T272">
        <v>2</v>
      </c>
      <c r="U272" t="s">
        <v>884</v>
      </c>
      <c r="V272" s="60">
        <v>33.33</v>
      </c>
      <c r="W272">
        <v>1</v>
      </c>
      <c r="X272">
        <v>0.33329999999999999</v>
      </c>
    </row>
    <row r="273" spans="1:24">
      <c r="A273" t="s">
        <v>296</v>
      </c>
      <c r="B273" t="s">
        <v>331</v>
      </c>
      <c r="C273">
        <v>2.2000000000000002</v>
      </c>
      <c r="D273">
        <v>1.4</v>
      </c>
      <c r="E273">
        <v>11</v>
      </c>
      <c r="F273" s="64">
        <f t="shared" si="5"/>
        <v>1.22</v>
      </c>
      <c r="H273">
        <v>45</v>
      </c>
      <c r="J273" t="s">
        <v>164</v>
      </c>
      <c r="K273" t="s">
        <v>165</v>
      </c>
      <c r="L273">
        <v>2</v>
      </c>
      <c r="M273" t="s">
        <v>742</v>
      </c>
      <c r="N273" s="60">
        <v>10</v>
      </c>
      <c r="O273">
        <v>3</v>
      </c>
      <c r="P273">
        <v>0.3</v>
      </c>
      <c r="R273" t="s">
        <v>18</v>
      </c>
      <c r="S273" t="s">
        <v>125</v>
      </c>
      <c r="T273">
        <v>3</v>
      </c>
      <c r="U273" t="s">
        <v>884</v>
      </c>
      <c r="V273" s="60">
        <v>50</v>
      </c>
      <c r="W273">
        <v>1</v>
      </c>
      <c r="X273">
        <v>0.5</v>
      </c>
    </row>
    <row r="274" spans="1:24">
      <c r="A274" t="s">
        <v>296</v>
      </c>
      <c r="B274" t="s">
        <v>332</v>
      </c>
      <c r="C274">
        <v>1</v>
      </c>
      <c r="D274">
        <v>0</v>
      </c>
      <c r="E274">
        <v>3</v>
      </c>
      <c r="F274" s="64">
        <f t="shared" si="5"/>
        <v>0.33</v>
      </c>
      <c r="H274">
        <v>15</v>
      </c>
      <c r="J274" t="s">
        <v>164</v>
      </c>
      <c r="K274" t="s">
        <v>165</v>
      </c>
      <c r="L274">
        <v>3</v>
      </c>
      <c r="M274" t="s">
        <v>800</v>
      </c>
      <c r="N274" s="60">
        <v>10</v>
      </c>
      <c r="O274">
        <v>2</v>
      </c>
      <c r="P274">
        <v>0.2</v>
      </c>
      <c r="R274" t="s">
        <v>18</v>
      </c>
      <c r="S274" t="s">
        <v>126</v>
      </c>
      <c r="T274">
        <v>1</v>
      </c>
      <c r="U274" t="s">
        <v>1660</v>
      </c>
      <c r="V274" s="60">
        <v>100</v>
      </c>
      <c r="W274">
        <v>2</v>
      </c>
      <c r="X274">
        <v>2</v>
      </c>
    </row>
    <row r="275" spans="1:24">
      <c r="A275" t="s">
        <v>296</v>
      </c>
      <c r="B275" t="s">
        <v>333</v>
      </c>
      <c r="C275">
        <v>1</v>
      </c>
      <c r="E275">
        <v>3</v>
      </c>
      <c r="F275" s="64">
        <f t="shared" si="5"/>
        <v>0.33</v>
      </c>
      <c r="H275">
        <v>15</v>
      </c>
      <c r="J275" t="s">
        <v>164</v>
      </c>
      <c r="K275" t="s">
        <v>165</v>
      </c>
      <c r="L275">
        <v>4</v>
      </c>
      <c r="M275" t="s">
        <v>1600</v>
      </c>
      <c r="N275" s="60">
        <v>10</v>
      </c>
      <c r="O275">
        <v>3</v>
      </c>
      <c r="P275">
        <v>0.3</v>
      </c>
      <c r="R275" t="s">
        <v>18</v>
      </c>
      <c r="S275" t="s">
        <v>127</v>
      </c>
      <c r="T275">
        <v>1</v>
      </c>
      <c r="U275" t="s">
        <v>1194</v>
      </c>
      <c r="V275" s="60">
        <v>100</v>
      </c>
      <c r="W275">
        <v>1</v>
      </c>
      <c r="X275">
        <v>1</v>
      </c>
    </row>
    <row r="276" spans="1:24">
      <c r="A276" t="s">
        <v>296</v>
      </c>
      <c r="B276" t="s">
        <v>334</v>
      </c>
      <c r="C276">
        <v>1</v>
      </c>
      <c r="D276">
        <v>1</v>
      </c>
      <c r="E276">
        <v>6</v>
      </c>
      <c r="F276" s="64">
        <f t="shared" si="5"/>
        <v>0.67</v>
      </c>
      <c r="H276">
        <v>15</v>
      </c>
      <c r="J276" t="s">
        <v>164</v>
      </c>
      <c r="K276" t="s">
        <v>166</v>
      </c>
      <c r="L276">
        <v>1</v>
      </c>
      <c r="M276" t="s">
        <v>1468</v>
      </c>
      <c r="N276" s="60">
        <v>80</v>
      </c>
      <c r="O276">
        <v>3</v>
      </c>
      <c r="P276">
        <v>2.4</v>
      </c>
      <c r="R276" t="s">
        <v>164</v>
      </c>
      <c r="S276" t="s">
        <v>165</v>
      </c>
      <c r="T276">
        <v>1</v>
      </c>
      <c r="U276" t="s">
        <v>739</v>
      </c>
      <c r="V276" s="60">
        <v>30</v>
      </c>
      <c r="W276">
        <v>3</v>
      </c>
      <c r="X276">
        <v>0.9</v>
      </c>
    </row>
    <row r="277" spans="1:24">
      <c r="A277" t="s">
        <v>296</v>
      </c>
      <c r="B277" t="s">
        <v>335</v>
      </c>
      <c r="C277">
        <v>1</v>
      </c>
      <c r="D277">
        <v>1</v>
      </c>
      <c r="E277">
        <v>6</v>
      </c>
      <c r="F277" s="64">
        <f t="shared" si="5"/>
        <v>0.67</v>
      </c>
      <c r="H277">
        <v>15</v>
      </c>
      <c r="J277" t="s">
        <v>164</v>
      </c>
      <c r="K277" t="s">
        <v>166</v>
      </c>
      <c r="L277">
        <v>2</v>
      </c>
      <c r="M277" t="s">
        <v>800</v>
      </c>
      <c r="N277" s="60">
        <v>10</v>
      </c>
      <c r="O277">
        <v>2</v>
      </c>
      <c r="P277">
        <v>0.2</v>
      </c>
      <c r="R277" t="s">
        <v>164</v>
      </c>
      <c r="S277" t="s">
        <v>165</v>
      </c>
      <c r="T277">
        <v>2</v>
      </c>
      <c r="U277" t="s">
        <v>739</v>
      </c>
      <c r="V277" s="60">
        <v>30</v>
      </c>
      <c r="W277">
        <v>3</v>
      </c>
      <c r="X277">
        <v>0.9</v>
      </c>
    </row>
    <row r="278" spans="1:24">
      <c r="A278" t="s">
        <v>296</v>
      </c>
      <c r="B278" t="s">
        <v>336</v>
      </c>
      <c r="C278">
        <v>1.6664000000000001</v>
      </c>
      <c r="D278">
        <v>2</v>
      </c>
      <c r="E278">
        <v>11</v>
      </c>
      <c r="F278" s="64">
        <f t="shared" si="5"/>
        <v>1.22</v>
      </c>
      <c r="H278">
        <v>25</v>
      </c>
      <c r="J278" t="s">
        <v>164</v>
      </c>
      <c r="K278" t="s">
        <v>166</v>
      </c>
      <c r="L278">
        <v>3</v>
      </c>
      <c r="M278" t="s">
        <v>747</v>
      </c>
      <c r="N278" s="60">
        <v>10</v>
      </c>
      <c r="O278">
        <v>3</v>
      </c>
      <c r="P278">
        <v>0.3</v>
      </c>
      <c r="R278" t="s">
        <v>164</v>
      </c>
      <c r="S278" t="s">
        <v>165</v>
      </c>
      <c r="T278">
        <v>3</v>
      </c>
      <c r="U278" t="s">
        <v>1470</v>
      </c>
      <c r="V278" s="60">
        <v>20</v>
      </c>
      <c r="W278">
        <v>3</v>
      </c>
      <c r="X278">
        <v>0.6</v>
      </c>
    </row>
    <row r="279" spans="1:24">
      <c r="A279" t="s">
        <v>296</v>
      </c>
      <c r="B279" t="s">
        <v>337</v>
      </c>
      <c r="C279">
        <v>1.6666000000000001</v>
      </c>
      <c r="D279">
        <v>2</v>
      </c>
      <c r="E279">
        <v>11</v>
      </c>
      <c r="F279" s="64">
        <f t="shared" si="5"/>
        <v>1.22</v>
      </c>
      <c r="H279">
        <v>25</v>
      </c>
      <c r="J279" t="s">
        <v>164</v>
      </c>
      <c r="K279" t="s">
        <v>167</v>
      </c>
      <c r="L279">
        <v>1</v>
      </c>
      <c r="M279" t="s">
        <v>1661</v>
      </c>
      <c r="N279" s="60">
        <v>70</v>
      </c>
      <c r="O279">
        <v>3</v>
      </c>
      <c r="P279">
        <v>2.1</v>
      </c>
      <c r="R279" t="s">
        <v>164</v>
      </c>
      <c r="S279" t="s">
        <v>165</v>
      </c>
      <c r="T279">
        <v>4</v>
      </c>
      <c r="U279" t="s">
        <v>1470</v>
      </c>
      <c r="V279" s="60">
        <v>20</v>
      </c>
      <c r="W279">
        <v>3</v>
      </c>
      <c r="X279">
        <v>0.6</v>
      </c>
    </row>
    <row r="280" spans="1:24">
      <c r="A280" t="s">
        <v>296</v>
      </c>
      <c r="B280" t="s">
        <v>338</v>
      </c>
      <c r="C280">
        <v>1</v>
      </c>
      <c r="D280">
        <v>1</v>
      </c>
      <c r="E280">
        <v>6</v>
      </c>
      <c r="F280" s="64">
        <f t="shared" si="5"/>
        <v>0.67</v>
      </c>
      <c r="H280">
        <v>15</v>
      </c>
      <c r="J280" t="s">
        <v>164</v>
      </c>
      <c r="K280" t="s">
        <v>167</v>
      </c>
      <c r="L280">
        <v>2</v>
      </c>
      <c r="M280" t="s">
        <v>1662</v>
      </c>
      <c r="N280" s="60">
        <v>10</v>
      </c>
      <c r="O280">
        <v>3</v>
      </c>
      <c r="P280">
        <v>0.3</v>
      </c>
      <c r="R280" t="s">
        <v>164</v>
      </c>
      <c r="S280" t="s">
        <v>166</v>
      </c>
      <c r="T280">
        <v>1</v>
      </c>
      <c r="U280" t="s">
        <v>671</v>
      </c>
      <c r="V280" s="60">
        <v>37.5</v>
      </c>
      <c r="W280">
        <v>3</v>
      </c>
      <c r="X280">
        <v>1.125</v>
      </c>
    </row>
    <row r="281" spans="1:24">
      <c r="A281" t="s">
        <v>296</v>
      </c>
      <c r="B281" t="s">
        <v>339</v>
      </c>
      <c r="C281">
        <v>1</v>
      </c>
      <c r="D281">
        <v>1</v>
      </c>
      <c r="E281">
        <v>6</v>
      </c>
      <c r="F281" s="64">
        <f t="shared" si="5"/>
        <v>0.67</v>
      </c>
      <c r="H281">
        <v>15</v>
      </c>
      <c r="J281" t="s">
        <v>164</v>
      </c>
      <c r="K281" t="s">
        <v>167</v>
      </c>
      <c r="L281">
        <v>3</v>
      </c>
      <c r="M281" t="s">
        <v>1508</v>
      </c>
      <c r="N281" s="60">
        <v>10</v>
      </c>
      <c r="O281">
        <v>2</v>
      </c>
      <c r="P281">
        <v>0.2</v>
      </c>
      <c r="R281" t="s">
        <v>164</v>
      </c>
      <c r="S281" t="s">
        <v>166</v>
      </c>
      <c r="T281">
        <v>2</v>
      </c>
      <c r="U281" t="s">
        <v>671</v>
      </c>
      <c r="V281" s="60">
        <v>37.5</v>
      </c>
      <c r="W281">
        <v>3</v>
      </c>
      <c r="X281">
        <v>1.125</v>
      </c>
    </row>
    <row r="282" spans="1:24">
      <c r="A282" t="s">
        <v>296</v>
      </c>
      <c r="B282" t="s">
        <v>340</v>
      </c>
      <c r="C282">
        <v>1.5</v>
      </c>
      <c r="D282">
        <v>1.5</v>
      </c>
      <c r="E282">
        <v>9</v>
      </c>
      <c r="F282" s="64">
        <f t="shared" si="5"/>
        <v>1</v>
      </c>
      <c r="H282">
        <v>23</v>
      </c>
      <c r="J282" t="s">
        <v>164</v>
      </c>
      <c r="K282" t="s">
        <v>167</v>
      </c>
      <c r="L282">
        <v>4</v>
      </c>
      <c r="M282" t="s">
        <v>1663</v>
      </c>
      <c r="N282" s="60">
        <v>10</v>
      </c>
      <c r="O282">
        <v>3</v>
      </c>
      <c r="P282">
        <v>0.3</v>
      </c>
      <c r="R282" t="s">
        <v>164</v>
      </c>
      <c r="S282" t="s">
        <v>166</v>
      </c>
      <c r="T282">
        <v>3</v>
      </c>
      <c r="U282" t="s">
        <v>1470</v>
      </c>
      <c r="V282" s="60">
        <v>25</v>
      </c>
      <c r="W282">
        <v>3</v>
      </c>
      <c r="X282">
        <v>0.75</v>
      </c>
    </row>
    <row r="283" spans="1:24">
      <c r="A283" t="s">
        <v>296</v>
      </c>
      <c r="B283" t="s">
        <v>341</v>
      </c>
      <c r="C283">
        <v>1</v>
      </c>
      <c r="D283">
        <v>0</v>
      </c>
      <c r="E283">
        <v>3</v>
      </c>
      <c r="F283" s="64">
        <f t="shared" si="5"/>
        <v>0.33</v>
      </c>
      <c r="H283">
        <v>15</v>
      </c>
      <c r="J283" t="s">
        <v>164</v>
      </c>
      <c r="K283" t="s">
        <v>168</v>
      </c>
      <c r="L283">
        <v>1</v>
      </c>
      <c r="M283" t="s">
        <v>1468</v>
      </c>
      <c r="N283" s="60">
        <v>80</v>
      </c>
      <c r="O283">
        <v>3</v>
      </c>
      <c r="P283">
        <v>2.4</v>
      </c>
      <c r="R283" t="s">
        <v>164</v>
      </c>
      <c r="S283" t="s">
        <v>167</v>
      </c>
      <c r="T283">
        <v>1</v>
      </c>
      <c r="U283" t="s">
        <v>739</v>
      </c>
      <c r="V283" s="60">
        <v>30</v>
      </c>
      <c r="W283">
        <v>3</v>
      </c>
      <c r="X283">
        <v>0.9</v>
      </c>
    </row>
    <row r="284" spans="1:24">
      <c r="A284" t="s">
        <v>296</v>
      </c>
      <c r="B284" t="s">
        <v>342</v>
      </c>
      <c r="C284">
        <v>1</v>
      </c>
      <c r="D284">
        <v>1</v>
      </c>
      <c r="E284">
        <v>6</v>
      </c>
      <c r="F284" s="64">
        <f t="shared" si="5"/>
        <v>0.67</v>
      </c>
      <c r="H284">
        <v>15</v>
      </c>
      <c r="J284" t="s">
        <v>164</v>
      </c>
      <c r="K284" t="s">
        <v>168</v>
      </c>
      <c r="L284">
        <v>2</v>
      </c>
      <c r="M284" t="s">
        <v>800</v>
      </c>
      <c r="N284" s="60">
        <v>10</v>
      </c>
      <c r="O284">
        <v>2</v>
      </c>
      <c r="P284">
        <v>0.2</v>
      </c>
      <c r="R284" t="s">
        <v>164</v>
      </c>
      <c r="S284" t="s">
        <v>167</v>
      </c>
      <c r="T284">
        <v>2</v>
      </c>
      <c r="U284" t="s">
        <v>739</v>
      </c>
      <c r="V284" s="60">
        <v>30</v>
      </c>
      <c r="W284">
        <v>3</v>
      </c>
      <c r="X284">
        <v>0.9</v>
      </c>
    </row>
    <row r="285" spans="1:24">
      <c r="A285" t="s">
        <v>296</v>
      </c>
      <c r="B285" t="s">
        <v>343</v>
      </c>
      <c r="C285">
        <v>1.8</v>
      </c>
      <c r="D285">
        <v>1</v>
      </c>
      <c r="E285">
        <v>8</v>
      </c>
      <c r="F285" s="64">
        <f t="shared" si="5"/>
        <v>0.89</v>
      </c>
      <c r="H285">
        <v>39</v>
      </c>
      <c r="J285" t="s">
        <v>164</v>
      </c>
      <c r="K285" t="s">
        <v>168</v>
      </c>
      <c r="L285">
        <v>3</v>
      </c>
      <c r="M285" t="s">
        <v>747</v>
      </c>
      <c r="N285" s="60">
        <v>10</v>
      </c>
      <c r="O285">
        <v>3</v>
      </c>
      <c r="P285">
        <v>0.3</v>
      </c>
      <c r="R285" t="s">
        <v>164</v>
      </c>
      <c r="S285" t="s">
        <v>167</v>
      </c>
      <c r="T285">
        <v>3</v>
      </c>
      <c r="U285" t="s">
        <v>1517</v>
      </c>
      <c r="V285" s="60">
        <v>20</v>
      </c>
      <c r="W285">
        <v>3</v>
      </c>
      <c r="X285">
        <v>0.6</v>
      </c>
    </row>
    <row r="286" spans="1:24">
      <c r="A286" t="s">
        <v>296</v>
      </c>
      <c r="B286" t="s">
        <v>344</v>
      </c>
      <c r="C286">
        <v>1</v>
      </c>
      <c r="D286">
        <v>1</v>
      </c>
      <c r="E286">
        <v>6</v>
      </c>
      <c r="F286" s="64">
        <f t="shared" si="5"/>
        <v>0.67</v>
      </c>
      <c r="H286">
        <v>15</v>
      </c>
      <c r="J286" t="s">
        <v>164</v>
      </c>
      <c r="K286" t="s">
        <v>169</v>
      </c>
      <c r="L286">
        <v>1</v>
      </c>
      <c r="M286" t="s">
        <v>1471</v>
      </c>
      <c r="N286" s="60">
        <v>70</v>
      </c>
      <c r="O286">
        <v>3</v>
      </c>
      <c r="P286">
        <v>2.1</v>
      </c>
      <c r="R286" t="s">
        <v>164</v>
      </c>
      <c r="S286" t="s">
        <v>167</v>
      </c>
      <c r="T286">
        <v>4</v>
      </c>
      <c r="U286" t="s">
        <v>1517</v>
      </c>
      <c r="V286" s="60">
        <v>20</v>
      </c>
      <c r="W286">
        <v>3</v>
      </c>
      <c r="X286">
        <v>0.6</v>
      </c>
    </row>
    <row r="287" spans="1:24">
      <c r="A287" t="s">
        <v>296</v>
      </c>
      <c r="B287" t="s">
        <v>345</v>
      </c>
      <c r="C287">
        <v>1.8</v>
      </c>
      <c r="D287">
        <v>0.83330000000000004</v>
      </c>
      <c r="E287">
        <v>8</v>
      </c>
      <c r="F287" s="64">
        <f t="shared" si="5"/>
        <v>0.89</v>
      </c>
      <c r="H287">
        <v>39</v>
      </c>
      <c r="J287" t="s">
        <v>164</v>
      </c>
      <c r="K287" t="s">
        <v>169</v>
      </c>
      <c r="L287">
        <v>2</v>
      </c>
      <c r="M287" t="s">
        <v>1468</v>
      </c>
      <c r="N287" s="60">
        <v>10</v>
      </c>
      <c r="O287">
        <v>3</v>
      </c>
      <c r="P287">
        <v>0.3</v>
      </c>
      <c r="R287" t="s">
        <v>164</v>
      </c>
      <c r="S287" t="s">
        <v>168</v>
      </c>
      <c r="T287">
        <v>1</v>
      </c>
      <c r="U287" t="s">
        <v>671</v>
      </c>
      <c r="V287" s="60">
        <v>37.5</v>
      </c>
      <c r="W287">
        <v>3</v>
      </c>
      <c r="X287">
        <v>1.125</v>
      </c>
    </row>
    <row r="288" spans="1:24">
      <c r="A288" t="s">
        <v>296</v>
      </c>
      <c r="B288" t="s">
        <v>346</v>
      </c>
      <c r="C288">
        <v>1.4</v>
      </c>
      <c r="D288">
        <v>1</v>
      </c>
      <c r="E288">
        <v>7</v>
      </c>
      <c r="F288" s="64">
        <f t="shared" si="5"/>
        <v>0.78</v>
      </c>
      <c r="H288">
        <v>21</v>
      </c>
      <c r="J288" t="s">
        <v>164</v>
      </c>
      <c r="K288" t="s">
        <v>169</v>
      </c>
      <c r="L288">
        <v>3</v>
      </c>
      <c r="M288" t="s">
        <v>800</v>
      </c>
      <c r="N288" s="60">
        <v>10</v>
      </c>
      <c r="O288">
        <v>2</v>
      </c>
      <c r="P288">
        <v>0.2</v>
      </c>
      <c r="R288" t="s">
        <v>164</v>
      </c>
      <c r="S288" t="s">
        <v>168</v>
      </c>
      <c r="T288">
        <v>2</v>
      </c>
      <c r="U288" t="s">
        <v>671</v>
      </c>
      <c r="V288" s="60">
        <v>37.5</v>
      </c>
      <c r="W288">
        <v>3</v>
      </c>
      <c r="X288">
        <v>1.125</v>
      </c>
    </row>
    <row r="289" spans="1:24">
      <c r="A289" t="s">
        <v>296</v>
      </c>
      <c r="B289" t="s">
        <v>347</v>
      </c>
      <c r="C289">
        <v>1</v>
      </c>
      <c r="D289">
        <v>1</v>
      </c>
      <c r="E289">
        <v>6</v>
      </c>
      <c r="F289" s="64">
        <f t="shared" si="5"/>
        <v>0.67</v>
      </c>
      <c r="H289">
        <v>15</v>
      </c>
      <c r="J289" t="s">
        <v>164</v>
      </c>
      <c r="K289" t="s">
        <v>169</v>
      </c>
      <c r="L289">
        <v>4</v>
      </c>
      <c r="M289" t="s">
        <v>1469</v>
      </c>
      <c r="N289" s="60">
        <v>10</v>
      </c>
      <c r="O289">
        <v>3</v>
      </c>
      <c r="P289">
        <v>0.3</v>
      </c>
      <c r="R289" t="s">
        <v>164</v>
      </c>
      <c r="S289" t="s">
        <v>168</v>
      </c>
      <c r="T289">
        <v>3</v>
      </c>
      <c r="U289" t="s">
        <v>1664</v>
      </c>
      <c r="V289" s="60">
        <v>25</v>
      </c>
      <c r="W289">
        <v>3</v>
      </c>
      <c r="X289">
        <v>0.75</v>
      </c>
    </row>
    <row r="290" spans="1:24">
      <c r="A290" t="s">
        <v>296</v>
      </c>
      <c r="B290" t="s">
        <v>348</v>
      </c>
      <c r="C290">
        <v>1.7</v>
      </c>
      <c r="D290">
        <v>1</v>
      </c>
      <c r="E290">
        <v>8</v>
      </c>
      <c r="F290" s="64">
        <f t="shared" si="5"/>
        <v>0.89</v>
      </c>
      <c r="H290">
        <v>36</v>
      </c>
      <c r="J290" t="s">
        <v>164</v>
      </c>
      <c r="K290" t="s">
        <v>170</v>
      </c>
      <c r="L290">
        <v>1</v>
      </c>
      <c r="M290" t="s">
        <v>1665</v>
      </c>
      <c r="N290" s="60">
        <v>70</v>
      </c>
      <c r="O290">
        <v>3</v>
      </c>
      <c r="P290">
        <v>2.1</v>
      </c>
      <c r="R290" t="s">
        <v>164</v>
      </c>
      <c r="S290" t="s">
        <v>169</v>
      </c>
      <c r="T290">
        <v>1</v>
      </c>
      <c r="U290" t="s">
        <v>1666</v>
      </c>
      <c r="V290" s="60">
        <v>30</v>
      </c>
      <c r="W290">
        <v>3</v>
      </c>
      <c r="X290">
        <v>0.9</v>
      </c>
    </row>
    <row r="291" spans="1:24">
      <c r="A291" t="s">
        <v>296</v>
      </c>
      <c r="B291" t="s">
        <v>349</v>
      </c>
      <c r="C291">
        <v>3</v>
      </c>
      <c r="D291">
        <v>3</v>
      </c>
      <c r="E291">
        <v>18</v>
      </c>
      <c r="F291" s="64">
        <f t="shared" si="5"/>
        <v>2</v>
      </c>
      <c r="H291">
        <v>36</v>
      </c>
      <c r="J291" t="s">
        <v>164</v>
      </c>
      <c r="K291" t="s">
        <v>170</v>
      </c>
      <c r="L291">
        <v>2</v>
      </c>
      <c r="M291" t="s">
        <v>742</v>
      </c>
      <c r="N291" s="60">
        <v>10</v>
      </c>
      <c r="O291">
        <v>3</v>
      </c>
      <c r="P291">
        <v>0.3</v>
      </c>
      <c r="R291" t="s">
        <v>164</v>
      </c>
      <c r="S291" t="s">
        <v>169</v>
      </c>
      <c r="T291">
        <v>2</v>
      </c>
      <c r="U291" t="s">
        <v>1666</v>
      </c>
      <c r="V291" s="60">
        <v>30</v>
      </c>
      <c r="W291">
        <v>3</v>
      </c>
      <c r="X291">
        <v>0.9</v>
      </c>
    </row>
    <row r="292" spans="1:24">
      <c r="A292" t="s">
        <v>296</v>
      </c>
      <c r="B292" t="s">
        <v>350</v>
      </c>
      <c r="C292">
        <v>1</v>
      </c>
      <c r="D292">
        <v>1</v>
      </c>
      <c r="E292">
        <v>6</v>
      </c>
      <c r="F292" s="64">
        <f t="shared" si="5"/>
        <v>0.67</v>
      </c>
      <c r="H292">
        <v>15</v>
      </c>
      <c r="J292" t="s">
        <v>164</v>
      </c>
      <c r="K292" t="s">
        <v>170</v>
      </c>
      <c r="L292">
        <v>3</v>
      </c>
      <c r="M292" t="s">
        <v>1474</v>
      </c>
      <c r="N292" s="60">
        <v>10</v>
      </c>
      <c r="O292">
        <v>2</v>
      </c>
      <c r="P292">
        <v>0.2</v>
      </c>
      <c r="R292" t="s">
        <v>164</v>
      </c>
      <c r="S292" t="s">
        <v>169</v>
      </c>
      <c r="T292">
        <v>3</v>
      </c>
      <c r="U292" t="s">
        <v>1470</v>
      </c>
      <c r="V292" s="60">
        <v>20</v>
      </c>
      <c r="W292">
        <v>3</v>
      </c>
      <c r="X292">
        <v>0.6</v>
      </c>
    </row>
    <row r="293" spans="1:24">
      <c r="A293" t="s">
        <v>296</v>
      </c>
      <c r="B293" t="s">
        <v>351</v>
      </c>
      <c r="C293">
        <v>1</v>
      </c>
      <c r="D293">
        <v>1</v>
      </c>
      <c r="E293">
        <v>6</v>
      </c>
      <c r="F293" s="64">
        <f t="shared" si="5"/>
        <v>0.67</v>
      </c>
      <c r="H293">
        <v>15</v>
      </c>
      <c r="J293" t="s">
        <v>164</v>
      </c>
      <c r="K293" t="s">
        <v>170</v>
      </c>
      <c r="L293">
        <v>4</v>
      </c>
      <c r="M293" t="s">
        <v>1667</v>
      </c>
      <c r="N293" s="60">
        <v>10</v>
      </c>
      <c r="O293">
        <v>3</v>
      </c>
      <c r="P293">
        <v>0.3</v>
      </c>
      <c r="R293" t="s">
        <v>164</v>
      </c>
      <c r="S293" t="s">
        <v>169</v>
      </c>
      <c r="T293">
        <v>4</v>
      </c>
      <c r="U293" t="s">
        <v>1470</v>
      </c>
      <c r="V293" s="60">
        <v>20</v>
      </c>
      <c r="W293">
        <v>3</v>
      </c>
      <c r="X293">
        <v>0.6</v>
      </c>
    </row>
    <row r="294" spans="1:24">
      <c r="A294" t="s">
        <v>296</v>
      </c>
      <c r="B294" t="s">
        <v>352</v>
      </c>
      <c r="C294">
        <v>1</v>
      </c>
      <c r="D294">
        <v>1</v>
      </c>
      <c r="E294">
        <v>6</v>
      </c>
      <c r="F294" s="64">
        <f t="shared" si="5"/>
        <v>0.67</v>
      </c>
      <c r="H294">
        <v>15</v>
      </c>
      <c r="J294" t="s">
        <v>164</v>
      </c>
      <c r="K294" t="s">
        <v>171</v>
      </c>
      <c r="L294">
        <v>1</v>
      </c>
      <c r="M294" t="s">
        <v>716</v>
      </c>
      <c r="N294" s="60">
        <v>80</v>
      </c>
      <c r="O294">
        <v>1</v>
      </c>
      <c r="P294">
        <v>0.8</v>
      </c>
      <c r="R294" t="s">
        <v>164</v>
      </c>
      <c r="S294" t="s">
        <v>170</v>
      </c>
      <c r="T294">
        <v>1</v>
      </c>
      <c r="U294" t="s">
        <v>1668</v>
      </c>
      <c r="V294" s="60">
        <v>30</v>
      </c>
      <c r="W294">
        <v>3</v>
      </c>
      <c r="X294">
        <v>0.9</v>
      </c>
    </row>
    <row r="295" spans="1:24">
      <c r="A295" t="s">
        <v>296</v>
      </c>
      <c r="B295" t="s">
        <v>353</v>
      </c>
      <c r="C295">
        <v>1</v>
      </c>
      <c r="D295">
        <v>1</v>
      </c>
      <c r="E295">
        <v>6</v>
      </c>
      <c r="F295" s="64">
        <f t="shared" si="5"/>
        <v>0.67</v>
      </c>
      <c r="H295">
        <v>15</v>
      </c>
      <c r="J295" t="s">
        <v>164</v>
      </c>
      <c r="K295" t="s">
        <v>171</v>
      </c>
      <c r="L295">
        <v>2</v>
      </c>
      <c r="M295" t="s">
        <v>720</v>
      </c>
      <c r="N295" s="60">
        <v>15</v>
      </c>
      <c r="O295">
        <v>1</v>
      </c>
      <c r="P295">
        <v>0.15</v>
      </c>
      <c r="R295" t="s">
        <v>164</v>
      </c>
      <c r="S295" t="s">
        <v>170</v>
      </c>
      <c r="T295">
        <v>2</v>
      </c>
      <c r="U295" t="s">
        <v>1668</v>
      </c>
      <c r="V295" s="60">
        <v>30</v>
      </c>
      <c r="W295">
        <v>3</v>
      </c>
      <c r="X295">
        <v>0.9</v>
      </c>
    </row>
    <row r="296" spans="1:24">
      <c r="A296" t="s">
        <v>296</v>
      </c>
      <c r="B296" t="s">
        <v>354</v>
      </c>
      <c r="C296">
        <v>1</v>
      </c>
      <c r="D296">
        <v>1</v>
      </c>
      <c r="E296">
        <v>6</v>
      </c>
      <c r="F296" s="64">
        <f t="shared" si="5"/>
        <v>0.67</v>
      </c>
      <c r="H296">
        <v>15</v>
      </c>
      <c r="J296" t="s">
        <v>164</v>
      </c>
      <c r="K296" t="s">
        <v>171</v>
      </c>
      <c r="L296">
        <v>3</v>
      </c>
      <c r="M296" t="s">
        <v>1498</v>
      </c>
      <c r="N296" s="60">
        <v>5</v>
      </c>
      <c r="O296">
        <v>1</v>
      </c>
      <c r="P296">
        <v>0.05</v>
      </c>
      <c r="R296" t="s">
        <v>164</v>
      </c>
      <c r="S296" t="s">
        <v>170</v>
      </c>
      <c r="T296">
        <v>3</v>
      </c>
      <c r="U296" t="s">
        <v>1669</v>
      </c>
      <c r="V296" s="60">
        <v>20</v>
      </c>
      <c r="W296">
        <v>3</v>
      </c>
      <c r="X296">
        <v>0.6</v>
      </c>
    </row>
    <row r="297" spans="1:24">
      <c r="A297" t="s">
        <v>296</v>
      </c>
      <c r="B297" t="s">
        <v>355</v>
      </c>
      <c r="C297">
        <v>1</v>
      </c>
      <c r="D297">
        <v>1</v>
      </c>
      <c r="E297">
        <v>6</v>
      </c>
      <c r="F297" s="64">
        <f t="shared" si="5"/>
        <v>0.67</v>
      </c>
      <c r="H297">
        <v>15</v>
      </c>
      <c r="J297" t="s">
        <v>164</v>
      </c>
      <c r="K297" t="s">
        <v>172</v>
      </c>
      <c r="L297">
        <v>1</v>
      </c>
      <c r="M297" t="s">
        <v>1341</v>
      </c>
      <c r="N297" s="60">
        <v>90</v>
      </c>
      <c r="O297">
        <v>1</v>
      </c>
      <c r="P297">
        <v>0.9</v>
      </c>
      <c r="R297" t="s">
        <v>164</v>
      </c>
      <c r="S297" t="s">
        <v>170</v>
      </c>
      <c r="T297">
        <v>4</v>
      </c>
      <c r="U297" t="s">
        <v>1669</v>
      </c>
      <c r="V297" s="60">
        <v>20</v>
      </c>
      <c r="W297">
        <v>3</v>
      </c>
      <c r="X297">
        <v>0.6</v>
      </c>
    </row>
    <row r="298" spans="1:24">
      <c r="A298" t="s">
        <v>296</v>
      </c>
      <c r="B298" t="s">
        <v>356</v>
      </c>
      <c r="C298">
        <v>1.2</v>
      </c>
      <c r="D298">
        <v>1.8</v>
      </c>
      <c r="E298">
        <v>9</v>
      </c>
      <c r="F298" s="64">
        <f t="shared" si="5"/>
        <v>1</v>
      </c>
      <c r="H298">
        <v>18</v>
      </c>
      <c r="J298" t="s">
        <v>164</v>
      </c>
      <c r="K298" t="s">
        <v>172</v>
      </c>
      <c r="L298">
        <v>2</v>
      </c>
      <c r="M298" t="s">
        <v>1670</v>
      </c>
      <c r="N298" s="60">
        <v>9</v>
      </c>
      <c r="O298">
        <v>2</v>
      </c>
      <c r="P298">
        <v>0.18</v>
      </c>
      <c r="R298" t="s">
        <v>164</v>
      </c>
      <c r="S298" t="s">
        <v>172</v>
      </c>
      <c r="T298">
        <v>1</v>
      </c>
      <c r="U298" t="s">
        <v>1671</v>
      </c>
      <c r="V298" s="60">
        <v>33.340000000000003</v>
      </c>
      <c r="W298">
        <v>1</v>
      </c>
      <c r="X298">
        <v>0.33339999999999997</v>
      </c>
    </row>
    <row r="299" spans="1:24">
      <c r="A299" t="s">
        <v>296</v>
      </c>
      <c r="B299" t="s">
        <v>357</v>
      </c>
      <c r="C299">
        <v>1.1000000000000001</v>
      </c>
      <c r="E299">
        <v>3</v>
      </c>
      <c r="F299" s="64">
        <f t="shared" si="5"/>
        <v>0.33</v>
      </c>
      <c r="H299">
        <v>18</v>
      </c>
      <c r="J299" t="s">
        <v>164</v>
      </c>
      <c r="K299" t="s">
        <v>172</v>
      </c>
      <c r="L299">
        <v>3</v>
      </c>
      <c r="M299" t="s">
        <v>1672</v>
      </c>
      <c r="N299" s="60">
        <v>1</v>
      </c>
      <c r="O299">
        <v>1</v>
      </c>
      <c r="P299">
        <v>0.01</v>
      </c>
      <c r="R299" t="s">
        <v>164</v>
      </c>
      <c r="S299" t="s">
        <v>172</v>
      </c>
      <c r="T299">
        <v>2</v>
      </c>
      <c r="U299" t="s">
        <v>1209</v>
      </c>
      <c r="V299" s="60">
        <v>33.33</v>
      </c>
      <c r="W299">
        <v>1</v>
      </c>
      <c r="X299">
        <v>0.33329999999999999</v>
      </c>
    </row>
    <row r="300" spans="1:24">
      <c r="A300" t="s">
        <v>296</v>
      </c>
      <c r="B300" t="s">
        <v>358</v>
      </c>
      <c r="C300">
        <v>1</v>
      </c>
      <c r="D300">
        <v>1</v>
      </c>
      <c r="E300">
        <v>6</v>
      </c>
      <c r="F300" s="64">
        <f t="shared" si="5"/>
        <v>0.67</v>
      </c>
      <c r="H300">
        <v>15</v>
      </c>
      <c r="J300" t="s">
        <v>164</v>
      </c>
      <c r="K300" t="s">
        <v>173</v>
      </c>
      <c r="L300">
        <v>1</v>
      </c>
      <c r="M300" t="s">
        <v>772</v>
      </c>
      <c r="N300" s="60">
        <v>50</v>
      </c>
      <c r="O300">
        <v>2</v>
      </c>
      <c r="P300">
        <v>1</v>
      </c>
      <c r="R300" t="s">
        <v>164</v>
      </c>
      <c r="S300" t="s">
        <v>172</v>
      </c>
      <c r="T300">
        <v>3</v>
      </c>
      <c r="U300" t="s">
        <v>1209</v>
      </c>
      <c r="V300" s="60">
        <v>33.33</v>
      </c>
      <c r="W300">
        <v>1</v>
      </c>
      <c r="X300">
        <v>0.33329999999999999</v>
      </c>
    </row>
    <row r="301" spans="1:24">
      <c r="A301" t="s">
        <v>296</v>
      </c>
      <c r="B301" t="s">
        <v>359</v>
      </c>
      <c r="C301">
        <v>1</v>
      </c>
      <c r="D301">
        <v>1</v>
      </c>
      <c r="E301">
        <v>6</v>
      </c>
      <c r="F301" s="64">
        <f t="shared" si="5"/>
        <v>0.67</v>
      </c>
      <c r="H301">
        <v>15</v>
      </c>
      <c r="J301" t="s">
        <v>164</v>
      </c>
      <c r="K301" t="s">
        <v>173</v>
      </c>
      <c r="L301">
        <v>2</v>
      </c>
      <c r="M301" t="s">
        <v>1341</v>
      </c>
      <c r="N301" s="60">
        <v>25</v>
      </c>
      <c r="O301">
        <v>1</v>
      </c>
      <c r="P301">
        <v>0.25</v>
      </c>
      <c r="R301" t="s">
        <v>164</v>
      </c>
      <c r="S301" t="s">
        <v>173</v>
      </c>
      <c r="T301">
        <v>1</v>
      </c>
      <c r="U301" t="s">
        <v>1673</v>
      </c>
      <c r="V301" s="60">
        <v>50</v>
      </c>
      <c r="W301">
        <v>1</v>
      </c>
      <c r="X301">
        <v>0.5</v>
      </c>
    </row>
    <row r="302" spans="1:24">
      <c r="A302" t="s">
        <v>296</v>
      </c>
      <c r="B302" t="s">
        <v>360</v>
      </c>
      <c r="C302">
        <v>2</v>
      </c>
      <c r="D302">
        <v>1</v>
      </c>
      <c r="E302">
        <v>9</v>
      </c>
      <c r="F302" s="64">
        <f t="shared" si="5"/>
        <v>1</v>
      </c>
      <c r="H302">
        <v>30</v>
      </c>
      <c r="J302" t="s">
        <v>164</v>
      </c>
      <c r="K302" t="s">
        <v>173</v>
      </c>
      <c r="L302">
        <v>3</v>
      </c>
      <c r="M302" t="s">
        <v>1176</v>
      </c>
      <c r="N302" s="60">
        <v>25</v>
      </c>
      <c r="O302">
        <v>1</v>
      </c>
      <c r="P302">
        <v>0.25</v>
      </c>
      <c r="R302" t="s">
        <v>164</v>
      </c>
      <c r="S302" t="s">
        <v>173</v>
      </c>
      <c r="T302">
        <v>2</v>
      </c>
      <c r="U302" t="s">
        <v>1674</v>
      </c>
      <c r="V302" s="60">
        <v>33.33</v>
      </c>
      <c r="W302">
        <v>1</v>
      </c>
      <c r="X302">
        <v>0.33329999999999999</v>
      </c>
    </row>
    <row r="303" spans="1:24">
      <c r="A303" t="s">
        <v>296</v>
      </c>
      <c r="B303" t="s">
        <v>361</v>
      </c>
      <c r="C303">
        <v>1.3</v>
      </c>
      <c r="D303">
        <v>1.3332999999999999</v>
      </c>
      <c r="E303">
        <v>8</v>
      </c>
      <c r="F303" s="64">
        <f t="shared" ref="F303:F366" si="6">ROUND((E303/18)*(20/100)*10,2)</f>
        <v>0.89</v>
      </c>
      <c r="H303">
        <v>24</v>
      </c>
      <c r="J303" t="s">
        <v>164</v>
      </c>
      <c r="K303" t="s">
        <v>174</v>
      </c>
      <c r="L303">
        <v>1</v>
      </c>
      <c r="M303" t="s">
        <v>772</v>
      </c>
      <c r="N303" s="60">
        <v>50</v>
      </c>
      <c r="O303">
        <v>2</v>
      </c>
      <c r="P303">
        <v>1</v>
      </c>
      <c r="R303" t="s">
        <v>164</v>
      </c>
      <c r="S303" t="s">
        <v>173</v>
      </c>
      <c r="T303">
        <v>3</v>
      </c>
      <c r="U303" t="s">
        <v>1675</v>
      </c>
      <c r="V303" s="60">
        <v>16.670000000000002</v>
      </c>
      <c r="W303">
        <v>3</v>
      </c>
      <c r="X303">
        <v>0.50009999999999999</v>
      </c>
    </row>
    <row r="304" spans="1:24">
      <c r="A304" t="s">
        <v>296</v>
      </c>
      <c r="B304" t="s">
        <v>362</v>
      </c>
      <c r="C304">
        <v>1.4</v>
      </c>
      <c r="D304">
        <v>1.3332999999999999</v>
      </c>
      <c r="E304">
        <v>8</v>
      </c>
      <c r="F304" s="64">
        <f t="shared" si="6"/>
        <v>0.89</v>
      </c>
      <c r="H304">
        <v>27</v>
      </c>
      <c r="J304" t="s">
        <v>164</v>
      </c>
      <c r="K304" t="s">
        <v>174</v>
      </c>
      <c r="L304">
        <v>2</v>
      </c>
      <c r="M304" t="s">
        <v>1341</v>
      </c>
      <c r="N304" s="60">
        <v>25</v>
      </c>
      <c r="O304">
        <v>1</v>
      </c>
      <c r="P304">
        <v>0.25</v>
      </c>
      <c r="R304" t="s">
        <v>164</v>
      </c>
      <c r="S304" t="s">
        <v>174</v>
      </c>
      <c r="T304">
        <v>1</v>
      </c>
      <c r="U304" t="s">
        <v>1676</v>
      </c>
      <c r="V304" s="60">
        <v>50</v>
      </c>
      <c r="W304">
        <v>1</v>
      </c>
      <c r="X304">
        <v>0.5</v>
      </c>
    </row>
    <row r="305" spans="1:24">
      <c r="A305" t="s">
        <v>296</v>
      </c>
      <c r="B305" t="s">
        <v>363</v>
      </c>
      <c r="C305">
        <v>1.3</v>
      </c>
      <c r="D305">
        <v>1.3332999999999999</v>
      </c>
      <c r="E305">
        <v>8</v>
      </c>
      <c r="F305" s="64">
        <f t="shared" si="6"/>
        <v>0.89</v>
      </c>
      <c r="H305">
        <v>24</v>
      </c>
      <c r="J305" t="s">
        <v>164</v>
      </c>
      <c r="K305" t="s">
        <v>174</v>
      </c>
      <c r="L305">
        <v>3</v>
      </c>
      <c r="M305" t="s">
        <v>1176</v>
      </c>
      <c r="N305" s="60">
        <v>25</v>
      </c>
      <c r="O305">
        <v>1</v>
      </c>
      <c r="P305">
        <v>0.25</v>
      </c>
      <c r="R305" t="s">
        <v>164</v>
      </c>
      <c r="S305" t="s">
        <v>174</v>
      </c>
      <c r="T305">
        <v>2</v>
      </c>
      <c r="U305" t="s">
        <v>1677</v>
      </c>
      <c r="V305" s="60">
        <v>33.33</v>
      </c>
      <c r="W305">
        <v>1</v>
      </c>
      <c r="X305">
        <v>0.33329999999999999</v>
      </c>
    </row>
    <row r="306" spans="1:24">
      <c r="A306" t="s">
        <v>296</v>
      </c>
      <c r="B306" t="s">
        <v>364</v>
      </c>
      <c r="C306">
        <v>1.3</v>
      </c>
      <c r="D306">
        <v>1.3332999999999999</v>
      </c>
      <c r="E306">
        <v>8</v>
      </c>
      <c r="F306" s="64">
        <f t="shared" si="6"/>
        <v>0.89</v>
      </c>
      <c r="H306">
        <v>24</v>
      </c>
      <c r="J306" t="s">
        <v>164</v>
      </c>
      <c r="K306" t="s">
        <v>175</v>
      </c>
      <c r="L306">
        <v>1</v>
      </c>
      <c r="M306" t="s">
        <v>1678</v>
      </c>
      <c r="N306" s="60">
        <v>50</v>
      </c>
      <c r="O306">
        <v>3</v>
      </c>
      <c r="P306">
        <v>1.5</v>
      </c>
      <c r="R306" t="s">
        <v>164</v>
      </c>
      <c r="S306" t="s">
        <v>174</v>
      </c>
      <c r="T306">
        <v>3</v>
      </c>
      <c r="U306" t="s">
        <v>1679</v>
      </c>
      <c r="V306" s="60">
        <v>16.670000000000002</v>
      </c>
      <c r="W306">
        <v>3</v>
      </c>
      <c r="X306">
        <v>0.50009999999999999</v>
      </c>
    </row>
    <row r="307" spans="1:24">
      <c r="A307" t="s">
        <v>296</v>
      </c>
      <c r="B307" t="s">
        <v>365</v>
      </c>
      <c r="C307">
        <v>2.25</v>
      </c>
      <c r="D307">
        <v>1.5</v>
      </c>
      <c r="E307">
        <v>11</v>
      </c>
      <c r="F307" s="64">
        <f t="shared" si="6"/>
        <v>1.22</v>
      </c>
      <c r="H307">
        <v>45</v>
      </c>
      <c r="J307" t="s">
        <v>164</v>
      </c>
      <c r="K307" t="s">
        <v>175</v>
      </c>
      <c r="L307">
        <v>2</v>
      </c>
      <c r="M307" t="s">
        <v>1678</v>
      </c>
      <c r="N307" s="60">
        <v>50</v>
      </c>
      <c r="O307">
        <v>3</v>
      </c>
      <c r="P307">
        <v>1.5</v>
      </c>
      <c r="R307" t="s">
        <v>164</v>
      </c>
      <c r="S307" t="s">
        <v>175</v>
      </c>
      <c r="T307">
        <v>1</v>
      </c>
      <c r="U307" t="s">
        <v>1680</v>
      </c>
      <c r="V307" s="60">
        <v>60</v>
      </c>
      <c r="W307">
        <v>3</v>
      </c>
      <c r="X307">
        <v>1.8</v>
      </c>
    </row>
    <row r="308" spans="1:24">
      <c r="A308" t="s">
        <v>296</v>
      </c>
      <c r="B308" t="s">
        <v>366</v>
      </c>
      <c r="C308">
        <v>1</v>
      </c>
      <c r="D308">
        <v>1</v>
      </c>
      <c r="E308">
        <v>6</v>
      </c>
      <c r="F308" s="64">
        <f t="shared" si="6"/>
        <v>0.67</v>
      </c>
      <c r="H308">
        <v>15</v>
      </c>
      <c r="J308" t="s">
        <v>164</v>
      </c>
      <c r="K308" t="s">
        <v>176</v>
      </c>
      <c r="L308">
        <v>1</v>
      </c>
      <c r="M308" t="s">
        <v>800</v>
      </c>
      <c r="N308" s="60">
        <v>40</v>
      </c>
      <c r="O308">
        <v>2</v>
      </c>
      <c r="P308">
        <v>0.8</v>
      </c>
      <c r="R308" t="s">
        <v>164</v>
      </c>
      <c r="S308" t="s">
        <v>175</v>
      </c>
      <c r="T308">
        <v>2</v>
      </c>
      <c r="U308" t="s">
        <v>1681</v>
      </c>
      <c r="V308" s="60">
        <v>40</v>
      </c>
      <c r="W308">
        <v>3</v>
      </c>
      <c r="X308">
        <v>1.2</v>
      </c>
    </row>
    <row r="309" spans="1:24">
      <c r="A309" t="s">
        <v>296</v>
      </c>
      <c r="B309" t="s">
        <v>367</v>
      </c>
      <c r="C309">
        <v>1.3</v>
      </c>
      <c r="D309">
        <v>1.3332999999999999</v>
      </c>
      <c r="E309">
        <v>8</v>
      </c>
      <c r="F309" s="64">
        <f t="shared" si="6"/>
        <v>0.89</v>
      </c>
      <c r="H309">
        <v>24</v>
      </c>
      <c r="J309" t="s">
        <v>164</v>
      </c>
      <c r="K309" t="s">
        <v>176</v>
      </c>
      <c r="L309">
        <v>2</v>
      </c>
      <c r="M309" t="s">
        <v>772</v>
      </c>
      <c r="N309" s="60">
        <v>30</v>
      </c>
      <c r="O309">
        <v>2</v>
      </c>
      <c r="P309">
        <v>0.6</v>
      </c>
      <c r="R309" t="s">
        <v>164</v>
      </c>
      <c r="S309" t="s">
        <v>176</v>
      </c>
      <c r="T309">
        <v>1</v>
      </c>
      <c r="U309" t="s">
        <v>1682</v>
      </c>
      <c r="V309" s="60">
        <v>37.5</v>
      </c>
      <c r="W309">
        <v>1</v>
      </c>
      <c r="X309">
        <v>0.375</v>
      </c>
    </row>
    <row r="310" spans="1:24">
      <c r="A310" t="s">
        <v>296</v>
      </c>
      <c r="B310" t="s">
        <v>368</v>
      </c>
      <c r="C310">
        <v>1</v>
      </c>
      <c r="D310">
        <v>1</v>
      </c>
      <c r="E310">
        <v>6</v>
      </c>
      <c r="F310" s="64">
        <f t="shared" si="6"/>
        <v>0.67</v>
      </c>
      <c r="H310">
        <v>15</v>
      </c>
      <c r="J310" t="s">
        <v>164</v>
      </c>
      <c r="K310" t="s">
        <v>176</v>
      </c>
      <c r="L310">
        <v>3</v>
      </c>
      <c r="M310" t="s">
        <v>992</v>
      </c>
      <c r="N310" s="60">
        <v>30</v>
      </c>
      <c r="O310">
        <v>3</v>
      </c>
      <c r="P310">
        <v>0.9</v>
      </c>
      <c r="R310" t="s">
        <v>164</v>
      </c>
      <c r="S310" t="s">
        <v>176</v>
      </c>
      <c r="T310">
        <v>2</v>
      </c>
      <c r="U310" t="s">
        <v>1682</v>
      </c>
      <c r="V310" s="60">
        <v>37.5</v>
      </c>
      <c r="W310">
        <v>1</v>
      </c>
      <c r="X310">
        <v>0.375</v>
      </c>
    </row>
    <row r="311" spans="1:24">
      <c r="A311" t="s">
        <v>296</v>
      </c>
      <c r="B311" t="s">
        <v>369</v>
      </c>
      <c r="C311">
        <v>1</v>
      </c>
      <c r="D311">
        <v>1</v>
      </c>
      <c r="E311">
        <v>6</v>
      </c>
      <c r="F311" s="64">
        <f t="shared" si="6"/>
        <v>0.67</v>
      </c>
      <c r="H311">
        <v>15</v>
      </c>
      <c r="J311" t="s">
        <v>164</v>
      </c>
      <c r="K311" t="s">
        <v>177</v>
      </c>
      <c r="L311">
        <v>1</v>
      </c>
      <c r="M311" t="s">
        <v>800</v>
      </c>
      <c r="N311" s="60">
        <v>40</v>
      </c>
      <c r="O311">
        <v>2</v>
      </c>
      <c r="P311">
        <v>0.8</v>
      </c>
      <c r="R311" t="s">
        <v>164</v>
      </c>
      <c r="S311" t="s">
        <v>176</v>
      </c>
      <c r="T311">
        <v>3</v>
      </c>
      <c r="U311" t="s">
        <v>1683</v>
      </c>
      <c r="V311" s="60">
        <v>25</v>
      </c>
      <c r="W311">
        <v>3</v>
      </c>
      <c r="X311">
        <v>0.75</v>
      </c>
    </row>
    <row r="312" spans="1:24">
      <c r="A312" t="s">
        <v>296</v>
      </c>
      <c r="B312" t="s">
        <v>370</v>
      </c>
      <c r="C312">
        <v>1</v>
      </c>
      <c r="D312">
        <v>1</v>
      </c>
      <c r="E312">
        <v>6</v>
      </c>
      <c r="F312" s="64">
        <f t="shared" si="6"/>
        <v>0.67</v>
      </c>
      <c r="H312">
        <v>15</v>
      </c>
      <c r="J312" t="s">
        <v>164</v>
      </c>
      <c r="K312" t="s">
        <v>177</v>
      </c>
      <c r="L312">
        <v>2</v>
      </c>
      <c r="M312" t="s">
        <v>772</v>
      </c>
      <c r="N312" s="60">
        <v>30</v>
      </c>
      <c r="O312">
        <v>2</v>
      </c>
      <c r="P312">
        <v>0.6</v>
      </c>
      <c r="R312" t="s">
        <v>164</v>
      </c>
      <c r="S312" t="s">
        <v>177</v>
      </c>
      <c r="T312">
        <v>1</v>
      </c>
      <c r="U312" t="s">
        <v>1684</v>
      </c>
      <c r="V312" s="60">
        <v>37.5</v>
      </c>
      <c r="W312">
        <v>1</v>
      </c>
      <c r="X312">
        <v>0.375</v>
      </c>
    </row>
    <row r="313" spans="1:24">
      <c r="A313" t="s">
        <v>296</v>
      </c>
      <c r="B313" t="s">
        <v>371</v>
      </c>
      <c r="C313">
        <v>1.2</v>
      </c>
      <c r="D313">
        <v>1.8</v>
      </c>
      <c r="E313">
        <v>9</v>
      </c>
      <c r="F313" s="64">
        <f t="shared" si="6"/>
        <v>1</v>
      </c>
      <c r="H313">
        <v>18</v>
      </c>
      <c r="J313" t="s">
        <v>164</v>
      </c>
      <c r="K313" t="s">
        <v>177</v>
      </c>
      <c r="L313">
        <v>3</v>
      </c>
      <c r="M313" t="s">
        <v>992</v>
      </c>
      <c r="N313" s="60">
        <v>30</v>
      </c>
      <c r="O313">
        <v>3</v>
      </c>
      <c r="P313">
        <v>0.9</v>
      </c>
      <c r="R313" t="s">
        <v>164</v>
      </c>
      <c r="S313" t="s">
        <v>177</v>
      </c>
      <c r="T313">
        <v>2</v>
      </c>
      <c r="U313" t="s">
        <v>1684</v>
      </c>
      <c r="V313" s="60">
        <v>37.5</v>
      </c>
      <c r="W313">
        <v>1</v>
      </c>
      <c r="X313">
        <v>0.375</v>
      </c>
    </row>
    <row r="314" spans="1:24">
      <c r="A314" t="s">
        <v>296</v>
      </c>
      <c r="B314" t="s">
        <v>372</v>
      </c>
      <c r="E314">
        <v>0</v>
      </c>
      <c r="F314" s="64">
        <f t="shared" si="6"/>
        <v>0</v>
      </c>
      <c r="H314">
        <v>0</v>
      </c>
      <c r="J314" t="s">
        <v>164</v>
      </c>
      <c r="K314" t="s">
        <v>178</v>
      </c>
      <c r="L314">
        <v>1</v>
      </c>
      <c r="M314" t="s">
        <v>1341</v>
      </c>
      <c r="N314" s="60">
        <v>100</v>
      </c>
      <c r="O314">
        <v>1</v>
      </c>
      <c r="P314">
        <v>1</v>
      </c>
      <c r="R314" t="s">
        <v>164</v>
      </c>
      <c r="S314" t="s">
        <v>177</v>
      </c>
      <c r="T314">
        <v>3</v>
      </c>
      <c r="U314" t="s">
        <v>1685</v>
      </c>
      <c r="V314" s="60">
        <v>25</v>
      </c>
      <c r="W314">
        <v>3</v>
      </c>
      <c r="X314">
        <v>0.75</v>
      </c>
    </row>
    <row r="315" spans="1:24">
      <c r="A315" t="s">
        <v>296</v>
      </c>
      <c r="B315" t="s">
        <v>373</v>
      </c>
      <c r="C315">
        <v>1</v>
      </c>
      <c r="D315">
        <v>1</v>
      </c>
      <c r="E315">
        <v>6</v>
      </c>
      <c r="F315" s="64">
        <f t="shared" si="6"/>
        <v>0.67</v>
      </c>
      <c r="H315">
        <v>15</v>
      </c>
      <c r="J315" t="s">
        <v>164</v>
      </c>
      <c r="K315" t="s">
        <v>179</v>
      </c>
      <c r="L315">
        <v>1</v>
      </c>
      <c r="M315" t="s">
        <v>1663</v>
      </c>
      <c r="N315" s="60">
        <v>60</v>
      </c>
      <c r="O315">
        <v>3</v>
      </c>
      <c r="P315">
        <v>1.8</v>
      </c>
      <c r="R315" t="s">
        <v>164</v>
      </c>
      <c r="S315" t="s">
        <v>178</v>
      </c>
      <c r="T315">
        <v>1</v>
      </c>
      <c r="U315" t="s">
        <v>1686</v>
      </c>
      <c r="V315" s="60">
        <v>30</v>
      </c>
      <c r="W315">
        <v>1</v>
      </c>
      <c r="X315">
        <v>0.3</v>
      </c>
    </row>
    <row r="316" spans="1:24">
      <c r="A316" t="s">
        <v>296</v>
      </c>
      <c r="B316" t="s">
        <v>374</v>
      </c>
      <c r="C316">
        <v>1.5</v>
      </c>
      <c r="D316">
        <v>1.8</v>
      </c>
      <c r="E316">
        <v>10</v>
      </c>
      <c r="F316" s="64">
        <f t="shared" si="6"/>
        <v>1.1100000000000001</v>
      </c>
      <c r="H316">
        <v>30</v>
      </c>
      <c r="J316" t="s">
        <v>164</v>
      </c>
      <c r="K316" t="s">
        <v>179</v>
      </c>
      <c r="L316">
        <v>2</v>
      </c>
      <c r="M316" t="s">
        <v>1687</v>
      </c>
      <c r="N316" s="60">
        <v>20</v>
      </c>
      <c r="O316">
        <v>3</v>
      </c>
      <c r="P316">
        <v>0.6</v>
      </c>
      <c r="R316" t="s">
        <v>164</v>
      </c>
      <c r="S316" t="s">
        <v>178</v>
      </c>
      <c r="T316">
        <v>2</v>
      </c>
      <c r="U316" t="s">
        <v>1688</v>
      </c>
      <c r="V316" s="60">
        <v>30</v>
      </c>
      <c r="W316">
        <v>1</v>
      </c>
      <c r="X316">
        <v>0.3</v>
      </c>
    </row>
    <row r="317" spans="1:24">
      <c r="A317" t="s">
        <v>296</v>
      </c>
      <c r="B317" t="s">
        <v>375</v>
      </c>
      <c r="C317">
        <v>2.2000000000000002</v>
      </c>
      <c r="D317">
        <v>1.3333999999999999</v>
      </c>
      <c r="E317">
        <v>11</v>
      </c>
      <c r="F317" s="64">
        <f t="shared" si="6"/>
        <v>1.22</v>
      </c>
      <c r="H317">
        <v>45</v>
      </c>
      <c r="J317" t="s">
        <v>164</v>
      </c>
      <c r="K317" t="s">
        <v>179</v>
      </c>
      <c r="L317">
        <v>3</v>
      </c>
      <c r="M317" t="s">
        <v>720</v>
      </c>
      <c r="N317" s="60">
        <v>20</v>
      </c>
      <c r="O317">
        <v>1</v>
      </c>
      <c r="P317">
        <v>0.2</v>
      </c>
      <c r="R317" t="s">
        <v>164</v>
      </c>
      <c r="S317" t="s">
        <v>178</v>
      </c>
      <c r="T317">
        <v>3</v>
      </c>
      <c r="U317" t="s">
        <v>1689</v>
      </c>
      <c r="V317" s="60">
        <v>20</v>
      </c>
      <c r="W317">
        <v>1</v>
      </c>
      <c r="X317">
        <v>0.2</v>
      </c>
    </row>
    <row r="318" spans="1:24">
      <c r="A318" t="s">
        <v>296</v>
      </c>
      <c r="B318" t="s">
        <v>376</v>
      </c>
      <c r="C318">
        <v>2.2999999999999998</v>
      </c>
      <c r="D318">
        <v>2</v>
      </c>
      <c r="E318">
        <v>13</v>
      </c>
      <c r="F318" s="64">
        <f t="shared" si="6"/>
        <v>1.44</v>
      </c>
      <c r="H318">
        <v>45</v>
      </c>
      <c r="J318" t="s">
        <v>164</v>
      </c>
      <c r="K318" t="s">
        <v>180</v>
      </c>
      <c r="L318">
        <v>1</v>
      </c>
      <c r="M318" t="s">
        <v>720</v>
      </c>
      <c r="N318" s="60">
        <v>59.08</v>
      </c>
      <c r="O318">
        <v>1</v>
      </c>
      <c r="P318">
        <v>0.59079999999999999</v>
      </c>
      <c r="R318" t="s">
        <v>164</v>
      </c>
      <c r="S318" t="s">
        <v>178</v>
      </c>
      <c r="T318">
        <v>4</v>
      </c>
      <c r="U318" t="s">
        <v>1690</v>
      </c>
      <c r="V318" s="60">
        <v>20</v>
      </c>
      <c r="W318">
        <v>1</v>
      </c>
      <c r="X318">
        <v>0.2</v>
      </c>
    </row>
    <row r="319" spans="1:24">
      <c r="A319" t="s">
        <v>296</v>
      </c>
      <c r="B319" t="s">
        <v>377</v>
      </c>
      <c r="C319">
        <v>2.2999999999999998</v>
      </c>
      <c r="D319">
        <v>2.2000000000000002</v>
      </c>
      <c r="E319">
        <v>14</v>
      </c>
      <c r="F319" s="64">
        <f t="shared" si="6"/>
        <v>1.56</v>
      </c>
      <c r="H319">
        <v>35</v>
      </c>
      <c r="J319" t="s">
        <v>164</v>
      </c>
      <c r="K319" t="s">
        <v>180</v>
      </c>
      <c r="L319">
        <v>2</v>
      </c>
      <c r="M319" t="s">
        <v>1119</v>
      </c>
      <c r="N319" s="60">
        <v>13.64</v>
      </c>
      <c r="O319">
        <v>3</v>
      </c>
      <c r="P319">
        <v>0.40920000000000001</v>
      </c>
      <c r="R319" t="s">
        <v>164</v>
      </c>
      <c r="S319" t="s">
        <v>179</v>
      </c>
      <c r="T319">
        <v>1</v>
      </c>
      <c r="U319" t="s">
        <v>1691</v>
      </c>
      <c r="V319" s="60">
        <v>60</v>
      </c>
      <c r="W319">
        <v>3</v>
      </c>
      <c r="X319">
        <v>1.8</v>
      </c>
    </row>
    <row r="320" spans="1:24">
      <c r="A320" t="s">
        <v>296</v>
      </c>
      <c r="B320" t="s">
        <v>378</v>
      </c>
      <c r="C320">
        <v>1.05</v>
      </c>
      <c r="D320">
        <v>1</v>
      </c>
      <c r="E320">
        <v>6</v>
      </c>
      <c r="F320" s="64">
        <f t="shared" si="6"/>
        <v>0.67</v>
      </c>
      <c r="H320">
        <v>17</v>
      </c>
      <c r="J320" t="s">
        <v>164</v>
      </c>
      <c r="K320" t="s">
        <v>180</v>
      </c>
      <c r="L320">
        <v>3</v>
      </c>
      <c r="M320" t="s">
        <v>1662</v>
      </c>
      <c r="N320" s="60">
        <v>13.64</v>
      </c>
      <c r="O320">
        <v>3</v>
      </c>
      <c r="P320">
        <v>0.40920000000000001</v>
      </c>
      <c r="R320" t="s">
        <v>164</v>
      </c>
      <c r="S320" t="s">
        <v>179</v>
      </c>
      <c r="T320">
        <v>2</v>
      </c>
      <c r="U320" t="s">
        <v>1692</v>
      </c>
      <c r="V320" s="60">
        <v>20</v>
      </c>
      <c r="W320">
        <v>3</v>
      </c>
      <c r="X320">
        <v>0.6</v>
      </c>
    </row>
    <row r="321" spans="1:24">
      <c r="A321" t="s">
        <v>296</v>
      </c>
      <c r="B321" t="s">
        <v>379</v>
      </c>
      <c r="C321">
        <v>1</v>
      </c>
      <c r="D321">
        <v>1</v>
      </c>
      <c r="E321">
        <v>6</v>
      </c>
      <c r="F321" s="64">
        <f t="shared" si="6"/>
        <v>0.67</v>
      </c>
      <c r="H321">
        <v>15</v>
      </c>
      <c r="J321" t="s">
        <v>164</v>
      </c>
      <c r="K321" t="s">
        <v>180</v>
      </c>
      <c r="L321">
        <v>4</v>
      </c>
      <c r="M321" t="s">
        <v>1508</v>
      </c>
      <c r="N321" s="60">
        <v>13.64</v>
      </c>
      <c r="O321">
        <v>2</v>
      </c>
      <c r="P321">
        <v>0.27279999999999999</v>
      </c>
      <c r="R321" t="s">
        <v>164</v>
      </c>
      <c r="S321" t="s">
        <v>179</v>
      </c>
      <c r="T321">
        <v>3</v>
      </c>
      <c r="U321" t="s">
        <v>1693</v>
      </c>
      <c r="V321" s="60">
        <v>20</v>
      </c>
      <c r="W321">
        <v>1</v>
      </c>
      <c r="X321">
        <v>0.2</v>
      </c>
    </row>
    <row r="322" spans="1:24">
      <c r="A322" t="s">
        <v>296</v>
      </c>
      <c r="B322" t="s">
        <v>380</v>
      </c>
      <c r="C322">
        <v>1</v>
      </c>
      <c r="D322">
        <v>1</v>
      </c>
      <c r="E322">
        <v>6</v>
      </c>
      <c r="F322" s="64">
        <f t="shared" si="6"/>
        <v>0.67</v>
      </c>
      <c r="H322">
        <v>15</v>
      </c>
      <c r="J322" t="s">
        <v>164</v>
      </c>
      <c r="K322" t="s">
        <v>181</v>
      </c>
      <c r="L322">
        <v>1</v>
      </c>
      <c r="M322" t="s">
        <v>1687</v>
      </c>
      <c r="N322" s="60">
        <v>60</v>
      </c>
      <c r="O322">
        <v>3</v>
      </c>
      <c r="P322">
        <v>1.8</v>
      </c>
      <c r="R322" t="s">
        <v>164</v>
      </c>
      <c r="S322" t="s">
        <v>180</v>
      </c>
      <c r="T322">
        <v>1</v>
      </c>
      <c r="V322" s="60">
        <v>37.5</v>
      </c>
    </row>
    <row r="323" spans="1:24">
      <c r="A323" t="s">
        <v>296</v>
      </c>
      <c r="B323" t="s">
        <v>381</v>
      </c>
      <c r="C323">
        <v>1.8</v>
      </c>
      <c r="D323">
        <v>1.2856000000000001</v>
      </c>
      <c r="E323">
        <v>9</v>
      </c>
      <c r="F323" s="64">
        <f t="shared" si="6"/>
        <v>1</v>
      </c>
      <c r="H323">
        <v>33</v>
      </c>
      <c r="J323" t="s">
        <v>164</v>
      </c>
      <c r="K323" t="s">
        <v>181</v>
      </c>
      <c r="L323">
        <v>2</v>
      </c>
      <c r="M323" t="s">
        <v>1663</v>
      </c>
      <c r="N323" s="60">
        <v>20</v>
      </c>
      <c r="O323">
        <v>3</v>
      </c>
      <c r="P323">
        <v>0.6</v>
      </c>
      <c r="R323" t="s">
        <v>164</v>
      </c>
      <c r="S323" t="s">
        <v>180</v>
      </c>
      <c r="T323">
        <v>2</v>
      </c>
      <c r="V323" s="60">
        <v>25</v>
      </c>
    </row>
    <row r="324" spans="1:24">
      <c r="A324" t="s">
        <v>296</v>
      </c>
      <c r="B324" t="s">
        <v>382</v>
      </c>
      <c r="E324">
        <v>0</v>
      </c>
      <c r="F324" s="64">
        <f t="shared" si="6"/>
        <v>0</v>
      </c>
      <c r="H324">
        <v>0</v>
      </c>
      <c r="J324" t="s">
        <v>164</v>
      </c>
      <c r="K324" t="s">
        <v>181</v>
      </c>
      <c r="L324">
        <v>3</v>
      </c>
      <c r="M324" t="s">
        <v>720</v>
      </c>
      <c r="N324" s="60">
        <v>20</v>
      </c>
      <c r="O324">
        <v>1</v>
      </c>
      <c r="P324">
        <v>0.2</v>
      </c>
      <c r="R324" t="s">
        <v>164</v>
      </c>
      <c r="S324" t="s">
        <v>180</v>
      </c>
      <c r="T324">
        <v>3</v>
      </c>
      <c r="V324" s="60">
        <v>25</v>
      </c>
    </row>
    <row r="325" spans="1:24">
      <c r="A325" t="s">
        <v>296</v>
      </c>
      <c r="B325" t="s">
        <v>383</v>
      </c>
      <c r="C325">
        <v>1</v>
      </c>
      <c r="D325">
        <v>1</v>
      </c>
      <c r="E325">
        <v>6</v>
      </c>
      <c r="F325" s="64">
        <f t="shared" si="6"/>
        <v>0.67</v>
      </c>
      <c r="H325">
        <v>15</v>
      </c>
      <c r="J325" t="s">
        <v>164</v>
      </c>
      <c r="K325" t="s">
        <v>182</v>
      </c>
      <c r="L325">
        <v>1</v>
      </c>
      <c r="M325" t="s">
        <v>1341</v>
      </c>
      <c r="N325" s="60">
        <v>100</v>
      </c>
      <c r="O325">
        <v>1</v>
      </c>
      <c r="P325">
        <v>1</v>
      </c>
      <c r="R325" t="s">
        <v>164</v>
      </c>
      <c r="S325" t="s">
        <v>180</v>
      </c>
      <c r="T325">
        <v>4</v>
      </c>
      <c r="V325" s="60">
        <v>12.5</v>
      </c>
    </row>
    <row r="326" spans="1:24">
      <c r="A326" t="s">
        <v>296</v>
      </c>
      <c r="B326" t="s">
        <v>384</v>
      </c>
      <c r="C326">
        <v>1.8</v>
      </c>
      <c r="D326">
        <v>1</v>
      </c>
      <c r="E326">
        <v>8</v>
      </c>
      <c r="F326" s="64">
        <f t="shared" si="6"/>
        <v>0.89</v>
      </c>
      <c r="H326">
        <v>39</v>
      </c>
      <c r="J326" t="s">
        <v>164</v>
      </c>
      <c r="K326" t="s">
        <v>183</v>
      </c>
      <c r="L326">
        <v>1</v>
      </c>
      <c r="M326" t="s">
        <v>1341</v>
      </c>
      <c r="N326" s="60">
        <v>100</v>
      </c>
      <c r="O326">
        <v>1</v>
      </c>
      <c r="P326">
        <v>1</v>
      </c>
      <c r="R326" t="s">
        <v>164</v>
      </c>
      <c r="S326" t="s">
        <v>181</v>
      </c>
      <c r="T326">
        <v>1</v>
      </c>
      <c r="U326" t="s">
        <v>1694</v>
      </c>
      <c r="V326" s="60">
        <v>60</v>
      </c>
      <c r="W326">
        <v>3</v>
      </c>
      <c r="X326">
        <v>1.8</v>
      </c>
    </row>
    <row r="327" spans="1:24">
      <c r="A327" t="s">
        <v>296</v>
      </c>
      <c r="B327" t="s">
        <v>385</v>
      </c>
      <c r="E327">
        <v>0</v>
      </c>
      <c r="F327" s="64">
        <f t="shared" si="6"/>
        <v>0</v>
      </c>
      <c r="H327">
        <v>0</v>
      </c>
      <c r="J327" t="s">
        <v>164</v>
      </c>
      <c r="K327" t="s">
        <v>184</v>
      </c>
      <c r="L327">
        <v>1</v>
      </c>
      <c r="M327" t="s">
        <v>1341</v>
      </c>
      <c r="N327" s="60">
        <v>50</v>
      </c>
      <c r="O327">
        <v>1</v>
      </c>
      <c r="P327">
        <v>0.5</v>
      </c>
      <c r="R327" t="s">
        <v>164</v>
      </c>
      <c r="S327" t="s">
        <v>181</v>
      </c>
      <c r="T327">
        <v>2</v>
      </c>
      <c r="U327" t="s">
        <v>1695</v>
      </c>
      <c r="V327" s="60">
        <v>20</v>
      </c>
      <c r="W327">
        <v>3</v>
      </c>
      <c r="X327">
        <v>0.6</v>
      </c>
    </row>
    <row r="328" spans="1:24">
      <c r="A328" t="s">
        <v>296</v>
      </c>
      <c r="B328" t="s">
        <v>386</v>
      </c>
      <c r="E328">
        <v>0</v>
      </c>
      <c r="F328" s="64">
        <f t="shared" si="6"/>
        <v>0</v>
      </c>
      <c r="H328">
        <v>0</v>
      </c>
      <c r="J328" t="s">
        <v>164</v>
      </c>
      <c r="K328" t="s">
        <v>184</v>
      </c>
      <c r="L328">
        <v>2</v>
      </c>
      <c r="M328" t="s">
        <v>1341</v>
      </c>
      <c r="N328" s="60">
        <v>50</v>
      </c>
      <c r="O328">
        <v>1</v>
      </c>
      <c r="P328">
        <v>0.5</v>
      </c>
      <c r="R328" t="s">
        <v>164</v>
      </c>
      <c r="S328" t="s">
        <v>181</v>
      </c>
      <c r="T328">
        <v>3</v>
      </c>
      <c r="U328" t="s">
        <v>1696</v>
      </c>
      <c r="V328" s="60">
        <v>20</v>
      </c>
      <c r="W328">
        <v>1</v>
      </c>
      <c r="X328">
        <v>0.2</v>
      </c>
    </row>
    <row r="329" spans="1:24">
      <c r="A329" t="s">
        <v>296</v>
      </c>
      <c r="B329" t="s">
        <v>387</v>
      </c>
      <c r="C329">
        <v>1.9</v>
      </c>
      <c r="D329">
        <v>1.3333999999999999</v>
      </c>
      <c r="E329">
        <v>10</v>
      </c>
      <c r="F329" s="64">
        <f t="shared" si="6"/>
        <v>1.1100000000000001</v>
      </c>
      <c r="H329">
        <v>0</v>
      </c>
      <c r="J329" t="s">
        <v>164</v>
      </c>
      <c r="K329" t="s">
        <v>186</v>
      </c>
      <c r="L329">
        <v>1</v>
      </c>
      <c r="M329" t="s">
        <v>1341</v>
      </c>
      <c r="N329" s="60">
        <v>100</v>
      </c>
      <c r="O329">
        <v>1</v>
      </c>
      <c r="P329">
        <v>1</v>
      </c>
      <c r="R329" t="s">
        <v>164</v>
      </c>
      <c r="S329" t="s">
        <v>182</v>
      </c>
      <c r="T329">
        <v>1</v>
      </c>
      <c r="U329" t="s">
        <v>1686</v>
      </c>
      <c r="V329" s="60">
        <v>37.5</v>
      </c>
      <c r="W329">
        <v>1</v>
      </c>
      <c r="X329">
        <v>0.375</v>
      </c>
    </row>
    <row r="330" spans="1:24">
      <c r="A330" t="s">
        <v>296</v>
      </c>
      <c r="B330" t="s">
        <v>388</v>
      </c>
      <c r="E330">
        <v>0</v>
      </c>
      <c r="F330" s="64">
        <f t="shared" si="6"/>
        <v>0</v>
      </c>
      <c r="H330">
        <v>0</v>
      </c>
      <c r="J330" t="s">
        <v>164</v>
      </c>
      <c r="K330" t="s">
        <v>187</v>
      </c>
      <c r="L330">
        <v>1</v>
      </c>
      <c r="M330" t="s">
        <v>1176</v>
      </c>
      <c r="N330" s="60">
        <v>80</v>
      </c>
      <c r="O330">
        <v>1</v>
      </c>
      <c r="P330">
        <v>0.8</v>
      </c>
      <c r="R330" t="s">
        <v>164</v>
      </c>
      <c r="S330" t="s">
        <v>182</v>
      </c>
      <c r="T330">
        <v>2</v>
      </c>
      <c r="U330" t="s">
        <v>1697</v>
      </c>
      <c r="V330" s="60">
        <v>37.5</v>
      </c>
      <c r="W330">
        <v>1</v>
      </c>
      <c r="X330">
        <v>0.375</v>
      </c>
    </row>
    <row r="331" spans="1:24">
      <c r="A331" t="s">
        <v>296</v>
      </c>
      <c r="B331" t="s">
        <v>389</v>
      </c>
      <c r="E331">
        <v>0</v>
      </c>
      <c r="F331" s="64">
        <f t="shared" si="6"/>
        <v>0</v>
      </c>
      <c r="H331">
        <v>0</v>
      </c>
      <c r="J331" t="s">
        <v>164</v>
      </c>
      <c r="K331" t="s">
        <v>187</v>
      </c>
      <c r="L331">
        <v>2</v>
      </c>
      <c r="M331" t="s">
        <v>1341</v>
      </c>
      <c r="N331" s="60">
        <v>10</v>
      </c>
      <c r="O331">
        <v>1</v>
      </c>
      <c r="P331">
        <v>0.1</v>
      </c>
      <c r="R331" t="s">
        <v>164</v>
      </c>
      <c r="S331" t="s">
        <v>182</v>
      </c>
      <c r="T331">
        <v>3</v>
      </c>
      <c r="U331" t="s">
        <v>1689</v>
      </c>
      <c r="V331" s="60">
        <v>25</v>
      </c>
      <c r="W331">
        <v>1</v>
      </c>
      <c r="X331">
        <v>0.25</v>
      </c>
    </row>
    <row r="332" spans="1:24">
      <c r="A332" t="s">
        <v>296</v>
      </c>
      <c r="B332" t="s">
        <v>390</v>
      </c>
      <c r="E332">
        <v>0</v>
      </c>
      <c r="F332" s="64">
        <f t="shared" si="6"/>
        <v>0</v>
      </c>
      <c r="H332">
        <v>0</v>
      </c>
      <c r="J332" t="s">
        <v>164</v>
      </c>
      <c r="K332" t="s">
        <v>187</v>
      </c>
      <c r="L332">
        <v>3</v>
      </c>
      <c r="M332" t="s">
        <v>767</v>
      </c>
      <c r="N332" s="60">
        <v>10</v>
      </c>
      <c r="O332">
        <v>2</v>
      </c>
      <c r="P332">
        <v>0.2</v>
      </c>
      <c r="R332" t="s">
        <v>164</v>
      </c>
      <c r="S332" t="s">
        <v>183</v>
      </c>
      <c r="T332">
        <v>1</v>
      </c>
      <c r="U332" t="s">
        <v>1698</v>
      </c>
      <c r="V332" s="60">
        <v>37.5</v>
      </c>
      <c r="W332">
        <v>1</v>
      </c>
      <c r="X332">
        <v>0.375</v>
      </c>
    </row>
    <row r="333" spans="1:24">
      <c r="A333" t="s">
        <v>296</v>
      </c>
      <c r="B333" t="s">
        <v>391</v>
      </c>
      <c r="E333" s="65">
        <v>0</v>
      </c>
      <c r="F333" s="64">
        <f t="shared" si="6"/>
        <v>0</v>
      </c>
      <c r="G333" s="65" t="s">
        <v>778</v>
      </c>
      <c r="H333">
        <v>0</v>
      </c>
      <c r="J333" t="s">
        <v>164</v>
      </c>
      <c r="K333" t="s">
        <v>188</v>
      </c>
      <c r="L333">
        <v>1</v>
      </c>
      <c r="M333" t="s">
        <v>1699</v>
      </c>
      <c r="N333" s="60">
        <v>30</v>
      </c>
      <c r="O333">
        <v>1</v>
      </c>
      <c r="P333">
        <v>0.3</v>
      </c>
      <c r="R333" t="s">
        <v>164</v>
      </c>
      <c r="S333" t="s">
        <v>183</v>
      </c>
      <c r="T333">
        <v>2</v>
      </c>
      <c r="U333" t="s">
        <v>1700</v>
      </c>
      <c r="V333" s="60">
        <v>37.5</v>
      </c>
      <c r="W333">
        <v>1</v>
      </c>
      <c r="X333">
        <v>0.375</v>
      </c>
    </row>
    <row r="334" spans="1:24">
      <c r="A334" t="s">
        <v>296</v>
      </c>
      <c r="B334" t="s">
        <v>392</v>
      </c>
      <c r="C334">
        <v>1.2</v>
      </c>
      <c r="D334">
        <v>1.3332999999999999</v>
      </c>
      <c r="E334">
        <v>8</v>
      </c>
      <c r="F334" s="64">
        <f t="shared" si="6"/>
        <v>0.89</v>
      </c>
      <c r="H334">
        <v>21</v>
      </c>
      <c r="J334" t="s">
        <v>164</v>
      </c>
      <c r="K334" t="s">
        <v>188</v>
      </c>
      <c r="L334">
        <v>2</v>
      </c>
      <c r="M334" t="s">
        <v>1701</v>
      </c>
      <c r="N334" s="60">
        <v>30</v>
      </c>
      <c r="O334">
        <v>2</v>
      </c>
      <c r="P334">
        <v>0.6</v>
      </c>
      <c r="R334" t="s">
        <v>164</v>
      </c>
      <c r="S334" t="s">
        <v>183</v>
      </c>
      <c r="T334">
        <v>3</v>
      </c>
      <c r="U334" t="s">
        <v>1689</v>
      </c>
      <c r="V334" s="60">
        <v>25</v>
      </c>
      <c r="W334">
        <v>1</v>
      </c>
      <c r="X334">
        <v>0.25</v>
      </c>
    </row>
    <row r="335" spans="1:24">
      <c r="A335" t="s">
        <v>296</v>
      </c>
      <c r="B335" t="s">
        <v>393</v>
      </c>
      <c r="C335">
        <v>1</v>
      </c>
      <c r="D335">
        <v>1</v>
      </c>
      <c r="E335">
        <v>6</v>
      </c>
      <c r="F335" s="64">
        <f t="shared" si="6"/>
        <v>0.67</v>
      </c>
      <c r="H335">
        <v>15</v>
      </c>
      <c r="J335" t="s">
        <v>164</v>
      </c>
      <c r="K335" t="s">
        <v>188</v>
      </c>
      <c r="L335">
        <v>3</v>
      </c>
      <c r="M335" t="s">
        <v>807</v>
      </c>
      <c r="N335" s="60">
        <v>40</v>
      </c>
      <c r="O335">
        <v>2</v>
      </c>
      <c r="P335">
        <v>0.8</v>
      </c>
      <c r="R335" t="s">
        <v>164</v>
      </c>
      <c r="S335" t="s">
        <v>184</v>
      </c>
      <c r="T335">
        <v>1</v>
      </c>
      <c r="U335" t="s">
        <v>1702</v>
      </c>
      <c r="V335" s="60">
        <v>50</v>
      </c>
      <c r="W335">
        <v>1</v>
      </c>
      <c r="X335">
        <v>0.5</v>
      </c>
    </row>
    <row r="336" spans="1:24">
      <c r="A336" t="s">
        <v>296</v>
      </c>
      <c r="B336" t="s">
        <v>394</v>
      </c>
      <c r="C336">
        <v>1.1819999999999999</v>
      </c>
      <c r="D336">
        <v>1</v>
      </c>
      <c r="E336">
        <v>7</v>
      </c>
      <c r="F336" s="64">
        <f t="shared" si="6"/>
        <v>0.78</v>
      </c>
      <c r="H336">
        <v>18</v>
      </c>
      <c r="J336" t="s">
        <v>164</v>
      </c>
      <c r="K336" t="s">
        <v>190</v>
      </c>
      <c r="L336">
        <v>1</v>
      </c>
      <c r="M336" t="s">
        <v>1538</v>
      </c>
      <c r="N336" s="60">
        <v>25</v>
      </c>
      <c r="O336">
        <v>1</v>
      </c>
      <c r="P336">
        <v>0.25</v>
      </c>
      <c r="R336" t="s">
        <v>164</v>
      </c>
      <c r="S336" t="s">
        <v>184</v>
      </c>
      <c r="T336">
        <v>2</v>
      </c>
      <c r="U336" t="s">
        <v>1697</v>
      </c>
      <c r="V336" s="60">
        <v>50</v>
      </c>
      <c r="W336">
        <v>1</v>
      </c>
      <c r="X336">
        <v>0.5</v>
      </c>
    </row>
    <row r="337" spans="1:24">
      <c r="A337" t="s">
        <v>296</v>
      </c>
      <c r="B337" t="s">
        <v>395</v>
      </c>
      <c r="E337">
        <v>0</v>
      </c>
      <c r="F337" s="64">
        <f t="shared" si="6"/>
        <v>0</v>
      </c>
      <c r="H337">
        <v>0</v>
      </c>
      <c r="J337" t="s">
        <v>164</v>
      </c>
      <c r="K337" t="s">
        <v>190</v>
      </c>
      <c r="L337">
        <v>2</v>
      </c>
      <c r="M337" t="s">
        <v>1522</v>
      </c>
      <c r="N337" s="60">
        <v>25</v>
      </c>
      <c r="O337">
        <v>1</v>
      </c>
      <c r="P337">
        <v>0.25</v>
      </c>
      <c r="R337" t="s">
        <v>164</v>
      </c>
      <c r="S337" t="s">
        <v>186</v>
      </c>
      <c r="T337">
        <v>1</v>
      </c>
      <c r="U337" t="s">
        <v>1703</v>
      </c>
      <c r="V337" s="60">
        <v>100</v>
      </c>
      <c r="W337">
        <v>1</v>
      </c>
      <c r="X337">
        <v>1</v>
      </c>
    </row>
    <row r="338" spans="1:24">
      <c r="A338" t="s">
        <v>296</v>
      </c>
      <c r="B338" t="s">
        <v>396</v>
      </c>
      <c r="C338">
        <v>1</v>
      </c>
      <c r="D338">
        <v>1</v>
      </c>
      <c r="E338">
        <v>6</v>
      </c>
      <c r="F338" s="64">
        <f t="shared" si="6"/>
        <v>0.67</v>
      </c>
      <c r="H338">
        <v>15</v>
      </c>
      <c r="J338" t="s">
        <v>164</v>
      </c>
      <c r="K338" t="s">
        <v>190</v>
      </c>
      <c r="L338">
        <v>3</v>
      </c>
      <c r="M338" t="s">
        <v>749</v>
      </c>
      <c r="N338" s="60">
        <v>25</v>
      </c>
      <c r="O338">
        <v>1</v>
      </c>
      <c r="P338">
        <v>0.25</v>
      </c>
      <c r="R338" t="s">
        <v>164</v>
      </c>
      <c r="S338" t="s">
        <v>187</v>
      </c>
      <c r="T338">
        <v>1</v>
      </c>
      <c r="U338" t="s">
        <v>1704</v>
      </c>
      <c r="V338" s="60">
        <v>50</v>
      </c>
      <c r="W338">
        <v>1</v>
      </c>
      <c r="X338">
        <v>0.5</v>
      </c>
    </row>
    <row r="339" spans="1:24">
      <c r="A339" t="s">
        <v>296</v>
      </c>
      <c r="B339" t="s">
        <v>397</v>
      </c>
      <c r="C339">
        <v>1</v>
      </c>
      <c r="D339">
        <v>1</v>
      </c>
      <c r="E339">
        <v>6</v>
      </c>
      <c r="F339" s="64">
        <f t="shared" si="6"/>
        <v>0.67</v>
      </c>
      <c r="H339">
        <v>15</v>
      </c>
      <c r="J339" t="s">
        <v>164</v>
      </c>
      <c r="K339" t="s">
        <v>190</v>
      </c>
      <c r="L339">
        <v>4</v>
      </c>
      <c r="M339" t="s">
        <v>749</v>
      </c>
      <c r="N339" s="60">
        <v>25</v>
      </c>
      <c r="O339">
        <v>1</v>
      </c>
      <c r="P339">
        <v>0.25</v>
      </c>
      <c r="R339" t="s">
        <v>164</v>
      </c>
      <c r="S339" t="s">
        <v>187</v>
      </c>
      <c r="T339">
        <v>2</v>
      </c>
      <c r="U339" t="s">
        <v>1705</v>
      </c>
      <c r="V339" s="60">
        <v>33.33</v>
      </c>
      <c r="W339">
        <v>1</v>
      </c>
      <c r="X339">
        <v>0.33329999999999999</v>
      </c>
    </row>
    <row r="340" spans="1:24">
      <c r="A340" t="s">
        <v>296</v>
      </c>
      <c r="B340" t="s">
        <v>398</v>
      </c>
      <c r="C340">
        <v>3</v>
      </c>
      <c r="D340">
        <v>3</v>
      </c>
      <c r="E340">
        <v>18</v>
      </c>
      <c r="F340" s="64">
        <f t="shared" si="6"/>
        <v>2</v>
      </c>
      <c r="H340">
        <v>45</v>
      </c>
      <c r="J340" t="s">
        <v>164</v>
      </c>
      <c r="K340" t="s">
        <v>191</v>
      </c>
      <c r="L340">
        <v>1</v>
      </c>
      <c r="M340" t="s">
        <v>828</v>
      </c>
      <c r="N340" s="60">
        <v>100</v>
      </c>
      <c r="O340">
        <v>3</v>
      </c>
      <c r="P340">
        <v>3</v>
      </c>
      <c r="R340" t="s">
        <v>164</v>
      </c>
      <c r="S340" t="s">
        <v>187</v>
      </c>
      <c r="T340">
        <v>3</v>
      </c>
      <c r="U340" t="s">
        <v>1705</v>
      </c>
      <c r="V340" s="60">
        <v>16.670000000000002</v>
      </c>
      <c r="W340">
        <v>1</v>
      </c>
      <c r="X340">
        <v>0.16669999999999999</v>
      </c>
    </row>
    <row r="341" spans="1:24">
      <c r="A341" t="s">
        <v>296</v>
      </c>
      <c r="B341" t="s">
        <v>399</v>
      </c>
      <c r="C341">
        <v>1.9</v>
      </c>
      <c r="E341">
        <v>6</v>
      </c>
      <c r="F341" s="64">
        <f t="shared" si="6"/>
        <v>0.67</v>
      </c>
      <c r="H341">
        <v>42</v>
      </c>
      <c r="J341" t="s">
        <v>164</v>
      </c>
      <c r="K341" t="s">
        <v>192</v>
      </c>
      <c r="L341">
        <v>1</v>
      </c>
      <c r="M341" t="s">
        <v>1341</v>
      </c>
      <c r="N341" s="60">
        <v>80</v>
      </c>
      <c r="O341">
        <v>1</v>
      </c>
      <c r="P341">
        <v>0.8</v>
      </c>
      <c r="R341" t="s">
        <v>164</v>
      </c>
      <c r="S341" t="s">
        <v>188</v>
      </c>
      <c r="T341">
        <v>1</v>
      </c>
      <c r="U341" t="s">
        <v>1699</v>
      </c>
      <c r="V341" s="60">
        <v>16.670000000000002</v>
      </c>
      <c r="W341">
        <v>2</v>
      </c>
      <c r="X341">
        <v>0.33339999999999997</v>
      </c>
    </row>
    <row r="342" spans="1:24">
      <c r="A342" t="s">
        <v>296</v>
      </c>
      <c r="B342" t="s">
        <v>400</v>
      </c>
      <c r="C342">
        <v>2</v>
      </c>
      <c r="D342">
        <v>2</v>
      </c>
      <c r="E342">
        <v>12</v>
      </c>
      <c r="F342" s="64">
        <f t="shared" si="6"/>
        <v>1.33</v>
      </c>
      <c r="H342">
        <v>45</v>
      </c>
      <c r="J342" t="s">
        <v>164</v>
      </c>
      <c r="K342" t="s">
        <v>192</v>
      </c>
      <c r="L342">
        <v>2</v>
      </c>
      <c r="M342" t="s">
        <v>1176</v>
      </c>
      <c r="N342" s="60">
        <v>10</v>
      </c>
      <c r="O342">
        <v>1</v>
      </c>
      <c r="P342">
        <v>0.1</v>
      </c>
      <c r="R342" t="s">
        <v>164</v>
      </c>
      <c r="S342" t="s">
        <v>188</v>
      </c>
      <c r="T342">
        <v>2</v>
      </c>
      <c r="U342" t="s">
        <v>1701</v>
      </c>
      <c r="V342" s="60">
        <v>33.33</v>
      </c>
      <c r="W342">
        <v>2</v>
      </c>
      <c r="X342">
        <v>0.66659999999999997</v>
      </c>
    </row>
    <row r="343" spans="1:24">
      <c r="A343" t="s">
        <v>296</v>
      </c>
      <c r="B343" t="s">
        <v>401</v>
      </c>
      <c r="E343">
        <v>0</v>
      </c>
      <c r="F343" s="64">
        <f t="shared" si="6"/>
        <v>0</v>
      </c>
      <c r="H343">
        <v>0</v>
      </c>
      <c r="J343" t="s">
        <v>164</v>
      </c>
      <c r="K343" t="s">
        <v>192</v>
      </c>
      <c r="L343">
        <v>3</v>
      </c>
      <c r="M343" t="s">
        <v>747</v>
      </c>
      <c r="N343" s="60">
        <v>5</v>
      </c>
      <c r="O343">
        <v>3</v>
      </c>
      <c r="P343">
        <v>0.15</v>
      </c>
      <c r="R343" t="s">
        <v>164</v>
      </c>
      <c r="S343" t="s">
        <v>188</v>
      </c>
      <c r="T343">
        <v>3</v>
      </c>
      <c r="U343" t="s">
        <v>807</v>
      </c>
      <c r="V343" s="60">
        <v>50</v>
      </c>
      <c r="W343">
        <v>2</v>
      </c>
      <c r="X343">
        <v>1</v>
      </c>
    </row>
    <row r="344" spans="1:24">
      <c r="A344" t="s">
        <v>296</v>
      </c>
      <c r="B344" t="s">
        <v>402</v>
      </c>
      <c r="C344">
        <v>1</v>
      </c>
      <c r="D344">
        <v>1</v>
      </c>
      <c r="E344">
        <v>6</v>
      </c>
      <c r="F344" s="64">
        <f t="shared" si="6"/>
        <v>0.67</v>
      </c>
      <c r="H344">
        <v>15</v>
      </c>
      <c r="J344" t="s">
        <v>164</v>
      </c>
      <c r="K344" t="s">
        <v>192</v>
      </c>
      <c r="L344">
        <v>4</v>
      </c>
      <c r="M344" t="s">
        <v>1485</v>
      </c>
      <c r="N344" s="60">
        <v>5</v>
      </c>
      <c r="O344">
        <v>2</v>
      </c>
      <c r="P344">
        <v>0.1</v>
      </c>
      <c r="R344" t="s">
        <v>164</v>
      </c>
      <c r="S344" t="s">
        <v>190</v>
      </c>
      <c r="T344">
        <v>1</v>
      </c>
      <c r="U344" t="s">
        <v>1706</v>
      </c>
      <c r="V344" s="60">
        <v>37.5</v>
      </c>
      <c r="W344">
        <v>1</v>
      </c>
      <c r="X344">
        <v>0.375</v>
      </c>
    </row>
    <row r="345" spans="1:24">
      <c r="A345" t="s">
        <v>296</v>
      </c>
      <c r="B345" t="s">
        <v>403</v>
      </c>
      <c r="C345">
        <v>1</v>
      </c>
      <c r="D345">
        <v>1</v>
      </c>
      <c r="E345">
        <v>6</v>
      </c>
      <c r="F345" s="64">
        <f t="shared" si="6"/>
        <v>0.67</v>
      </c>
      <c r="H345">
        <v>15</v>
      </c>
      <c r="J345" t="s">
        <v>164</v>
      </c>
      <c r="K345" t="s">
        <v>193</v>
      </c>
      <c r="L345">
        <v>1</v>
      </c>
      <c r="M345" t="s">
        <v>765</v>
      </c>
      <c r="N345" s="60">
        <v>100</v>
      </c>
      <c r="O345">
        <v>1</v>
      </c>
      <c r="P345">
        <v>1</v>
      </c>
      <c r="R345" t="s">
        <v>164</v>
      </c>
      <c r="S345" t="s">
        <v>190</v>
      </c>
      <c r="T345">
        <v>2</v>
      </c>
      <c r="U345" t="s">
        <v>1707</v>
      </c>
      <c r="V345" s="60">
        <v>25</v>
      </c>
      <c r="W345">
        <v>1</v>
      </c>
      <c r="X345">
        <v>0.25</v>
      </c>
    </row>
    <row r="346" spans="1:24">
      <c r="A346" t="s">
        <v>296</v>
      </c>
      <c r="B346" t="s">
        <v>404</v>
      </c>
      <c r="C346">
        <v>2</v>
      </c>
      <c r="D346">
        <v>2</v>
      </c>
      <c r="E346">
        <v>12</v>
      </c>
      <c r="F346" s="64">
        <f t="shared" si="6"/>
        <v>1.33</v>
      </c>
      <c r="H346">
        <v>15</v>
      </c>
      <c r="J346" t="s">
        <v>164</v>
      </c>
      <c r="K346" t="s">
        <v>194</v>
      </c>
      <c r="L346">
        <v>1</v>
      </c>
      <c r="M346" t="s">
        <v>765</v>
      </c>
      <c r="N346" s="60">
        <v>100</v>
      </c>
      <c r="O346">
        <v>1</v>
      </c>
      <c r="P346">
        <v>1</v>
      </c>
      <c r="R346" t="s">
        <v>164</v>
      </c>
      <c r="S346" t="s">
        <v>190</v>
      </c>
      <c r="T346">
        <v>3</v>
      </c>
      <c r="U346" t="s">
        <v>1708</v>
      </c>
      <c r="V346" s="60">
        <v>25</v>
      </c>
      <c r="W346">
        <v>1</v>
      </c>
      <c r="X346">
        <v>0.25</v>
      </c>
    </row>
    <row r="347" spans="1:24">
      <c r="A347" t="s">
        <v>296</v>
      </c>
      <c r="B347" t="s">
        <v>405</v>
      </c>
      <c r="C347">
        <v>2</v>
      </c>
      <c r="D347">
        <v>2</v>
      </c>
      <c r="E347">
        <v>12</v>
      </c>
      <c r="F347" s="64">
        <f t="shared" si="6"/>
        <v>1.33</v>
      </c>
      <c r="H347">
        <v>15</v>
      </c>
      <c r="J347" t="s">
        <v>164</v>
      </c>
      <c r="K347" t="s">
        <v>195</v>
      </c>
      <c r="L347">
        <v>1</v>
      </c>
      <c r="M347" t="s">
        <v>747</v>
      </c>
      <c r="N347" s="60">
        <v>100</v>
      </c>
      <c r="O347">
        <v>3</v>
      </c>
      <c r="P347">
        <v>3</v>
      </c>
      <c r="R347" t="s">
        <v>164</v>
      </c>
      <c r="S347" t="s">
        <v>190</v>
      </c>
      <c r="T347">
        <v>4</v>
      </c>
      <c r="U347" t="s">
        <v>1709</v>
      </c>
      <c r="V347" s="60">
        <v>12.5</v>
      </c>
      <c r="W347">
        <v>1</v>
      </c>
      <c r="X347">
        <v>0.125</v>
      </c>
    </row>
    <row r="348" spans="1:24">
      <c r="A348" t="s">
        <v>296</v>
      </c>
      <c r="B348" t="s">
        <v>406</v>
      </c>
      <c r="C348">
        <v>1</v>
      </c>
      <c r="D348">
        <v>1</v>
      </c>
      <c r="E348">
        <v>6</v>
      </c>
      <c r="F348" s="64">
        <f t="shared" si="6"/>
        <v>0.67</v>
      </c>
      <c r="H348">
        <v>15</v>
      </c>
      <c r="J348" t="s">
        <v>164</v>
      </c>
      <c r="K348" t="s">
        <v>196</v>
      </c>
      <c r="L348">
        <v>1</v>
      </c>
      <c r="M348" t="s">
        <v>1518</v>
      </c>
      <c r="N348" s="60">
        <v>100</v>
      </c>
      <c r="O348">
        <v>1</v>
      </c>
      <c r="P348">
        <v>1</v>
      </c>
      <c r="R348" t="s">
        <v>164</v>
      </c>
      <c r="S348" t="s">
        <v>191</v>
      </c>
      <c r="T348">
        <v>1</v>
      </c>
      <c r="U348" t="s">
        <v>1710</v>
      </c>
      <c r="V348" s="60">
        <v>100</v>
      </c>
      <c r="W348">
        <v>3</v>
      </c>
      <c r="X348">
        <v>3</v>
      </c>
    </row>
    <row r="349" spans="1:24">
      <c r="A349" t="s">
        <v>296</v>
      </c>
      <c r="B349" t="s">
        <v>407</v>
      </c>
      <c r="C349">
        <v>1</v>
      </c>
      <c r="D349">
        <v>1</v>
      </c>
      <c r="E349">
        <v>6</v>
      </c>
      <c r="F349" s="64">
        <f t="shared" si="6"/>
        <v>0.67</v>
      </c>
      <c r="H349">
        <v>15</v>
      </c>
      <c r="J349" t="s">
        <v>164</v>
      </c>
      <c r="K349" t="s">
        <v>197</v>
      </c>
      <c r="L349">
        <v>1</v>
      </c>
      <c r="M349" t="s">
        <v>1711</v>
      </c>
      <c r="N349" s="60">
        <v>100</v>
      </c>
      <c r="O349">
        <v>3</v>
      </c>
      <c r="P349">
        <v>3</v>
      </c>
      <c r="R349" t="s">
        <v>164</v>
      </c>
      <c r="S349" t="s">
        <v>192</v>
      </c>
      <c r="T349">
        <v>1</v>
      </c>
      <c r="U349" t="s">
        <v>1712</v>
      </c>
      <c r="V349" s="60">
        <v>42.86</v>
      </c>
      <c r="W349">
        <v>1</v>
      </c>
      <c r="X349">
        <v>0.42859999999999998</v>
      </c>
    </row>
    <row r="350" spans="1:24">
      <c r="A350" t="s">
        <v>296</v>
      </c>
      <c r="B350" t="s">
        <v>408</v>
      </c>
      <c r="C350">
        <v>2</v>
      </c>
      <c r="D350">
        <v>2</v>
      </c>
      <c r="E350">
        <v>12</v>
      </c>
      <c r="F350" s="64">
        <f t="shared" si="6"/>
        <v>1.33</v>
      </c>
      <c r="H350">
        <v>21</v>
      </c>
      <c r="J350" t="s">
        <v>164</v>
      </c>
      <c r="K350" t="s">
        <v>198</v>
      </c>
      <c r="L350">
        <v>1</v>
      </c>
      <c r="M350" t="s">
        <v>749</v>
      </c>
      <c r="N350" s="60">
        <v>33.340000000000003</v>
      </c>
      <c r="O350">
        <v>1</v>
      </c>
      <c r="P350">
        <v>0.33339999999999997</v>
      </c>
      <c r="R350" t="s">
        <v>164</v>
      </c>
      <c r="S350" t="s">
        <v>192</v>
      </c>
      <c r="T350">
        <v>2</v>
      </c>
      <c r="U350" t="s">
        <v>1231</v>
      </c>
      <c r="V350" s="60">
        <v>28.58</v>
      </c>
      <c r="W350">
        <v>1</v>
      </c>
      <c r="X350">
        <v>0.2858</v>
      </c>
    </row>
    <row r="351" spans="1:24">
      <c r="A351" t="s">
        <v>296</v>
      </c>
      <c r="B351" t="s">
        <v>409</v>
      </c>
      <c r="C351">
        <v>2</v>
      </c>
      <c r="D351">
        <v>2</v>
      </c>
      <c r="E351">
        <v>12</v>
      </c>
      <c r="F351" s="64">
        <f t="shared" si="6"/>
        <v>1.33</v>
      </c>
      <c r="H351">
        <v>23</v>
      </c>
      <c r="J351" t="s">
        <v>164</v>
      </c>
      <c r="K351" t="s">
        <v>198</v>
      </c>
      <c r="L351">
        <v>2</v>
      </c>
      <c r="M351" t="s">
        <v>749</v>
      </c>
      <c r="N351" s="60">
        <v>33.33</v>
      </c>
      <c r="O351">
        <v>1</v>
      </c>
      <c r="P351">
        <v>0.33329999999999999</v>
      </c>
      <c r="R351" t="s">
        <v>164</v>
      </c>
      <c r="S351" t="s">
        <v>192</v>
      </c>
      <c r="T351">
        <v>3</v>
      </c>
      <c r="U351" t="s">
        <v>1233</v>
      </c>
      <c r="V351" s="60">
        <v>14.28</v>
      </c>
      <c r="W351">
        <v>3</v>
      </c>
      <c r="X351">
        <v>0.4284</v>
      </c>
    </row>
    <row r="352" spans="1:24">
      <c r="A352" t="s">
        <v>296</v>
      </c>
      <c r="B352" t="s">
        <v>410</v>
      </c>
      <c r="C352">
        <v>2</v>
      </c>
      <c r="D352">
        <v>2</v>
      </c>
      <c r="E352">
        <v>12</v>
      </c>
      <c r="F352" s="64">
        <f t="shared" si="6"/>
        <v>1.33</v>
      </c>
      <c r="H352">
        <v>45</v>
      </c>
      <c r="J352" t="s">
        <v>164</v>
      </c>
      <c r="K352" t="s">
        <v>198</v>
      </c>
      <c r="L352">
        <v>3</v>
      </c>
      <c r="M352" t="s">
        <v>749</v>
      </c>
      <c r="N352" s="60">
        <v>33.33</v>
      </c>
      <c r="O352">
        <v>1</v>
      </c>
      <c r="P352">
        <v>0.33329999999999999</v>
      </c>
      <c r="R352" t="s">
        <v>164</v>
      </c>
      <c r="S352" t="s">
        <v>192</v>
      </c>
      <c r="T352">
        <v>4</v>
      </c>
      <c r="U352" t="s">
        <v>1231</v>
      </c>
      <c r="V352" s="60">
        <v>14.28</v>
      </c>
      <c r="W352">
        <v>1</v>
      </c>
      <c r="X352">
        <v>0.14280000000000001</v>
      </c>
    </row>
    <row r="353" spans="1:24">
      <c r="A353" t="s">
        <v>296</v>
      </c>
      <c r="B353" t="s">
        <v>411</v>
      </c>
      <c r="C353">
        <v>1.0263</v>
      </c>
      <c r="D353">
        <v>1.1112</v>
      </c>
      <c r="E353">
        <v>6</v>
      </c>
      <c r="F353" s="64">
        <f t="shared" si="6"/>
        <v>0.67</v>
      </c>
      <c r="H353">
        <v>16</v>
      </c>
      <c r="J353" t="s">
        <v>164</v>
      </c>
      <c r="K353" t="s">
        <v>199</v>
      </c>
      <c r="L353">
        <v>1</v>
      </c>
      <c r="M353" t="s">
        <v>1631</v>
      </c>
      <c r="N353" s="60">
        <v>80</v>
      </c>
      <c r="O353">
        <v>1</v>
      </c>
      <c r="P353">
        <v>0.8</v>
      </c>
      <c r="R353" t="s">
        <v>164</v>
      </c>
      <c r="S353" t="s">
        <v>193</v>
      </c>
      <c r="T353">
        <v>1</v>
      </c>
      <c r="U353" t="s">
        <v>1713</v>
      </c>
      <c r="V353" s="60">
        <v>100</v>
      </c>
      <c r="W353">
        <v>1</v>
      </c>
      <c r="X353">
        <v>1</v>
      </c>
    </row>
    <row r="354" spans="1:24">
      <c r="A354" t="s">
        <v>296</v>
      </c>
      <c r="B354" t="s">
        <v>412</v>
      </c>
      <c r="C354">
        <v>1</v>
      </c>
      <c r="D354">
        <v>1</v>
      </c>
      <c r="E354">
        <v>6</v>
      </c>
      <c r="F354" s="64">
        <f t="shared" si="6"/>
        <v>0.67</v>
      </c>
      <c r="H354">
        <v>15</v>
      </c>
      <c r="J354" t="s">
        <v>164</v>
      </c>
      <c r="K354" t="s">
        <v>199</v>
      </c>
      <c r="L354">
        <v>2</v>
      </c>
      <c r="M354" t="s">
        <v>716</v>
      </c>
      <c r="N354" s="60">
        <v>20</v>
      </c>
      <c r="O354">
        <v>1</v>
      </c>
      <c r="P354">
        <v>0.2</v>
      </c>
      <c r="R354" t="s">
        <v>164</v>
      </c>
      <c r="S354" t="s">
        <v>194</v>
      </c>
      <c r="T354">
        <v>1</v>
      </c>
      <c r="U354" t="s">
        <v>1714</v>
      </c>
      <c r="V354" s="60">
        <v>100</v>
      </c>
      <c r="W354">
        <v>1</v>
      </c>
      <c r="X354">
        <v>1</v>
      </c>
    </row>
    <row r="355" spans="1:24">
      <c r="A355" t="s">
        <v>296</v>
      </c>
      <c r="B355" t="s">
        <v>413</v>
      </c>
      <c r="C355">
        <v>1.5</v>
      </c>
      <c r="E355">
        <v>4</v>
      </c>
      <c r="F355" s="64">
        <f t="shared" si="6"/>
        <v>0.44</v>
      </c>
      <c r="H355">
        <v>23</v>
      </c>
      <c r="J355" t="s">
        <v>164</v>
      </c>
      <c r="K355" t="s">
        <v>200</v>
      </c>
      <c r="L355">
        <v>1</v>
      </c>
      <c r="M355" t="s">
        <v>1538</v>
      </c>
      <c r="N355" s="60">
        <v>80</v>
      </c>
      <c r="O355">
        <v>1</v>
      </c>
      <c r="P355">
        <v>0.8</v>
      </c>
      <c r="R355" t="s">
        <v>164</v>
      </c>
      <c r="S355" t="s">
        <v>195</v>
      </c>
      <c r="T355">
        <v>1</v>
      </c>
      <c r="U355" t="s">
        <v>1715</v>
      </c>
      <c r="V355" s="60">
        <v>100</v>
      </c>
      <c r="W355">
        <v>3</v>
      </c>
      <c r="X355">
        <v>3</v>
      </c>
    </row>
    <row r="356" spans="1:24">
      <c r="A356" t="s">
        <v>296</v>
      </c>
      <c r="B356" t="s">
        <v>414</v>
      </c>
      <c r="E356">
        <v>0</v>
      </c>
      <c r="F356" s="64">
        <f t="shared" si="6"/>
        <v>0</v>
      </c>
      <c r="H356">
        <v>35</v>
      </c>
      <c r="J356" t="s">
        <v>164</v>
      </c>
      <c r="K356" t="s">
        <v>200</v>
      </c>
      <c r="L356">
        <v>2</v>
      </c>
      <c r="M356" t="s">
        <v>1538</v>
      </c>
      <c r="N356" s="60">
        <v>10</v>
      </c>
      <c r="O356">
        <v>1</v>
      </c>
      <c r="P356">
        <v>0.1</v>
      </c>
      <c r="R356" t="s">
        <v>164</v>
      </c>
      <c r="S356" t="s">
        <v>196</v>
      </c>
      <c r="T356">
        <v>1</v>
      </c>
      <c r="U356" t="s">
        <v>1716</v>
      </c>
      <c r="V356" s="60">
        <v>100</v>
      </c>
      <c r="W356">
        <v>1</v>
      </c>
      <c r="X356">
        <v>1</v>
      </c>
    </row>
    <row r="357" spans="1:24">
      <c r="A357" t="s">
        <v>296</v>
      </c>
      <c r="B357" t="s">
        <v>415</v>
      </c>
      <c r="C357">
        <v>1.6667000000000001</v>
      </c>
      <c r="D357">
        <v>1.4443999999999999</v>
      </c>
      <c r="E357">
        <v>9</v>
      </c>
      <c r="F357" s="64">
        <f t="shared" si="6"/>
        <v>1</v>
      </c>
      <c r="H357">
        <v>45</v>
      </c>
      <c r="J357" t="s">
        <v>164</v>
      </c>
      <c r="K357" t="s">
        <v>200</v>
      </c>
      <c r="L357">
        <v>3</v>
      </c>
      <c r="M357" t="s">
        <v>1717</v>
      </c>
      <c r="N357" s="60">
        <v>10</v>
      </c>
      <c r="O357">
        <v>1</v>
      </c>
      <c r="P357">
        <v>0.1</v>
      </c>
      <c r="R357" t="s">
        <v>164</v>
      </c>
      <c r="S357" t="s">
        <v>197</v>
      </c>
      <c r="T357">
        <v>1</v>
      </c>
      <c r="U357" t="s">
        <v>1718</v>
      </c>
      <c r="V357" s="60">
        <v>100</v>
      </c>
      <c r="W357">
        <v>2</v>
      </c>
      <c r="X357">
        <v>2</v>
      </c>
    </row>
    <row r="358" spans="1:24">
      <c r="A358" t="s">
        <v>296</v>
      </c>
      <c r="B358" t="s">
        <v>416</v>
      </c>
      <c r="C358">
        <v>2</v>
      </c>
      <c r="D358">
        <v>1</v>
      </c>
      <c r="E358">
        <v>9</v>
      </c>
      <c r="F358" s="64">
        <f t="shared" si="6"/>
        <v>1</v>
      </c>
      <c r="H358">
        <v>0</v>
      </c>
      <c r="J358" t="s">
        <v>164</v>
      </c>
      <c r="K358" t="s">
        <v>201</v>
      </c>
      <c r="L358">
        <v>1</v>
      </c>
      <c r="M358" t="s">
        <v>1538</v>
      </c>
      <c r="N358" s="60">
        <v>80</v>
      </c>
      <c r="O358">
        <v>1</v>
      </c>
      <c r="P358">
        <v>0.8</v>
      </c>
      <c r="R358" t="s">
        <v>164</v>
      </c>
      <c r="S358" t="s">
        <v>198</v>
      </c>
      <c r="T358">
        <v>1</v>
      </c>
      <c r="U358" t="s">
        <v>1719</v>
      </c>
      <c r="V358" s="60">
        <v>50</v>
      </c>
      <c r="W358">
        <v>1</v>
      </c>
      <c r="X358">
        <v>0.5</v>
      </c>
    </row>
    <row r="359" spans="1:24">
      <c r="A359" t="s">
        <v>296</v>
      </c>
      <c r="B359" t="s">
        <v>417</v>
      </c>
      <c r="E359">
        <v>0</v>
      </c>
      <c r="F359" s="64">
        <f t="shared" si="6"/>
        <v>0</v>
      </c>
      <c r="H359">
        <v>0</v>
      </c>
      <c r="J359" t="s">
        <v>164</v>
      </c>
      <c r="K359" t="s">
        <v>201</v>
      </c>
      <c r="L359">
        <v>2</v>
      </c>
      <c r="M359" t="s">
        <v>1538</v>
      </c>
      <c r="N359" s="60">
        <v>10</v>
      </c>
      <c r="O359">
        <v>1</v>
      </c>
      <c r="P359">
        <v>0.1</v>
      </c>
      <c r="R359" t="s">
        <v>164</v>
      </c>
      <c r="S359" t="s">
        <v>198</v>
      </c>
      <c r="T359">
        <v>2</v>
      </c>
      <c r="U359" t="s">
        <v>1720</v>
      </c>
      <c r="V359" s="60">
        <v>33.33</v>
      </c>
      <c r="W359">
        <v>1</v>
      </c>
      <c r="X359">
        <v>0.33329999999999999</v>
      </c>
    </row>
    <row r="360" spans="1:24">
      <c r="A360" t="s">
        <v>296</v>
      </c>
      <c r="B360" t="s">
        <v>418</v>
      </c>
      <c r="C360">
        <v>1.9</v>
      </c>
      <c r="E360">
        <v>6</v>
      </c>
      <c r="F360" s="64">
        <f t="shared" si="6"/>
        <v>0.67</v>
      </c>
      <c r="H360">
        <v>42</v>
      </c>
      <c r="J360" t="s">
        <v>164</v>
      </c>
      <c r="K360" t="s">
        <v>201</v>
      </c>
      <c r="L360">
        <v>3</v>
      </c>
      <c r="M360" t="s">
        <v>1717</v>
      </c>
      <c r="N360" s="60">
        <v>10</v>
      </c>
      <c r="O360">
        <v>1</v>
      </c>
      <c r="P360">
        <v>0.1</v>
      </c>
      <c r="R360" t="s">
        <v>164</v>
      </c>
      <c r="S360" t="s">
        <v>198</v>
      </c>
      <c r="T360">
        <v>3</v>
      </c>
      <c r="U360" t="s">
        <v>1721</v>
      </c>
      <c r="V360" s="60">
        <v>16.670000000000002</v>
      </c>
      <c r="W360">
        <v>1</v>
      </c>
      <c r="X360">
        <v>0.16669999999999999</v>
      </c>
    </row>
    <row r="361" spans="1:24">
      <c r="A361" t="s">
        <v>296</v>
      </c>
      <c r="B361" t="s">
        <v>419</v>
      </c>
      <c r="E361">
        <v>0</v>
      </c>
      <c r="F361" s="64">
        <f t="shared" si="6"/>
        <v>0</v>
      </c>
      <c r="H361">
        <v>0</v>
      </c>
      <c r="J361" t="s">
        <v>164</v>
      </c>
      <c r="K361" t="s">
        <v>202</v>
      </c>
      <c r="L361">
        <v>1</v>
      </c>
      <c r="M361" t="s">
        <v>765</v>
      </c>
      <c r="N361" s="60">
        <v>80</v>
      </c>
      <c r="O361">
        <v>1</v>
      </c>
      <c r="P361">
        <v>0.8</v>
      </c>
      <c r="R361" t="s">
        <v>164</v>
      </c>
      <c r="S361" t="s">
        <v>199</v>
      </c>
      <c r="T361">
        <v>1</v>
      </c>
      <c r="U361" t="s">
        <v>1722</v>
      </c>
      <c r="V361" s="60">
        <v>50</v>
      </c>
      <c r="W361">
        <v>1</v>
      </c>
      <c r="X361">
        <v>0.5</v>
      </c>
    </row>
    <row r="362" spans="1:24">
      <c r="A362" t="s">
        <v>296</v>
      </c>
      <c r="B362" t="s">
        <v>420</v>
      </c>
      <c r="E362">
        <v>0</v>
      </c>
      <c r="F362" s="64">
        <f t="shared" si="6"/>
        <v>0</v>
      </c>
      <c r="H362">
        <v>0</v>
      </c>
      <c r="J362" t="s">
        <v>164</v>
      </c>
      <c r="K362" t="s">
        <v>202</v>
      </c>
      <c r="L362">
        <v>2</v>
      </c>
      <c r="M362" t="s">
        <v>765</v>
      </c>
      <c r="N362" s="60">
        <v>10</v>
      </c>
      <c r="O362">
        <v>1</v>
      </c>
      <c r="P362">
        <v>0.1</v>
      </c>
      <c r="R362" t="s">
        <v>164</v>
      </c>
      <c r="S362" t="s">
        <v>199</v>
      </c>
      <c r="T362">
        <v>2</v>
      </c>
      <c r="U362" t="s">
        <v>1723</v>
      </c>
      <c r="V362" s="60">
        <v>33.33</v>
      </c>
      <c r="W362">
        <v>1</v>
      </c>
      <c r="X362">
        <v>0.33329999999999999</v>
      </c>
    </row>
    <row r="363" spans="1:24">
      <c r="A363" t="s">
        <v>296</v>
      </c>
      <c r="B363" t="s">
        <v>421</v>
      </c>
      <c r="E363">
        <v>0</v>
      </c>
      <c r="F363" s="64">
        <f t="shared" si="6"/>
        <v>0</v>
      </c>
      <c r="H363">
        <v>0</v>
      </c>
      <c r="J363" t="s">
        <v>164</v>
      </c>
      <c r="K363" t="s">
        <v>202</v>
      </c>
      <c r="L363">
        <v>3</v>
      </c>
      <c r="M363" t="s">
        <v>749</v>
      </c>
      <c r="N363" s="60">
        <v>10</v>
      </c>
      <c r="O363">
        <v>1</v>
      </c>
      <c r="P363">
        <v>0.1</v>
      </c>
      <c r="R363" t="s">
        <v>164</v>
      </c>
      <c r="S363" t="s">
        <v>199</v>
      </c>
      <c r="T363">
        <v>3</v>
      </c>
      <c r="U363" t="s">
        <v>1724</v>
      </c>
      <c r="V363" s="60">
        <v>16.670000000000002</v>
      </c>
      <c r="W363">
        <v>1</v>
      </c>
      <c r="X363">
        <v>0.16669999999999999</v>
      </c>
    </row>
    <row r="364" spans="1:24">
      <c r="A364" t="s">
        <v>296</v>
      </c>
      <c r="B364" t="s">
        <v>422</v>
      </c>
      <c r="E364">
        <v>0</v>
      </c>
      <c r="F364" s="64">
        <f t="shared" si="6"/>
        <v>0</v>
      </c>
      <c r="H364">
        <v>0</v>
      </c>
      <c r="J364" t="s">
        <v>164</v>
      </c>
      <c r="K364" t="s">
        <v>203</v>
      </c>
      <c r="L364">
        <v>1</v>
      </c>
      <c r="M364" t="s">
        <v>1725</v>
      </c>
      <c r="N364" s="60">
        <v>100</v>
      </c>
      <c r="O364">
        <v>2</v>
      </c>
      <c r="P364">
        <v>2</v>
      </c>
      <c r="R364" t="s">
        <v>164</v>
      </c>
      <c r="S364" t="s">
        <v>200</v>
      </c>
      <c r="T364">
        <v>1</v>
      </c>
      <c r="U364" t="s">
        <v>1726</v>
      </c>
      <c r="V364" s="60">
        <v>50</v>
      </c>
      <c r="W364">
        <v>1</v>
      </c>
      <c r="X364">
        <v>0.5</v>
      </c>
    </row>
    <row r="365" spans="1:24">
      <c r="A365" t="s">
        <v>296</v>
      </c>
      <c r="B365" t="s">
        <v>423</v>
      </c>
      <c r="E365">
        <v>0</v>
      </c>
      <c r="F365" s="64">
        <f t="shared" si="6"/>
        <v>0</v>
      </c>
      <c r="H365">
        <v>0</v>
      </c>
      <c r="J365" t="s">
        <v>164</v>
      </c>
      <c r="K365" t="s">
        <v>204</v>
      </c>
      <c r="L365">
        <v>1</v>
      </c>
      <c r="M365" t="s">
        <v>765</v>
      </c>
      <c r="N365" s="60">
        <v>47.37</v>
      </c>
      <c r="O365">
        <v>1</v>
      </c>
      <c r="P365">
        <v>0.47370000000000001</v>
      </c>
      <c r="R365" t="s">
        <v>164</v>
      </c>
      <c r="S365" t="s">
        <v>200</v>
      </c>
      <c r="T365">
        <v>2</v>
      </c>
      <c r="U365" t="s">
        <v>1727</v>
      </c>
      <c r="V365" s="60">
        <v>33.33</v>
      </c>
      <c r="W365">
        <v>1</v>
      </c>
      <c r="X365">
        <v>0.33329999999999999</v>
      </c>
    </row>
    <row r="366" spans="1:24">
      <c r="A366" t="s">
        <v>296</v>
      </c>
      <c r="B366" t="s">
        <v>424</v>
      </c>
      <c r="C366">
        <v>1.05</v>
      </c>
      <c r="D366">
        <v>1</v>
      </c>
      <c r="E366">
        <v>6</v>
      </c>
      <c r="F366" s="64">
        <f t="shared" si="6"/>
        <v>0.67</v>
      </c>
      <c r="H366">
        <v>17</v>
      </c>
      <c r="J366" t="s">
        <v>164</v>
      </c>
      <c r="K366" t="s">
        <v>204</v>
      </c>
      <c r="L366">
        <v>2</v>
      </c>
      <c r="M366" t="s">
        <v>765</v>
      </c>
      <c r="N366" s="60">
        <v>47.37</v>
      </c>
      <c r="O366">
        <v>1</v>
      </c>
      <c r="P366">
        <v>0.47370000000000001</v>
      </c>
      <c r="R366" t="s">
        <v>164</v>
      </c>
      <c r="S366" t="s">
        <v>200</v>
      </c>
      <c r="T366">
        <v>3</v>
      </c>
      <c r="U366" t="s">
        <v>1728</v>
      </c>
      <c r="V366" s="60">
        <v>16.670000000000002</v>
      </c>
      <c r="W366">
        <v>1</v>
      </c>
      <c r="X366">
        <v>0.16669999999999999</v>
      </c>
    </row>
    <row r="367" spans="1:24">
      <c r="A367" t="s">
        <v>296</v>
      </c>
      <c r="B367" t="s">
        <v>425</v>
      </c>
      <c r="E367">
        <v>0</v>
      </c>
      <c r="F367" s="64">
        <f t="shared" ref="F367:F430" si="7">ROUND((E367/18)*(20/100)*10,2)</f>
        <v>0</v>
      </c>
      <c r="H367">
        <v>0</v>
      </c>
      <c r="J367" t="s">
        <v>164</v>
      </c>
      <c r="K367" t="s">
        <v>204</v>
      </c>
      <c r="L367">
        <v>3</v>
      </c>
      <c r="M367" t="s">
        <v>1481</v>
      </c>
      <c r="N367" s="60">
        <v>5.26</v>
      </c>
      <c r="O367">
        <v>2</v>
      </c>
      <c r="P367">
        <v>0.1052</v>
      </c>
      <c r="R367" t="s">
        <v>164</v>
      </c>
      <c r="S367" t="s">
        <v>201</v>
      </c>
      <c r="T367">
        <v>1</v>
      </c>
      <c r="U367" t="s">
        <v>1726</v>
      </c>
      <c r="V367" s="60">
        <v>50</v>
      </c>
      <c r="W367">
        <v>1</v>
      </c>
      <c r="X367">
        <v>0.5</v>
      </c>
    </row>
    <row r="368" spans="1:24">
      <c r="A368" t="s">
        <v>296</v>
      </c>
      <c r="B368" t="s">
        <v>426</v>
      </c>
      <c r="C368">
        <v>1</v>
      </c>
      <c r="D368">
        <v>1</v>
      </c>
      <c r="E368">
        <v>6</v>
      </c>
      <c r="F368" s="64">
        <f t="shared" si="7"/>
        <v>0.67</v>
      </c>
      <c r="H368">
        <v>15</v>
      </c>
      <c r="J368" t="s">
        <v>164</v>
      </c>
      <c r="K368" t="s">
        <v>205</v>
      </c>
      <c r="L368">
        <v>1</v>
      </c>
      <c r="M368" t="s">
        <v>1633</v>
      </c>
      <c r="N368" s="60">
        <v>50</v>
      </c>
      <c r="O368">
        <v>2</v>
      </c>
      <c r="P368">
        <v>1</v>
      </c>
      <c r="R368" t="s">
        <v>164</v>
      </c>
      <c r="S368" t="s">
        <v>201</v>
      </c>
      <c r="T368">
        <v>2</v>
      </c>
      <c r="U368" t="s">
        <v>1727</v>
      </c>
      <c r="V368" s="60">
        <v>33.33</v>
      </c>
      <c r="W368">
        <v>1</v>
      </c>
      <c r="X368">
        <v>0.33329999999999999</v>
      </c>
    </row>
    <row r="369" spans="1:24">
      <c r="A369" t="s">
        <v>296</v>
      </c>
      <c r="B369" t="s">
        <v>427</v>
      </c>
      <c r="C369">
        <v>1</v>
      </c>
      <c r="E369">
        <v>3</v>
      </c>
      <c r="F369" s="64">
        <f t="shared" si="7"/>
        <v>0.33</v>
      </c>
      <c r="H369">
        <v>15</v>
      </c>
      <c r="J369" t="s">
        <v>164</v>
      </c>
      <c r="K369" t="s">
        <v>205</v>
      </c>
      <c r="L369">
        <v>2</v>
      </c>
      <c r="M369" t="s">
        <v>1508</v>
      </c>
      <c r="N369" s="60">
        <v>50</v>
      </c>
      <c r="O369">
        <v>2</v>
      </c>
      <c r="P369">
        <v>1</v>
      </c>
      <c r="R369" t="s">
        <v>164</v>
      </c>
      <c r="S369" t="s">
        <v>201</v>
      </c>
      <c r="T369">
        <v>3</v>
      </c>
      <c r="U369" t="s">
        <v>1728</v>
      </c>
      <c r="V369" s="60">
        <v>16.670000000000002</v>
      </c>
      <c r="W369">
        <v>1</v>
      </c>
      <c r="X369">
        <v>0.16669999999999999</v>
      </c>
    </row>
    <row r="370" spans="1:24">
      <c r="A370" t="s">
        <v>296</v>
      </c>
      <c r="B370" t="s">
        <v>428</v>
      </c>
      <c r="C370">
        <v>1.1000000000000001</v>
      </c>
      <c r="D370">
        <v>0.5</v>
      </c>
      <c r="E370">
        <v>5</v>
      </c>
      <c r="F370" s="64">
        <f t="shared" si="7"/>
        <v>0.56000000000000005</v>
      </c>
      <c r="H370">
        <v>18</v>
      </c>
      <c r="J370" t="s">
        <v>164</v>
      </c>
      <c r="K370" t="s">
        <v>206</v>
      </c>
      <c r="L370">
        <v>1</v>
      </c>
      <c r="M370" t="s">
        <v>1631</v>
      </c>
      <c r="N370" s="60">
        <v>100</v>
      </c>
      <c r="O370">
        <v>1</v>
      </c>
      <c r="P370">
        <v>1</v>
      </c>
      <c r="R370" t="s">
        <v>164</v>
      </c>
      <c r="S370" t="s">
        <v>202</v>
      </c>
      <c r="T370">
        <v>1</v>
      </c>
      <c r="U370" t="s">
        <v>1729</v>
      </c>
      <c r="V370" s="60">
        <v>50</v>
      </c>
      <c r="W370">
        <v>1</v>
      </c>
      <c r="X370">
        <v>0.5</v>
      </c>
    </row>
    <row r="371" spans="1:24">
      <c r="A371" t="s">
        <v>296</v>
      </c>
      <c r="B371" t="s">
        <v>429</v>
      </c>
      <c r="C371">
        <v>2</v>
      </c>
      <c r="D371">
        <v>1</v>
      </c>
      <c r="E371">
        <v>9</v>
      </c>
      <c r="F371" s="64">
        <f t="shared" si="7"/>
        <v>1</v>
      </c>
      <c r="H371">
        <v>45</v>
      </c>
      <c r="J371" t="s">
        <v>164</v>
      </c>
      <c r="K371" t="s">
        <v>207</v>
      </c>
      <c r="L371">
        <v>1</v>
      </c>
      <c r="M371" t="s">
        <v>1538</v>
      </c>
      <c r="N371" s="60">
        <v>90</v>
      </c>
      <c r="O371">
        <v>1</v>
      </c>
      <c r="P371">
        <v>0.9</v>
      </c>
      <c r="R371" t="s">
        <v>164</v>
      </c>
      <c r="S371" t="s">
        <v>202</v>
      </c>
      <c r="T371">
        <v>2</v>
      </c>
      <c r="U371" t="s">
        <v>768</v>
      </c>
      <c r="V371" s="60">
        <v>33.33</v>
      </c>
      <c r="W371">
        <v>1</v>
      </c>
      <c r="X371">
        <v>0.33329999999999999</v>
      </c>
    </row>
    <row r="372" spans="1:24">
      <c r="A372" t="s">
        <v>296</v>
      </c>
      <c r="B372" t="s">
        <v>430</v>
      </c>
      <c r="C372">
        <v>1.8</v>
      </c>
      <c r="D372">
        <v>1.3333999999999999</v>
      </c>
      <c r="E372">
        <v>9</v>
      </c>
      <c r="F372" s="64">
        <f t="shared" si="7"/>
        <v>1</v>
      </c>
      <c r="H372">
        <v>33</v>
      </c>
      <c r="J372" t="s">
        <v>164</v>
      </c>
      <c r="K372" t="s">
        <v>207</v>
      </c>
      <c r="L372">
        <v>2</v>
      </c>
      <c r="M372" t="s">
        <v>1730</v>
      </c>
      <c r="N372" s="60">
        <v>5</v>
      </c>
      <c r="O372">
        <v>1</v>
      </c>
      <c r="P372">
        <v>0.05</v>
      </c>
      <c r="R372" t="s">
        <v>164</v>
      </c>
      <c r="S372" t="s">
        <v>202</v>
      </c>
      <c r="T372">
        <v>3</v>
      </c>
      <c r="U372" t="s">
        <v>1731</v>
      </c>
      <c r="V372" s="60">
        <v>16.670000000000002</v>
      </c>
      <c r="W372">
        <v>1</v>
      </c>
      <c r="X372">
        <v>0.16669999999999999</v>
      </c>
    </row>
    <row r="373" spans="1:24">
      <c r="A373" t="s">
        <v>296</v>
      </c>
      <c r="B373" t="s">
        <v>431</v>
      </c>
      <c r="E373">
        <v>0</v>
      </c>
      <c r="F373" s="64">
        <f t="shared" si="7"/>
        <v>0</v>
      </c>
      <c r="H373">
        <v>0</v>
      </c>
      <c r="J373" t="s">
        <v>164</v>
      </c>
      <c r="K373" t="s">
        <v>207</v>
      </c>
      <c r="L373">
        <v>3</v>
      </c>
      <c r="M373" t="s">
        <v>1481</v>
      </c>
      <c r="N373" s="60">
        <v>5</v>
      </c>
      <c r="O373">
        <v>2</v>
      </c>
      <c r="P373">
        <v>0.1</v>
      </c>
      <c r="R373" t="s">
        <v>164</v>
      </c>
      <c r="S373" t="s">
        <v>203</v>
      </c>
      <c r="T373">
        <v>1</v>
      </c>
      <c r="U373" t="s">
        <v>1732</v>
      </c>
      <c r="V373" s="60">
        <v>100</v>
      </c>
      <c r="W373">
        <v>3</v>
      </c>
      <c r="X373">
        <v>3</v>
      </c>
    </row>
    <row r="374" spans="1:24">
      <c r="A374" t="s">
        <v>296</v>
      </c>
      <c r="B374" t="s">
        <v>432</v>
      </c>
      <c r="C374">
        <v>1</v>
      </c>
      <c r="D374">
        <v>1</v>
      </c>
      <c r="E374">
        <v>6</v>
      </c>
      <c r="F374" s="64">
        <f t="shared" si="7"/>
        <v>0.67</v>
      </c>
      <c r="H374">
        <v>15</v>
      </c>
      <c r="J374" t="s">
        <v>164</v>
      </c>
      <c r="K374" t="s">
        <v>208</v>
      </c>
      <c r="L374">
        <v>1</v>
      </c>
      <c r="M374" t="s">
        <v>1341</v>
      </c>
      <c r="N374" s="60">
        <v>20</v>
      </c>
      <c r="O374">
        <v>1</v>
      </c>
      <c r="P374">
        <v>0.2</v>
      </c>
      <c r="R374" t="s">
        <v>164</v>
      </c>
      <c r="S374" t="s">
        <v>204</v>
      </c>
      <c r="T374">
        <v>1</v>
      </c>
      <c r="U374" t="s">
        <v>1733</v>
      </c>
      <c r="V374" s="60">
        <v>33.33</v>
      </c>
      <c r="W374">
        <v>1</v>
      </c>
      <c r="X374">
        <v>0.33329999999999999</v>
      </c>
    </row>
    <row r="375" spans="1:24">
      <c r="A375" t="s">
        <v>296</v>
      </c>
      <c r="B375" t="s">
        <v>433</v>
      </c>
      <c r="C375">
        <v>1</v>
      </c>
      <c r="D375">
        <v>1</v>
      </c>
      <c r="E375">
        <v>6</v>
      </c>
      <c r="F375" s="64">
        <f t="shared" si="7"/>
        <v>0.67</v>
      </c>
      <c r="H375">
        <v>15</v>
      </c>
      <c r="J375" t="s">
        <v>164</v>
      </c>
      <c r="K375" t="s">
        <v>208</v>
      </c>
      <c r="L375">
        <v>2</v>
      </c>
      <c r="M375" t="s">
        <v>772</v>
      </c>
      <c r="N375" s="60">
        <v>30</v>
      </c>
      <c r="O375">
        <v>2</v>
      </c>
      <c r="P375">
        <v>0.6</v>
      </c>
      <c r="R375" t="s">
        <v>164</v>
      </c>
      <c r="S375" t="s">
        <v>204</v>
      </c>
      <c r="T375">
        <v>2</v>
      </c>
      <c r="U375" t="s">
        <v>1734</v>
      </c>
      <c r="V375" s="60">
        <v>50</v>
      </c>
      <c r="W375">
        <v>1</v>
      </c>
      <c r="X375">
        <v>0.5</v>
      </c>
    </row>
    <row r="376" spans="1:24">
      <c r="A376" t="s">
        <v>296</v>
      </c>
      <c r="B376" t="s">
        <v>434</v>
      </c>
      <c r="C376">
        <v>2</v>
      </c>
      <c r="D376">
        <v>1</v>
      </c>
      <c r="E376">
        <v>9</v>
      </c>
      <c r="F376" s="64">
        <f t="shared" si="7"/>
        <v>1</v>
      </c>
      <c r="H376">
        <v>45</v>
      </c>
      <c r="J376" t="s">
        <v>164</v>
      </c>
      <c r="K376" t="s">
        <v>208</v>
      </c>
      <c r="L376">
        <v>3</v>
      </c>
      <c r="M376" t="s">
        <v>800</v>
      </c>
      <c r="N376" s="60">
        <v>50</v>
      </c>
      <c r="O376">
        <v>2</v>
      </c>
      <c r="P376">
        <v>1</v>
      </c>
      <c r="R376" t="s">
        <v>164</v>
      </c>
      <c r="S376" t="s">
        <v>204</v>
      </c>
      <c r="T376">
        <v>3</v>
      </c>
      <c r="U376" t="s">
        <v>1735</v>
      </c>
      <c r="V376" s="60">
        <v>16.670000000000002</v>
      </c>
      <c r="W376">
        <v>1</v>
      </c>
      <c r="X376">
        <v>0.16669999999999999</v>
      </c>
    </row>
    <row r="377" spans="1:24">
      <c r="A377" t="s">
        <v>296</v>
      </c>
      <c r="B377" t="s">
        <v>435</v>
      </c>
      <c r="C377">
        <v>1</v>
      </c>
      <c r="D377">
        <v>1</v>
      </c>
      <c r="E377">
        <v>6</v>
      </c>
      <c r="F377" s="64">
        <f t="shared" si="7"/>
        <v>0.67</v>
      </c>
      <c r="H377">
        <v>15</v>
      </c>
      <c r="J377" t="s">
        <v>164</v>
      </c>
      <c r="K377" t="s">
        <v>209</v>
      </c>
      <c r="L377">
        <v>1</v>
      </c>
      <c r="M377" t="s">
        <v>1176</v>
      </c>
      <c r="N377" s="60">
        <v>50</v>
      </c>
      <c r="O377">
        <v>1</v>
      </c>
      <c r="P377">
        <v>0.5</v>
      </c>
      <c r="R377" t="s">
        <v>164</v>
      </c>
      <c r="S377" t="s">
        <v>205</v>
      </c>
      <c r="T377">
        <v>1</v>
      </c>
      <c r="U377" t="s">
        <v>1736</v>
      </c>
      <c r="V377" s="60">
        <v>50</v>
      </c>
      <c r="W377">
        <v>1</v>
      </c>
      <c r="X377">
        <v>0.5</v>
      </c>
    </row>
    <row r="378" spans="1:24">
      <c r="A378" t="s">
        <v>296</v>
      </c>
      <c r="B378" t="s">
        <v>436</v>
      </c>
      <c r="C378">
        <v>1.9</v>
      </c>
      <c r="D378">
        <v>2</v>
      </c>
      <c r="E378">
        <v>12</v>
      </c>
      <c r="F378" s="64">
        <f t="shared" si="7"/>
        <v>1.33</v>
      </c>
      <c r="H378">
        <v>42</v>
      </c>
      <c r="J378" t="s">
        <v>164</v>
      </c>
      <c r="K378" t="s">
        <v>209</v>
      </c>
      <c r="L378">
        <v>2</v>
      </c>
      <c r="M378" t="s">
        <v>1341</v>
      </c>
      <c r="N378" s="60">
        <v>30</v>
      </c>
      <c r="O378">
        <v>1</v>
      </c>
      <c r="P378">
        <v>0.3</v>
      </c>
      <c r="R378" t="s">
        <v>164</v>
      </c>
      <c r="S378" t="s">
        <v>205</v>
      </c>
      <c r="T378">
        <v>2</v>
      </c>
      <c r="U378" t="s">
        <v>1736</v>
      </c>
      <c r="V378" s="60">
        <v>50</v>
      </c>
      <c r="W378">
        <v>1</v>
      </c>
      <c r="X378">
        <v>0.5</v>
      </c>
    </row>
    <row r="379" spans="1:24">
      <c r="A379" t="s">
        <v>296</v>
      </c>
      <c r="B379" t="s">
        <v>437</v>
      </c>
      <c r="C379">
        <v>1</v>
      </c>
      <c r="D379">
        <v>1</v>
      </c>
      <c r="E379">
        <v>6</v>
      </c>
      <c r="F379" s="64">
        <f t="shared" si="7"/>
        <v>0.67</v>
      </c>
      <c r="H379">
        <v>15</v>
      </c>
      <c r="J379" t="s">
        <v>164</v>
      </c>
      <c r="K379" t="s">
        <v>209</v>
      </c>
      <c r="L379">
        <v>3</v>
      </c>
      <c r="M379" t="s">
        <v>800</v>
      </c>
      <c r="N379" s="60">
        <v>20</v>
      </c>
      <c r="O379">
        <v>2</v>
      </c>
      <c r="P379">
        <v>0.4</v>
      </c>
      <c r="R379" t="s">
        <v>164</v>
      </c>
      <c r="S379" t="s">
        <v>206</v>
      </c>
      <c r="T379">
        <v>1</v>
      </c>
      <c r="U379" t="s">
        <v>1252</v>
      </c>
      <c r="V379" s="60">
        <v>100</v>
      </c>
      <c r="W379">
        <v>1</v>
      </c>
      <c r="X379">
        <v>1</v>
      </c>
    </row>
    <row r="380" spans="1:24">
      <c r="A380" t="s">
        <v>296</v>
      </c>
      <c r="B380" t="s">
        <v>438</v>
      </c>
      <c r="E380">
        <v>0</v>
      </c>
      <c r="F380" s="64">
        <f t="shared" si="7"/>
        <v>0</v>
      </c>
      <c r="H380">
        <v>0</v>
      </c>
      <c r="J380" t="s">
        <v>164</v>
      </c>
      <c r="K380" t="s">
        <v>210</v>
      </c>
      <c r="L380">
        <v>1</v>
      </c>
      <c r="M380" t="s">
        <v>772</v>
      </c>
      <c r="N380" s="60">
        <v>64.94</v>
      </c>
      <c r="O380">
        <v>2</v>
      </c>
      <c r="P380">
        <v>1.2988</v>
      </c>
      <c r="R380" t="s">
        <v>164</v>
      </c>
      <c r="S380" t="s">
        <v>207</v>
      </c>
      <c r="T380">
        <v>1</v>
      </c>
      <c r="U380" t="s">
        <v>1737</v>
      </c>
      <c r="V380" s="60">
        <v>42.86</v>
      </c>
      <c r="W380">
        <v>1</v>
      </c>
      <c r="X380">
        <v>0.42859999999999998</v>
      </c>
    </row>
    <row r="381" spans="1:24">
      <c r="A381" t="s">
        <v>296</v>
      </c>
      <c r="B381" t="s">
        <v>439</v>
      </c>
      <c r="E381">
        <v>0</v>
      </c>
      <c r="F381" s="64">
        <f t="shared" si="7"/>
        <v>0</v>
      </c>
      <c r="H381">
        <v>0</v>
      </c>
      <c r="J381" t="s">
        <v>164</v>
      </c>
      <c r="K381" t="s">
        <v>210</v>
      </c>
      <c r="L381">
        <v>2</v>
      </c>
      <c r="M381" t="s">
        <v>1341</v>
      </c>
      <c r="N381" s="60">
        <v>32.47</v>
      </c>
      <c r="O381">
        <v>1</v>
      </c>
      <c r="P381">
        <v>0.32469999999999999</v>
      </c>
      <c r="R381" t="s">
        <v>164</v>
      </c>
      <c r="S381" t="s">
        <v>207</v>
      </c>
      <c r="T381">
        <v>2</v>
      </c>
      <c r="U381" t="s">
        <v>1738</v>
      </c>
      <c r="V381" s="60">
        <v>28.58</v>
      </c>
      <c r="W381">
        <v>1</v>
      </c>
      <c r="X381">
        <v>0.2858</v>
      </c>
    </row>
    <row r="382" spans="1:24">
      <c r="A382" t="s">
        <v>296</v>
      </c>
      <c r="B382" t="s">
        <v>440</v>
      </c>
      <c r="E382">
        <v>0</v>
      </c>
      <c r="F382" s="64">
        <f t="shared" si="7"/>
        <v>0</v>
      </c>
      <c r="H382">
        <v>0</v>
      </c>
      <c r="J382" t="s">
        <v>164</v>
      </c>
      <c r="K382" t="s">
        <v>210</v>
      </c>
      <c r="L382">
        <v>3</v>
      </c>
      <c r="M382" t="s">
        <v>1176</v>
      </c>
      <c r="N382" s="60">
        <v>2.59</v>
      </c>
      <c r="O382">
        <v>1</v>
      </c>
      <c r="P382">
        <v>2.5899999999999999E-2</v>
      </c>
      <c r="R382" t="s">
        <v>164</v>
      </c>
      <c r="S382" t="s">
        <v>207</v>
      </c>
      <c r="T382">
        <v>3</v>
      </c>
      <c r="U382" t="s">
        <v>1739</v>
      </c>
      <c r="V382" s="60">
        <v>14.28</v>
      </c>
      <c r="W382">
        <v>1</v>
      </c>
      <c r="X382">
        <v>0.14280000000000001</v>
      </c>
    </row>
    <row r="383" spans="1:24">
      <c r="A383" t="s">
        <v>296</v>
      </c>
      <c r="B383" t="s">
        <v>441</v>
      </c>
      <c r="E383">
        <v>0</v>
      </c>
      <c r="F383" s="64">
        <f t="shared" si="7"/>
        <v>0</v>
      </c>
      <c r="H383">
        <v>0</v>
      </c>
      <c r="J383" t="s">
        <v>164</v>
      </c>
      <c r="K383" t="s">
        <v>211</v>
      </c>
      <c r="L383">
        <v>1</v>
      </c>
      <c r="M383" t="s">
        <v>1341</v>
      </c>
      <c r="N383" s="60">
        <v>50</v>
      </c>
      <c r="O383">
        <v>1</v>
      </c>
      <c r="P383">
        <v>0.5</v>
      </c>
      <c r="R383" t="s">
        <v>164</v>
      </c>
      <c r="S383" t="s">
        <v>207</v>
      </c>
      <c r="T383">
        <v>4</v>
      </c>
      <c r="U383" t="s">
        <v>516</v>
      </c>
      <c r="V383" s="60">
        <v>14.28</v>
      </c>
      <c r="W383">
        <v>0</v>
      </c>
      <c r="X383">
        <v>0</v>
      </c>
    </row>
    <row r="384" spans="1:24">
      <c r="A384" t="s">
        <v>296</v>
      </c>
      <c r="B384" t="s">
        <v>442</v>
      </c>
      <c r="C384">
        <v>2</v>
      </c>
      <c r="D384">
        <v>1</v>
      </c>
      <c r="E384">
        <v>9</v>
      </c>
      <c r="F384" s="64">
        <f t="shared" si="7"/>
        <v>1</v>
      </c>
      <c r="H384">
        <v>45</v>
      </c>
      <c r="J384" t="s">
        <v>164</v>
      </c>
      <c r="K384" t="s">
        <v>211</v>
      </c>
      <c r="L384">
        <v>2</v>
      </c>
      <c r="M384" t="s">
        <v>1176</v>
      </c>
      <c r="N384" s="60">
        <v>40</v>
      </c>
      <c r="O384">
        <v>1</v>
      </c>
      <c r="P384">
        <v>0.4</v>
      </c>
      <c r="R384" t="s">
        <v>164</v>
      </c>
      <c r="S384" t="s">
        <v>208</v>
      </c>
      <c r="T384">
        <v>1</v>
      </c>
      <c r="U384" t="s">
        <v>1740</v>
      </c>
      <c r="V384" s="60">
        <v>20</v>
      </c>
      <c r="W384">
        <v>1</v>
      </c>
      <c r="X384">
        <v>0.2</v>
      </c>
    </row>
    <row r="385" spans="1:24">
      <c r="A385" t="s">
        <v>296</v>
      </c>
      <c r="B385" t="s">
        <v>443</v>
      </c>
      <c r="E385">
        <v>0</v>
      </c>
      <c r="F385" s="64">
        <f t="shared" si="7"/>
        <v>0</v>
      </c>
      <c r="H385">
        <v>0</v>
      </c>
      <c r="J385" t="s">
        <v>164</v>
      </c>
      <c r="K385" t="s">
        <v>211</v>
      </c>
      <c r="L385">
        <v>3</v>
      </c>
      <c r="M385" t="s">
        <v>800</v>
      </c>
      <c r="N385" s="60">
        <v>10</v>
      </c>
      <c r="O385">
        <v>2</v>
      </c>
      <c r="P385">
        <v>0.2</v>
      </c>
      <c r="R385" t="s">
        <v>164</v>
      </c>
      <c r="S385" t="s">
        <v>208</v>
      </c>
      <c r="T385">
        <v>2</v>
      </c>
      <c r="U385" t="s">
        <v>1740</v>
      </c>
      <c r="V385" s="60">
        <v>30</v>
      </c>
      <c r="W385">
        <v>1</v>
      </c>
      <c r="X385">
        <v>0.3</v>
      </c>
    </row>
    <row r="386" spans="1:24">
      <c r="A386" t="s">
        <v>296</v>
      </c>
      <c r="B386" t="s">
        <v>444</v>
      </c>
      <c r="E386">
        <v>0</v>
      </c>
      <c r="F386" s="64">
        <f t="shared" si="7"/>
        <v>0</v>
      </c>
      <c r="H386">
        <v>0</v>
      </c>
      <c r="J386" t="s">
        <v>164</v>
      </c>
      <c r="K386" t="s">
        <v>212</v>
      </c>
      <c r="L386">
        <v>1</v>
      </c>
      <c r="M386" t="s">
        <v>772</v>
      </c>
      <c r="N386" s="60">
        <v>50</v>
      </c>
      <c r="O386">
        <v>2</v>
      </c>
      <c r="P386">
        <v>1</v>
      </c>
      <c r="R386" t="s">
        <v>164</v>
      </c>
      <c r="S386" t="s">
        <v>208</v>
      </c>
      <c r="T386">
        <v>3</v>
      </c>
      <c r="U386" t="s">
        <v>1740</v>
      </c>
      <c r="V386" s="60">
        <v>50</v>
      </c>
      <c r="W386">
        <v>1</v>
      </c>
      <c r="X386">
        <v>0.5</v>
      </c>
    </row>
    <row r="387" spans="1:24">
      <c r="A387" t="s">
        <v>296</v>
      </c>
      <c r="B387" t="s">
        <v>445</v>
      </c>
      <c r="E387">
        <v>0</v>
      </c>
      <c r="F387" s="64">
        <f t="shared" si="7"/>
        <v>0</v>
      </c>
      <c r="H387">
        <v>0</v>
      </c>
      <c r="J387" t="s">
        <v>164</v>
      </c>
      <c r="K387" t="s">
        <v>212</v>
      </c>
      <c r="L387">
        <v>2</v>
      </c>
      <c r="M387" t="s">
        <v>1341</v>
      </c>
      <c r="N387" s="60">
        <v>25</v>
      </c>
      <c r="O387">
        <v>1</v>
      </c>
      <c r="P387">
        <v>0.25</v>
      </c>
      <c r="R387" t="s">
        <v>164</v>
      </c>
      <c r="S387" t="s">
        <v>209</v>
      </c>
      <c r="T387">
        <v>1</v>
      </c>
      <c r="U387" t="s">
        <v>1741</v>
      </c>
      <c r="V387" s="60">
        <v>50</v>
      </c>
      <c r="W387">
        <v>1</v>
      </c>
      <c r="X387">
        <v>0.5</v>
      </c>
    </row>
    <row r="388" spans="1:24">
      <c r="A388" t="s">
        <v>296</v>
      </c>
      <c r="B388" t="s">
        <v>446</v>
      </c>
      <c r="E388">
        <v>0</v>
      </c>
      <c r="F388" s="64">
        <f t="shared" si="7"/>
        <v>0</v>
      </c>
      <c r="H388">
        <v>0</v>
      </c>
      <c r="J388" t="s">
        <v>164</v>
      </c>
      <c r="K388" t="s">
        <v>212</v>
      </c>
      <c r="L388">
        <v>3</v>
      </c>
      <c r="M388" t="s">
        <v>1176</v>
      </c>
      <c r="N388" s="60">
        <v>25</v>
      </c>
      <c r="O388">
        <v>1</v>
      </c>
      <c r="P388">
        <v>0.25</v>
      </c>
      <c r="R388" t="s">
        <v>164</v>
      </c>
      <c r="S388" t="s">
        <v>209</v>
      </c>
      <c r="T388">
        <v>2</v>
      </c>
      <c r="U388" t="s">
        <v>1742</v>
      </c>
      <c r="V388" s="60">
        <v>33.33</v>
      </c>
      <c r="W388">
        <v>1</v>
      </c>
      <c r="X388">
        <v>0.33329999999999999</v>
      </c>
    </row>
    <row r="389" spans="1:24">
      <c r="A389" t="s">
        <v>296</v>
      </c>
      <c r="B389" t="s">
        <v>447</v>
      </c>
      <c r="E389">
        <v>0</v>
      </c>
      <c r="F389" s="64">
        <f t="shared" si="7"/>
        <v>0</v>
      </c>
      <c r="H389">
        <v>0</v>
      </c>
      <c r="J389" t="s">
        <v>164</v>
      </c>
      <c r="K389" t="s">
        <v>213</v>
      </c>
      <c r="L389">
        <v>1</v>
      </c>
      <c r="M389" t="s">
        <v>1341</v>
      </c>
      <c r="N389" s="60">
        <v>52.63</v>
      </c>
      <c r="O389">
        <v>1</v>
      </c>
      <c r="P389">
        <v>0.52629999999999999</v>
      </c>
      <c r="R389" t="s">
        <v>164</v>
      </c>
      <c r="S389" t="s">
        <v>209</v>
      </c>
      <c r="T389">
        <v>3</v>
      </c>
      <c r="U389" t="s">
        <v>1743</v>
      </c>
      <c r="V389" s="60">
        <v>16.670000000000002</v>
      </c>
      <c r="W389">
        <v>2</v>
      </c>
      <c r="X389">
        <v>0.33339999999999997</v>
      </c>
    </row>
    <row r="390" spans="1:24">
      <c r="A390" t="s">
        <v>296</v>
      </c>
      <c r="B390" t="s">
        <v>448</v>
      </c>
      <c r="E390">
        <v>0</v>
      </c>
      <c r="F390" s="64">
        <f t="shared" si="7"/>
        <v>0</v>
      </c>
      <c r="H390">
        <v>0</v>
      </c>
      <c r="J390" t="s">
        <v>164</v>
      </c>
      <c r="K390" t="s">
        <v>213</v>
      </c>
      <c r="L390">
        <v>2</v>
      </c>
      <c r="M390" t="s">
        <v>1558</v>
      </c>
      <c r="N390" s="60">
        <v>47.37</v>
      </c>
      <c r="O390">
        <v>1</v>
      </c>
      <c r="P390">
        <v>0.47370000000000001</v>
      </c>
      <c r="R390" t="s">
        <v>164</v>
      </c>
      <c r="S390" t="s">
        <v>210</v>
      </c>
      <c r="T390">
        <v>1</v>
      </c>
      <c r="U390" t="s">
        <v>1676</v>
      </c>
      <c r="V390" s="60">
        <v>50</v>
      </c>
      <c r="W390">
        <v>1</v>
      </c>
      <c r="X390">
        <v>0.5</v>
      </c>
    </row>
    <row r="391" spans="1:24">
      <c r="A391" t="s">
        <v>296</v>
      </c>
      <c r="B391" t="s">
        <v>449</v>
      </c>
      <c r="E391">
        <v>0</v>
      </c>
      <c r="F391" s="64">
        <f t="shared" si="7"/>
        <v>0</v>
      </c>
      <c r="H391">
        <v>0</v>
      </c>
      <c r="J391" t="s">
        <v>164</v>
      </c>
      <c r="K391" t="s">
        <v>214</v>
      </c>
      <c r="L391">
        <v>1</v>
      </c>
      <c r="M391" t="s">
        <v>1522</v>
      </c>
      <c r="N391" s="60">
        <v>50</v>
      </c>
      <c r="O391">
        <v>1</v>
      </c>
      <c r="P391">
        <v>0.5</v>
      </c>
      <c r="R391" t="s">
        <v>164</v>
      </c>
      <c r="S391" t="s">
        <v>210</v>
      </c>
      <c r="T391">
        <v>2</v>
      </c>
      <c r="U391" t="s">
        <v>1677</v>
      </c>
      <c r="V391" s="60">
        <v>33.33</v>
      </c>
      <c r="W391">
        <v>1</v>
      </c>
      <c r="X391">
        <v>0.33329999999999999</v>
      </c>
    </row>
    <row r="392" spans="1:24">
      <c r="A392" t="s">
        <v>296</v>
      </c>
      <c r="B392" t="s">
        <v>450</v>
      </c>
      <c r="E392">
        <v>0</v>
      </c>
      <c r="F392" s="64">
        <f t="shared" si="7"/>
        <v>0</v>
      </c>
      <c r="H392">
        <v>0</v>
      </c>
      <c r="J392" t="s">
        <v>164</v>
      </c>
      <c r="K392" t="s">
        <v>214</v>
      </c>
      <c r="L392">
        <v>2</v>
      </c>
      <c r="M392" t="s">
        <v>1538</v>
      </c>
      <c r="N392" s="60">
        <v>50</v>
      </c>
      <c r="O392">
        <v>1</v>
      </c>
      <c r="P392">
        <v>0.5</v>
      </c>
      <c r="R392" t="s">
        <v>164</v>
      </c>
      <c r="S392" t="s">
        <v>210</v>
      </c>
      <c r="T392">
        <v>3</v>
      </c>
      <c r="U392" t="s">
        <v>1679</v>
      </c>
      <c r="V392" s="60">
        <v>16.670000000000002</v>
      </c>
      <c r="W392">
        <v>3</v>
      </c>
      <c r="X392">
        <v>0.50009999999999999</v>
      </c>
    </row>
    <row r="393" spans="1:24">
      <c r="A393" t="s">
        <v>296</v>
      </c>
      <c r="B393" t="s">
        <v>451</v>
      </c>
      <c r="C393">
        <v>1.57</v>
      </c>
      <c r="D393">
        <v>1.8214999999999999</v>
      </c>
      <c r="E393">
        <v>10</v>
      </c>
      <c r="F393" s="64">
        <f t="shared" si="7"/>
        <v>1.1100000000000001</v>
      </c>
      <c r="H393">
        <v>27</v>
      </c>
      <c r="J393" t="s">
        <v>164</v>
      </c>
      <c r="K393" t="s">
        <v>215</v>
      </c>
      <c r="L393">
        <v>1</v>
      </c>
      <c r="M393" t="s">
        <v>1522</v>
      </c>
      <c r="N393" s="60">
        <v>50</v>
      </c>
      <c r="O393">
        <v>1</v>
      </c>
      <c r="P393">
        <v>0.5</v>
      </c>
      <c r="R393" t="s">
        <v>164</v>
      </c>
      <c r="S393" t="s">
        <v>211</v>
      </c>
      <c r="T393">
        <v>1</v>
      </c>
      <c r="U393" t="s">
        <v>1744</v>
      </c>
      <c r="V393" s="60">
        <v>50</v>
      </c>
      <c r="W393">
        <v>1</v>
      </c>
      <c r="X393">
        <v>0.5</v>
      </c>
    </row>
    <row r="394" spans="1:24">
      <c r="A394" t="s">
        <v>296</v>
      </c>
      <c r="B394" t="s">
        <v>452</v>
      </c>
      <c r="E394">
        <v>0</v>
      </c>
      <c r="F394" s="64">
        <f t="shared" si="7"/>
        <v>0</v>
      </c>
      <c r="H394">
        <v>0</v>
      </c>
      <c r="J394" t="s">
        <v>164</v>
      </c>
      <c r="K394" t="s">
        <v>215</v>
      </c>
      <c r="L394">
        <v>2</v>
      </c>
      <c r="M394" t="s">
        <v>1538</v>
      </c>
      <c r="N394" s="60">
        <v>50</v>
      </c>
      <c r="O394">
        <v>1</v>
      </c>
      <c r="P394">
        <v>0.5</v>
      </c>
      <c r="R394" t="s">
        <v>164</v>
      </c>
      <c r="S394" t="s">
        <v>211</v>
      </c>
      <c r="T394">
        <v>2</v>
      </c>
      <c r="U394" t="s">
        <v>1745</v>
      </c>
      <c r="V394" s="60">
        <v>33.33</v>
      </c>
      <c r="W394">
        <v>1</v>
      </c>
      <c r="X394">
        <v>0.33329999999999999</v>
      </c>
    </row>
    <row r="395" spans="1:24">
      <c r="A395" t="s">
        <v>296</v>
      </c>
      <c r="B395" t="s">
        <v>453</v>
      </c>
      <c r="C395">
        <v>1</v>
      </c>
      <c r="D395">
        <v>1</v>
      </c>
      <c r="E395">
        <v>6</v>
      </c>
      <c r="F395" s="64">
        <f t="shared" si="7"/>
        <v>0.67</v>
      </c>
      <c r="H395">
        <v>15</v>
      </c>
      <c r="J395" t="s">
        <v>164</v>
      </c>
      <c r="K395" t="s">
        <v>216</v>
      </c>
      <c r="L395">
        <v>1</v>
      </c>
      <c r="M395" t="s">
        <v>772</v>
      </c>
      <c r="N395" s="60">
        <v>50</v>
      </c>
      <c r="O395">
        <v>2</v>
      </c>
      <c r="P395">
        <v>1</v>
      </c>
      <c r="R395" t="s">
        <v>164</v>
      </c>
      <c r="S395" t="s">
        <v>211</v>
      </c>
      <c r="T395">
        <v>3</v>
      </c>
      <c r="U395" t="s">
        <v>1746</v>
      </c>
      <c r="V395" s="60">
        <v>16.670000000000002</v>
      </c>
      <c r="W395">
        <v>2</v>
      </c>
      <c r="X395">
        <v>0.33339999999999997</v>
      </c>
    </row>
    <row r="396" spans="1:24">
      <c r="A396" t="s">
        <v>296</v>
      </c>
      <c r="B396" t="s">
        <v>454</v>
      </c>
      <c r="C396">
        <v>1.2</v>
      </c>
      <c r="D396">
        <v>0.75</v>
      </c>
      <c r="E396">
        <v>6</v>
      </c>
      <c r="F396" s="64">
        <f t="shared" si="7"/>
        <v>0.67</v>
      </c>
      <c r="H396">
        <v>21</v>
      </c>
      <c r="J396" t="s">
        <v>164</v>
      </c>
      <c r="K396" t="s">
        <v>216</v>
      </c>
      <c r="L396">
        <v>2</v>
      </c>
      <c r="M396" t="s">
        <v>1341</v>
      </c>
      <c r="N396" s="60">
        <v>25</v>
      </c>
      <c r="O396">
        <v>1</v>
      </c>
      <c r="P396">
        <v>0.25</v>
      </c>
      <c r="R396" t="s">
        <v>164</v>
      </c>
      <c r="S396" t="s">
        <v>212</v>
      </c>
      <c r="T396">
        <v>1</v>
      </c>
      <c r="U396" t="s">
        <v>1676</v>
      </c>
      <c r="V396" s="60">
        <v>50</v>
      </c>
      <c r="W396">
        <v>1</v>
      </c>
      <c r="X396">
        <v>0.5</v>
      </c>
    </row>
    <row r="397" spans="1:24">
      <c r="A397" t="s">
        <v>296</v>
      </c>
      <c r="B397" t="s">
        <v>455</v>
      </c>
      <c r="E397">
        <v>0</v>
      </c>
      <c r="F397" s="64">
        <f t="shared" si="7"/>
        <v>0</v>
      </c>
      <c r="H397">
        <v>0</v>
      </c>
      <c r="J397" t="s">
        <v>164</v>
      </c>
      <c r="K397" t="s">
        <v>216</v>
      </c>
      <c r="L397">
        <v>3</v>
      </c>
      <c r="M397" t="s">
        <v>1176</v>
      </c>
      <c r="N397" s="60">
        <v>25</v>
      </c>
      <c r="O397">
        <v>1</v>
      </c>
      <c r="P397">
        <v>0.25</v>
      </c>
      <c r="R397" t="s">
        <v>164</v>
      </c>
      <c r="S397" t="s">
        <v>212</v>
      </c>
      <c r="T397">
        <v>2</v>
      </c>
      <c r="U397" t="s">
        <v>1677</v>
      </c>
      <c r="V397" s="60">
        <v>33.33</v>
      </c>
      <c r="W397">
        <v>1</v>
      </c>
      <c r="X397">
        <v>0.33329999999999999</v>
      </c>
    </row>
    <row r="398" spans="1:24">
      <c r="A398" t="s">
        <v>296</v>
      </c>
      <c r="B398" t="s">
        <v>456</v>
      </c>
      <c r="E398">
        <v>0</v>
      </c>
      <c r="F398" s="64">
        <f t="shared" si="7"/>
        <v>0</v>
      </c>
      <c r="H398">
        <v>0</v>
      </c>
      <c r="J398" t="s">
        <v>164</v>
      </c>
      <c r="K398" t="s">
        <v>217</v>
      </c>
      <c r="L398">
        <v>1</v>
      </c>
      <c r="M398" t="s">
        <v>1747</v>
      </c>
      <c r="N398" s="60">
        <v>2</v>
      </c>
      <c r="O398">
        <v>2</v>
      </c>
      <c r="P398">
        <v>0.04</v>
      </c>
      <c r="R398" t="s">
        <v>164</v>
      </c>
      <c r="S398" t="s">
        <v>212</v>
      </c>
      <c r="T398">
        <v>3</v>
      </c>
      <c r="U398" t="s">
        <v>1679</v>
      </c>
      <c r="V398" s="60">
        <v>16.670000000000002</v>
      </c>
      <c r="W398">
        <v>3</v>
      </c>
      <c r="X398">
        <v>0.50009999999999999</v>
      </c>
    </row>
    <row r="399" spans="1:24">
      <c r="A399" t="s">
        <v>296</v>
      </c>
      <c r="B399" t="s">
        <v>457</v>
      </c>
      <c r="C399">
        <v>2</v>
      </c>
      <c r="E399">
        <v>6</v>
      </c>
      <c r="F399" s="64">
        <f t="shared" si="7"/>
        <v>0.67</v>
      </c>
      <c r="H399">
        <v>45</v>
      </c>
      <c r="J399" t="s">
        <v>164</v>
      </c>
      <c r="K399" t="s">
        <v>217</v>
      </c>
      <c r="L399">
        <v>2</v>
      </c>
      <c r="M399" t="s">
        <v>749</v>
      </c>
      <c r="N399" s="60">
        <v>8</v>
      </c>
      <c r="O399">
        <v>1</v>
      </c>
      <c r="P399">
        <v>0.08</v>
      </c>
      <c r="R399" t="s">
        <v>164</v>
      </c>
      <c r="S399" t="s">
        <v>213</v>
      </c>
      <c r="T399">
        <v>1</v>
      </c>
      <c r="U399" t="s">
        <v>1273</v>
      </c>
      <c r="V399" s="60">
        <v>60</v>
      </c>
      <c r="W399">
        <v>1</v>
      </c>
      <c r="X399">
        <v>0.6</v>
      </c>
    </row>
    <row r="400" spans="1:24">
      <c r="A400" t="s">
        <v>296</v>
      </c>
      <c r="B400" t="s">
        <v>458</v>
      </c>
      <c r="E400">
        <v>0</v>
      </c>
      <c r="F400" s="64">
        <f t="shared" si="7"/>
        <v>0</v>
      </c>
      <c r="H400">
        <v>0</v>
      </c>
      <c r="J400" t="s">
        <v>164</v>
      </c>
      <c r="K400" t="s">
        <v>217</v>
      </c>
      <c r="L400">
        <v>3</v>
      </c>
      <c r="M400" t="s">
        <v>765</v>
      </c>
      <c r="N400" s="60">
        <v>90</v>
      </c>
      <c r="O400">
        <v>1</v>
      </c>
      <c r="P400">
        <v>0.9</v>
      </c>
      <c r="R400" t="s">
        <v>164</v>
      </c>
      <c r="S400" t="s">
        <v>213</v>
      </c>
      <c r="T400">
        <v>2</v>
      </c>
      <c r="U400" t="s">
        <v>1273</v>
      </c>
      <c r="V400" s="60">
        <v>40</v>
      </c>
      <c r="W400">
        <v>1</v>
      </c>
      <c r="X400">
        <v>0.4</v>
      </c>
    </row>
    <row r="401" spans="1:24">
      <c r="A401" t="s">
        <v>296</v>
      </c>
      <c r="B401" t="s">
        <v>459</v>
      </c>
      <c r="C401">
        <v>2</v>
      </c>
      <c r="D401">
        <v>2</v>
      </c>
      <c r="E401">
        <v>12</v>
      </c>
      <c r="F401" s="64">
        <f t="shared" si="7"/>
        <v>1.33</v>
      </c>
      <c r="H401">
        <v>45</v>
      </c>
      <c r="J401" t="s">
        <v>164</v>
      </c>
      <c r="K401" t="s">
        <v>218</v>
      </c>
      <c r="L401">
        <v>1</v>
      </c>
      <c r="M401" t="s">
        <v>749</v>
      </c>
      <c r="N401" s="60">
        <v>20</v>
      </c>
      <c r="O401">
        <v>1</v>
      </c>
      <c r="P401">
        <v>0.2</v>
      </c>
      <c r="R401" t="s">
        <v>164</v>
      </c>
      <c r="S401" t="s">
        <v>214</v>
      </c>
      <c r="T401">
        <v>1</v>
      </c>
      <c r="U401" t="s">
        <v>1537</v>
      </c>
      <c r="V401" s="60">
        <v>37.5</v>
      </c>
      <c r="W401">
        <v>1</v>
      </c>
      <c r="X401">
        <v>0.375</v>
      </c>
    </row>
    <row r="402" spans="1:24">
      <c r="A402" t="s">
        <v>296</v>
      </c>
      <c r="B402" t="s">
        <v>460</v>
      </c>
      <c r="C402">
        <v>1</v>
      </c>
      <c r="D402">
        <v>1</v>
      </c>
      <c r="E402">
        <v>6</v>
      </c>
      <c r="F402" s="64">
        <f t="shared" si="7"/>
        <v>0.67</v>
      </c>
      <c r="H402">
        <v>15</v>
      </c>
      <c r="J402" t="s">
        <v>164</v>
      </c>
      <c r="K402" t="s">
        <v>218</v>
      </c>
      <c r="L402">
        <v>2</v>
      </c>
      <c r="M402" t="s">
        <v>1155</v>
      </c>
      <c r="N402" s="60">
        <v>30</v>
      </c>
      <c r="O402">
        <v>3</v>
      </c>
      <c r="P402">
        <v>0.9</v>
      </c>
      <c r="R402" t="s">
        <v>164</v>
      </c>
      <c r="S402" t="s">
        <v>214</v>
      </c>
      <c r="T402">
        <v>2</v>
      </c>
      <c r="U402" t="s">
        <v>904</v>
      </c>
      <c r="V402" s="60">
        <v>25</v>
      </c>
      <c r="W402">
        <v>1</v>
      </c>
      <c r="X402">
        <v>0.25</v>
      </c>
    </row>
    <row r="403" spans="1:24">
      <c r="A403" t="s">
        <v>296</v>
      </c>
      <c r="B403" t="s">
        <v>461</v>
      </c>
      <c r="C403">
        <v>3</v>
      </c>
      <c r="D403">
        <v>3</v>
      </c>
      <c r="E403">
        <v>18</v>
      </c>
      <c r="F403" s="64">
        <f t="shared" si="7"/>
        <v>2</v>
      </c>
      <c r="H403">
        <v>45</v>
      </c>
      <c r="J403" t="s">
        <v>164</v>
      </c>
      <c r="K403" t="s">
        <v>218</v>
      </c>
      <c r="L403">
        <v>3</v>
      </c>
      <c r="M403" t="s">
        <v>828</v>
      </c>
      <c r="N403" s="60">
        <v>50</v>
      </c>
      <c r="O403">
        <v>3</v>
      </c>
      <c r="P403">
        <v>1.5</v>
      </c>
      <c r="R403" t="s">
        <v>164</v>
      </c>
      <c r="S403" t="s">
        <v>214</v>
      </c>
      <c r="T403">
        <v>3</v>
      </c>
      <c r="U403" t="s">
        <v>1540</v>
      </c>
      <c r="V403" s="60">
        <v>25</v>
      </c>
      <c r="W403">
        <v>1</v>
      </c>
      <c r="X403">
        <v>0.25</v>
      </c>
    </row>
    <row r="404" spans="1:24">
      <c r="A404" t="s">
        <v>296</v>
      </c>
      <c r="B404" t="s">
        <v>462</v>
      </c>
      <c r="E404">
        <v>0</v>
      </c>
      <c r="F404" s="64">
        <f t="shared" si="7"/>
        <v>0</v>
      </c>
      <c r="H404">
        <v>0</v>
      </c>
      <c r="J404" t="s">
        <v>164</v>
      </c>
      <c r="K404" t="s">
        <v>219</v>
      </c>
      <c r="L404">
        <v>1</v>
      </c>
      <c r="M404" t="s">
        <v>1084</v>
      </c>
      <c r="N404" s="60">
        <v>10</v>
      </c>
      <c r="O404">
        <v>2</v>
      </c>
      <c r="P404">
        <v>0.2</v>
      </c>
      <c r="R404" t="s">
        <v>164</v>
      </c>
      <c r="S404" t="s">
        <v>214</v>
      </c>
      <c r="T404">
        <v>4</v>
      </c>
      <c r="U404" t="s">
        <v>1542</v>
      </c>
      <c r="V404" s="60">
        <v>12.5</v>
      </c>
      <c r="W404">
        <v>1</v>
      </c>
      <c r="X404">
        <v>0.125</v>
      </c>
    </row>
    <row r="405" spans="1:24">
      <c r="A405" t="s">
        <v>296</v>
      </c>
      <c r="B405" t="s">
        <v>463</v>
      </c>
      <c r="E405">
        <v>0</v>
      </c>
      <c r="F405" s="64">
        <f t="shared" si="7"/>
        <v>0</v>
      </c>
      <c r="H405">
        <v>0</v>
      </c>
      <c r="J405" t="s">
        <v>164</v>
      </c>
      <c r="K405" t="s">
        <v>219</v>
      </c>
      <c r="L405">
        <v>2</v>
      </c>
      <c r="M405" t="s">
        <v>720</v>
      </c>
      <c r="N405" s="60">
        <v>10</v>
      </c>
      <c r="O405">
        <v>1</v>
      </c>
      <c r="P405">
        <v>0.1</v>
      </c>
      <c r="R405" t="s">
        <v>164</v>
      </c>
      <c r="S405" t="s">
        <v>215</v>
      </c>
      <c r="T405">
        <v>1</v>
      </c>
      <c r="U405" t="s">
        <v>1748</v>
      </c>
      <c r="V405" s="60">
        <v>37.5</v>
      </c>
      <c r="W405">
        <v>1</v>
      </c>
      <c r="X405">
        <v>0.375</v>
      </c>
    </row>
    <row r="406" spans="1:24">
      <c r="A406" t="s">
        <v>296</v>
      </c>
      <c r="B406" t="s">
        <v>464</v>
      </c>
      <c r="E406">
        <v>0</v>
      </c>
      <c r="F406" s="64">
        <f t="shared" si="7"/>
        <v>0</v>
      </c>
      <c r="H406">
        <v>0</v>
      </c>
      <c r="J406" t="s">
        <v>164</v>
      </c>
      <c r="K406" t="s">
        <v>219</v>
      </c>
      <c r="L406">
        <v>3</v>
      </c>
      <c r="M406" t="s">
        <v>716</v>
      </c>
      <c r="N406" s="60">
        <v>80</v>
      </c>
      <c r="O406">
        <v>1</v>
      </c>
      <c r="P406">
        <v>0.8</v>
      </c>
      <c r="R406" t="s">
        <v>164</v>
      </c>
      <c r="S406" t="s">
        <v>215</v>
      </c>
      <c r="T406">
        <v>2</v>
      </c>
      <c r="U406" t="s">
        <v>904</v>
      </c>
      <c r="V406" s="60">
        <v>25</v>
      </c>
      <c r="W406">
        <v>1</v>
      </c>
      <c r="X406">
        <v>0.25</v>
      </c>
    </row>
    <row r="407" spans="1:24">
      <c r="A407" t="s">
        <v>296</v>
      </c>
      <c r="B407" t="s">
        <v>465</v>
      </c>
      <c r="E407">
        <v>0</v>
      </c>
      <c r="F407" s="64">
        <f t="shared" si="7"/>
        <v>0</v>
      </c>
      <c r="H407">
        <v>0</v>
      </c>
      <c r="J407" t="s">
        <v>164</v>
      </c>
      <c r="K407" t="s">
        <v>220</v>
      </c>
      <c r="L407">
        <v>1</v>
      </c>
      <c r="M407" t="s">
        <v>765</v>
      </c>
      <c r="N407" s="60">
        <v>80</v>
      </c>
      <c r="O407">
        <v>1</v>
      </c>
      <c r="P407">
        <v>0.8</v>
      </c>
      <c r="R407" t="s">
        <v>164</v>
      </c>
      <c r="S407" t="s">
        <v>215</v>
      </c>
      <c r="T407">
        <v>3</v>
      </c>
      <c r="U407" t="s">
        <v>1540</v>
      </c>
      <c r="V407" s="60">
        <v>25</v>
      </c>
      <c r="W407">
        <v>1</v>
      </c>
      <c r="X407">
        <v>0.25</v>
      </c>
    </row>
    <row r="408" spans="1:24">
      <c r="A408" t="s">
        <v>296</v>
      </c>
      <c r="B408" t="s">
        <v>466</v>
      </c>
      <c r="E408">
        <v>0</v>
      </c>
      <c r="F408" s="64">
        <f t="shared" si="7"/>
        <v>0</v>
      </c>
      <c r="H408">
        <v>0</v>
      </c>
      <c r="J408" t="s">
        <v>164</v>
      </c>
      <c r="K408" t="s">
        <v>220</v>
      </c>
      <c r="L408">
        <v>2</v>
      </c>
      <c r="M408" t="s">
        <v>772</v>
      </c>
      <c r="N408" s="60">
        <v>15</v>
      </c>
      <c r="O408">
        <v>2</v>
      </c>
      <c r="P408">
        <v>0.3</v>
      </c>
      <c r="R408" t="s">
        <v>164</v>
      </c>
      <c r="S408" t="s">
        <v>215</v>
      </c>
      <c r="T408">
        <v>4</v>
      </c>
      <c r="U408" t="s">
        <v>1542</v>
      </c>
      <c r="V408" s="60">
        <v>12.5</v>
      </c>
      <c r="W408">
        <v>1</v>
      </c>
      <c r="X408">
        <v>0.125</v>
      </c>
    </row>
    <row r="409" spans="1:24">
      <c r="A409" t="s">
        <v>296</v>
      </c>
      <c r="B409" t="s">
        <v>467</v>
      </c>
      <c r="C409">
        <v>3</v>
      </c>
      <c r="D409">
        <v>3</v>
      </c>
      <c r="E409">
        <v>18</v>
      </c>
      <c r="F409" s="64">
        <f t="shared" si="7"/>
        <v>2</v>
      </c>
      <c r="H409">
        <v>45</v>
      </c>
      <c r="J409" t="s">
        <v>164</v>
      </c>
      <c r="K409" t="s">
        <v>220</v>
      </c>
      <c r="L409">
        <v>3</v>
      </c>
      <c r="M409" t="s">
        <v>749</v>
      </c>
      <c r="N409" s="60">
        <v>5</v>
      </c>
      <c r="O409">
        <v>1</v>
      </c>
      <c r="P409">
        <v>0.05</v>
      </c>
      <c r="R409" t="s">
        <v>164</v>
      </c>
      <c r="S409" t="s">
        <v>216</v>
      </c>
      <c r="T409">
        <v>1</v>
      </c>
      <c r="U409" t="s">
        <v>1676</v>
      </c>
      <c r="V409" s="60">
        <v>50</v>
      </c>
      <c r="W409">
        <v>1</v>
      </c>
      <c r="X409">
        <v>0.5</v>
      </c>
    </row>
    <row r="410" spans="1:24">
      <c r="A410" t="s">
        <v>296</v>
      </c>
      <c r="B410" t="s">
        <v>468</v>
      </c>
      <c r="C410">
        <v>1.95</v>
      </c>
      <c r="D410">
        <v>2</v>
      </c>
      <c r="E410">
        <v>12</v>
      </c>
      <c r="F410" s="64">
        <f t="shared" si="7"/>
        <v>1.33</v>
      </c>
      <c r="H410">
        <v>44</v>
      </c>
      <c r="J410" t="s">
        <v>164</v>
      </c>
      <c r="K410" t="s">
        <v>221</v>
      </c>
      <c r="L410">
        <v>2</v>
      </c>
      <c r="M410" t="s">
        <v>747</v>
      </c>
      <c r="N410" s="60">
        <v>10</v>
      </c>
      <c r="O410">
        <v>3</v>
      </c>
      <c r="P410">
        <v>0.3</v>
      </c>
      <c r="R410" t="s">
        <v>164</v>
      </c>
      <c r="S410" t="s">
        <v>216</v>
      </c>
      <c r="T410">
        <v>2</v>
      </c>
      <c r="U410" t="s">
        <v>1677</v>
      </c>
      <c r="V410" s="60">
        <v>33.33</v>
      </c>
      <c r="W410">
        <v>1</v>
      </c>
      <c r="X410">
        <v>0.33329999999999999</v>
      </c>
    </row>
    <row r="411" spans="1:24">
      <c r="A411" t="s">
        <v>296</v>
      </c>
      <c r="B411" t="s">
        <v>469</v>
      </c>
      <c r="C411">
        <v>3</v>
      </c>
      <c r="E411">
        <v>9</v>
      </c>
      <c r="F411" s="64">
        <f t="shared" si="7"/>
        <v>1</v>
      </c>
      <c r="H411">
        <v>45</v>
      </c>
      <c r="J411" t="s">
        <v>164</v>
      </c>
      <c r="K411" t="s">
        <v>221</v>
      </c>
      <c r="L411">
        <v>3</v>
      </c>
      <c r="M411" t="s">
        <v>1341</v>
      </c>
      <c r="N411" s="60">
        <v>90</v>
      </c>
      <c r="O411">
        <v>1</v>
      </c>
      <c r="P411">
        <v>0.9</v>
      </c>
      <c r="R411" t="s">
        <v>164</v>
      </c>
      <c r="S411" t="s">
        <v>216</v>
      </c>
      <c r="T411">
        <v>3</v>
      </c>
      <c r="U411" t="s">
        <v>1679</v>
      </c>
      <c r="V411" s="60">
        <v>16.670000000000002</v>
      </c>
      <c r="W411">
        <v>3</v>
      </c>
      <c r="X411">
        <v>0.50009999999999999</v>
      </c>
    </row>
    <row r="412" spans="1:24">
      <c r="A412" t="s">
        <v>296</v>
      </c>
      <c r="B412" t="s">
        <v>470</v>
      </c>
      <c r="E412">
        <v>0</v>
      </c>
      <c r="F412" s="64">
        <f t="shared" si="7"/>
        <v>0</v>
      </c>
      <c r="H412">
        <v>0</v>
      </c>
      <c r="J412" t="s">
        <v>164</v>
      </c>
      <c r="K412" t="s">
        <v>222</v>
      </c>
      <c r="L412">
        <v>1</v>
      </c>
      <c r="M412" t="s">
        <v>1538</v>
      </c>
      <c r="N412" s="60">
        <v>100</v>
      </c>
      <c r="O412">
        <v>1</v>
      </c>
      <c r="P412">
        <v>1</v>
      </c>
      <c r="R412" t="s">
        <v>164</v>
      </c>
      <c r="S412" t="s">
        <v>217</v>
      </c>
      <c r="T412">
        <v>1</v>
      </c>
      <c r="U412" t="s">
        <v>1749</v>
      </c>
      <c r="V412" s="60">
        <v>16.670000000000002</v>
      </c>
      <c r="W412">
        <v>1</v>
      </c>
      <c r="X412">
        <v>0.16669999999999999</v>
      </c>
    </row>
    <row r="413" spans="1:24">
      <c r="A413" t="s">
        <v>296</v>
      </c>
      <c r="B413" t="s">
        <v>471</v>
      </c>
      <c r="E413">
        <v>0</v>
      </c>
      <c r="F413" s="64">
        <f t="shared" si="7"/>
        <v>0</v>
      </c>
      <c r="H413">
        <v>0</v>
      </c>
      <c r="J413" t="s">
        <v>164</v>
      </c>
      <c r="K413" t="s">
        <v>223</v>
      </c>
      <c r="L413">
        <v>1</v>
      </c>
      <c r="M413" t="s">
        <v>1176</v>
      </c>
      <c r="N413" s="60">
        <v>70</v>
      </c>
      <c r="O413">
        <v>1</v>
      </c>
      <c r="P413">
        <v>0.7</v>
      </c>
      <c r="R413" t="s">
        <v>164</v>
      </c>
      <c r="S413" t="s">
        <v>217</v>
      </c>
      <c r="T413">
        <v>2</v>
      </c>
      <c r="U413" t="s">
        <v>1749</v>
      </c>
      <c r="V413" s="60">
        <v>33.33</v>
      </c>
      <c r="W413">
        <v>1</v>
      </c>
      <c r="X413">
        <v>0.33329999999999999</v>
      </c>
    </row>
    <row r="414" spans="1:24">
      <c r="A414" t="s">
        <v>296</v>
      </c>
      <c r="B414" t="s">
        <v>472</v>
      </c>
      <c r="E414" s="65">
        <v>0</v>
      </c>
      <c r="F414" s="64">
        <f t="shared" si="7"/>
        <v>0</v>
      </c>
      <c r="G414" s="65" t="s">
        <v>778</v>
      </c>
      <c r="H414">
        <v>0</v>
      </c>
      <c r="J414" t="s">
        <v>164</v>
      </c>
      <c r="K414" t="s">
        <v>223</v>
      </c>
      <c r="L414">
        <v>2</v>
      </c>
      <c r="M414" t="s">
        <v>1341</v>
      </c>
      <c r="N414" s="60">
        <v>30</v>
      </c>
      <c r="O414">
        <v>1</v>
      </c>
      <c r="P414">
        <v>0.3</v>
      </c>
      <c r="R414" t="s">
        <v>164</v>
      </c>
      <c r="S414" t="s">
        <v>217</v>
      </c>
      <c r="T414">
        <v>3</v>
      </c>
      <c r="U414" t="s">
        <v>1749</v>
      </c>
      <c r="V414" s="60">
        <v>50</v>
      </c>
      <c r="W414">
        <v>1</v>
      </c>
      <c r="X414">
        <v>0.5</v>
      </c>
    </row>
    <row r="415" spans="1:24">
      <c r="A415" t="s">
        <v>296</v>
      </c>
      <c r="B415" t="s">
        <v>473</v>
      </c>
      <c r="C415">
        <v>1.5</v>
      </c>
      <c r="D415">
        <v>2</v>
      </c>
      <c r="E415">
        <v>10</v>
      </c>
      <c r="F415" s="64">
        <f t="shared" si="7"/>
        <v>1.1100000000000001</v>
      </c>
      <c r="H415">
        <v>4</v>
      </c>
      <c r="J415" t="s">
        <v>164</v>
      </c>
      <c r="K415" t="s">
        <v>224</v>
      </c>
      <c r="L415">
        <v>1</v>
      </c>
      <c r="M415" t="s">
        <v>1588</v>
      </c>
      <c r="N415" s="60">
        <v>50</v>
      </c>
      <c r="O415">
        <v>1</v>
      </c>
      <c r="P415">
        <v>0.5</v>
      </c>
      <c r="R415" t="s">
        <v>164</v>
      </c>
      <c r="S415" t="s">
        <v>218</v>
      </c>
      <c r="T415">
        <v>1</v>
      </c>
      <c r="U415" t="s">
        <v>1750</v>
      </c>
      <c r="V415" s="60">
        <v>20</v>
      </c>
      <c r="W415">
        <v>1</v>
      </c>
      <c r="X415">
        <v>0.2</v>
      </c>
    </row>
    <row r="416" spans="1:24">
      <c r="A416" t="s">
        <v>296</v>
      </c>
      <c r="B416" t="s">
        <v>474</v>
      </c>
      <c r="E416">
        <v>0</v>
      </c>
      <c r="F416" s="64">
        <f t="shared" si="7"/>
        <v>0</v>
      </c>
      <c r="H416">
        <v>0</v>
      </c>
      <c r="J416" t="s">
        <v>164</v>
      </c>
      <c r="K416" t="s">
        <v>224</v>
      </c>
      <c r="L416">
        <v>2</v>
      </c>
      <c r="M416" t="s">
        <v>1588</v>
      </c>
      <c r="N416" s="60">
        <v>50</v>
      </c>
      <c r="O416">
        <v>1</v>
      </c>
      <c r="P416">
        <v>0.5</v>
      </c>
      <c r="R416" t="s">
        <v>164</v>
      </c>
      <c r="S416" t="s">
        <v>218</v>
      </c>
      <c r="T416">
        <v>2</v>
      </c>
      <c r="U416" t="s">
        <v>1751</v>
      </c>
      <c r="V416" s="60">
        <v>30</v>
      </c>
      <c r="W416">
        <v>3</v>
      </c>
      <c r="X416">
        <v>0.9</v>
      </c>
    </row>
    <row r="417" spans="1:24">
      <c r="A417" t="s">
        <v>296</v>
      </c>
      <c r="B417" t="s">
        <v>475</v>
      </c>
      <c r="E417">
        <v>0</v>
      </c>
      <c r="F417" s="64">
        <f t="shared" si="7"/>
        <v>0</v>
      </c>
      <c r="H417">
        <v>0</v>
      </c>
      <c r="J417" t="s">
        <v>164</v>
      </c>
      <c r="K417" t="s">
        <v>225</v>
      </c>
      <c r="L417">
        <v>1</v>
      </c>
      <c r="M417" t="s">
        <v>1522</v>
      </c>
      <c r="N417" s="60">
        <v>100</v>
      </c>
      <c r="O417">
        <v>1</v>
      </c>
      <c r="P417">
        <v>1</v>
      </c>
      <c r="R417" t="s">
        <v>164</v>
      </c>
      <c r="S417" t="s">
        <v>218</v>
      </c>
      <c r="T417">
        <v>3</v>
      </c>
      <c r="U417" t="s">
        <v>1751</v>
      </c>
      <c r="V417" s="60">
        <v>50</v>
      </c>
      <c r="W417">
        <v>3</v>
      </c>
      <c r="X417">
        <v>1.5</v>
      </c>
    </row>
    <row r="418" spans="1:24">
      <c r="A418" t="s">
        <v>296</v>
      </c>
      <c r="B418" t="s">
        <v>476</v>
      </c>
      <c r="E418">
        <v>0</v>
      </c>
      <c r="F418" s="64">
        <f t="shared" si="7"/>
        <v>0</v>
      </c>
      <c r="H418">
        <v>0</v>
      </c>
      <c r="J418" t="s">
        <v>164</v>
      </c>
      <c r="K418" t="s">
        <v>226</v>
      </c>
      <c r="L418">
        <v>1</v>
      </c>
      <c r="M418" t="s">
        <v>1000</v>
      </c>
      <c r="N418" s="60">
        <v>16.670000000000002</v>
      </c>
      <c r="O418">
        <v>2</v>
      </c>
      <c r="P418">
        <v>0.33339999999999997</v>
      </c>
      <c r="R418" t="s">
        <v>164</v>
      </c>
      <c r="S418" t="s">
        <v>219</v>
      </c>
      <c r="T418">
        <v>1</v>
      </c>
      <c r="U418" t="s">
        <v>1752</v>
      </c>
      <c r="V418" s="60">
        <v>16.670000000000002</v>
      </c>
      <c r="W418">
        <v>1</v>
      </c>
      <c r="X418">
        <v>0.16669999999999999</v>
      </c>
    </row>
    <row r="419" spans="1:24">
      <c r="A419" t="s">
        <v>296</v>
      </c>
      <c r="B419" t="s">
        <v>477</v>
      </c>
      <c r="E419">
        <v>0</v>
      </c>
      <c r="F419" s="64">
        <f t="shared" si="7"/>
        <v>0</v>
      </c>
      <c r="H419">
        <v>0</v>
      </c>
      <c r="J419" t="s">
        <v>164</v>
      </c>
      <c r="K419" t="s">
        <v>226</v>
      </c>
      <c r="L419">
        <v>2</v>
      </c>
      <c r="M419" t="s">
        <v>1341</v>
      </c>
      <c r="N419" s="60">
        <v>33.33</v>
      </c>
      <c r="O419">
        <v>1</v>
      </c>
      <c r="P419">
        <v>0.33329999999999999</v>
      </c>
      <c r="R419" t="s">
        <v>164</v>
      </c>
      <c r="S419" t="s">
        <v>219</v>
      </c>
      <c r="T419">
        <v>2</v>
      </c>
      <c r="U419" t="s">
        <v>1753</v>
      </c>
      <c r="V419" s="60">
        <v>33.33</v>
      </c>
      <c r="W419">
        <v>1</v>
      </c>
      <c r="X419">
        <v>0.33329999999999999</v>
      </c>
    </row>
    <row r="420" spans="1:24">
      <c r="A420" t="s">
        <v>296</v>
      </c>
      <c r="B420" t="s">
        <v>478</v>
      </c>
      <c r="E420">
        <v>0</v>
      </c>
      <c r="F420" s="64">
        <f t="shared" si="7"/>
        <v>0</v>
      </c>
      <c r="H420">
        <v>0</v>
      </c>
      <c r="J420" t="s">
        <v>164</v>
      </c>
      <c r="K420" t="s">
        <v>226</v>
      </c>
      <c r="L420">
        <v>3</v>
      </c>
      <c r="M420" t="s">
        <v>772</v>
      </c>
      <c r="N420" s="60">
        <v>50</v>
      </c>
      <c r="O420">
        <v>2</v>
      </c>
      <c r="P420">
        <v>1</v>
      </c>
      <c r="R420" t="s">
        <v>164</v>
      </c>
      <c r="S420" t="s">
        <v>219</v>
      </c>
      <c r="T420">
        <v>3</v>
      </c>
      <c r="U420" t="s">
        <v>1287</v>
      </c>
      <c r="V420" s="60">
        <v>50</v>
      </c>
      <c r="W420">
        <v>1</v>
      </c>
      <c r="X420">
        <v>0.5</v>
      </c>
    </row>
    <row r="421" spans="1:24">
      <c r="A421" t="s">
        <v>296</v>
      </c>
      <c r="B421" t="s">
        <v>479</v>
      </c>
      <c r="E421">
        <v>0</v>
      </c>
      <c r="F421" s="64">
        <f t="shared" si="7"/>
        <v>0</v>
      </c>
      <c r="H421">
        <v>0</v>
      </c>
      <c r="J421" t="s">
        <v>164</v>
      </c>
      <c r="K421" t="s">
        <v>227</v>
      </c>
      <c r="L421">
        <v>1</v>
      </c>
      <c r="M421" t="s">
        <v>1662</v>
      </c>
      <c r="N421" s="60">
        <v>100</v>
      </c>
      <c r="O421">
        <v>3</v>
      </c>
      <c r="P421">
        <v>3</v>
      </c>
      <c r="R421" t="s">
        <v>164</v>
      </c>
      <c r="S421" t="s">
        <v>220</v>
      </c>
      <c r="T421">
        <v>1</v>
      </c>
      <c r="U421" t="s">
        <v>1754</v>
      </c>
      <c r="V421" s="60">
        <v>50</v>
      </c>
      <c r="W421">
        <v>1</v>
      </c>
      <c r="X421">
        <v>0.5</v>
      </c>
    </row>
    <row r="422" spans="1:24">
      <c r="A422" t="s">
        <v>296</v>
      </c>
      <c r="B422" t="s">
        <v>480</v>
      </c>
      <c r="C422">
        <v>1.9</v>
      </c>
      <c r="E422">
        <v>6</v>
      </c>
      <c r="F422" s="64">
        <f t="shared" si="7"/>
        <v>0.67</v>
      </c>
      <c r="H422">
        <v>42</v>
      </c>
      <c r="J422" t="s">
        <v>164</v>
      </c>
      <c r="K422" t="s">
        <v>228</v>
      </c>
      <c r="L422">
        <v>1</v>
      </c>
      <c r="M422" t="s">
        <v>772</v>
      </c>
      <c r="N422" s="60">
        <v>10</v>
      </c>
      <c r="O422">
        <v>2</v>
      </c>
      <c r="P422">
        <v>0.2</v>
      </c>
      <c r="R422" t="s">
        <v>164</v>
      </c>
      <c r="S422" t="s">
        <v>220</v>
      </c>
      <c r="T422">
        <v>2</v>
      </c>
      <c r="U422" t="s">
        <v>1755</v>
      </c>
      <c r="V422" s="60">
        <v>33.33</v>
      </c>
      <c r="W422">
        <v>1</v>
      </c>
      <c r="X422">
        <v>0.33329999999999999</v>
      </c>
    </row>
    <row r="423" spans="1:24">
      <c r="A423" t="s">
        <v>296</v>
      </c>
      <c r="B423" t="s">
        <v>481</v>
      </c>
      <c r="C423">
        <v>2</v>
      </c>
      <c r="D423">
        <v>2</v>
      </c>
      <c r="E423">
        <v>12</v>
      </c>
      <c r="F423" s="64">
        <f t="shared" si="7"/>
        <v>1.33</v>
      </c>
      <c r="H423">
        <v>45</v>
      </c>
      <c r="J423" t="s">
        <v>164</v>
      </c>
      <c r="K423" t="s">
        <v>228</v>
      </c>
      <c r="L423">
        <v>2</v>
      </c>
      <c r="M423" t="s">
        <v>765</v>
      </c>
      <c r="N423" s="60">
        <v>10</v>
      </c>
      <c r="O423">
        <v>1</v>
      </c>
      <c r="P423">
        <v>0.1</v>
      </c>
      <c r="R423" t="s">
        <v>164</v>
      </c>
      <c r="S423" t="s">
        <v>220</v>
      </c>
      <c r="T423">
        <v>3</v>
      </c>
      <c r="U423" t="s">
        <v>1756</v>
      </c>
      <c r="V423" s="60">
        <v>16.670000000000002</v>
      </c>
      <c r="W423">
        <v>1</v>
      </c>
      <c r="X423">
        <v>0.16669999999999999</v>
      </c>
    </row>
    <row r="424" spans="1:24">
      <c r="A424" t="s">
        <v>296</v>
      </c>
      <c r="B424" t="s">
        <v>482</v>
      </c>
      <c r="E424">
        <v>0</v>
      </c>
      <c r="F424" s="64">
        <f t="shared" si="7"/>
        <v>0</v>
      </c>
      <c r="H424">
        <v>0</v>
      </c>
      <c r="J424" t="s">
        <v>164</v>
      </c>
      <c r="K424" t="s">
        <v>228</v>
      </c>
      <c r="L424">
        <v>3</v>
      </c>
      <c r="M424" t="s">
        <v>749</v>
      </c>
      <c r="N424" s="60">
        <v>80</v>
      </c>
      <c r="O424">
        <v>1</v>
      </c>
      <c r="P424">
        <v>0.8</v>
      </c>
      <c r="R424" t="s">
        <v>164</v>
      </c>
      <c r="S424" t="s">
        <v>221</v>
      </c>
      <c r="T424">
        <v>2</v>
      </c>
      <c r="U424" t="s">
        <v>1038</v>
      </c>
      <c r="V424" s="60">
        <v>10</v>
      </c>
      <c r="W424">
        <v>1</v>
      </c>
      <c r="X424">
        <v>0.1</v>
      </c>
    </row>
    <row r="425" spans="1:24">
      <c r="A425" t="s">
        <v>296</v>
      </c>
      <c r="B425" t="s">
        <v>483</v>
      </c>
      <c r="E425">
        <v>0</v>
      </c>
      <c r="F425" s="64">
        <f t="shared" si="7"/>
        <v>0</v>
      </c>
      <c r="H425">
        <v>0</v>
      </c>
      <c r="J425" t="s">
        <v>164</v>
      </c>
      <c r="K425" t="s">
        <v>229</v>
      </c>
      <c r="L425">
        <v>1</v>
      </c>
      <c r="M425" t="s">
        <v>747</v>
      </c>
      <c r="N425" s="60">
        <v>100</v>
      </c>
      <c r="O425">
        <v>3</v>
      </c>
      <c r="P425">
        <v>3</v>
      </c>
      <c r="R425" t="s">
        <v>164</v>
      </c>
      <c r="S425" t="s">
        <v>221</v>
      </c>
      <c r="T425">
        <v>3</v>
      </c>
      <c r="U425" t="s">
        <v>1038</v>
      </c>
      <c r="V425" s="60">
        <v>90</v>
      </c>
      <c r="W425">
        <v>1</v>
      </c>
      <c r="X425">
        <v>0.9</v>
      </c>
    </row>
    <row r="426" spans="1:24">
      <c r="A426" t="s">
        <v>296</v>
      </c>
      <c r="B426" t="s">
        <v>484</v>
      </c>
      <c r="C426">
        <v>1</v>
      </c>
      <c r="E426">
        <v>3</v>
      </c>
      <c r="F426" s="64">
        <f t="shared" si="7"/>
        <v>0.33</v>
      </c>
      <c r="H426">
        <v>15</v>
      </c>
      <c r="J426" t="s">
        <v>164</v>
      </c>
      <c r="K426" t="s">
        <v>230</v>
      </c>
      <c r="L426">
        <v>1</v>
      </c>
      <c r="M426" t="s">
        <v>1341</v>
      </c>
      <c r="N426" s="60">
        <v>100</v>
      </c>
      <c r="O426">
        <v>1</v>
      </c>
      <c r="P426">
        <v>1</v>
      </c>
      <c r="R426" t="s">
        <v>164</v>
      </c>
      <c r="S426" t="s">
        <v>222</v>
      </c>
      <c r="T426">
        <v>1</v>
      </c>
      <c r="U426" t="s">
        <v>1757</v>
      </c>
      <c r="V426" s="60">
        <v>100</v>
      </c>
      <c r="W426">
        <v>1</v>
      </c>
      <c r="X426">
        <v>1</v>
      </c>
    </row>
    <row r="427" spans="1:24">
      <c r="A427" t="s">
        <v>296</v>
      </c>
      <c r="B427" t="s">
        <v>485</v>
      </c>
      <c r="E427">
        <v>0</v>
      </c>
      <c r="F427" s="64">
        <f t="shared" si="7"/>
        <v>0</v>
      </c>
      <c r="H427">
        <v>0</v>
      </c>
      <c r="J427" t="s">
        <v>164</v>
      </c>
      <c r="K427" t="s">
        <v>231</v>
      </c>
      <c r="L427">
        <v>1</v>
      </c>
      <c r="M427" t="s">
        <v>1522</v>
      </c>
      <c r="N427" s="60">
        <v>80</v>
      </c>
      <c r="O427">
        <v>1</v>
      </c>
      <c r="P427">
        <v>0.8</v>
      </c>
      <c r="R427" t="s">
        <v>164</v>
      </c>
      <c r="S427" t="s">
        <v>223</v>
      </c>
      <c r="T427">
        <v>1</v>
      </c>
      <c r="U427" t="s">
        <v>1294</v>
      </c>
      <c r="V427" s="60">
        <v>60</v>
      </c>
      <c r="W427">
        <v>1</v>
      </c>
      <c r="X427">
        <v>0.6</v>
      </c>
    </row>
    <row r="428" spans="1:24">
      <c r="A428" t="s">
        <v>296</v>
      </c>
      <c r="B428" t="s">
        <v>486</v>
      </c>
      <c r="C428">
        <v>1.3</v>
      </c>
      <c r="D428">
        <v>2</v>
      </c>
      <c r="E428">
        <v>10</v>
      </c>
      <c r="F428" s="64">
        <f t="shared" si="7"/>
        <v>1.1100000000000001</v>
      </c>
      <c r="H428">
        <v>45</v>
      </c>
      <c r="J428" t="s">
        <v>164</v>
      </c>
      <c r="K428" t="s">
        <v>231</v>
      </c>
      <c r="L428">
        <v>2</v>
      </c>
      <c r="M428" t="s">
        <v>1758</v>
      </c>
      <c r="N428" s="60">
        <v>20</v>
      </c>
      <c r="O428">
        <v>2</v>
      </c>
      <c r="P428">
        <v>0.4</v>
      </c>
      <c r="R428" t="s">
        <v>164</v>
      </c>
      <c r="S428" t="s">
        <v>223</v>
      </c>
      <c r="T428">
        <v>2</v>
      </c>
      <c r="U428" t="s">
        <v>1759</v>
      </c>
      <c r="V428" s="60">
        <v>40</v>
      </c>
      <c r="W428">
        <v>1</v>
      </c>
      <c r="X428">
        <v>0.4</v>
      </c>
    </row>
    <row r="429" spans="1:24">
      <c r="A429" t="s">
        <v>296</v>
      </c>
      <c r="B429" t="s">
        <v>487</v>
      </c>
      <c r="C429">
        <v>1</v>
      </c>
      <c r="D429">
        <v>2</v>
      </c>
      <c r="E429">
        <v>9</v>
      </c>
      <c r="F429" s="64">
        <f t="shared" si="7"/>
        <v>1</v>
      </c>
      <c r="H429">
        <v>15</v>
      </c>
      <c r="J429" t="s">
        <v>164</v>
      </c>
      <c r="K429" t="s">
        <v>232</v>
      </c>
      <c r="L429">
        <v>1</v>
      </c>
      <c r="M429" t="s">
        <v>1522</v>
      </c>
      <c r="N429" s="60">
        <v>100</v>
      </c>
      <c r="O429">
        <v>1</v>
      </c>
      <c r="P429">
        <v>1</v>
      </c>
      <c r="R429" t="s">
        <v>164</v>
      </c>
      <c r="S429" t="s">
        <v>224</v>
      </c>
      <c r="T429">
        <v>1</v>
      </c>
      <c r="U429" t="s">
        <v>1760</v>
      </c>
      <c r="V429" s="60">
        <v>50</v>
      </c>
      <c r="W429">
        <v>1</v>
      </c>
      <c r="X429">
        <v>0.5</v>
      </c>
    </row>
    <row r="430" spans="1:24">
      <c r="A430" t="s">
        <v>296</v>
      </c>
      <c r="B430" t="s">
        <v>488</v>
      </c>
      <c r="C430">
        <v>1.7</v>
      </c>
      <c r="D430">
        <v>1.7</v>
      </c>
      <c r="E430">
        <v>10</v>
      </c>
      <c r="F430" s="64">
        <f t="shared" si="7"/>
        <v>1.1100000000000001</v>
      </c>
      <c r="H430">
        <v>36</v>
      </c>
      <c r="J430" t="s">
        <v>164</v>
      </c>
      <c r="K430" t="s">
        <v>233</v>
      </c>
      <c r="L430">
        <v>1</v>
      </c>
      <c r="M430" t="s">
        <v>1522</v>
      </c>
      <c r="N430" s="60">
        <v>50</v>
      </c>
      <c r="O430">
        <v>1</v>
      </c>
      <c r="P430">
        <v>0.5</v>
      </c>
      <c r="R430" t="s">
        <v>164</v>
      </c>
      <c r="S430" t="s">
        <v>224</v>
      </c>
      <c r="T430">
        <v>2</v>
      </c>
      <c r="U430" t="s">
        <v>1761</v>
      </c>
      <c r="V430" s="60">
        <v>50</v>
      </c>
      <c r="W430">
        <v>1</v>
      </c>
      <c r="X430">
        <v>0.5</v>
      </c>
    </row>
    <row r="431" spans="1:24">
      <c r="A431" t="s">
        <v>296</v>
      </c>
      <c r="B431" t="s">
        <v>489</v>
      </c>
      <c r="E431">
        <v>0</v>
      </c>
      <c r="F431" s="64">
        <f t="shared" ref="F431:F448" si="8">ROUND((E431/18)*(20/100)*10,2)</f>
        <v>0</v>
      </c>
      <c r="H431">
        <v>0</v>
      </c>
      <c r="J431" t="s">
        <v>164</v>
      </c>
      <c r="K431" t="s">
        <v>233</v>
      </c>
      <c r="L431">
        <v>2</v>
      </c>
      <c r="M431" t="s">
        <v>749</v>
      </c>
      <c r="N431" s="60">
        <v>50</v>
      </c>
      <c r="O431">
        <v>1</v>
      </c>
      <c r="P431">
        <v>0.5</v>
      </c>
      <c r="R431" t="s">
        <v>164</v>
      </c>
      <c r="S431" t="s">
        <v>225</v>
      </c>
      <c r="T431">
        <v>1</v>
      </c>
      <c r="U431" t="s">
        <v>1762</v>
      </c>
      <c r="V431" s="60">
        <v>100</v>
      </c>
      <c r="W431">
        <v>1</v>
      </c>
      <c r="X431">
        <v>1</v>
      </c>
    </row>
    <row r="432" spans="1:24">
      <c r="A432" t="s">
        <v>296</v>
      </c>
      <c r="B432" t="s">
        <v>490</v>
      </c>
      <c r="E432">
        <v>0</v>
      </c>
      <c r="F432" s="64">
        <f t="shared" si="8"/>
        <v>0</v>
      </c>
      <c r="H432">
        <v>0</v>
      </c>
      <c r="J432" t="s">
        <v>164</v>
      </c>
      <c r="K432" t="s">
        <v>234</v>
      </c>
      <c r="L432">
        <v>1</v>
      </c>
      <c r="M432" t="s">
        <v>807</v>
      </c>
      <c r="N432" s="60">
        <v>100</v>
      </c>
      <c r="O432">
        <v>2</v>
      </c>
      <c r="P432">
        <v>2</v>
      </c>
      <c r="R432" t="s">
        <v>164</v>
      </c>
      <c r="S432" t="s">
        <v>226</v>
      </c>
      <c r="T432">
        <v>1</v>
      </c>
      <c r="U432" t="s">
        <v>1576</v>
      </c>
      <c r="V432" s="60">
        <v>16.670000000000002</v>
      </c>
      <c r="W432">
        <v>2</v>
      </c>
      <c r="X432">
        <v>0.33339999999999997</v>
      </c>
    </row>
    <row r="433" spans="1:24">
      <c r="A433" t="s">
        <v>296</v>
      </c>
      <c r="B433" t="s">
        <v>491</v>
      </c>
      <c r="E433">
        <v>0</v>
      </c>
      <c r="F433" s="64">
        <f t="shared" si="8"/>
        <v>0</v>
      </c>
      <c r="H433">
        <v>0</v>
      </c>
      <c r="J433" t="s">
        <v>164</v>
      </c>
      <c r="K433" t="s">
        <v>235</v>
      </c>
      <c r="L433">
        <v>1</v>
      </c>
      <c r="M433" t="s">
        <v>1522</v>
      </c>
      <c r="N433" s="60">
        <v>33.340000000000003</v>
      </c>
      <c r="O433">
        <v>1</v>
      </c>
      <c r="P433">
        <v>0.33339999999999997</v>
      </c>
      <c r="R433" t="s">
        <v>164</v>
      </c>
      <c r="S433" t="s">
        <v>226</v>
      </c>
      <c r="T433">
        <v>2</v>
      </c>
      <c r="U433" t="s">
        <v>1577</v>
      </c>
      <c r="V433" s="60">
        <v>33.33</v>
      </c>
      <c r="W433">
        <v>1</v>
      </c>
      <c r="X433">
        <v>0.33329999999999999</v>
      </c>
    </row>
    <row r="434" spans="1:24">
      <c r="A434" t="s">
        <v>296</v>
      </c>
      <c r="B434" t="s">
        <v>492</v>
      </c>
      <c r="E434">
        <v>0</v>
      </c>
      <c r="F434" s="64">
        <f t="shared" si="8"/>
        <v>0</v>
      </c>
      <c r="H434">
        <v>0</v>
      </c>
      <c r="J434" t="s">
        <v>164</v>
      </c>
      <c r="K434" t="s">
        <v>235</v>
      </c>
      <c r="L434">
        <v>2</v>
      </c>
      <c r="M434" t="s">
        <v>1538</v>
      </c>
      <c r="N434" s="60">
        <v>33.33</v>
      </c>
      <c r="O434">
        <v>1</v>
      </c>
      <c r="P434">
        <v>0.33329999999999999</v>
      </c>
      <c r="R434" t="s">
        <v>164</v>
      </c>
      <c r="S434" t="s">
        <v>226</v>
      </c>
      <c r="T434">
        <v>3</v>
      </c>
      <c r="U434" t="s">
        <v>1763</v>
      </c>
      <c r="V434" s="60">
        <v>50</v>
      </c>
      <c r="W434">
        <v>1</v>
      </c>
      <c r="X434">
        <v>0.5</v>
      </c>
    </row>
    <row r="435" spans="1:24">
      <c r="A435" t="s">
        <v>296</v>
      </c>
      <c r="B435" t="s">
        <v>493</v>
      </c>
      <c r="E435">
        <v>0</v>
      </c>
      <c r="F435" s="64">
        <f t="shared" si="8"/>
        <v>0</v>
      </c>
      <c r="H435">
        <v>0</v>
      </c>
      <c r="J435" t="s">
        <v>164</v>
      </c>
      <c r="K435" t="s">
        <v>235</v>
      </c>
      <c r="L435">
        <v>3</v>
      </c>
      <c r="M435" t="s">
        <v>749</v>
      </c>
      <c r="N435" s="60">
        <v>33.33</v>
      </c>
      <c r="O435">
        <v>1</v>
      </c>
      <c r="P435">
        <v>0.33329999999999999</v>
      </c>
      <c r="R435" t="s">
        <v>164</v>
      </c>
      <c r="S435" t="s">
        <v>227</v>
      </c>
      <c r="T435">
        <v>1</v>
      </c>
      <c r="U435" t="s">
        <v>1764</v>
      </c>
      <c r="V435" s="60">
        <v>100</v>
      </c>
      <c r="W435">
        <v>3</v>
      </c>
      <c r="X435">
        <v>3</v>
      </c>
    </row>
    <row r="436" spans="1:24">
      <c r="A436" t="s">
        <v>296</v>
      </c>
      <c r="B436" t="s">
        <v>494</v>
      </c>
      <c r="E436">
        <v>0</v>
      </c>
      <c r="F436" s="64">
        <f t="shared" si="8"/>
        <v>0</v>
      </c>
      <c r="H436">
        <v>0</v>
      </c>
      <c r="J436" t="s">
        <v>164</v>
      </c>
      <c r="K436" t="s">
        <v>236</v>
      </c>
      <c r="L436">
        <v>1</v>
      </c>
      <c r="M436" t="s">
        <v>1522</v>
      </c>
      <c r="N436" s="60">
        <v>100</v>
      </c>
      <c r="O436">
        <v>1</v>
      </c>
      <c r="P436">
        <v>1</v>
      </c>
      <c r="R436" t="s">
        <v>164</v>
      </c>
      <c r="S436" t="s">
        <v>228</v>
      </c>
      <c r="T436">
        <v>1</v>
      </c>
      <c r="U436" t="s">
        <v>1299</v>
      </c>
      <c r="V436" s="60">
        <v>10</v>
      </c>
      <c r="W436">
        <v>1</v>
      </c>
      <c r="X436">
        <v>0.1</v>
      </c>
    </row>
    <row r="437" spans="1:24">
      <c r="A437" t="s">
        <v>296</v>
      </c>
      <c r="B437" t="s">
        <v>495</v>
      </c>
      <c r="E437">
        <v>0</v>
      </c>
      <c r="F437" s="64">
        <f t="shared" si="8"/>
        <v>0</v>
      </c>
      <c r="H437">
        <v>0</v>
      </c>
      <c r="J437" t="s">
        <v>164</v>
      </c>
      <c r="K437" t="s">
        <v>237</v>
      </c>
      <c r="L437">
        <v>1</v>
      </c>
      <c r="M437" t="s">
        <v>749</v>
      </c>
      <c r="N437" s="60">
        <v>50</v>
      </c>
      <c r="O437">
        <v>1</v>
      </c>
      <c r="P437">
        <v>0.5</v>
      </c>
      <c r="R437" t="s">
        <v>164</v>
      </c>
      <c r="S437" t="s">
        <v>228</v>
      </c>
      <c r="T437">
        <v>2</v>
      </c>
      <c r="U437" t="s">
        <v>1765</v>
      </c>
      <c r="V437" s="60">
        <v>10</v>
      </c>
      <c r="W437">
        <v>1</v>
      </c>
      <c r="X437">
        <v>0.1</v>
      </c>
    </row>
    <row r="438" spans="1:24">
      <c r="A438" t="s">
        <v>296</v>
      </c>
      <c r="B438" t="s">
        <v>496</v>
      </c>
      <c r="E438">
        <v>0</v>
      </c>
      <c r="F438" s="64">
        <f t="shared" si="8"/>
        <v>0</v>
      </c>
      <c r="H438">
        <v>0</v>
      </c>
      <c r="J438" t="s">
        <v>164</v>
      </c>
      <c r="K438" t="s">
        <v>237</v>
      </c>
      <c r="L438">
        <v>2</v>
      </c>
      <c r="M438" t="s">
        <v>765</v>
      </c>
      <c r="N438" s="60">
        <v>50</v>
      </c>
      <c r="O438">
        <v>1</v>
      </c>
      <c r="P438">
        <v>0.5</v>
      </c>
      <c r="R438" t="s">
        <v>164</v>
      </c>
      <c r="S438" t="s">
        <v>228</v>
      </c>
      <c r="T438">
        <v>3</v>
      </c>
      <c r="U438" t="s">
        <v>1299</v>
      </c>
      <c r="V438" s="60">
        <v>80</v>
      </c>
      <c r="W438">
        <v>1</v>
      </c>
      <c r="X438">
        <v>0.8</v>
      </c>
    </row>
    <row r="439" spans="1:24">
      <c r="A439" t="s">
        <v>296</v>
      </c>
      <c r="B439" t="s">
        <v>497</v>
      </c>
      <c r="E439">
        <v>0</v>
      </c>
      <c r="F439" s="64">
        <f t="shared" si="8"/>
        <v>0</v>
      </c>
      <c r="H439">
        <v>0</v>
      </c>
      <c r="J439" t="s">
        <v>164</v>
      </c>
      <c r="K439" t="s">
        <v>238</v>
      </c>
      <c r="L439">
        <v>1</v>
      </c>
      <c r="M439" t="s">
        <v>1472</v>
      </c>
      <c r="N439" s="60">
        <v>5</v>
      </c>
      <c r="O439">
        <v>3</v>
      </c>
      <c r="P439">
        <v>0.15</v>
      </c>
      <c r="R439" t="s">
        <v>164</v>
      </c>
      <c r="S439" t="s">
        <v>229</v>
      </c>
      <c r="T439">
        <v>1</v>
      </c>
      <c r="U439" t="s">
        <v>1766</v>
      </c>
      <c r="V439" s="60">
        <v>100</v>
      </c>
      <c r="W439">
        <v>3</v>
      </c>
      <c r="X439">
        <v>3</v>
      </c>
    </row>
    <row r="440" spans="1:24">
      <c r="A440" t="s">
        <v>296</v>
      </c>
      <c r="B440" t="s">
        <v>498</v>
      </c>
      <c r="E440">
        <v>0</v>
      </c>
      <c r="F440" s="64">
        <f t="shared" si="8"/>
        <v>0</v>
      </c>
      <c r="H440">
        <v>0</v>
      </c>
      <c r="J440" t="s">
        <v>164</v>
      </c>
      <c r="K440" t="s">
        <v>238</v>
      </c>
      <c r="L440">
        <v>2</v>
      </c>
      <c r="M440" t="s">
        <v>1558</v>
      </c>
      <c r="N440" s="60">
        <v>15</v>
      </c>
      <c r="O440">
        <v>1</v>
      </c>
      <c r="P440">
        <v>0.15</v>
      </c>
      <c r="R440" t="s">
        <v>164</v>
      </c>
      <c r="S440" t="s">
        <v>230</v>
      </c>
      <c r="T440">
        <v>1</v>
      </c>
      <c r="U440" t="s">
        <v>1767</v>
      </c>
      <c r="V440" s="60">
        <v>100</v>
      </c>
      <c r="W440">
        <v>1</v>
      </c>
      <c r="X440">
        <v>1</v>
      </c>
    </row>
    <row r="441" spans="1:24">
      <c r="A441" t="s">
        <v>296</v>
      </c>
      <c r="B441" t="s">
        <v>499</v>
      </c>
      <c r="E441">
        <v>0</v>
      </c>
      <c r="F441" s="64">
        <f t="shared" si="8"/>
        <v>0</v>
      </c>
      <c r="H441">
        <v>0</v>
      </c>
      <c r="J441" t="s">
        <v>164</v>
      </c>
      <c r="K441" t="s">
        <v>238</v>
      </c>
      <c r="L441">
        <v>3</v>
      </c>
      <c r="M441" t="s">
        <v>1541</v>
      </c>
      <c r="N441" s="60">
        <v>80</v>
      </c>
      <c r="O441">
        <v>1</v>
      </c>
      <c r="P441">
        <v>0.8</v>
      </c>
      <c r="R441" t="s">
        <v>164</v>
      </c>
      <c r="S441" t="s">
        <v>231</v>
      </c>
      <c r="T441">
        <v>1</v>
      </c>
      <c r="U441" t="s">
        <v>1768</v>
      </c>
      <c r="V441" s="60">
        <v>60</v>
      </c>
      <c r="W441">
        <v>1</v>
      </c>
      <c r="X441">
        <v>0.6</v>
      </c>
    </row>
    <row r="442" spans="1:24">
      <c r="A442" t="s">
        <v>296</v>
      </c>
      <c r="B442" t="s">
        <v>500</v>
      </c>
      <c r="E442">
        <v>0</v>
      </c>
      <c r="F442" s="64">
        <f t="shared" si="8"/>
        <v>0</v>
      </c>
      <c r="H442">
        <v>0</v>
      </c>
      <c r="J442" t="s">
        <v>164</v>
      </c>
      <c r="K442" t="s">
        <v>240</v>
      </c>
      <c r="L442">
        <v>1</v>
      </c>
      <c r="M442" t="s">
        <v>1341</v>
      </c>
      <c r="N442" s="60">
        <v>44.44</v>
      </c>
      <c r="O442">
        <v>1</v>
      </c>
      <c r="P442">
        <v>0.44440000000000002</v>
      </c>
      <c r="R442" t="s">
        <v>164</v>
      </c>
      <c r="S442" t="s">
        <v>231</v>
      </c>
      <c r="T442">
        <v>2</v>
      </c>
      <c r="U442" t="s">
        <v>1768</v>
      </c>
      <c r="V442" s="60">
        <v>40</v>
      </c>
      <c r="W442">
        <v>1</v>
      </c>
      <c r="X442">
        <v>0.4</v>
      </c>
    </row>
    <row r="443" spans="1:24">
      <c r="A443" t="s">
        <v>296</v>
      </c>
      <c r="B443" t="s">
        <v>501</v>
      </c>
      <c r="C443">
        <v>1.1000000000000001</v>
      </c>
      <c r="D443">
        <v>1</v>
      </c>
      <c r="E443">
        <v>6</v>
      </c>
      <c r="F443" s="64">
        <f t="shared" si="8"/>
        <v>0.67</v>
      </c>
      <c r="H443">
        <v>18</v>
      </c>
      <c r="J443" t="s">
        <v>164</v>
      </c>
      <c r="K443" t="s">
        <v>240</v>
      </c>
      <c r="L443">
        <v>2</v>
      </c>
      <c r="M443" t="s">
        <v>1341</v>
      </c>
      <c r="N443" s="60">
        <v>44.44</v>
      </c>
      <c r="O443">
        <v>1</v>
      </c>
      <c r="P443">
        <v>0.44440000000000002</v>
      </c>
      <c r="R443" t="s">
        <v>164</v>
      </c>
      <c r="S443" t="s">
        <v>232</v>
      </c>
      <c r="T443">
        <v>1</v>
      </c>
      <c r="U443" t="s">
        <v>1769</v>
      </c>
      <c r="V443" s="60">
        <v>100</v>
      </c>
      <c r="W443">
        <v>1</v>
      </c>
      <c r="X443">
        <v>1</v>
      </c>
    </row>
    <row r="444" spans="1:24">
      <c r="A444" t="s">
        <v>296</v>
      </c>
      <c r="B444" t="s">
        <v>502</v>
      </c>
      <c r="E444">
        <v>0</v>
      </c>
      <c r="F444" s="64">
        <f t="shared" si="8"/>
        <v>0</v>
      </c>
      <c r="H444">
        <v>0</v>
      </c>
      <c r="J444" t="s">
        <v>164</v>
      </c>
      <c r="K444" t="s">
        <v>240</v>
      </c>
      <c r="L444">
        <v>3</v>
      </c>
      <c r="M444" t="s">
        <v>1558</v>
      </c>
      <c r="N444" s="60">
        <v>11.12</v>
      </c>
      <c r="O444">
        <v>1</v>
      </c>
      <c r="P444">
        <v>0.11119999999999999</v>
      </c>
      <c r="R444" t="s">
        <v>164</v>
      </c>
      <c r="S444" t="s">
        <v>233</v>
      </c>
      <c r="T444">
        <v>1</v>
      </c>
      <c r="U444" t="s">
        <v>1770</v>
      </c>
      <c r="V444" s="60">
        <v>98.04</v>
      </c>
      <c r="W444">
        <v>1</v>
      </c>
      <c r="X444">
        <v>0.98040000000000005</v>
      </c>
    </row>
    <row r="445" spans="1:24">
      <c r="A445" t="s">
        <v>296</v>
      </c>
      <c r="B445" t="s">
        <v>503</v>
      </c>
      <c r="E445">
        <v>0</v>
      </c>
      <c r="F445" s="64">
        <f t="shared" si="8"/>
        <v>0</v>
      </c>
      <c r="H445">
        <v>0</v>
      </c>
      <c r="J445" t="s">
        <v>164</v>
      </c>
      <c r="K445" t="s">
        <v>241</v>
      </c>
      <c r="L445">
        <v>1</v>
      </c>
      <c r="M445" t="s">
        <v>807</v>
      </c>
      <c r="N445" s="60">
        <v>100</v>
      </c>
      <c r="O445">
        <v>2</v>
      </c>
      <c r="P445">
        <v>2</v>
      </c>
      <c r="R445" t="s">
        <v>164</v>
      </c>
      <c r="S445" t="s">
        <v>233</v>
      </c>
      <c r="T445">
        <v>2</v>
      </c>
      <c r="U445" t="s">
        <v>1302</v>
      </c>
      <c r="V445" s="60">
        <v>1.96</v>
      </c>
      <c r="W445">
        <v>1</v>
      </c>
      <c r="X445">
        <v>1.9599999999999999E-2</v>
      </c>
    </row>
    <row r="446" spans="1:24">
      <c r="A446" t="s">
        <v>296</v>
      </c>
      <c r="B446" t="s">
        <v>504</v>
      </c>
      <c r="E446">
        <v>0</v>
      </c>
      <c r="F446" s="64">
        <f t="shared" si="8"/>
        <v>0</v>
      </c>
      <c r="H446">
        <v>0</v>
      </c>
      <c r="J446" t="s">
        <v>164</v>
      </c>
      <c r="K446" t="s">
        <v>242</v>
      </c>
      <c r="L446">
        <v>1</v>
      </c>
      <c r="M446" t="s">
        <v>1771</v>
      </c>
      <c r="N446" s="60">
        <v>80</v>
      </c>
      <c r="O446">
        <v>3</v>
      </c>
      <c r="P446">
        <v>2.4</v>
      </c>
      <c r="R446" t="s">
        <v>164</v>
      </c>
      <c r="S446" t="s">
        <v>234</v>
      </c>
      <c r="T446">
        <v>1</v>
      </c>
      <c r="U446" t="s">
        <v>1772</v>
      </c>
      <c r="V446" s="60">
        <v>100</v>
      </c>
      <c r="W446">
        <v>2</v>
      </c>
      <c r="X446">
        <v>2</v>
      </c>
    </row>
    <row r="447" spans="1:24">
      <c r="A447" t="s">
        <v>296</v>
      </c>
      <c r="B447" t="s">
        <v>505</v>
      </c>
      <c r="E447">
        <v>0</v>
      </c>
      <c r="F447" s="64">
        <f t="shared" si="8"/>
        <v>0</v>
      </c>
      <c r="H447">
        <v>0</v>
      </c>
      <c r="J447" t="s">
        <v>164</v>
      </c>
      <c r="K447" t="s">
        <v>242</v>
      </c>
      <c r="L447">
        <v>2</v>
      </c>
      <c r="M447" t="s">
        <v>1771</v>
      </c>
      <c r="N447" s="60">
        <v>10</v>
      </c>
      <c r="O447">
        <v>3</v>
      </c>
      <c r="P447">
        <v>0.3</v>
      </c>
      <c r="R447" t="s">
        <v>164</v>
      </c>
      <c r="S447" t="s">
        <v>235</v>
      </c>
      <c r="T447">
        <v>1</v>
      </c>
      <c r="U447" t="s">
        <v>1537</v>
      </c>
      <c r="V447" s="60">
        <v>42.86</v>
      </c>
      <c r="W447">
        <v>1</v>
      </c>
      <c r="X447">
        <v>0.42859999999999998</v>
      </c>
    </row>
    <row r="448" spans="1:24">
      <c r="A448" t="s">
        <v>296</v>
      </c>
      <c r="B448" t="s">
        <v>506</v>
      </c>
      <c r="C448">
        <v>2</v>
      </c>
      <c r="D448">
        <v>2</v>
      </c>
      <c r="E448">
        <v>12</v>
      </c>
      <c r="F448" s="64">
        <f t="shared" si="8"/>
        <v>1.33</v>
      </c>
      <c r="H448">
        <v>30</v>
      </c>
      <c r="J448" t="s">
        <v>164</v>
      </c>
      <c r="K448" t="s">
        <v>242</v>
      </c>
      <c r="L448">
        <v>3</v>
      </c>
      <c r="M448" t="s">
        <v>1773</v>
      </c>
      <c r="N448" s="60">
        <v>10</v>
      </c>
      <c r="O448">
        <v>3</v>
      </c>
      <c r="P448">
        <v>0.3</v>
      </c>
      <c r="R448" t="s">
        <v>164</v>
      </c>
      <c r="S448" t="s">
        <v>235</v>
      </c>
      <c r="T448">
        <v>2</v>
      </c>
      <c r="U448" t="s">
        <v>904</v>
      </c>
      <c r="V448" s="60">
        <v>28.57</v>
      </c>
      <c r="W448">
        <v>1</v>
      </c>
      <c r="X448">
        <v>0.28570000000000001</v>
      </c>
    </row>
    <row r="449" spans="10:24">
      <c r="J449" t="s">
        <v>164</v>
      </c>
      <c r="K449" t="s">
        <v>243</v>
      </c>
      <c r="L449">
        <v>1</v>
      </c>
      <c r="M449" t="s">
        <v>1538</v>
      </c>
      <c r="N449" s="60">
        <v>5</v>
      </c>
      <c r="O449">
        <v>1</v>
      </c>
      <c r="P449">
        <v>0.05</v>
      </c>
      <c r="R449" t="s">
        <v>164</v>
      </c>
      <c r="S449" t="s">
        <v>235</v>
      </c>
      <c r="T449">
        <v>3</v>
      </c>
      <c r="U449" t="s">
        <v>1540</v>
      </c>
      <c r="V449" s="60">
        <v>28.57</v>
      </c>
      <c r="W449">
        <v>1</v>
      </c>
      <c r="X449">
        <v>0.28570000000000001</v>
      </c>
    </row>
    <row r="450" spans="10:24">
      <c r="J450" t="s">
        <v>164</v>
      </c>
      <c r="K450" t="s">
        <v>243</v>
      </c>
      <c r="L450">
        <v>2</v>
      </c>
      <c r="M450" t="s">
        <v>747</v>
      </c>
      <c r="N450" s="60">
        <v>5</v>
      </c>
      <c r="O450">
        <v>3</v>
      </c>
      <c r="P450">
        <v>0.15</v>
      </c>
      <c r="R450" t="s">
        <v>164</v>
      </c>
      <c r="S450" t="s">
        <v>236</v>
      </c>
      <c r="T450">
        <v>1</v>
      </c>
      <c r="U450" t="s">
        <v>1307</v>
      </c>
      <c r="V450" s="60">
        <v>100</v>
      </c>
      <c r="W450">
        <v>1</v>
      </c>
      <c r="X450">
        <v>1</v>
      </c>
    </row>
    <row r="451" spans="10:24">
      <c r="J451" t="s">
        <v>164</v>
      </c>
      <c r="K451" t="s">
        <v>243</v>
      </c>
      <c r="L451">
        <v>3</v>
      </c>
      <c r="M451" t="s">
        <v>1468</v>
      </c>
      <c r="N451" s="60">
        <v>90</v>
      </c>
      <c r="O451">
        <v>3</v>
      </c>
      <c r="P451">
        <v>2.7</v>
      </c>
      <c r="R451" t="s">
        <v>164</v>
      </c>
      <c r="S451" t="s">
        <v>237</v>
      </c>
      <c r="T451">
        <v>1</v>
      </c>
      <c r="U451" t="s">
        <v>1537</v>
      </c>
      <c r="V451" s="60">
        <v>37.5</v>
      </c>
      <c r="W451">
        <v>1</v>
      </c>
      <c r="X451">
        <v>0.375</v>
      </c>
    </row>
    <row r="452" spans="10:24">
      <c r="J452" t="s">
        <v>164</v>
      </c>
      <c r="K452" t="s">
        <v>244</v>
      </c>
      <c r="L452">
        <v>1</v>
      </c>
      <c r="M452" t="s">
        <v>1687</v>
      </c>
      <c r="N452" s="60">
        <v>60</v>
      </c>
      <c r="O452">
        <v>3</v>
      </c>
      <c r="P452">
        <v>1.8</v>
      </c>
      <c r="R452" t="s">
        <v>164</v>
      </c>
      <c r="S452" t="s">
        <v>237</v>
      </c>
      <c r="T452">
        <v>2</v>
      </c>
      <c r="U452" t="s">
        <v>904</v>
      </c>
      <c r="V452" s="60">
        <v>25</v>
      </c>
      <c r="W452">
        <v>1</v>
      </c>
      <c r="X452">
        <v>0.25</v>
      </c>
    </row>
    <row r="453" spans="10:24">
      <c r="J453" t="s">
        <v>164</v>
      </c>
      <c r="K453" t="s">
        <v>244</v>
      </c>
      <c r="L453">
        <v>2</v>
      </c>
      <c r="M453" t="s">
        <v>720</v>
      </c>
      <c r="N453" s="60">
        <v>30</v>
      </c>
      <c r="O453">
        <v>1</v>
      </c>
      <c r="P453">
        <v>0.3</v>
      </c>
      <c r="R453" t="s">
        <v>164</v>
      </c>
      <c r="S453" t="s">
        <v>237</v>
      </c>
      <c r="T453">
        <v>3</v>
      </c>
      <c r="U453" t="s">
        <v>1540</v>
      </c>
      <c r="V453" s="60">
        <v>25</v>
      </c>
      <c r="W453">
        <v>1</v>
      </c>
      <c r="X453">
        <v>0.25</v>
      </c>
    </row>
    <row r="454" spans="10:24">
      <c r="J454" t="s">
        <v>164</v>
      </c>
      <c r="K454" t="s">
        <v>244</v>
      </c>
      <c r="L454">
        <v>3</v>
      </c>
      <c r="M454" t="s">
        <v>716</v>
      </c>
      <c r="N454" s="60">
        <v>10</v>
      </c>
      <c r="O454">
        <v>1</v>
      </c>
      <c r="P454">
        <v>0.1</v>
      </c>
      <c r="R454" t="s">
        <v>164</v>
      </c>
      <c r="S454" t="s">
        <v>237</v>
      </c>
      <c r="T454">
        <v>4</v>
      </c>
      <c r="U454" t="s">
        <v>1542</v>
      </c>
      <c r="V454" s="60">
        <v>12.5</v>
      </c>
      <c r="W454">
        <v>1</v>
      </c>
      <c r="X454">
        <v>0.125</v>
      </c>
    </row>
    <row r="455" spans="10:24">
      <c r="J455" t="s">
        <v>164</v>
      </c>
      <c r="K455" t="s">
        <v>246</v>
      </c>
      <c r="L455">
        <v>1</v>
      </c>
      <c r="M455" t="s">
        <v>1176</v>
      </c>
      <c r="N455" s="60">
        <v>85</v>
      </c>
      <c r="O455">
        <v>1</v>
      </c>
      <c r="P455">
        <v>0.85</v>
      </c>
      <c r="R455" t="s">
        <v>164</v>
      </c>
      <c r="S455" t="s">
        <v>238</v>
      </c>
      <c r="T455">
        <v>1</v>
      </c>
      <c r="U455" t="s">
        <v>1774</v>
      </c>
      <c r="V455" s="60">
        <v>33.340000000000003</v>
      </c>
      <c r="W455">
        <v>1</v>
      </c>
      <c r="X455">
        <v>0.33339999999999997</v>
      </c>
    </row>
    <row r="456" spans="10:24">
      <c r="J456" t="s">
        <v>164</v>
      </c>
      <c r="K456" t="s">
        <v>246</v>
      </c>
      <c r="L456">
        <v>2</v>
      </c>
      <c r="M456" t="s">
        <v>1341</v>
      </c>
      <c r="N456" s="60">
        <v>10</v>
      </c>
      <c r="O456">
        <v>1</v>
      </c>
      <c r="P456">
        <v>0.1</v>
      </c>
      <c r="R456" t="s">
        <v>164</v>
      </c>
      <c r="S456" t="s">
        <v>238</v>
      </c>
      <c r="T456">
        <v>2</v>
      </c>
      <c r="U456" t="s">
        <v>1774</v>
      </c>
      <c r="V456" s="60">
        <v>33.33</v>
      </c>
      <c r="W456">
        <v>1</v>
      </c>
      <c r="X456">
        <v>0.33329999999999999</v>
      </c>
    </row>
    <row r="457" spans="10:24">
      <c r="J457" t="s">
        <v>164</v>
      </c>
      <c r="K457" t="s">
        <v>246</v>
      </c>
      <c r="L457">
        <v>3</v>
      </c>
      <c r="M457" t="s">
        <v>1203</v>
      </c>
      <c r="N457" s="60">
        <v>5</v>
      </c>
      <c r="O457">
        <v>2</v>
      </c>
      <c r="P457">
        <v>0.1</v>
      </c>
      <c r="R457" t="s">
        <v>164</v>
      </c>
      <c r="S457" t="s">
        <v>238</v>
      </c>
      <c r="T457">
        <v>3</v>
      </c>
      <c r="U457" t="s">
        <v>1774</v>
      </c>
      <c r="V457" s="60">
        <v>33.33</v>
      </c>
      <c r="W457">
        <v>1</v>
      </c>
      <c r="X457">
        <v>0.33329999999999999</v>
      </c>
    </row>
    <row r="458" spans="10:24">
      <c r="J458" t="s">
        <v>164</v>
      </c>
      <c r="K458" t="s">
        <v>247</v>
      </c>
      <c r="L458">
        <v>1</v>
      </c>
      <c r="M458" t="s">
        <v>716</v>
      </c>
      <c r="N458" s="60">
        <v>50</v>
      </c>
      <c r="O458">
        <v>1</v>
      </c>
      <c r="P458">
        <v>0.5</v>
      </c>
      <c r="R458" t="s">
        <v>164</v>
      </c>
      <c r="S458" t="s">
        <v>240</v>
      </c>
      <c r="T458">
        <v>1</v>
      </c>
      <c r="U458" t="s">
        <v>1775</v>
      </c>
      <c r="V458" s="60">
        <v>42.86</v>
      </c>
      <c r="W458">
        <v>1</v>
      </c>
      <c r="X458">
        <v>0.42859999999999998</v>
      </c>
    </row>
    <row r="459" spans="10:24">
      <c r="J459" t="s">
        <v>164</v>
      </c>
      <c r="K459" t="s">
        <v>247</v>
      </c>
      <c r="L459">
        <v>2</v>
      </c>
      <c r="M459" t="s">
        <v>1508</v>
      </c>
      <c r="N459" s="60">
        <v>50</v>
      </c>
      <c r="O459">
        <v>2</v>
      </c>
      <c r="P459">
        <v>1</v>
      </c>
      <c r="R459" t="s">
        <v>164</v>
      </c>
      <c r="S459" t="s">
        <v>240</v>
      </c>
      <c r="T459">
        <v>2</v>
      </c>
      <c r="U459" t="s">
        <v>1775</v>
      </c>
      <c r="V459" s="60">
        <v>42.86</v>
      </c>
      <c r="W459">
        <v>1</v>
      </c>
      <c r="X459">
        <v>0.42859999999999998</v>
      </c>
    </row>
    <row r="460" spans="10:24">
      <c r="J460" t="s">
        <v>164</v>
      </c>
      <c r="K460" t="s">
        <v>248</v>
      </c>
      <c r="L460">
        <v>1</v>
      </c>
      <c r="M460" t="s">
        <v>716</v>
      </c>
      <c r="N460" s="60">
        <v>60</v>
      </c>
      <c r="O460">
        <v>1</v>
      </c>
      <c r="P460">
        <v>0.6</v>
      </c>
      <c r="R460" t="s">
        <v>164</v>
      </c>
      <c r="S460" t="s">
        <v>240</v>
      </c>
      <c r="T460">
        <v>3</v>
      </c>
      <c r="U460" t="s">
        <v>1400</v>
      </c>
      <c r="V460" s="60">
        <v>14.28</v>
      </c>
      <c r="W460">
        <v>1</v>
      </c>
      <c r="X460">
        <v>0.14280000000000001</v>
      </c>
    </row>
    <row r="461" spans="10:24">
      <c r="J461" t="s">
        <v>164</v>
      </c>
      <c r="K461" t="s">
        <v>248</v>
      </c>
      <c r="L461">
        <v>2</v>
      </c>
      <c r="M461" t="s">
        <v>716</v>
      </c>
      <c r="N461" s="60">
        <v>20</v>
      </c>
      <c r="O461">
        <v>1</v>
      </c>
      <c r="P461">
        <v>0.2</v>
      </c>
      <c r="R461" t="s">
        <v>164</v>
      </c>
      <c r="S461" t="s">
        <v>241</v>
      </c>
      <c r="T461">
        <v>1</v>
      </c>
      <c r="U461" t="s">
        <v>518</v>
      </c>
      <c r="V461" s="60">
        <v>100</v>
      </c>
      <c r="W461">
        <v>0</v>
      </c>
      <c r="X461">
        <v>0</v>
      </c>
    </row>
    <row r="462" spans="10:24">
      <c r="J462" t="s">
        <v>164</v>
      </c>
      <c r="K462" t="s">
        <v>248</v>
      </c>
      <c r="L462">
        <v>3</v>
      </c>
      <c r="M462" t="s">
        <v>716</v>
      </c>
      <c r="N462" s="60">
        <v>20</v>
      </c>
      <c r="O462">
        <v>1</v>
      </c>
      <c r="P462">
        <v>0.2</v>
      </c>
      <c r="R462" t="s">
        <v>164</v>
      </c>
      <c r="S462" t="s">
        <v>242</v>
      </c>
      <c r="T462">
        <v>1</v>
      </c>
      <c r="U462" t="s">
        <v>1776</v>
      </c>
      <c r="V462" s="60">
        <v>50</v>
      </c>
      <c r="W462">
        <v>3</v>
      </c>
      <c r="X462">
        <v>1.5</v>
      </c>
    </row>
    <row r="463" spans="10:24">
      <c r="J463" t="s">
        <v>164</v>
      </c>
      <c r="K463" t="s">
        <v>249</v>
      </c>
      <c r="L463">
        <v>1</v>
      </c>
      <c r="M463" t="s">
        <v>716</v>
      </c>
      <c r="N463" s="60">
        <v>100</v>
      </c>
      <c r="O463">
        <v>1</v>
      </c>
      <c r="P463">
        <v>1</v>
      </c>
      <c r="R463" t="s">
        <v>164</v>
      </c>
      <c r="S463" t="s">
        <v>242</v>
      </c>
      <c r="T463">
        <v>2</v>
      </c>
      <c r="U463" t="s">
        <v>997</v>
      </c>
      <c r="V463" s="60">
        <v>33.33</v>
      </c>
      <c r="W463">
        <v>3</v>
      </c>
      <c r="X463">
        <v>0.99990000000000001</v>
      </c>
    </row>
    <row r="464" spans="10:24">
      <c r="J464" t="s">
        <v>164</v>
      </c>
      <c r="K464" t="s">
        <v>250</v>
      </c>
      <c r="L464">
        <v>1</v>
      </c>
      <c r="M464" t="s">
        <v>873</v>
      </c>
      <c r="N464" s="60">
        <v>100</v>
      </c>
      <c r="O464">
        <v>2</v>
      </c>
      <c r="P464">
        <v>2</v>
      </c>
      <c r="R464" t="s">
        <v>164</v>
      </c>
      <c r="S464" t="s">
        <v>242</v>
      </c>
      <c r="T464">
        <v>3</v>
      </c>
      <c r="U464" t="s">
        <v>1777</v>
      </c>
      <c r="V464" s="60">
        <v>16.670000000000002</v>
      </c>
      <c r="W464">
        <v>3</v>
      </c>
      <c r="X464">
        <v>0.50009999999999999</v>
      </c>
    </row>
    <row r="465" spans="10:24">
      <c r="J465" t="s">
        <v>164</v>
      </c>
      <c r="K465" t="s">
        <v>251</v>
      </c>
      <c r="L465">
        <v>1</v>
      </c>
      <c r="M465" t="s">
        <v>1778</v>
      </c>
      <c r="N465" s="60">
        <v>70</v>
      </c>
      <c r="O465">
        <v>2</v>
      </c>
      <c r="P465">
        <v>1.4</v>
      </c>
      <c r="R465" t="s">
        <v>164</v>
      </c>
      <c r="S465" t="s">
        <v>243</v>
      </c>
      <c r="T465">
        <v>1</v>
      </c>
      <c r="U465" t="s">
        <v>1779</v>
      </c>
      <c r="V465" s="60">
        <v>16.670000000000002</v>
      </c>
      <c r="W465">
        <v>1</v>
      </c>
      <c r="X465">
        <v>0.16669999999999999</v>
      </c>
    </row>
    <row r="466" spans="10:24">
      <c r="J466" t="s">
        <v>164</v>
      </c>
      <c r="K466" t="s">
        <v>251</v>
      </c>
      <c r="L466">
        <v>2</v>
      </c>
      <c r="M466" t="s">
        <v>808</v>
      </c>
      <c r="N466" s="60">
        <v>10</v>
      </c>
      <c r="O466">
        <v>1</v>
      </c>
      <c r="P466">
        <v>0.1</v>
      </c>
      <c r="R466" t="s">
        <v>164</v>
      </c>
      <c r="S466" t="s">
        <v>243</v>
      </c>
      <c r="T466">
        <v>2</v>
      </c>
      <c r="U466" t="s">
        <v>1777</v>
      </c>
      <c r="V466" s="60">
        <v>33.33</v>
      </c>
      <c r="W466">
        <v>3</v>
      </c>
      <c r="X466">
        <v>0.99990000000000001</v>
      </c>
    </row>
    <row r="467" spans="10:24">
      <c r="J467" t="s">
        <v>164</v>
      </c>
      <c r="K467" t="s">
        <v>251</v>
      </c>
      <c r="L467">
        <v>3</v>
      </c>
      <c r="M467" t="s">
        <v>1173</v>
      </c>
      <c r="N467" s="60">
        <v>20</v>
      </c>
      <c r="O467">
        <v>2</v>
      </c>
      <c r="P467">
        <v>0.4</v>
      </c>
      <c r="R467" t="s">
        <v>164</v>
      </c>
      <c r="S467" t="s">
        <v>243</v>
      </c>
      <c r="T467">
        <v>3</v>
      </c>
      <c r="U467" t="s">
        <v>1780</v>
      </c>
      <c r="V467" s="60">
        <v>50</v>
      </c>
      <c r="W467">
        <v>3</v>
      </c>
      <c r="X467">
        <v>1.5</v>
      </c>
    </row>
    <row r="468" spans="10:24">
      <c r="J468" t="s">
        <v>164</v>
      </c>
      <c r="K468" t="s">
        <v>252</v>
      </c>
      <c r="L468">
        <v>1</v>
      </c>
      <c r="M468" t="s">
        <v>1662</v>
      </c>
      <c r="N468" s="60">
        <v>40</v>
      </c>
      <c r="O468">
        <v>3</v>
      </c>
      <c r="P468">
        <v>1.2</v>
      </c>
      <c r="R468" t="s">
        <v>164</v>
      </c>
      <c r="S468" t="s">
        <v>244</v>
      </c>
      <c r="T468">
        <v>1</v>
      </c>
      <c r="U468" t="s">
        <v>1781</v>
      </c>
      <c r="V468" s="60">
        <v>50</v>
      </c>
      <c r="W468">
        <v>3</v>
      </c>
      <c r="X468">
        <v>1.5</v>
      </c>
    </row>
    <row r="469" spans="10:24">
      <c r="J469" t="s">
        <v>164</v>
      </c>
      <c r="K469" t="s">
        <v>252</v>
      </c>
      <c r="L469">
        <v>2</v>
      </c>
      <c r="M469" t="s">
        <v>1663</v>
      </c>
      <c r="N469" s="60">
        <v>40</v>
      </c>
      <c r="O469">
        <v>3</v>
      </c>
      <c r="P469">
        <v>1.2</v>
      </c>
      <c r="R469" t="s">
        <v>164</v>
      </c>
      <c r="S469" t="s">
        <v>244</v>
      </c>
      <c r="T469">
        <v>2</v>
      </c>
      <c r="U469" t="s">
        <v>1781</v>
      </c>
      <c r="V469" s="60">
        <v>33.33</v>
      </c>
      <c r="W469">
        <v>3</v>
      </c>
      <c r="X469">
        <v>0.99990000000000001</v>
      </c>
    </row>
    <row r="470" spans="10:24">
      <c r="J470" t="s">
        <v>164</v>
      </c>
      <c r="K470" t="s">
        <v>252</v>
      </c>
      <c r="L470">
        <v>3</v>
      </c>
      <c r="M470" t="s">
        <v>1631</v>
      </c>
      <c r="N470" s="60">
        <v>10</v>
      </c>
      <c r="O470">
        <v>1</v>
      </c>
      <c r="P470">
        <v>0.1</v>
      </c>
      <c r="R470" t="s">
        <v>164</v>
      </c>
      <c r="S470" t="s">
        <v>244</v>
      </c>
      <c r="T470">
        <v>3</v>
      </c>
      <c r="U470" t="s">
        <v>1781</v>
      </c>
      <c r="V470" s="60">
        <v>16.670000000000002</v>
      </c>
      <c r="W470">
        <v>3</v>
      </c>
      <c r="X470">
        <v>0.50009999999999999</v>
      </c>
    </row>
    <row r="471" spans="10:24">
      <c r="J471" t="s">
        <v>164</v>
      </c>
      <c r="K471" t="s">
        <v>252</v>
      </c>
      <c r="L471">
        <v>4</v>
      </c>
      <c r="M471" t="s">
        <v>1327</v>
      </c>
      <c r="N471" s="60">
        <v>5</v>
      </c>
      <c r="O471">
        <v>2</v>
      </c>
      <c r="P471">
        <v>0.1</v>
      </c>
      <c r="R471" t="s">
        <v>164</v>
      </c>
      <c r="S471" t="s">
        <v>246</v>
      </c>
      <c r="T471">
        <v>1</v>
      </c>
      <c r="U471" t="s">
        <v>1782</v>
      </c>
      <c r="V471" s="60">
        <v>50</v>
      </c>
      <c r="W471">
        <v>1</v>
      </c>
      <c r="X471">
        <v>0.5</v>
      </c>
    </row>
    <row r="472" spans="10:24">
      <c r="J472" t="s">
        <v>164</v>
      </c>
      <c r="K472" t="s">
        <v>252</v>
      </c>
      <c r="L472">
        <v>5</v>
      </c>
      <c r="M472" t="s">
        <v>1328</v>
      </c>
      <c r="N472" s="60">
        <v>5</v>
      </c>
      <c r="O472">
        <v>2</v>
      </c>
      <c r="P472">
        <v>0.1</v>
      </c>
      <c r="R472" t="s">
        <v>164</v>
      </c>
      <c r="S472" t="s">
        <v>246</v>
      </c>
      <c r="T472">
        <v>2</v>
      </c>
      <c r="U472" t="s">
        <v>1782</v>
      </c>
      <c r="V472" s="60">
        <v>33.33</v>
      </c>
      <c r="W472">
        <v>1</v>
      </c>
      <c r="X472">
        <v>0.33329999999999999</v>
      </c>
    </row>
    <row r="473" spans="10:24">
      <c r="J473" t="s">
        <v>164</v>
      </c>
      <c r="K473" t="s">
        <v>253</v>
      </c>
      <c r="L473">
        <v>1</v>
      </c>
      <c r="M473" t="s">
        <v>716</v>
      </c>
      <c r="N473" s="60">
        <v>100</v>
      </c>
      <c r="O473">
        <v>1</v>
      </c>
      <c r="P473">
        <v>1</v>
      </c>
      <c r="R473" t="s">
        <v>164</v>
      </c>
      <c r="S473" t="s">
        <v>246</v>
      </c>
      <c r="T473">
        <v>3</v>
      </c>
      <c r="U473" t="s">
        <v>1782</v>
      </c>
      <c r="V473" s="60">
        <v>16.670000000000002</v>
      </c>
      <c r="W473">
        <v>1</v>
      </c>
      <c r="X473">
        <v>0.16669999999999999</v>
      </c>
    </row>
    <row r="474" spans="10:24">
      <c r="J474" t="s">
        <v>164</v>
      </c>
      <c r="K474" t="s">
        <v>255</v>
      </c>
      <c r="L474">
        <v>1</v>
      </c>
      <c r="M474" t="s">
        <v>882</v>
      </c>
      <c r="N474" s="60">
        <v>100</v>
      </c>
      <c r="O474">
        <v>3</v>
      </c>
      <c r="P474">
        <v>3</v>
      </c>
      <c r="R474" t="s">
        <v>164</v>
      </c>
      <c r="S474" t="s">
        <v>247</v>
      </c>
      <c r="T474">
        <v>1</v>
      </c>
      <c r="U474" t="s">
        <v>1783</v>
      </c>
      <c r="V474" s="60">
        <v>50</v>
      </c>
      <c r="W474">
        <v>0</v>
      </c>
      <c r="X474">
        <v>0</v>
      </c>
    </row>
    <row r="475" spans="10:24">
      <c r="J475" t="s">
        <v>164</v>
      </c>
      <c r="K475" t="s">
        <v>256</v>
      </c>
      <c r="L475">
        <v>1</v>
      </c>
      <c r="M475" t="s">
        <v>1341</v>
      </c>
      <c r="N475" s="60">
        <v>80</v>
      </c>
      <c r="O475">
        <v>1</v>
      </c>
      <c r="P475">
        <v>0.8</v>
      </c>
      <c r="R475" t="s">
        <v>164</v>
      </c>
      <c r="S475" t="s">
        <v>247</v>
      </c>
      <c r="T475">
        <v>2</v>
      </c>
      <c r="U475" t="s">
        <v>1783</v>
      </c>
      <c r="V475" s="60">
        <v>50</v>
      </c>
      <c r="W475">
        <v>0</v>
      </c>
      <c r="X475">
        <v>0</v>
      </c>
    </row>
    <row r="476" spans="10:24">
      <c r="J476" t="s">
        <v>164</v>
      </c>
      <c r="K476" t="s">
        <v>256</v>
      </c>
      <c r="L476">
        <v>2</v>
      </c>
      <c r="M476" t="s">
        <v>1514</v>
      </c>
      <c r="N476" s="60">
        <v>20</v>
      </c>
      <c r="O476">
        <v>1</v>
      </c>
      <c r="P476">
        <v>0.2</v>
      </c>
      <c r="R476" t="s">
        <v>164</v>
      </c>
      <c r="S476" t="s">
        <v>248</v>
      </c>
      <c r="T476">
        <v>1</v>
      </c>
      <c r="U476" t="s">
        <v>1475</v>
      </c>
      <c r="V476" s="60">
        <v>42.86</v>
      </c>
      <c r="W476">
        <v>1</v>
      </c>
      <c r="X476">
        <v>0.42859999999999998</v>
      </c>
    </row>
    <row r="477" spans="10:24">
      <c r="J477" t="s">
        <v>164</v>
      </c>
      <c r="K477" t="s">
        <v>257</v>
      </c>
      <c r="L477">
        <v>1</v>
      </c>
      <c r="M477" t="s">
        <v>1582</v>
      </c>
      <c r="N477" s="60">
        <v>65</v>
      </c>
      <c r="O477">
        <v>1</v>
      </c>
      <c r="P477">
        <v>0.65</v>
      </c>
      <c r="R477" t="s">
        <v>164</v>
      </c>
      <c r="S477" t="s">
        <v>248</v>
      </c>
      <c r="T477">
        <v>2</v>
      </c>
      <c r="U477" t="s">
        <v>1092</v>
      </c>
      <c r="V477" s="60">
        <v>28.57</v>
      </c>
      <c r="W477">
        <v>1</v>
      </c>
      <c r="X477">
        <v>0.28570000000000001</v>
      </c>
    </row>
    <row r="478" spans="10:24">
      <c r="J478" t="s">
        <v>164</v>
      </c>
      <c r="K478" t="s">
        <v>257</v>
      </c>
      <c r="L478">
        <v>2</v>
      </c>
      <c r="M478" t="s">
        <v>1586</v>
      </c>
      <c r="N478" s="60">
        <v>15</v>
      </c>
      <c r="O478">
        <v>2</v>
      </c>
      <c r="P478">
        <v>0.3</v>
      </c>
      <c r="R478" t="s">
        <v>164</v>
      </c>
      <c r="S478" t="s">
        <v>248</v>
      </c>
      <c r="T478">
        <v>3</v>
      </c>
      <c r="U478" t="s">
        <v>722</v>
      </c>
      <c r="V478" s="60">
        <v>28.57</v>
      </c>
      <c r="W478">
        <v>1</v>
      </c>
      <c r="X478">
        <v>0.28570000000000001</v>
      </c>
    </row>
    <row r="479" spans="10:24">
      <c r="J479" t="s">
        <v>164</v>
      </c>
      <c r="K479" t="s">
        <v>257</v>
      </c>
      <c r="L479">
        <v>3</v>
      </c>
      <c r="M479" t="s">
        <v>1496</v>
      </c>
      <c r="N479" s="60">
        <v>10</v>
      </c>
      <c r="O479">
        <v>2</v>
      </c>
      <c r="P479">
        <v>0.2</v>
      </c>
      <c r="R479" t="s">
        <v>164</v>
      </c>
      <c r="S479" t="s">
        <v>249</v>
      </c>
      <c r="T479">
        <v>1</v>
      </c>
      <c r="U479" t="s">
        <v>1784</v>
      </c>
      <c r="V479" s="60">
        <v>100</v>
      </c>
      <c r="W479">
        <v>1</v>
      </c>
      <c r="X479">
        <v>1</v>
      </c>
    </row>
    <row r="480" spans="10:24">
      <c r="J480" t="s">
        <v>164</v>
      </c>
      <c r="K480" t="s">
        <v>257</v>
      </c>
      <c r="L480">
        <v>4</v>
      </c>
      <c r="M480" t="s">
        <v>1785</v>
      </c>
      <c r="N480" s="60">
        <v>10</v>
      </c>
      <c r="O480">
        <v>2</v>
      </c>
      <c r="P480">
        <v>0.2</v>
      </c>
      <c r="R480" t="s">
        <v>164</v>
      </c>
      <c r="S480" t="s">
        <v>250</v>
      </c>
      <c r="T480">
        <v>1</v>
      </c>
      <c r="U480" t="s">
        <v>1786</v>
      </c>
      <c r="V480" s="60">
        <v>100</v>
      </c>
      <c r="W480">
        <v>2</v>
      </c>
      <c r="X480">
        <v>2</v>
      </c>
    </row>
    <row r="481" spans="10:24">
      <c r="J481" t="s">
        <v>164</v>
      </c>
      <c r="K481" t="s">
        <v>258</v>
      </c>
      <c r="L481">
        <v>1</v>
      </c>
      <c r="M481" t="s">
        <v>1341</v>
      </c>
      <c r="N481" s="60">
        <v>100</v>
      </c>
      <c r="O481">
        <v>1</v>
      </c>
      <c r="P481">
        <v>1</v>
      </c>
      <c r="R481" t="s">
        <v>164</v>
      </c>
      <c r="S481" t="s">
        <v>251</v>
      </c>
      <c r="T481">
        <v>1</v>
      </c>
      <c r="U481" t="s">
        <v>1787</v>
      </c>
      <c r="V481" s="60">
        <v>50</v>
      </c>
      <c r="W481">
        <v>1</v>
      </c>
      <c r="X481">
        <v>0.5</v>
      </c>
    </row>
    <row r="482" spans="10:24">
      <c r="J482" t="s">
        <v>164</v>
      </c>
      <c r="K482" t="s">
        <v>259</v>
      </c>
      <c r="L482">
        <v>1</v>
      </c>
      <c r="M482" t="s">
        <v>1788</v>
      </c>
      <c r="N482" s="60">
        <v>20</v>
      </c>
      <c r="O482">
        <v>2</v>
      </c>
      <c r="P482">
        <v>0.4</v>
      </c>
      <c r="R482" t="s">
        <v>164</v>
      </c>
      <c r="S482" t="s">
        <v>251</v>
      </c>
      <c r="T482">
        <v>2</v>
      </c>
      <c r="U482" t="s">
        <v>1475</v>
      </c>
      <c r="V482" s="60">
        <v>33.33</v>
      </c>
      <c r="W482">
        <v>1</v>
      </c>
      <c r="X482">
        <v>0.33329999999999999</v>
      </c>
    </row>
    <row r="483" spans="10:24">
      <c r="J483" t="s">
        <v>164</v>
      </c>
      <c r="K483" t="s">
        <v>259</v>
      </c>
      <c r="L483">
        <v>2</v>
      </c>
      <c r="M483" t="s">
        <v>1789</v>
      </c>
      <c r="N483" s="60">
        <v>20</v>
      </c>
      <c r="O483">
        <v>2</v>
      </c>
      <c r="P483">
        <v>0.4</v>
      </c>
      <c r="R483" t="s">
        <v>164</v>
      </c>
      <c r="S483" t="s">
        <v>251</v>
      </c>
      <c r="T483">
        <v>3</v>
      </c>
      <c r="U483" t="s">
        <v>1787</v>
      </c>
      <c r="V483" s="60">
        <v>16.670000000000002</v>
      </c>
      <c r="W483">
        <v>1</v>
      </c>
      <c r="X483">
        <v>0.16669999999999999</v>
      </c>
    </row>
    <row r="484" spans="10:24">
      <c r="J484" t="s">
        <v>164</v>
      </c>
      <c r="K484" t="s">
        <v>259</v>
      </c>
      <c r="L484">
        <v>3</v>
      </c>
      <c r="M484" t="s">
        <v>1790</v>
      </c>
      <c r="N484" s="60">
        <v>20</v>
      </c>
      <c r="O484">
        <v>2</v>
      </c>
      <c r="P484">
        <v>0.4</v>
      </c>
      <c r="R484" t="s">
        <v>164</v>
      </c>
      <c r="S484" t="s">
        <v>252</v>
      </c>
      <c r="T484">
        <v>1</v>
      </c>
      <c r="U484" t="s">
        <v>1791</v>
      </c>
      <c r="V484" s="60">
        <v>40</v>
      </c>
      <c r="W484">
        <v>3</v>
      </c>
      <c r="X484">
        <v>1.2</v>
      </c>
    </row>
    <row r="485" spans="10:24">
      <c r="J485" t="s">
        <v>164</v>
      </c>
      <c r="K485" t="s">
        <v>259</v>
      </c>
      <c r="L485">
        <v>4</v>
      </c>
      <c r="M485" t="s">
        <v>1792</v>
      </c>
      <c r="N485" s="60">
        <v>20</v>
      </c>
      <c r="O485">
        <v>2</v>
      </c>
      <c r="P485">
        <v>0.4</v>
      </c>
      <c r="R485" t="s">
        <v>164</v>
      </c>
      <c r="S485" t="s">
        <v>252</v>
      </c>
      <c r="T485">
        <v>2</v>
      </c>
      <c r="U485" t="s">
        <v>1793</v>
      </c>
      <c r="V485" s="60">
        <v>40</v>
      </c>
      <c r="W485">
        <v>3</v>
      </c>
      <c r="X485">
        <v>1.2</v>
      </c>
    </row>
    <row r="486" spans="10:24">
      <c r="J486" t="s">
        <v>164</v>
      </c>
      <c r="K486" t="s">
        <v>259</v>
      </c>
      <c r="L486">
        <v>5</v>
      </c>
      <c r="M486" t="s">
        <v>808</v>
      </c>
      <c r="N486" s="60">
        <v>20</v>
      </c>
      <c r="O486">
        <v>1</v>
      </c>
      <c r="P486">
        <v>0.2</v>
      </c>
      <c r="R486" t="s">
        <v>164</v>
      </c>
      <c r="S486" t="s">
        <v>252</v>
      </c>
      <c r="T486">
        <v>3</v>
      </c>
      <c r="U486" t="s">
        <v>1794</v>
      </c>
      <c r="V486" s="60">
        <v>10</v>
      </c>
      <c r="W486">
        <v>1</v>
      </c>
      <c r="X486">
        <v>0.1</v>
      </c>
    </row>
    <row r="487" spans="10:24">
      <c r="J487" t="s">
        <v>164</v>
      </c>
      <c r="K487" t="s">
        <v>260</v>
      </c>
      <c r="L487">
        <v>1</v>
      </c>
      <c r="M487" t="s">
        <v>1176</v>
      </c>
      <c r="N487" s="60">
        <v>100</v>
      </c>
      <c r="O487">
        <v>1</v>
      </c>
      <c r="P487">
        <v>1</v>
      </c>
      <c r="R487" t="s">
        <v>164</v>
      </c>
      <c r="S487" t="s">
        <v>252</v>
      </c>
      <c r="T487">
        <v>4</v>
      </c>
      <c r="U487" t="s">
        <v>516</v>
      </c>
      <c r="V487" s="60">
        <v>5</v>
      </c>
      <c r="W487">
        <v>0</v>
      </c>
      <c r="X487">
        <v>0</v>
      </c>
    </row>
    <row r="488" spans="10:24">
      <c r="J488" t="s">
        <v>164</v>
      </c>
      <c r="K488" t="s">
        <v>261</v>
      </c>
      <c r="L488">
        <v>1</v>
      </c>
      <c r="M488" t="s">
        <v>716</v>
      </c>
      <c r="N488" s="60">
        <v>100</v>
      </c>
      <c r="O488">
        <v>1</v>
      </c>
      <c r="P488">
        <v>1</v>
      </c>
      <c r="R488" t="s">
        <v>164</v>
      </c>
      <c r="S488" t="s">
        <v>252</v>
      </c>
      <c r="T488">
        <v>5</v>
      </c>
      <c r="U488" t="s">
        <v>516</v>
      </c>
      <c r="V488" s="60">
        <v>5</v>
      </c>
      <c r="W488">
        <v>0</v>
      </c>
      <c r="X488">
        <v>0</v>
      </c>
    </row>
    <row r="489" spans="10:24">
      <c r="J489" t="s">
        <v>164</v>
      </c>
      <c r="K489" t="s">
        <v>262</v>
      </c>
      <c r="L489">
        <v>1</v>
      </c>
      <c r="M489" t="s">
        <v>807</v>
      </c>
      <c r="N489" s="60">
        <v>80</v>
      </c>
      <c r="O489">
        <v>2</v>
      </c>
      <c r="P489">
        <v>1.6</v>
      </c>
      <c r="R489" t="s">
        <v>164</v>
      </c>
      <c r="S489" t="s">
        <v>253</v>
      </c>
      <c r="T489">
        <v>1</v>
      </c>
      <c r="U489" t="s">
        <v>1795</v>
      </c>
      <c r="V489" s="60">
        <v>100</v>
      </c>
      <c r="W489">
        <v>1</v>
      </c>
      <c r="X489">
        <v>1</v>
      </c>
    </row>
    <row r="490" spans="10:24">
      <c r="J490" t="s">
        <v>164</v>
      </c>
      <c r="K490" t="s">
        <v>262</v>
      </c>
      <c r="L490">
        <v>2</v>
      </c>
      <c r="M490" t="s">
        <v>1176</v>
      </c>
      <c r="N490" s="60">
        <v>15</v>
      </c>
      <c r="O490">
        <v>1</v>
      </c>
      <c r="P490">
        <v>0.15</v>
      </c>
      <c r="R490" t="s">
        <v>164</v>
      </c>
      <c r="S490" t="s">
        <v>255</v>
      </c>
      <c r="T490">
        <v>1</v>
      </c>
      <c r="U490" t="s">
        <v>1796</v>
      </c>
      <c r="V490" s="60">
        <v>100</v>
      </c>
      <c r="W490">
        <v>3</v>
      </c>
      <c r="X490">
        <v>3</v>
      </c>
    </row>
    <row r="491" spans="10:24">
      <c r="J491" t="s">
        <v>164</v>
      </c>
      <c r="K491" t="s">
        <v>262</v>
      </c>
      <c r="L491">
        <v>3</v>
      </c>
      <c r="M491" t="s">
        <v>772</v>
      </c>
      <c r="N491" s="60">
        <v>5</v>
      </c>
      <c r="O491">
        <v>2</v>
      </c>
      <c r="P491">
        <v>0.1</v>
      </c>
      <c r="R491" t="s">
        <v>164</v>
      </c>
      <c r="S491" t="s">
        <v>256</v>
      </c>
      <c r="T491">
        <v>1</v>
      </c>
      <c r="U491" t="s">
        <v>1797</v>
      </c>
      <c r="V491" s="60">
        <v>60</v>
      </c>
      <c r="W491">
        <v>1</v>
      </c>
      <c r="X491">
        <v>0.6</v>
      </c>
    </row>
    <row r="492" spans="10:24">
      <c r="J492" t="s">
        <v>164</v>
      </c>
      <c r="K492" t="s">
        <v>264</v>
      </c>
      <c r="L492">
        <v>1</v>
      </c>
      <c r="M492" t="s">
        <v>1341</v>
      </c>
      <c r="N492" s="60">
        <v>100</v>
      </c>
      <c r="O492">
        <v>1</v>
      </c>
      <c r="P492">
        <v>1</v>
      </c>
      <c r="R492" t="s">
        <v>164</v>
      </c>
      <c r="S492" t="s">
        <v>256</v>
      </c>
      <c r="T492">
        <v>2</v>
      </c>
      <c r="U492" t="s">
        <v>1797</v>
      </c>
      <c r="V492" s="60">
        <v>40</v>
      </c>
      <c r="W492">
        <v>1</v>
      </c>
      <c r="X492">
        <v>0.4</v>
      </c>
    </row>
    <row r="493" spans="10:24">
      <c r="J493" t="s">
        <v>164</v>
      </c>
      <c r="K493" t="s">
        <v>265</v>
      </c>
      <c r="L493">
        <v>1</v>
      </c>
      <c r="M493" t="s">
        <v>1341</v>
      </c>
      <c r="N493" s="60">
        <v>1</v>
      </c>
      <c r="O493">
        <v>1</v>
      </c>
      <c r="P493">
        <v>0.01</v>
      </c>
      <c r="R493" t="s">
        <v>164</v>
      </c>
      <c r="S493" t="s">
        <v>257</v>
      </c>
      <c r="T493">
        <v>1</v>
      </c>
      <c r="U493" t="s">
        <v>1798</v>
      </c>
      <c r="V493" s="60">
        <v>37.5</v>
      </c>
      <c r="W493">
        <v>1</v>
      </c>
      <c r="X493">
        <v>0.375</v>
      </c>
    </row>
    <row r="494" spans="10:24">
      <c r="J494" t="s">
        <v>164</v>
      </c>
      <c r="K494" t="s">
        <v>265</v>
      </c>
      <c r="L494">
        <v>2</v>
      </c>
      <c r="M494" t="s">
        <v>747</v>
      </c>
      <c r="N494" s="60">
        <v>2</v>
      </c>
      <c r="O494">
        <v>3</v>
      </c>
      <c r="P494">
        <v>0.06</v>
      </c>
      <c r="R494" t="s">
        <v>164</v>
      </c>
      <c r="S494" t="s">
        <v>257</v>
      </c>
      <c r="T494">
        <v>2</v>
      </c>
      <c r="U494" t="s">
        <v>1799</v>
      </c>
      <c r="V494" s="60">
        <v>25</v>
      </c>
      <c r="W494">
        <v>1</v>
      </c>
      <c r="X494">
        <v>0.25</v>
      </c>
    </row>
    <row r="495" spans="10:24">
      <c r="J495" t="s">
        <v>164</v>
      </c>
      <c r="K495" t="s">
        <v>265</v>
      </c>
      <c r="L495">
        <v>3</v>
      </c>
      <c r="M495" t="s">
        <v>1468</v>
      </c>
      <c r="N495" s="60">
        <v>97</v>
      </c>
      <c r="O495">
        <v>3</v>
      </c>
      <c r="P495">
        <v>2.91</v>
      </c>
      <c r="R495" t="s">
        <v>164</v>
      </c>
      <c r="S495" t="s">
        <v>257</v>
      </c>
      <c r="T495">
        <v>3</v>
      </c>
      <c r="U495" t="s">
        <v>1800</v>
      </c>
      <c r="V495" s="60">
        <v>25</v>
      </c>
      <c r="W495">
        <v>2</v>
      </c>
      <c r="X495">
        <v>0.5</v>
      </c>
    </row>
    <row r="496" spans="10:24">
      <c r="J496" t="s">
        <v>164</v>
      </c>
      <c r="K496" t="s">
        <v>266</v>
      </c>
      <c r="L496">
        <v>1</v>
      </c>
      <c r="M496" t="s">
        <v>720</v>
      </c>
      <c r="N496" s="60">
        <v>70</v>
      </c>
      <c r="O496">
        <v>1</v>
      </c>
      <c r="P496">
        <v>0.7</v>
      </c>
      <c r="R496" t="s">
        <v>164</v>
      </c>
      <c r="S496" t="s">
        <v>257</v>
      </c>
      <c r="T496">
        <v>4</v>
      </c>
      <c r="U496" t="s">
        <v>1799</v>
      </c>
      <c r="V496" s="60">
        <v>12.5</v>
      </c>
      <c r="W496">
        <v>1</v>
      </c>
      <c r="X496">
        <v>0.125</v>
      </c>
    </row>
    <row r="497" spans="10:24">
      <c r="J497" t="s">
        <v>164</v>
      </c>
      <c r="K497" t="s">
        <v>266</v>
      </c>
      <c r="L497">
        <v>2</v>
      </c>
      <c r="M497">
        <v>2</v>
      </c>
      <c r="N497" s="60">
        <v>20</v>
      </c>
      <c r="O497">
        <v>0</v>
      </c>
      <c r="P497">
        <v>0</v>
      </c>
      <c r="R497" t="s">
        <v>164</v>
      </c>
      <c r="S497" t="s">
        <v>258</v>
      </c>
      <c r="T497">
        <v>1</v>
      </c>
      <c r="U497" t="s">
        <v>1801</v>
      </c>
      <c r="V497" s="60">
        <v>100</v>
      </c>
      <c r="W497">
        <v>1</v>
      </c>
      <c r="X497">
        <v>1</v>
      </c>
    </row>
    <row r="498" spans="10:24">
      <c r="J498" t="s">
        <v>164</v>
      </c>
      <c r="K498" t="s">
        <v>266</v>
      </c>
      <c r="L498">
        <v>3</v>
      </c>
      <c r="M498" t="s">
        <v>1119</v>
      </c>
      <c r="N498" s="60">
        <v>10</v>
      </c>
      <c r="O498">
        <v>3</v>
      </c>
      <c r="P498">
        <v>0.3</v>
      </c>
      <c r="R498" t="s">
        <v>164</v>
      </c>
      <c r="S498" t="s">
        <v>259</v>
      </c>
      <c r="T498">
        <v>1</v>
      </c>
      <c r="U498" t="s">
        <v>1802</v>
      </c>
      <c r="V498" s="60">
        <v>20</v>
      </c>
      <c r="W498">
        <v>2</v>
      </c>
      <c r="X498">
        <v>0.4</v>
      </c>
    </row>
    <row r="499" spans="10:24">
      <c r="J499" t="s">
        <v>164</v>
      </c>
      <c r="K499" t="s">
        <v>267</v>
      </c>
      <c r="L499">
        <v>1</v>
      </c>
      <c r="M499" t="s">
        <v>1582</v>
      </c>
      <c r="N499" s="60">
        <v>55</v>
      </c>
      <c r="O499">
        <v>1</v>
      </c>
      <c r="P499">
        <v>0.55000000000000004</v>
      </c>
      <c r="R499" t="s">
        <v>164</v>
      </c>
      <c r="S499" t="s">
        <v>259</v>
      </c>
      <c r="T499">
        <v>2</v>
      </c>
      <c r="U499" t="s">
        <v>1803</v>
      </c>
      <c r="V499" s="60">
        <v>20</v>
      </c>
      <c r="W499">
        <v>2</v>
      </c>
      <c r="X499">
        <v>0.4</v>
      </c>
    </row>
    <row r="500" spans="10:24">
      <c r="J500" t="s">
        <v>164</v>
      </c>
      <c r="K500" t="s">
        <v>267</v>
      </c>
      <c r="L500">
        <v>2</v>
      </c>
      <c r="M500" t="s">
        <v>1496</v>
      </c>
      <c r="N500" s="60">
        <v>10</v>
      </c>
      <c r="O500">
        <v>2</v>
      </c>
      <c r="P500">
        <v>0.2</v>
      </c>
      <c r="R500" t="s">
        <v>164</v>
      </c>
      <c r="S500" t="s">
        <v>259</v>
      </c>
      <c r="T500">
        <v>3</v>
      </c>
      <c r="U500" t="s">
        <v>1804</v>
      </c>
      <c r="V500" s="60">
        <v>20</v>
      </c>
      <c r="W500">
        <v>2</v>
      </c>
      <c r="X500">
        <v>0.4</v>
      </c>
    </row>
    <row r="501" spans="10:24">
      <c r="J501" t="s">
        <v>164</v>
      </c>
      <c r="K501" t="s">
        <v>267</v>
      </c>
      <c r="L501">
        <v>3</v>
      </c>
      <c r="M501" t="s">
        <v>1586</v>
      </c>
      <c r="N501" s="60">
        <v>10</v>
      </c>
      <c r="O501">
        <v>2</v>
      </c>
      <c r="P501">
        <v>0.2</v>
      </c>
      <c r="R501" t="s">
        <v>164</v>
      </c>
      <c r="S501" t="s">
        <v>259</v>
      </c>
      <c r="T501">
        <v>4</v>
      </c>
      <c r="U501" t="s">
        <v>1805</v>
      </c>
      <c r="V501" s="60">
        <v>20</v>
      </c>
      <c r="W501">
        <v>2</v>
      </c>
      <c r="X501">
        <v>0.4</v>
      </c>
    </row>
    <row r="502" spans="10:24">
      <c r="J502" t="s">
        <v>164</v>
      </c>
      <c r="K502" t="s">
        <v>267</v>
      </c>
      <c r="L502">
        <v>4</v>
      </c>
      <c r="M502" t="s">
        <v>1545</v>
      </c>
      <c r="N502" s="60">
        <v>5</v>
      </c>
      <c r="O502">
        <v>1</v>
      </c>
      <c r="P502">
        <v>0.05</v>
      </c>
      <c r="R502" t="s">
        <v>164</v>
      </c>
      <c r="S502" t="s">
        <v>259</v>
      </c>
      <c r="T502">
        <v>5</v>
      </c>
      <c r="U502" t="s">
        <v>1806</v>
      </c>
      <c r="V502" s="60">
        <v>20</v>
      </c>
      <c r="W502">
        <v>1</v>
      </c>
      <c r="X502">
        <v>0.2</v>
      </c>
    </row>
    <row r="503" spans="10:24">
      <c r="J503" t="s">
        <v>164</v>
      </c>
      <c r="K503" t="s">
        <v>267</v>
      </c>
      <c r="L503">
        <v>5</v>
      </c>
      <c r="M503" t="s">
        <v>1119</v>
      </c>
      <c r="N503" s="60">
        <v>5</v>
      </c>
      <c r="O503">
        <v>3</v>
      </c>
      <c r="P503">
        <v>0.15</v>
      </c>
      <c r="R503" t="s">
        <v>164</v>
      </c>
      <c r="S503" t="s">
        <v>260</v>
      </c>
      <c r="T503">
        <v>1</v>
      </c>
      <c r="U503" t="s">
        <v>1807</v>
      </c>
      <c r="V503" s="60">
        <v>100</v>
      </c>
      <c r="W503">
        <v>1</v>
      </c>
      <c r="X503">
        <v>1</v>
      </c>
    </row>
    <row r="504" spans="10:24">
      <c r="J504" t="s">
        <v>164</v>
      </c>
      <c r="K504" t="s">
        <v>267</v>
      </c>
      <c r="L504">
        <v>6</v>
      </c>
      <c r="M504" t="s">
        <v>1592</v>
      </c>
      <c r="N504" s="60">
        <v>15</v>
      </c>
      <c r="O504">
        <v>2</v>
      </c>
      <c r="P504">
        <v>0.3</v>
      </c>
      <c r="R504" t="s">
        <v>164</v>
      </c>
      <c r="S504" t="s">
        <v>261</v>
      </c>
      <c r="T504">
        <v>1</v>
      </c>
      <c r="U504" t="s">
        <v>1345</v>
      </c>
      <c r="V504" s="60">
        <v>100</v>
      </c>
      <c r="W504">
        <v>1</v>
      </c>
      <c r="X504">
        <v>1</v>
      </c>
    </row>
    <row r="505" spans="10:24">
      <c r="J505" t="s">
        <v>164</v>
      </c>
      <c r="K505" t="s">
        <v>268</v>
      </c>
      <c r="L505">
        <v>1</v>
      </c>
      <c r="M505" t="s">
        <v>772</v>
      </c>
      <c r="N505" s="60">
        <v>30</v>
      </c>
      <c r="O505">
        <v>2</v>
      </c>
      <c r="P505">
        <v>0.6</v>
      </c>
      <c r="R505" t="s">
        <v>164</v>
      </c>
      <c r="S505" t="s">
        <v>262</v>
      </c>
      <c r="T505">
        <v>1</v>
      </c>
      <c r="U505" t="s">
        <v>1808</v>
      </c>
      <c r="V505" s="60">
        <v>16.670000000000002</v>
      </c>
      <c r="W505">
        <v>2</v>
      </c>
      <c r="X505">
        <v>0.33339999999999997</v>
      </c>
    </row>
    <row r="506" spans="10:24">
      <c r="J506" t="s">
        <v>164</v>
      </c>
      <c r="K506" t="s">
        <v>268</v>
      </c>
      <c r="L506">
        <v>2</v>
      </c>
      <c r="M506" t="s">
        <v>800</v>
      </c>
      <c r="N506" s="60">
        <v>70</v>
      </c>
      <c r="O506">
        <v>2</v>
      </c>
      <c r="P506">
        <v>1.4</v>
      </c>
      <c r="R506" t="s">
        <v>164</v>
      </c>
      <c r="S506" t="s">
        <v>262</v>
      </c>
      <c r="T506">
        <v>2</v>
      </c>
      <c r="U506" t="s">
        <v>1808</v>
      </c>
      <c r="V506" s="60">
        <v>33.33</v>
      </c>
      <c r="W506">
        <v>2</v>
      </c>
      <c r="X506">
        <v>0.66659999999999997</v>
      </c>
    </row>
    <row r="507" spans="10:24">
      <c r="J507" t="s">
        <v>164</v>
      </c>
      <c r="K507" t="s">
        <v>269</v>
      </c>
      <c r="L507">
        <v>1</v>
      </c>
      <c r="M507" t="s">
        <v>1624</v>
      </c>
      <c r="N507" s="60">
        <v>50</v>
      </c>
      <c r="O507">
        <v>1</v>
      </c>
      <c r="P507">
        <v>0.5</v>
      </c>
      <c r="R507" t="s">
        <v>164</v>
      </c>
      <c r="S507" t="s">
        <v>262</v>
      </c>
      <c r="T507">
        <v>3</v>
      </c>
      <c r="U507" t="s">
        <v>1808</v>
      </c>
      <c r="V507" s="60">
        <v>50</v>
      </c>
      <c r="W507">
        <v>2</v>
      </c>
      <c r="X507">
        <v>1</v>
      </c>
    </row>
    <row r="508" spans="10:24">
      <c r="J508" t="s">
        <v>164</v>
      </c>
      <c r="K508" t="s">
        <v>269</v>
      </c>
      <c r="L508">
        <v>2</v>
      </c>
      <c r="M508" t="s">
        <v>1468</v>
      </c>
      <c r="N508" s="60">
        <v>25</v>
      </c>
      <c r="O508">
        <v>3</v>
      </c>
      <c r="P508">
        <v>0.75</v>
      </c>
      <c r="R508" t="s">
        <v>164</v>
      </c>
      <c r="S508" t="s">
        <v>264</v>
      </c>
      <c r="T508">
        <v>1</v>
      </c>
      <c r="U508" t="s">
        <v>1809</v>
      </c>
      <c r="V508" s="60">
        <v>100</v>
      </c>
      <c r="W508">
        <v>1</v>
      </c>
      <c r="X508">
        <v>1</v>
      </c>
    </row>
    <row r="509" spans="10:24">
      <c r="J509" t="s">
        <v>164</v>
      </c>
      <c r="K509" t="s">
        <v>269</v>
      </c>
      <c r="L509">
        <v>3</v>
      </c>
      <c r="M509" t="s">
        <v>1081</v>
      </c>
      <c r="N509" s="60">
        <v>25</v>
      </c>
      <c r="O509">
        <v>1</v>
      </c>
      <c r="P509">
        <v>0.25</v>
      </c>
      <c r="R509" t="s">
        <v>164</v>
      </c>
      <c r="S509" t="s">
        <v>265</v>
      </c>
      <c r="T509">
        <v>1</v>
      </c>
      <c r="U509" t="s">
        <v>1352</v>
      </c>
      <c r="V509" s="60">
        <v>16.670000000000002</v>
      </c>
      <c r="W509">
        <v>3</v>
      </c>
      <c r="X509">
        <v>0.50009999999999999</v>
      </c>
    </row>
    <row r="510" spans="10:24">
      <c r="J510" t="s">
        <v>164</v>
      </c>
      <c r="K510" t="s">
        <v>272</v>
      </c>
      <c r="L510">
        <v>1</v>
      </c>
      <c r="M510" t="s">
        <v>1810</v>
      </c>
      <c r="N510" s="60">
        <v>16.670000000000002</v>
      </c>
      <c r="O510">
        <v>1</v>
      </c>
      <c r="P510">
        <v>0.16669999999999999</v>
      </c>
      <c r="R510" t="s">
        <v>164</v>
      </c>
      <c r="S510" t="s">
        <v>265</v>
      </c>
      <c r="T510">
        <v>2</v>
      </c>
      <c r="U510" t="s">
        <v>1352</v>
      </c>
      <c r="V510" s="60">
        <v>33.33</v>
      </c>
      <c r="W510">
        <v>3</v>
      </c>
      <c r="X510">
        <v>0.99990000000000001</v>
      </c>
    </row>
    <row r="511" spans="10:24">
      <c r="J511" t="s">
        <v>164</v>
      </c>
      <c r="K511" t="s">
        <v>272</v>
      </c>
      <c r="L511">
        <v>2</v>
      </c>
      <c r="M511" t="s">
        <v>1491</v>
      </c>
      <c r="N511" s="60">
        <v>16.670000000000002</v>
      </c>
      <c r="O511">
        <v>1</v>
      </c>
      <c r="P511">
        <v>0.16669999999999999</v>
      </c>
      <c r="R511" t="s">
        <v>164</v>
      </c>
      <c r="S511" t="s">
        <v>265</v>
      </c>
      <c r="T511">
        <v>3</v>
      </c>
      <c r="U511" t="s">
        <v>1352</v>
      </c>
      <c r="V511" s="60">
        <v>50</v>
      </c>
      <c r="W511">
        <v>3</v>
      </c>
      <c r="X511">
        <v>1.5</v>
      </c>
    </row>
    <row r="512" spans="10:24">
      <c r="J512" t="s">
        <v>164</v>
      </c>
      <c r="K512" t="s">
        <v>272</v>
      </c>
      <c r="L512">
        <v>3</v>
      </c>
      <c r="M512" t="s">
        <v>720</v>
      </c>
      <c r="N512" s="60">
        <v>33.33</v>
      </c>
      <c r="O512">
        <v>1</v>
      </c>
      <c r="P512">
        <v>0.33329999999999999</v>
      </c>
      <c r="R512" t="s">
        <v>164</v>
      </c>
      <c r="S512" t="s">
        <v>266</v>
      </c>
      <c r="T512">
        <v>1</v>
      </c>
      <c r="U512" t="s">
        <v>768</v>
      </c>
      <c r="V512" s="60">
        <v>33.340000000000003</v>
      </c>
      <c r="W512">
        <v>1</v>
      </c>
      <c r="X512">
        <v>0.33339999999999997</v>
      </c>
    </row>
    <row r="513" spans="10:24">
      <c r="J513" t="s">
        <v>164</v>
      </c>
      <c r="K513" t="s">
        <v>272</v>
      </c>
      <c r="L513">
        <v>4</v>
      </c>
      <c r="M513" t="s">
        <v>1491</v>
      </c>
      <c r="N513" s="60">
        <v>33.33</v>
      </c>
      <c r="O513">
        <v>1</v>
      </c>
      <c r="P513">
        <v>0.33329999999999999</v>
      </c>
      <c r="R513" t="s">
        <v>164</v>
      </c>
      <c r="S513" t="s">
        <v>266</v>
      </c>
      <c r="T513">
        <v>2</v>
      </c>
      <c r="U513" t="s">
        <v>768</v>
      </c>
      <c r="V513" s="60">
        <v>33.33</v>
      </c>
      <c r="W513">
        <v>1</v>
      </c>
      <c r="X513">
        <v>0.33329999999999999</v>
      </c>
    </row>
    <row r="514" spans="10:24">
      <c r="J514" t="s">
        <v>164</v>
      </c>
      <c r="K514" t="s">
        <v>273</v>
      </c>
      <c r="L514">
        <v>1</v>
      </c>
      <c r="M514" t="s">
        <v>720</v>
      </c>
      <c r="N514" s="60">
        <v>60</v>
      </c>
      <c r="O514">
        <v>1</v>
      </c>
      <c r="P514">
        <v>0.6</v>
      </c>
      <c r="R514" t="s">
        <v>164</v>
      </c>
      <c r="S514" t="s">
        <v>266</v>
      </c>
      <c r="T514">
        <v>3</v>
      </c>
      <c r="U514" t="s">
        <v>768</v>
      </c>
      <c r="V514" s="60">
        <v>33.33</v>
      </c>
      <c r="W514">
        <v>1</v>
      </c>
      <c r="X514">
        <v>0.33329999999999999</v>
      </c>
    </row>
    <row r="515" spans="10:24">
      <c r="J515" t="s">
        <v>164</v>
      </c>
      <c r="K515" t="s">
        <v>273</v>
      </c>
      <c r="L515">
        <v>2</v>
      </c>
      <c r="M515" t="s">
        <v>720</v>
      </c>
      <c r="N515" s="60">
        <v>40</v>
      </c>
      <c r="O515">
        <v>1</v>
      </c>
      <c r="P515">
        <v>0.4</v>
      </c>
      <c r="R515" t="s">
        <v>164</v>
      </c>
      <c r="S515" t="s">
        <v>267</v>
      </c>
      <c r="T515">
        <v>1</v>
      </c>
      <c r="U515" t="s">
        <v>1811</v>
      </c>
      <c r="V515" s="60">
        <v>27.28</v>
      </c>
      <c r="W515">
        <v>1</v>
      </c>
      <c r="X515">
        <v>0.27279999999999999</v>
      </c>
    </row>
    <row r="516" spans="10:24">
      <c r="J516" t="s">
        <v>164</v>
      </c>
      <c r="K516" t="s">
        <v>274</v>
      </c>
      <c r="L516">
        <v>1</v>
      </c>
      <c r="M516" t="s">
        <v>1558</v>
      </c>
      <c r="N516" s="60">
        <v>100</v>
      </c>
      <c r="O516">
        <v>1</v>
      </c>
      <c r="P516">
        <v>1</v>
      </c>
      <c r="R516" t="s">
        <v>164</v>
      </c>
      <c r="S516" t="s">
        <v>267</v>
      </c>
      <c r="T516">
        <v>2</v>
      </c>
      <c r="U516" t="s">
        <v>1800</v>
      </c>
      <c r="V516" s="60">
        <v>18.18</v>
      </c>
      <c r="W516">
        <v>2</v>
      </c>
      <c r="X516">
        <v>0.36359999999999998</v>
      </c>
    </row>
    <row r="517" spans="10:24">
      <c r="J517" t="s">
        <v>164</v>
      </c>
      <c r="K517" t="s">
        <v>275</v>
      </c>
      <c r="L517">
        <v>1</v>
      </c>
      <c r="M517" t="s">
        <v>1812</v>
      </c>
      <c r="N517" s="60">
        <v>20</v>
      </c>
      <c r="O517">
        <v>2</v>
      </c>
      <c r="P517">
        <v>0.4</v>
      </c>
      <c r="R517" t="s">
        <v>164</v>
      </c>
      <c r="S517" t="s">
        <v>267</v>
      </c>
      <c r="T517">
        <v>3</v>
      </c>
      <c r="U517" t="s">
        <v>1594</v>
      </c>
      <c r="V517" s="60">
        <v>18.18</v>
      </c>
      <c r="W517">
        <v>1</v>
      </c>
      <c r="X517">
        <v>0.18179999999999999</v>
      </c>
    </row>
    <row r="518" spans="10:24">
      <c r="J518" t="s">
        <v>164</v>
      </c>
      <c r="K518" t="s">
        <v>275</v>
      </c>
      <c r="L518">
        <v>2</v>
      </c>
      <c r="M518" t="s">
        <v>1813</v>
      </c>
      <c r="N518" s="60">
        <v>80</v>
      </c>
      <c r="O518">
        <v>1</v>
      </c>
      <c r="P518">
        <v>0.8</v>
      </c>
      <c r="R518" t="s">
        <v>164</v>
      </c>
      <c r="S518" t="s">
        <v>267</v>
      </c>
      <c r="T518">
        <v>4</v>
      </c>
      <c r="U518" t="s">
        <v>1814</v>
      </c>
      <c r="V518" s="60">
        <v>9.09</v>
      </c>
      <c r="W518">
        <v>1</v>
      </c>
      <c r="X518">
        <v>9.0899999999999995E-2</v>
      </c>
    </row>
    <row r="519" spans="10:24">
      <c r="J519" t="s">
        <v>164</v>
      </c>
      <c r="K519" t="s">
        <v>277</v>
      </c>
      <c r="L519">
        <v>1</v>
      </c>
      <c r="M519" t="s">
        <v>1815</v>
      </c>
      <c r="N519" s="60">
        <v>100</v>
      </c>
      <c r="O519">
        <v>1</v>
      </c>
      <c r="P519">
        <v>1</v>
      </c>
      <c r="R519" t="s">
        <v>164</v>
      </c>
      <c r="S519" t="s">
        <v>267</v>
      </c>
      <c r="T519">
        <v>5</v>
      </c>
      <c r="U519" t="s">
        <v>1814</v>
      </c>
      <c r="V519" s="60">
        <v>9.09</v>
      </c>
      <c r="W519">
        <v>1</v>
      </c>
      <c r="X519">
        <v>9.0899999999999995E-2</v>
      </c>
    </row>
    <row r="520" spans="10:24">
      <c r="J520" t="s">
        <v>164</v>
      </c>
      <c r="K520" t="s">
        <v>278</v>
      </c>
      <c r="L520">
        <v>1</v>
      </c>
      <c r="M520" t="s">
        <v>1816</v>
      </c>
      <c r="N520" s="60">
        <v>100</v>
      </c>
      <c r="O520">
        <v>2</v>
      </c>
      <c r="P520">
        <v>2</v>
      </c>
      <c r="R520" t="s">
        <v>164</v>
      </c>
      <c r="S520" t="s">
        <v>267</v>
      </c>
      <c r="T520">
        <v>6</v>
      </c>
      <c r="U520" t="s">
        <v>1594</v>
      </c>
      <c r="V520" s="60">
        <v>18.18</v>
      </c>
      <c r="W520">
        <v>1</v>
      </c>
      <c r="X520">
        <v>0.18179999999999999</v>
      </c>
    </row>
    <row r="521" spans="10:24">
      <c r="J521" t="s">
        <v>164</v>
      </c>
      <c r="K521" t="s">
        <v>279</v>
      </c>
      <c r="L521">
        <v>1</v>
      </c>
      <c r="M521" t="s">
        <v>1538</v>
      </c>
      <c r="N521" s="60">
        <v>80</v>
      </c>
      <c r="O521">
        <v>1</v>
      </c>
      <c r="P521">
        <v>0.8</v>
      </c>
      <c r="R521" t="s">
        <v>164</v>
      </c>
      <c r="S521" t="s">
        <v>268</v>
      </c>
      <c r="T521">
        <v>1</v>
      </c>
      <c r="U521" t="s">
        <v>884</v>
      </c>
      <c r="V521" s="60">
        <v>33.340000000000003</v>
      </c>
      <c r="W521">
        <v>1</v>
      </c>
      <c r="X521">
        <v>0.33339999999999997</v>
      </c>
    </row>
    <row r="522" spans="10:24">
      <c r="J522" t="s">
        <v>164</v>
      </c>
      <c r="K522" t="s">
        <v>279</v>
      </c>
      <c r="L522">
        <v>2</v>
      </c>
      <c r="M522" t="s">
        <v>1522</v>
      </c>
      <c r="N522" s="60">
        <v>20</v>
      </c>
      <c r="O522">
        <v>1</v>
      </c>
      <c r="P522">
        <v>0.2</v>
      </c>
      <c r="R522" t="s">
        <v>164</v>
      </c>
      <c r="S522" t="s">
        <v>268</v>
      </c>
      <c r="T522">
        <v>2</v>
      </c>
      <c r="U522" t="s">
        <v>884</v>
      </c>
      <c r="V522" s="60">
        <v>66.66</v>
      </c>
      <c r="W522">
        <v>1</v>
      </c>
      <c r="X522">
        <v>0.66659999999999997</v>
      </c>
    </row>
    <row r="523" spans="10:24">
      <c r="J523" t="s">
        <v>164</v>
      </c>
      <c r="K523" t="s">
        <v>280</v>
      </c>
      <c r="L523">
        <v>1</v>
      </c>
      <c r="M523" t="s">
        <v>1350</v>
      </c>
      <c r="N523" s="60">
        <v>50</v>
      </c>
      <c r="O523">
        <v>2</v>
      </c>
      <c r="P523">
        <v>1</v>
      </c>
      <c r="R523" t="s">
        <v>164</v>
      </c>
      <c r="S523" t="s">
        <v>269</v>
      </c>
      <c r="T523">
        <v>1</v>
      </c>
      <c r="U523" t="s">
        <v>1622</v>
      </c>
      <c r="V523" s="60">
        <v>100</v>
      </c>
      <c r="W523">
        <v>2</v>
      </c>
      <c r="X523">
        <v>2</v>
      </c>
    </row>
    <row r="524" spans="10:24">
      <c r="J524" t="s">
        <v>164</v>
      </c>
      <c r="K524" t="s">
        <v>280</v>
      </c>
      <c r="L524">
        <v>2</v>
      </c>
      <c r="M524" t="s">
        <v>1817</v>
      </c>
      <c r="N524" s="60">
        <v>30</v>
      </c>
      <c r="O524">
        <v>2</v>
      </c>
      <c r="P524">
        <v>0.6</v>
      </c>
      <c r="R524" t="s">
        <v>164</v>
      </c>
      <c r="S524" t="s">
        <v>272</v>
      </c>
      <c r="T524">
        <v>1</v>
      </c>
      <c r="U524" t="s">
        <v>1818</v>
      </c>
      <c r="V524" s="60">
        <v>16.670000000000002</v>
      </c>
      <c r="W524">
        <v>1</v>
      </c>
      <c r="X524">
        <v>0.16669999999999999</v>
      </c>
    </row>
    <row r="525" spans="10:24">
      <c r="J525" t="s">
        <v>164</v>
      </c>
      <c r="K525" t="s">
        <v>280</v>
      </c>
      <c r="L525">
        <v>3</v>
      </c>
      <c r="M525" t="s">
        <v>1468</v>
      </c>
      <c r="N525" s="60">
        <v>20</v>
      </c>
      <c r="O525">
        <v>3</v>
      </c>
      <c r="P525">
        <v>0.6</v>
      </c>
      <c r="R525" t="s">
        <v>164</v>
      </c>
      <c r="S525" t="s">
        <v>272</v>
      </c>
      <c r="T525">
        <v>2</v>
      </c>
      <c r="U525" t="s">
        <v>1819</v>
      </c>
      <c r="V525" s="60">
        <v>16.670000000000002</v>
      </c>
      <c r="W525">
        <v>1</v>
      </c>
      <c r="X525">
        <v>0.16669999999999999</v>
      </c>
    </row>
    <row r="526" spans="10:24">
      <c r="J526" t="s">
        <v>164</v>
      </c>
      <c r="K526" t="s">
        <v>282</v>
      </c>
      <c r="L526">
        <v>1</v>
      </c>
      <c r="M526" t="s">
        <v>800</v>
      </c>
      <c r="N526" s="60">
        <v>100</v>
      </c>
      <c r="O526">
        <v>2</v>
      </c>
      <c r="P526">
        <v>2</v>
      </c>
      <c r="R526" t="s">
        <v>164</v>
      </c>
      <c r="S526" t="s">
        <v>272</v>
      </c>
      <c r="T526">
        <v>3</v>
      </c>
      <c r="U526" t="s">
        <v>1820</v>
      </c>
      <c r="V526" s="60">
        <v>33.33</v>
      </c>
      <c r="W526">
        <v>1</v>
      </c>
      <c r="X526">
        <v>0.33329999999999999</v>
      </c>
    </row>
    <row r="527" spans="10:24">
      <c r="J527" t="s">
        <v>164</v>
      </c>
      <c r="K527" t="s">
        <v>283</v>
      </c>
      <c r="L527">
        <v>1</v>
      </c>
      <c r="M527" t="s">
        <v>1341</v>
      </c>
      <c r="N527" s="60">
        <v>100</v>
      </c>
      <c r="O527">
        <v>1</v>
      </c>
      <c r="P527">
        <v>1</v>
      </c>
      <c r="R527" t="s">
        <v>164</v>
      </c>
      <c r="S527" t="s">
        <v>272</v>
      </c>
      <c r="T527">
        <v>4</v>
      </c>
      <c r="U527" t="s">
        <v>1821</v>
      </c>
      <c r="V527" s="60">
        <v>33.33</v>
      </c>
      <c r="W527">
        <v>1</v>
      </c>
      <c r="X527">
        <v>0.33329999999999999</v>
      </c>
    </row>
    <row r="528" spans="10:24">
      <c r="J528" t="s">
        <v>164</v>
      </c>
      <c r="K528" t="s">
        <v>284</v>
      </c>
      <c r="L528">
        <v>1</v>
      </c>
      <c r="M528" t="s">
        <v>1341</v>
      </c>
      <c r="N528" s="60">
        <v>90</v>
      </c>
      <c r="O528">
        <v>1</v>
      </c>
      <c r="P528">
        <v>0.9</v>
      </c>
      <c r="R528" t="s">
        <v>164</v>
      </c>
      <c r="S528" t="s">
        <v>273</v>
      </c>
      <c r="T528">
        <v>1</v>
      </c>
      <c r="U528" t="s">
        <v>1822</v>
      </c>
      <c r="V528" s="60">
        <v>60</v>
      </c>
      <c r="W528">
        <v>1</v>
      </c>
      <c r="X528">
        <v>0.6</v>
      </c>
    </row>
    <row r="529" spans="10:24">
      <c r="J529" t="s">
        <v>164</v>
      </c>
      <c r="K529" t="s">
        <v>284</v>
      </c>
      <c r="L529">
        <v>2</v>
      </c>
      <c r="M529" t="s">
        <v>1176</v>
      </c>
      <c r="N529" s="60">
        <v>9</v>
      </c>
      <c r="O529">
        <v>1</v>
      </c>
      <c r="P529">
        <v>0.09</v>
      </c>
      <c r="R529" t="s">
        <v>164</v>
      </c>
      <c r="S529" t="s">
        <v>273</v>
      </c>
      <c r="T529">
        <v>2</v>
      </c>
      <c r="U529" t="s">
        <v>1823</v>
      </c>
      <c r="V529" s="60">
        <v>40</v>
      </c>
      <c r="W529">
        <v>1</v>
      </c>
      <c r="X529">
        <v>0.4</v>
      </c>
    </row>
    <row r="530" spans="10:24">
      <c r="J530" t="s">
        <v>164</v>
      </c>
      <c r="K530" t="s">
        <v>284</v>
      </c>
      <c r="L530">
        <v>3</v>
      </c>
      <c r="M530" t="s">
        <v>747</v>
      </c>
      <c r="N530" s="60">
        <v>1</v>
      </c>
      <c r="O530">
        <v>3</v>
      </c>
      <c r="P530">
        <v>0.03</v>
      </c>
      <c r="R530" t="s">
        <v>164</v>
      </c>
      <c r="S530" t="s">
        <v>274</v>
      </c>
      <c r="T530">
        <v>1</v>
      </c>
      <c r="U530" t="s">
        <v>768</v>
      </c>
      <c r="V530" s="60">
        <v>100</v>
      </c>
      <c r="W530">
        <v>1</v>
      </c>
      <c r="X530">
        <v>1</v>
      </c>
    </row>
    <row r="531" spans="10:24">
      <c r="J531" t="s">
        <v>164</v>
      </c>
      <c r="K531" t="s">
        <v>285</v>
      </c>
      <c r="L531">
        <v>1</v>
      </c>
      <c r="M531" t="s">
        <v>749</v>
      </c>
      <c r="N531" s="60">
        <v>100</v>
      </c>
      <c r="O531">
        <v>1</v>
      </c>
      <c r="P531">
        <v>1</v>
      </c>
      <c r="R531" t="s">
        <v>164</v>
      </c>
      <c r="S531" t="s">
        <v>275</v>
      </c>
      <c r="T531">
        <v>1</v>
      </c>
      <c r="U531" t="s">
        <v>1355</v>
      </c>
      <c r="V531" s="60">
        <v>50</v>
      </c>
      <c r="W531">
        <v>1</v>
      </c>
      <c r="X531">
        <v>0.5</v>
      </c>
    </row>
    <row r="532" spans="10:24">
      <c r="J532" t="s">
        <v>164</v>
      </c>
      <c r="K532" t="s">
        <v>287</v>
      </c>
      <c r="L532">
        <v>1</v>
      </c>
      <c r="M532" t="s">
        <v>1341</v>
      </c>
      <c r="N532" s="60">
        <v>100</v>
      </c>
      <c r="O532">
        <v>1</v>
      </c>
      <c r="P532">
        <v>1</v>
      </c>
      <c r="R532" t="s">
        <v>164</v>
      </c>
      <c r="S532" t="s">
        <v>275</v>
      </c>
      <c r="T532">
        <v>2</v>
      </c>
      <c r="U532" t="s">
        <v>1824</v>
      </c>
      <c r="V532" s="60">
        <v>50</v>
      </c>
      <c r="W532">
        <v>1</v>
      </c>
      <c r="X532">
        <v>0.5</v>
      </c>
    </row>
    <row r="533" spans="10:24">
      <c r="J533" t="s">
        <v>164</v>
      </c>
      <c r="K533" t="s">
        <v>288</v>
      </c>
      <c r="L533">
        <v>1</v>
      </c>
      <c r="M533" t="s">
        <v>1508</v>
      </c>
      <c r="N533" s="60">
        <v>50</v>
      </c>
      <c r="O533">
        <v>2</v>
      </c>
      <c r="P533">
        <v>1</v>
      </c>
      <c r="R533" t="s">
        <v>164</v>
      </c>
      <c r="S533" t="s">
        <v>277</v>
      </c>
      <c r="T533">
        <v>1</v>
      </c>
      <c r="U533" t="s">
        <v>884</v>
      </c>
      <c r="V533" s="60">
        <v>100</v>
      </c>
      <c r="W533">
        <v>1</v>
      </c>
      <c r="X533">
        <v>1</v>
      </c>
    </row>
    <row r="534" spans="10:24">
      <c r="J534" t="s">
        <v>164</v>
      </c>
      <c r="K534" t="s">
        <v>288</v>
      </c>
      <c r="L534">
        <v>2</v>
      </c>
      <c r="M534" t="s">
        <v>1173</v>
      </c>
      <c r="N534" s="60">
        <v>25</v>
      </c>
      <c r="O534">
        <v>2</v>
      </c>
      <c r="P534">
        <v>0.5</v>
      </c>
      <c r="R534" t="s">
        <v>164</v>
      </c>
      <c r="S534" t="s">
        <v>278</v>
      </c>
      <c r="T534">
        <v>1</v>
      </c>
      <c r="U534" t="s">
        <v>1825</v>
      </c>
      <c r="V534" s="60">
        <v>100</v>
      </c>
      <c r="W534">
        <v>2</v>
      </c>
      <c r="X534">
        <v>2</v>
      </c>
    </row>
    <row r="535" spans="10:24">
      <c r="J535" t="s">
        <v>164</v>
      </c>
      <c r="K535" t="s">
        <v>288</v>
      </c>
      <c r="L535">
        <v>3</v>
      </c>
      <c r="M535" t="s">
        <v>808</v>
      </c>
      <c r="N535" s="60">
        <v>25</v>
      </c>
      <c r="O535">
        <v>1</v>
      </c>
      <c r="P535">
        <v>0.25</v>
      </c>
      <c r="R535" t="s">
        <v>164</v>
      </c>
      <c r="S535" t="s">
        <v>279</v>
      </c>
      <c r="T535">
        <v>1</v>
      </c>
      <c r="U535" t="s">
        <v>1826</v>
      </c>
      <c r="V535" s="60">
        <v>60</v>
      </c>
      <c r="W535">
        <v>1</v>
      </c>
      <c r="X535">
        <v>0.6</v>
      </c>
    </row>
    <row r="536" spans="10:24">
      <c r="J536" t="s">
        <v>164</v>
      </c>
      <c r="K536" t="s">
        <v>289</v>
      </c>
      <c r="L536">
        <v>1</v>
      </c>
      <c r="M536" t="s">
        <v>716</v>
      </c>
      <c r="N536" s="60">
        <v>80</v>
      </c>
      <c r="O536">
        <v>1</v>
      </c>
      <c r="P536">
        <v>0.8</v>
      </c>
      <c r="R536" t="s">
        <v>164</v>
      </c>
      <c r="S536" t="s">
        <v>279</v>
      </c>
      <c r="T536">
        <v>2</v>
      </c>
      <c r="U536" t="s">
        <v>1540</v>
      </c>
      <c r="V536" s="60">
        <v>40</v>
      </c>
      <c r="W536">
        <v>1</v>
      </c>
      <c r="X536">
        <v>0.4</v>
      </c>
    </row>
    <row r="537" spans="10:24">
      <c r="J537" t="s">
        <v>164</v>
      </c>
      <c r="K537" t="s">
        <v>289</v>
      </c>
      <c r="L537">
        <v>2</v>
      </c>
      <c r="M537" t="s">
        <v>720</v>
      </c>
      <c r="N537" s="60">
        <v>15</v>
      </c>
      <c r="O537">
        <v>1</v>
      </c>
      <c r="P537">
        <v>0.15</v>
      </c>
      <c r="R537" t="s">
        <v>164</v>
      </c>
      <c r="S537" t="s">
        <v>280</v>
      </c>
      <c r="T537">
        <v>1</v>
      </c>
      <c r="U537" t="s">
        <v>1006</v>
      </c>
      <c r="V537" s="60">
        <v>50</v>
      </c>
      <c r="W537">
        <v>1</v>
      </c>
      <c r="X537">
        <v>0.5</v>
      </c>
    </row>
    <row r="538" spans="10:24">
      <c r="J538" t="s">
        <v>164</v>
      </c>
      <c r="K538" t="s">
        <v>289</v>
      </c>
      <c r="L538">
        <v>3</v>
      </c>
      <c r="M538" t="s">
        <v>1498</v>
      </c>
      <c r="N538" s="60">
        <v>5</v>
      </c>
      <c r="O538">
        <v>1</v>
      </c>
      <c r="P538">
        <v>0.05</v>
      </c>
      <c r="R538" t="s">
        <v>164</v>
      </c>
      <c r="S538" t="s">
        <v>280</v>
      </c>
      <c r="T538">
        <v>2</v>
      </c>
      <c r="U538" t="s">
        <v>1827</v>
      </c>
      <c r="V538" s="60">
        <v>33.33</v>
      </c>
      <c r="W538">
        <v>1</v>
      </c>
      <c r="X538">
        <v>0.33329999999999999</v>
      </c>
    </row>
    <row r="539" spans="10:24">
      <c r="J539" t="s">
        <v>164</v>
      </c>
      <c r="K539" t="s">
        <v>290</v>
      </c>
      <c r="L539">
        <v>1</v>
      </c>
      <c r="M539" t="s">
        <v>681</v>
      </c>
      <c r="N539" s="60">
        <v>100</v>
      </c>
      <c r="O539">
        <v>3</v>
      </c>
      <c r="P539">
        <v>3</v>
      </c>
      <c r="R539" t="s">
        <v>164</v>
      </c>
      <c r="S539" t="s">
        <v>280</v>
      </c>
      <c r="T539">
        <v>3</v>
      </c>
      <c r="U539" t="s">
        <v>997</v>
      </c>
      <c r="V539" s="60">
        <v>16.670000000000002</v>
      </c>
      <c r="W539">
        <v>3</v>
      </c>
      <c r="X539">
        <v>0.50009999999999999</v>
      </c>
    </row>
    <row r="540" spans="10:24">
      <c r="J540" t="s">
        <v>164</v>
      </c>
      <c r="K540" t="s">
        <v>291</v>
      </c>
      <c r="L540">
        <v>1</v>
      </c>
      <c r="M540" t="s">
        <v>1828</v>
      </c>
      <c r="N540" s="60">
        <v>100</v>
      </c>
      <c r="O540">
        <v>1</v>
      </c>
      <c r="P540">
        <v>1</v>
      </c>
      <c r="R540" t="s">
        <v>164</v>
      </c>
      <c r="S540" t="s">
        <v>282</v>
      </c>
      <c r="T540">
        <v>1</v>
      </c>
      <c r="U540" t="s">
        <v>884</v>
      </c>
      <c r="V540" s="60">
        <v>100</v>
      </c>
      <c r="W540">
        <v>1</v>
      </c>
      <c r="X540">
        <v>1</v>
      </c>
    </row>
    <row r="541" spans="10:24">
      <c r="J541" t="s">
        <v>164</v>
      </c>
      <c r="K541" t="s">
        <v>292</v>
      </c>
      <c r="L541">
        <v>1</v>
      </c>
      <c r="M541" t="s">
        <v>1239</v>
      </c>
      <c r="N541" s="60">
        <v>50</v>
      </c>
      <c r="O541">
        <v>2</v>
      </c>
      <c r="P541">
        <v>1</v>
      </c>
      <c r="R541" t="s">
        <v>164</v>
      </c>
      <c r="S541" t="s">
        <v>283</v>
      </c>
      <c r="T541">
        <v>1</v>
      </c>
      <c r="U541" t="s">
        <v>1341</v>
      </c>
      <c r="V541" s="60">
        <v>100</v>
      </c>
      <c r="W541">
        <v>1</v>
      </c>
      <c r="X541">
        <v>1</v>
      </c>
    </row>
    <row r="542" spans="10:24">
      <c r="J542" t="s">
        <v>164</v>
      </c>
      <c r="K542" t="s">
        <v>292</v>
      </c>
      <c r="L542">
        <v>2</v>
      </c>
      <c r="M542" t="s">
        <v>1829</v>
      </c>
      <c r="N542" s="60">
        <v>50</v>
      </c>
      <c r="O542">
        <v>2</v>
      </c>
      <c r="P542">
        <v>1</v>
      </c>
      <c r="R542" t="s">
        <v>164</v>
      </c>
      <c r="S542" t="s">
        <v>284</v>
      </c>
      <c r="T542">
        <v>1</v>
      </c>
      <c r="U542" t="s">
        <v>1830</v>
      </c>
      <c r="V542" s="60">
        <v>50</v>
      </c>
      <c r="W542">
        <v>1</v>
      </c>
      <c r="X542">
        <v>0.5</v>
      </c>
    </row>
    <row r="543" spans="10:24">
      <c r="J543" t="s">
        <v>164</v>
      </c>
      <c r="K543" t="s">
        <v>293</v>
      </c>
      <c r="L543">
        <v>1</v>
      </c>
      <c r="M543" t="s">
        <v>992</v>
      </c>
      <c r="N543" s="60">
        <v>10</v>
      </c>
      <c r="O543">
        <v>3</v>
      </c>
      <c r="P543">
        <v>0.3</v>
      </c>
      <c r="R543" t="s">
        <v>164</v>
      </c>
      <c r="S543" t="s">
        <v>284</v>
      </c>
      <c r="T543">
        <v>2</v>
      </c>
      <c r="U543" t="s">
        <v>1830</v>
      </c>
      <c r="V543" s="60">
        <v>33.33</v>
      </c>
      <c r="W543">
        <v>1</v>
      </c>
      <c r="X543">
        <v>0.33329999999999999</v>
      </c>
    </row>
    <row r="544" spans="10:24">
      <c r="J544" t="s">
        <v>164</v>
      </c>
      <c r="K544" t="s">
        <v>293</v>
      </c>
      <c r="L544">
        <v>2</v>
      </c>
      <c r="M544" t="s">
        <v>772</v>
      </c>
      <c r="N544" s="60">
        <v>30</v>
      </c>
      <c r="O544">
        <v>2</v>
      </c>
      <c r="P544">
        <v>0.6</v>
      </c>
      <c r="R544" t="s">
        <v>164</v>
      </c>
      <c r="S544" t="s">
        <v>284</v>
      </c>
      <c r="T544">
        <v>3</v>
      </c>
      <c r="U544" t="s">
        <v>1830</v>
      </c>
      <c r="V544" s="60">
        <v>16.670000000000002</v>
      </c>
      <c r="W544">
        <v>1</v>
      </c>
      <c r="X544">
        <v>0.16669999999999999</v>
      </c>
    </row>
    <row r="545" spans="10:24">
      <c r="J545" t="s">
        <v>164</v>
      </c>
      <c r="K545" t="s">
        <v>293</v>
      </c>
      <c r="L545">
        <v>3</v>
      </c>
      <c r="M545" t="s">
        <v>800</v>
      </c>
      <c r="N545" s="60">
        <v>60</v>
      </c>
      <c r="O545">
        <v>2</v>
      </c>
      <c r="P545">
        <v>1.2</v>
      </c>
      <c r="R545" t="s">
        <v>164</v>
      </c>
      <c r="S545" t="s">
        <v>285</v>
      </c>
      <c r="T545">
        <v>1</v>
      </c>
      <c r="U545" t="s">
        <v>1831</v>
      </c>
      <c r="V545" s="60">
        <v>100</v>
      </c>
      <c r="W545">
        <v>1</v>
      </c>
      <c r="X545">
        <v>1</v>
      </c>
    </row>
    <row r="546" spans="10:24">
      <c r="J546" t="s">
        <v>164</v>
      </c>
      <c r="K546" t="s">
        <v>295</v>
      </c>
      <c r="L546">
        <v>1</v>
      </c>
      <c r="M546" t="s">
        <v>1341</v>
      </c>
      <c r="N546" s="60">
        <v>90</v>
      </c>
      <c r="O546">
        <v>1</v>
      </c>
      <c r="P546">
        <v>0.9</v>
      </c>
      <c r="R546" t="s">
        <v>164</v>
      </c>
      <c r="S546" t="s">
        <v>287</v>
      </c>
      <c r="T546">
        <v>1</v>
      </c>
      <c r="U546" t="s">
        <v>1832</v>
      </c>
      <c r="V546" s="60">
        <v>100</v>
      </c>
      <c r="W546">
        <v>1</v>
      </c>
      <c r="X546">
        <v>1</v>
      </c>
    </row>
    <row r="547" spans="10:24">
      <c r="J547" t="s">
        <v>164</v>
      </c>
      <c r="K547" t="s">
        <v>295</v>
      </c>
      <c r="L547">
        <v>2</v>
      </c>
      <c r="M547" t="s">
        <v>800</v>
      </c>
      <c r="N547" s="60">
        <v>10</v>
      </c>
      <c r="O547">
        <v>2</v>
      </c>
      <c r="P547">
        <v>0.2</v>
      </c>
      <c r="R547" t="s">
        <v>164</v>
      </c>
      <c r="S547" t="s">
        <v>288</v>
      </c>
      <c r="T547">
        <v>1</v>
      </c>
      <c r="V547" s="60">
        <v>50</v>
      </c>
    </row>
    <row r="548" spans="10:24">
      <c r="J548" t="s">
        <v>296</v>
      </c>
      <c r="K548" t="s">
        <v>298</v>
      </c>
      <c r="L548">
        <v>1</v>
      </c>
      <c r="M548" t="s">
        <v>1468</v>
      </c>
      <c r="N548" s="60">
        <v>80</v>
      </c>
      <c r="O548">
        <v>3</v>
      </c>
      <c r="P548">
        <v>2.4</v>
      </c>
      <c r="R548" t="s">
        <v>164</v>
      </c>
      <c r="S548" t="s">
        <v>288</v>
      </c>
      <c r="T548">
        <v>2</v>
      </c>
      <c r="V548" s="60">
        <v>33.33</v>
      </c>
    </row>
    <row r="549" spans="10:24">
      <c r="J549" t="s">
        <v>296</v>
      </c>
      <c r="K549" t="s">
        <v>298</v>
      </c>
      <c r="L549">
        <v>2</v>
      </c>
      <c r="M549" t="s">
        <v>747</v>
      </c>
      <c r="N549" s="60">
        <v>10</v>
      </c>
      <c r="O549">
        <v>3</v>
      </c>
      <c r="P549">
        <v>0.3</v>
      </c>
      <c r="R549" t="s">
        <v>164</v>
      </c>
      <c r="S549" t="s">
        <v>288</v>
      </c>
      <c r="T549">
        <v>3</v>
      </c>
      <c r="V549" s="60">
        <v>16.670000000000002</v>
      </c>
    </row>
    <row r="550" spans="10:24">
      <c r="J550" t="s">
        <v>296</v>
      </c>
      <c r="K550" t="s">
        <v>298</v>
      </c>
      <c r="L550">
        <v>3</v>
      </c>
      <c r="M550" t="s">
        <v>1485</v>
      </c>
      <c r="N550" s="60">
        <v>10</v>
      </c>
      <c r="O550">
        <v>2</v>
      </c>
      <c r="P550">
        <v>0.2</v>
      </c>
      <c r="R550" t="s">
        <v>164</v>
      </c>
      <c r="S550" t="s">
        <v>289</v>
      </c>
      <c r="T550">
        <v>1</v>
      </c>
      <c r="U550" t="s">
        <v>1783</v>
      </c>
      <c r="V550" s="60">
        <v>33.340000000000003</v>
      </c>
      <c r="W550">
        <v>0</v>
      </c>
      <c r="X550">
        <v>0</v>
      </c>
    </row>
    <row r="551" spans="10:24">
      <c r="J551" t="s">
        <v>296</v>
      </c>
      <c r="K551" t="s">
        <v>299</v>
      </c>
      <c r="L551">
        <v>1</v>
      </c>
      <c r="M551" t="s">
        <v>1341</v>
      </c>
      <c r="N551" s="60">
        <v>50</v>
      </c>
      <c r="O551">
        <v>1</v>
      </c>
      <c r="P551">
        <v>0.5</v>
      </c>
      <c r="R551" t="s">
        <v>164</v>
      </c>
      <c r="S551" t="s">
        <v>289</v>
      </c>
      <c r="T551">
        <v>2</v>
      </c>
      <c r="U551" t="s">
        <v>1783</v>
      </c>
      <c r="V551" s="60">
        <v>33.33</v>
      </c>
      <c r="W551">
        <v>0</v>
      </c>
      <c r="X551">
        <v>0</v>
      </c>
    </row>
    <row r="552" spans="10:24">
      <c r="J552" t="s">
        <v>296</v>
      </c>
      <c r="K552" t="s">
        <v>299</v>
      </c>
      <c r="L552">
        <v>2</v>
      </c>
      <c r="M552" t="s">
        <v>1341</v>
      </c>
      <c r="N552" s="60">
        <v>50</v>
      </c>
      <c r="O552">
        <v>1</v>
      </c>
      <c r="P552">
        <v>0.5</v>
      </c>
      <c r="R552" t="s">
        <v>164</v>
      </c>
      <c r="S552" t="s">
        <v>289</v>
      </c>
      <c r="T552">
        <v>3</v>
      </c>
      <c r="U552" t="s">
        <v>1783</v>
      </c>
      <c r="V552" s="60">
        <v>33.33</v>
      </c>
      <c r="W552">
        <v>0</v>
      </c>
      <c r="X552">
        <v>0</v>
      </c>
    </row>
    <row r="553" spans="10:24">
      <c r="J553" t="s">
        <v>296</v>
      </c>
      <c r="K553" t="s">
        <v>300</v>
      </c>
      <c r="L553">
        <v>1</v>
      </c>
      <c r="M553" t="s">
        <v>1468</v>
      </c>
      <c r="N553" s="60">
        <v>80</v>
      </c>
      <c r="O553">
        <v>3</v>
      </c>
      <c r="P553">
        <v>2.4</v>
      </c>
      <c r="R553" t="s">
        <v>164</v>
      </c>
      <c r="S553" t="s">
        <v>290</v>
      </c>
      <c r="T553">
        <v>1</v>
      </c>
      <c r="U553" t="s">
        <v>1378</v>
      </c>
      <c r="V553" s="60">
        <v>100</v>
      </c>
      <c r="W553">
        <v>3</v>
      </c>
      <c r="X553">
        <v>3</v>
      </c>
    </row>
    <row r="554" spans="10:24">
      <c r="J554" t="s">
        <v>296</v>
      </c>
      <c r="K554" t="s">
        <v>300</v>
      </c>
      <c r="L554">
        <v>2</v>
      </c>
      <c r="M554" t="s">
        <v>800</v>
      </c>
      <c r="N554" s="60">
        <v>10</v>
      </c>
      <c r="O554">
        <v>2</v>
      </c>
      <c r="P554">
        <v>0.2</v>
      </c>
      <c r="R554" t="s">
        <v>164</v>
      </c>
      <c r="S554" t="s">
        <v>291</v>
      </c>
      <c r="T554">
        <v>1</v>
      </c>
      <c r="U554" t="s">
        <v>884</v>
      </c>
      <c r="V554" s="60">
        <v>100</v>
      </c>
      <c r="W554">
        <v>1</v>
      </c>
      <c r="X554">
        <v>1</v>
      </c>
    </row>
    <row r="555" spans="10:24">
      <c r="J555" t="s">
        <v>296</v>
      </c>
      <c r="K555" t="s">
        <v>300</v>
      </c>
      <c r="L555">
        <v>3</v>
      </c>
      <c r="M555" t="s">
        <v>747</v>
      </c>
      <c r="N555" s="60">
        <v>10</v>
      </c>
      <c r="O555">
        <v>3</v>
      </c>
      <c r="P555">
        <v>0.3</v>
      </c>
      <c r="R555" t="s">
        <v>164</v>
      </c>
      <c r="S555" t="s">
        <v>292</v>
      </c>
      <c r="T555">
        <v>1</v>
      </c>
      <c r="U555" t="s">
        <v>1833</v>
      </c>
      <c r="V555" s="60">
        <v>50</v>
      </c>
      <c r="W555">
        <v>2</v>
      </c>
      <c r="X555">
        <v>1</v>
      </c>
    </row>
    <row r="556" spans="10:24">
      <c r="J556" t="s">
        <v>296</v>
      </c>
      <c r="K556" t="s">
        <v>301</v>
      </c>
      <c r="L556">
        <v>1</v>
      </c>
      <c r="M556" t="s">
        <v>1468</v>
      </c>
      <c r="N556" s="60">
        <v>80</v>
      </c>
      <c r="O556">
        <v>3</v>
      </c>
      <c r="P556">
        <v>2.4</v>
      </c>
      <c r="R556" t="s">
        <v>164</v>
      </c>
      <c r="S556" t="s">
        <v>292</v>
      </c>
      <c r="T556">
        <v>2</v>
      </c>
      <c r="U556" t="s">
        <v>1833</v>
      </c>
      <c r="V556" s="60">
        <v>50</v>
      </c>
      <c r="W556">
        <v>2</v>
      </c>
      <c r="X556">
        <v>1</v>
      </c>
    </row>
    <row r="557" spans="10:24">
      <c r="J557" t="s">
        <v>296</v>
      </c>
      <c r="K557" t="s">
        <v>301</v>
      </c>
      <c r="L557">
        <v>2</v>
      </c>
      <c r="M557" t="s">
        <v>800</v>
      </c>
      <c r="N557" s="60">
        <v>10</v>
      </c>
      <c r="O557">
        <v>2</v>
      </c>
      <c r="P557">
        <v>0.2</v>
      </c>
      <c r="R557" t="s">
        <v>164</v>
      </c>
      <c r="S557" t="s">
        <v>293</v>
      </c>
      <c r="T557">
        <v>1</v>
      </c>
      <c r="U557" t="s">
        <v>1656</v>
      </c>
      <c r="V557" s="60">
        <v>16.670000000000002</v>
      </c>
      <c r="W557">
        <v>3</v>
      </c>
      <c r="X557">
        <v>0.50009999999999999</v>
      </c>
    </row>
    <row r="558" spans="10:24">
      <c r="J558" t="s">
        <v>296</v>
      </c>
      <c r="K558" t="s">
        <v>301</v>
      </c>
      <c r="L558">
        <v>3</v>
      </c>
      <c r="M558" t="s">
        <v>747</v>
      </c>
      <c r="N558" s="60">
        <v>10</v>
      </c>
      <c r="O558">
        <v>3</v>
      </c>
      <c r="P558">
        <v>0.3</v>
      </c>
      <c r="R558" t="s">
        <v>164</v>
      </c>
      <c r="S558" t="s">
        <v>293</v>
      </c>
      <c r="T558">
        <v>2</v>
      </c>
      <c r="U558" t="s">
        <v>884</v>
      </c>
      <c r="V558" s="60">
        <v>33.33</v>
      </c>
      <c r="W558">
        <v>1</v>
      </c>
      <c r="X558">
        <v>0.33329999999999999</v>
      </c>
    </row>
    <row r="559" spans="10:24">
      <c r="J559" t="s">
        <v>296</v>
      </c>
      <c r="K559" t="s">
        <v>302</v>
      </c>
      <c r="L559">
        <v>1</v>
      </c>
      <c r="M559" t="s">
        <v>1468</v>
      </c>
      <c r="N559" s="60">
        <v>80</v>
      </c>
      <c r="O559">
        <v>3</v>
      </c>
      <c r="P559">
        <v>2.4</v>
      </c>
      <c r="R559" t="s">
        <v>164</v>
      </c>
      <c r="S559" t="s">
        <v>293</v>
      </c>
      <c r="T559">
        <v>3</v>
      </c>
      <c r="U559" t="s">
        <v>884</v>
      </c>
      <c r="V559" s="60">
        <v>50</v>
      </c>
      <c r="W559">
        <v>1</v>
      </c>
      <c r="X559">
        <v>0.5</v>
      </c>
    </row>
    <row r="560" spans="10:24">
      <c r="J560" t="s">
        <v>296</v>
      </c>
      <c r="K560" t="s">
        <v>302</v>
      </c>
      <c r="L560">
        <v>2</v>
      </c>
      <c r="M560" t="s">
        <v>800</v>
      </c>
      <c r="N560" s="60">
        <v>10</v>
      </c>
      <c r="O560">
        <v>2</v>
      </c>
      <c r="P560">
        <v>0.2</v>
      </c>
      <c r="R560" t="s">
        <v>164</v>
      </c>
      <c r="S560" t="s">
        <v>295</v>
      </c>
      <c r="T560">
        <v>1</v>
      </c>
      <c r="U560" t="s">
        <v>1834</v>
      </c>
      <c r="V560" s="60">
        <v>75</v>
      </c>
      <c r="W560">
        <v>1</v>
      </c>
      <c r="X560">
        <v>0.75</v>
      </c>
    </row>
    <row r="561" spans="10:24">
      <c r="J561" t="s">
        <v>296</v>
      </c>
      <c r="K561" t="s">
        <v>302</v>
      </c>
      <c r="L561">
        <v>3</v>
      </c>
      <c r="M561" t="s">
        <v>1469</v>
      </c>
      <c r="N561" s="60">
        <v>10</v>
      </c>
      <c r="O561">
        <v>3</v>
      </c>
      <c r="P561">
        <v>0.3</v>
      </c>
      <c r="R561" t="s">
        <v>164</v>
      </c>
      <c r="S561" t="s">
        <v>295</v>
      </c>
      <c r="T561">
        <v>2</v>
      </c>
      <c r="U561" t="s">
        <v>1834</v>
      </c>
      <c r="V561" s="60">
        <v>25</v>
      </c>
      <c r="W561">
        <v>1</v>
      </c>
      <c r="X561">
        <v>0.25</v>
      </c>
    </row>
    <row r="562" spans="10:24">
      <c r="J562" t="s">
        <v>296</v>
      </c>
      <c r="K562" t="s">
        <v>303</v>
      </c>
      <c r="L562">
        <v>1</v>
      </c>
      <c r="M562" t="s">
        <v>1468</v>
      </c>
      <c r="N562" s="60">
        <v>80</v>
      </c>
      <c r="O562">
        <v>3</v>
      </c>
      <c r="P562">
        <v>2.4</v>
      </c>
      <c r="R562" t="s">
        <v>296</v>
      </c>
      <c r="S562" t="s">
        <v>298</v>
      </c>
      <c r="T562">
        <v>1</v>
      </c>
      <c r="U562" t="s">
        <v>1835</v>
      </c>
      <c r="V562" s="60">
        <v>33.340000000000003</v>
      </c>
      <c r="W562">
        <v>3</v>
      </c>
      <c r="X562">
        <v>1.0002</v>
      </c>
    </row>
    <row r="563" spans="10:24">
      <c r="J563" t="s">
        <v>296</v>
      </c>
      <c r="K563" t="s">
        <v>303</v>
      </c>
      <c r="L563">
        <v>2</v>
      </c>
      <c r="M563" t="s">
        <v>800</v>
      </c>
      <c r="N563" s="60">
        <v>10</v>
      </c>
      <c r="O563">
        <v>2</v>
      </c>
      <c r="P563">
        <v>0.2</v>
      </c>
      <c r="R563" t="s">
        <v>296</v>
      </c>
      <c r="S563" t="s">
        <v>298</v>
      </c>
      <c r="T563">
        <v>2</v>
      </c>
      <c r="U563" t="s">
        <v>1835</v>
      </c>
      <c r="V563" s="60">
        <v>33.33</v>
      </c>
      <c r="W563">
        <v>3</v>
      </c>
      <c r="X563">
        <v>0.99990000000000001</v>
      </c>
    </row>
    <row r="564" spans="10:24">
      <c r="J564" t="s">
        <v>296</v>
      </c>
      <c r="K564" t="s">
        <v>303</v>
      </c>
      <c r="L564">
        <v>3</v>
      </c>
      <c r="M564" t="s">
        <v>1469</v>
      </c>
      <c r="N564" s="60">
        <v>10</v>
      </c>
      <c r="O564">
        <v>3</v>
      </c>
      <c r="P564">
        <v>0.3</v>
      </c>
      <c r="R564" t="s">
        <v>296</v>
      </c>
      <c r="S564" t="s">
        <v>298</v>
      </c>
      <c r="T564">
        <v>3</v>
      </c>
      <c r="U564" t="s">
        <v>1835</v>
      </c>
      <c r="V564" s="60">
        <v>33.33</v>
      </c>
      <c r="W564">
        <v>3</v>
      </c>
      <c r="X564">
        <v>0.99990000000000001</v>
      </c>
    </row>
    <row r="565" spans="10:24">
      <c r="J565" t="s">
        <v>296</v>
      </c>
      <c r="K565" t="s">
        <v>304</v>
      </c>
      <c r="L565">
        <v>1</v>
      </c>
      <c r="M565" t="s">
        <v>1468</v>
      </c>
      <c r="N565" s="60">
        <v>80</v>
      </c>
      <c r="O565">
        <v>3</v>
      </c>
      <c r="P565">
        <v>2.4</v>
      </c>
      <c r="R565" t="s">
        <v>296</v>
      </c>
      <c r="S565" t="s">
        <v>299</v>
      </c>
      <c r="T565">
        <v>1</v>
      </c>
      <c r="U565" t="s">
        <v>1543</v>
      </c>
      <c r="V565" s="60">
        <v>60</v>
      </c>
      <c r="W565">
        <v>1</v>
      </c>
      <c r="X565">
        <v>0.6</v>
      </c>
    </row>
    <row r="566" spans="10:24">
      <c r="J566" t="s">
        <v>296</v>
      </c>
      <c r="K566" t="s">
        <v>304</v>
      </c>
      <c r="L566">
        <v>2</v>
      </c>
      <c r="M566" t="s">
        <v>747</v>
      </c>
      <c r="N566" s="60">
        <v>10</v>
      </c>
      <c r="O566">
        <v>3</v>
      </c>
      <c r="P566">
        <v>0.3</v>
      </c>
      <c r="R566" t="s">
        <v>296</v>
      </c>
      <c r="S566" t="s">
        <v>299</v>
      </c>
      <c r="T566">
        <v>2</v>
      </c>
      <c r="U566" t="s">
        <v>950</v>
      </c>
      <c r="V566" s="60">
        <v>40</v>
      </c>
      <c r="W566">
        <v>1</v>
      </c>
      <c r="X566">
        <v>0.4</v>
      </c>
    </row>
    <row r="567" spans="10:24">
      <c r="J567" t="s">
        <v>296</v>
      </c>
      <c r="K567" t="s">
        <v>304</v>
      </c>
      <c r="L567">
        <v>3</v>
      </c>
      <c r="M567" t="s">
        <v>800</v>
      </c>
      <c r="N567" s="60">
        <v>10</v>
      </c>
      <c r="O567">
        <v>2</v>
      </c>
      <c r="P567">
        <v>0.2</v>
      </c>
      <c r="R567" t="s">
        <v>296</v>
      </c>
      <c r="S567" t="s">
        <v>300</v>
      </c>
      <c r="T567">
        <v>1</v>
      </c>
      <c r="U567" t="s">
        <v>1836</v>
      </c>
      <c r="V567" s="60">
        <v>37.5</v>
      </c>
      <c r="W567">
        <v>3</v>
      </c>
      <c r="X567">
        <v>1.125</v>
      </c>
    </row>
    <row r="568" spans="10:24">
      <c r="J568" t="s">
        <v>296</v>
      </c>
      <c r="K568" t="s">
        <v>305</v>
      </c>
      <c r="L568">
        <v>1</v>
      </c>
      <c r="M568" t="s">
        <v>742</v>
      </c>
      <c r="N568" s="60">
        <v>80</v>
      </c>
      <c r="O568">
        <v>3</v>
      </c>
      <c r="P568">
        <v>2.4</v>
      </c>
      <c r="R568" t="s">
        <v>296</v>
      </c>
      <c r="S568" t="s">
        <v>300</v>
      </c>
      <c r="T568">
        <v>2</v>
      </c>
      <c r="U568" t="s">
        <v>1836</v>
      </c>
      <c r="V568" s="60">
        <v>37.5</v>
      </c>
      <c r="W568">
        <v>3</v>
      </c>
      <c r="X568">
        <v>1.125</v>
      </c>
    </row>
    <row r="569" spans="10:24">
      <c r="J569" t="s">
        <v>296</v>
      </c>
      <c r="K569" t="s">
        <v>305</v>
      </c>
      <c r="L569">
        <v>2</v>
      </c>
      <c r="M569" t="s">
        <v>1667</v>
      </c>
      <c r="N569" s="60">
        <v>10</v>
      </c>
      <c r="O569">
        <v>3</v>
      </c>
      <c r="P569">
        <v>0.3</v>
      </c>
      <c r="R569" t="s">
        <v>296</v>
      </c>
      <c r="S569" t="s">
        <v>300</v>
      </c>
      <c r="T569">
        <v>3</v>
      </c>
      <c r="U569" t="s">
        <v>1476</v>
      </c>
      <c r="V569" s="60">
        <v>25</v>
      </c>
      <c r="W569">
        <v>3</v>
      </c>
      <c r="X569">
        <v>0.75</v>
      </c>
    </row>
    <row r="570" spans="10:24">
      <c r="J570" t="s">
        <v>296</v>
      </c>
      <c r="K570" t="s">
        <v>305</v>
      </c>
      <c r="L570">
        <v>3</v>
      </c>
      <c r="M570" t="s">
        <v>1474</v>
      </c>
      <c r="N570" s="60">
        <v>10</v>
      </c>
      <c r="O570">
        <v>2</v>
      </c>
      <c r="P570">
        <v>0.2</v>
      </c>
      <c r="R570" t="s">
        <v>296</v>
      </c>
      <c r="S570" t="s">
        <v>301</v>
      </c>
      <c r="T570">
        <v>1</v>
      </c>
      <c r="U570" t="s">
        <v>739</v>
      </c>
      <c r="V570" s="60">
        <v>37.5</v>
      </c>
      <c r="W570">
        <v>3</v>
      </c>
      <c r="X570">
        <v>1.125</v>
      </c>
    </row>
    <row r="571" spans="10:24">
      <c r="J571" t="s">
        <v>296</v>
      </c>
      <c r="K571" t="s">
        <v>306</v>
      </c>
      <c r="L571">
        <v>1</v>
      </c>
      <c r="M571" t="s">
        <v>742</v>
      </c>
      <c r="N571" s="60">
        <v>80</v>
      </c>
      <c r="O571">
        <v>3</v>
      </c>
      <c r="P571">
        <v>2.4</v>
      </c>
      <c r="R571" t="s">
        <v>296</v>
      </c>
      <c r="S571" t="s">
        <v>301</v>
      </c>
      <c r="T571">
        <v>2</v>
      </c>
      <c r="U571" t="s">
        <v>739</v>
      </c>
      <c r="V571" s="60">
        <v>37.5</v>
      </c>
      <c r="W571">
        <v>3</v>
      </c>
      <c r="X571">
        <v>1.125</v>
      </c>
    </row>
    <row r="572" spans="10:24">
      <c r="J572" t="s">
        <v>296</v>
      </c>
      <c r="K572" t="s">
        <v>306</v>
      </c>
      <c r="L572">
        <v>2</v>
      </c>
      <c r="M572" t="s">
        <v>1472</v>
      </c>
      <c r="N572" s="60">
        <v>10</v>
      </c>
      <c r="O572">
        <v>3</v>
      </c>
      <c r="P572">
        <v>0.3</v>
      </c>
      <c r="R572" t="s">
        <v>296</v>
      </c>
      <c r="S572" t="s">
        <v>301</v>
      </c>
      <c r="T572">
        <v>3</v>
      </c>
      <c r="U572" t="s">
        <v>1517</v>
      </c>
      <c r="V572" s="60">
        <v>25</v>
      </c>
      <c r="W572">
        <v>3</v>
      </c>
      <c r="X572">
        <v>0.75</v>
      </c>
    </row>
    <row r="573" spans="10:24">
      <c r="J573" t="s">
        <v>296</v>
      </c>
      <c r="K573" t="s">
        <v>306</v>
      </c>
      <c r="L573">
        <v>3</v>
      </c>
      <c r="M573" t="s">
        <v>1474</v>
      </c>
      <c r="N573" s="60">
        <v>10</v>
      </c>
      <c r="O573">
        <v>2</v>
      </c>
      <c r="P573">
        <v>0.2</v>
      </c>
      <c r="R573" t="s">
        <v>296</v>
      </c>
      <c r="S573" t="s">
        <v>302</v>
      </c>
      <c r="T573">
        <v>1</v>
      </c>
      <c r="U573" t="s">
        <v>1837</v>
      </c>
      <c r="V573" s="60">
        <v>37.5</v>
      </c>
      <c r="W573">
        <v>3</v>
      </c>
      <c r="X573">
        <v>1.125</v>
      </c>
    </row>
    <row r="574" spans="10:24">
      <c r="J574" t="s">
        <v>296</v>
      </c>
      <c r="K574" t="s">
        <v>307</v>
      </c>
      <c r="L574">
        <v>1</v>
      </c>
      <c r="M574" t="s">
        <v>732</v>
      </c>
      <c r="N574" s="60">
        <v>100</v>
      </c>
      <c r="O574">
        <v>1</v>
      </c>
      <c r="P574">
        <v>1</v>
      </c>
      <c r="R574" t="s">
        <v>296</v>
      </c>
      <c r="S574" t="s">
        <v>302</v>
      </c>
      <c r="T574">
        <v>2</v>
      </c>
      <c r="U574" t="s">
        <v>1837</v>
      </c>
      <c r="V574" s="60">
        <v>37.5</v>
      </c>
      <c r="W574">
        <v>3</v>
      </c>
      <c r="X574">
        <v>1.125</v>
      </c>
    </row>
    <row r="575" spans="10:24">
      <c r="J575" t="s">
        <v>296</v>
      </c>
      <c r="K575" t="s">
        <v>308</v>
      </c>
      <c r="L575">
        <v>1</v>
      </c>
      <c r="M575" t="s">
        <v>749</v>
      </c>
      <c r="N575" s="60">
        <v>70</v>
      </c>
      <c r="O575">
        <v>1</v>
      </c>
      <c r="P575">
        <v>0.7</v>
      </c>
      <c r="R575" t="s">
        <v>296</v>
      </c>
      <c r="S575" t="s">
        <v>302</v>
      </c>
      <c r="T575">
        <v>3</v>
      </c>
      <c r="U575" t="s">
        <v>1517</v>
      </c>
      <c r="V575" s="60">
        <v>25</v>
      </c>
      <c r="W575">
        <v>3</v>
      </c>
      <c r="X575">
        <v>0.75</v>
      </c>
    </row>
    <row r="576" spans="10:24">
      <c r="J576" t="s">
        <v>296</v>
      </c>
      <c r="K576" t="s">
        <v>308</v>
      </c>
      <c r="L576">
        <v>2</v>
      </c>
      <c r="M576" t="s">
        <v>747</v>
      </c>
      <c r="N576" s="60">
        <v>15</v>
      </c>
      <c r="O576">
        <v>3</v>
      </c>
      <c r="P576">
        <v>0.45</v>
      </c>
      <c r="R576" t="s">
        <v>296</v>
      </c>
      <c r="S576" t="s">
        <v>303</v>
      </c>
      <c r="T576">
        <v>1</v>
      </c>
      <c r="U576" t="s">
        <v>671</v>
      </c>
      <c r="V576" s="60">
        <v>37.5</v>
      </c>
      <c r="W576">
        <v>3</v>
      </c>
      <c r="X576">
        <v>1.125</v>
      </c>
    </row>
    <row r="577" spans="10:24">
      <c r="J577" t="s">
        <v>296</v>
      </c>
      <c r="K577" t="s">
        <v>308</v>
      </c>
      <c r="L577">
        <v>3</v>
      </c>
      <c r="M577" t="s">
        <v>1481</v>
      </c>
      <c r="N577" s="60">
        <v>15</v>
      </c>
      <c r="O577">
        <v>2</v>
      </c>
      <c r="P577">
        <v>0.3</v>
      </c>
      <c r="R577" t="s">
        <v>296</v>
      </c>
      <c r="S577" t="s">
        <v>303</v>
      </c>
      <c r="T577">
        <v>2</v>
      </c>
      <c r="U577" t="s">
        <v>671</v>
      </c>
      <c r="V577" s="60">
        <v>37.5</v>
      </c>
      <c r="W577">
        <v>3</v>
      </c>
      <c r="X577">
        <v>1.125</v>
      </c>
    </row>
    <row r="578" spans="10:24">
      <c r="J578" t="s">
        <v>296</v>
      </c>
      <c r="K578" t="s">
        <v>309</v>
      </c>
      <c r="L578">
        <v>1</v>
      </c>
      <c r="M578" t="s">
        <v>772</v>
      </c>
      <c r="N578" s="60">
        <v>15</v>
      </c>
      <c r="O578">
        <v>2</v>
      </c>
      <c r="P578">
        <v>0.3</v>
      </c>
      <c r="R578" t="s">
        <v>296</v>
      </c>
      <c r="S578" t="s">
        <v>303</v>
      </c>
      <c r="T578">
        <v>3</v>
      </c>
      <c r="U578" t="s">
        <v>1470</v>
      </c>
      <c r="V578" s="60">
        <v>25</v>
      </c>
      <c r="W578">
        <v>3</v>
      </c>
      <c r="X578">
        <v>0.75</v>
      </c>
    </row>
    <row r="579" spans="10:24">
      <c r="J579" t="s">
        <v>296</v>
      </c>
      <c r="K579" t="s">
        <v>309</v>
      </c>
      <c r="L579">
        <v>2</v>
      </c>
      <c r="M579" t="s">
        <v>1176</v>
      </c>
      <c r="N579" s="60">
        <v>15</v>
      </c>
      <c r="O579">
        <v>1</v>
      </c>
      <c r="P579">
        <v>0.15</v>
      </c>
      <c r="R579" t="s">
        <v>296</v>
      </c>
      <c r="S579" t="s">
        <v>304</v>
      </c>
      <c r="T579">
        <v>1</v>
      </c>
      <c r="U579" t="s">
        <v>739</v>
      </c>
      <c r="V579" s="60">
        <v>37.5</v>
      </c>
      <c r="W579">
        <v>3</v>
      </c>
      <c r="X579">
        <v>1.125</v>
      </c>
    </row>
    <row r="580" spans="10:24">
      <c r="J580" t="s">
        <v>296</v>
      </c>
      <c r="K580" t="s">
        <v>309</v>
      </c>
      <c r="L580">
        <v>3</v>
      </c>
      <c r="M580" t="s">
        <v>1341</v>
      </c>
      <c r="N580" s="60">
        <v>70</v>
      </c>
      <c r="O580">
        <v>1</v>
      </c>
      <c r="P580">
        <v>0.7</v>
      </c>
      <c r="R580" t="s">
        <v>296</v>
      </c>
      <c r="S580" t="s">
        <v>304</v>
      </c>
      <c r="T580">
        <v>2</v>
      </c>
      <c r="U580" t="s">
        <v>1517</v>
      </c>
      <c r="V580" s="60">
        <v>25</v>
      </c>
      <c r="W580">
        <v>3</v>
      </c>
      <c r="X580">
        <v>0.75</v>
      </c>
    </row>
    <row r="581" spans="10:24">
      <c r="J581" t="s">
        <v>296</v>
      </c>
      <c r="K581" t="s">
        <v>310</v>
      </c>
      <c r="L581">
        <v>1</v>
      </c>
      <c r="M581" t="s">
        <v>772</v>
      </c>
      <c r="N581" s="60">
        <v>50</v>
      </c>
      <c r="O581">
        <v>2</v>
      </c>
      <c r="P581">
        <v>1</v>
      </c>
      <c r="R581" t="s">
        <v>296</v>
      </c>
      <c r="S581" t="s">
        <v>304</v>
      </c>
      <c r="T581">
        <v>3</v>
      </c>
      <c r="U581" t="s">
        <v>739</v>
      </c>
      <c r="V581" s="60">
        <v>37.5</v>
      </c>
      <c r="W581">
        <v>3</v>
      </c>
      <c r="X581">
        <v>1.125</v>
      </c>
    </row>
    <row r="582" spans="10:24">
      <c r="J582" t="s">
        <v>296</v>
      </c>
      <c r="K582" t="s">
        <v>310</v>
      </c>
      <c r="L582">
        <v>2</v>
      </c>
      <c r="M582" t="s">
        <v>1341</v>
      </c>
      <c r="N582" s="60">
        <v>25</v>
      </c>
      <c r="O582">
        <v>1</v>
      </c>
      <c r="P582">
        <v>0.25</v>
      </c>
      <c r="R582" t="s">
        <v>296</v>
      </c>
      <c r="S582" t="s">
        <v>305</v>
      </c>
      <c r="T582">
        <v>1</v>
      </c>
      <c r="U582" t="s">
        <v>695</v>
      </c>
      <c r="V582" s="60">
        <v>37.5</v>
      </c>
      <c r="W582">
        <v>3</v>
      </c>
      <c r="X582">
        <v>1.125</v>
      </c>
    </row>
    <row r="583" spans="10:24">
      <c r="J583" t="s">
        <v>296</v>
      </c>
      <c r="K583" t="s">
        <v>310</v>
      </c>
      <c r="L583">
        <v>3</v>
      </c>
      <c r="M583" t="s">
        <v>1558</v>
      </c>
      <c r="N583" s="60">
        <v>25</v>
      </c>
      <c r="O583">
        <v>1</v>
      </c>
      <c r="P583">
        <v>0.25</v>
      </c>
      <c r="R583" t="s">
        <v>296</v>
      </c>
      <c r="S583" t="s">
        <v>305</v>
      </c>
      <c r="T583">
        <v>2</v>
      </c>
      <c r="U583" t="s">
        <v>1669</v>
      </c>
      <c r="V583" s="60">
        <v>25</v>
      </c>
      <c r="W583">
        <v>3</v>
      </c>
      <c r="X583">
        <v>0.75</v>
      </c>
    </row>
    <row r="584" spans="10:24">
      <c r="J584" t="s">
        <v>296</v>
      </c>
      <c r="K584" t="s">
        <v>311</v>
      </c>
      <c r="L584">
        <v>1</v>
      </c>
      <c r="M584" t="s">
        <v>772</v>
      </c>
      <c r="N584" s="60">
        <v>50</v>
      </c>
      <c r="O584">
        <v>2</v>
      </c>
      <c r="P584">
        <v>1</v>
      </c>
      <c r="R584" t="s">
        <v>296</v>
      </c>
      <c r="S584" t="s">
        <v>305</v>
      </c>
      <c r="T584">
        <v>3</v>
      </c>
      <c r="U584" t="s">
        <v>695</v>
      </c>
      <c r="V584" s="60">
        <v>37.5</v>
      </c>
      <c r="W584">
        <v>3</v>
      </c>
      <c r="X584">
        <v>1.125</v>
      </c>
    </row>
    <row r="585" spans="10:24">
      <c r="J585" t="s">
        <v>296</v>
      </c>
      <c r="K585" t="s">
        <v>311</v>
      </c>
      <c r="L585">
        <v>2</v>
      </c>
      <c r="M585" t="s">
        <v>1341</v>
      </c>
      <c r="N585" s="60">
        <v>25</v>
      </c>
      <c r="O585">
        <v>1</v>
      </c>
      <c r="P585">
        <v>0.25</v>
      </c>
      <c r="R585" t="s">
        <v>296</v>
      </c>
      <c r="S585" t="s">
        <v>306</v>
      </c>
      <c r="T585">
        <v>1</v>
      </c>
      <c r="U585" t="s">
        <v>695</v>
      </c>
      <c r="V585" s="60">
        <v>37.5</v>
      </c>
      <c r="W585">
        <v>3</v>
      </c>
      <c r="X585">
        <v>1.125</v>
      </c>
    </row>
    <row r="586" spans="10:24">
      <c r="J586" t="s">
        <v>296</v>
      </c>
      <c r="K586" t="s">
        <v>311</v>
      </c>
      <c r="L586">
        <v>3</v>
      </c>
      <c r="M586" t="s">
        <v>1558</v>
      </c>
      <c r="N586" s="60">
        <v>25</v>
      </c>
      <c r="O586">
        <v>1</v>
      </c>
      <c r="P586">
        <v>0.25</v>
      </c>
      <c r="R586" t="s">
        <v>296</v>
      </c>
      <c r="S586" t="s">
        <v>306</v>
      </c>
      <c r="T586">
        <v>2</v>
      </c>
      <c r="U586" t="s">
        <v>1473</v>
      </c>
      <c r="V586" s="60">
        <v>25</v>
      </c>
      <c r="W586">
        <v>3</v>
      </c>
      <c r="X586">
        <v>0.75</v>
      </c>
    </row>
    <row r="587" spans="10:24">
      <c r="J587" t="s">
        <v>296</v>
      </c>
      <c r="K587" t="s">
        <v>312</v>
      </c>
      <c r="L587">
        <v>1</v>
      </c>
      <c r="M587" t="s">
        <v>749</v>
      </c>
      <c r="N587" s="60">
        <v>100</v>
      </c>
      <c r="O587">
        <v>1</v>
      </c>
      <c r="P587">
        <v>1</v>
      </c>
      <c r="R587" t="s">
        <v>296</v>
      </c>
      <c r="S587" t="s">
        <v>306</v>
      </c>
      <c r="T587">
        <v>3</v>
      </c>
      <c r="U587" t="s">
        <v>695</v>
      </c>
      <c r="V587" s="60">
        <v>37.5</v>
      </c>
      <c r="W587">
        <v>3</v>
      </c>
      <c r="X587">
        <v>1.125</v>
      </c>
    </row>
    <row r="588" spans="10:24">
      <c r="J588" t="s">
        <v>296</v>
      </c>
      <c r="K588" t="s">
        <v>313</v>
      </c>
      <c r="L588">
        <v>1</v>
      </c>
      <c r="M588" t="s">
        <v>1838</v>
      </c>
      <c r="N588" s="60">
        <v>38.1</v>
      </c>
      <c r="O588">
        <v>1</v>
      </c>
      <c r="P588">
        <v>0.38100000000000001</v>
      </c>
      <c r="R588" t="s">
        <v>296</v>
      </c>
      <c r="S588" t="s">
        <v>307</v>
      </c>
      <c r="T588">
        <v>1</v>
      </c>
      <c r="U588" t="s">
        <v>1839</v>
      </c>
      <c r="V588" s="60">
        <v>100</v>
      </c>
      <c r="W588">
        <v>1</v>
      </c>
      <c r="X588">
        <v>1</v>
      </c>
    </row>
    <row r="589" spans="10:24">
      <c r="J589" t="s">
        <v>296</v>
      </c>
      <c r="K589" t="s">
        <v>313</v>
      </c>
      <c r="L589">
        <v>2</v>
      </c>
      <c r="M589" t="s">
        <v>1840</v>
      </c>
      <c r="N589" s="60">
        <v>33.33</v>
      </c>
      <c r="O589">
        <v>1</v>
      </c>
      <c r="P589">
        <v>0.33329999999999999</v>
      </c>
      <c r="R589" t="s">
        <v>296</v>
      </c>
      <c r="S589" t="s">
        <v>308</v>
      </c>
      <c r="T589">
        <v>1</v>
      </c>
      <c r="U589" t="s">
        <v>829</v>
      </c>
      <c r="V589" s="60">
        <v>70</v>
      </c>
      <c r="W589">
        <v>1</v>
      </c>
      <c r="X589">
        <v>0.7</v>
      </c>
    </row>
    <row r="590" spans="10:24">
      <c r="J590" t="s">
        <v>296</v>
      </c>
      <c r="K590" t="s">
        <v>313</v>
      </c>
      <c r="L590">
        <v>3</v>
      </c>
      <c r="M590" t="s">
        <v>1841</v>
      </c>
      <c r="N590" s="60">
        <v>28.57</v>
      </c>
      <c r="O590">
        <v>2</v>
      </c>
      <c r="P590">
        <v>0.57140000000000002</v>
      </c>
      <c r="R590" t="s">
        <v>296</v>
      </c>
      <c r="S590" t="s">
        <v>308</v>
      </c>
      <c r="T590">
        <v>2</v>
      </c>
      <c r="U590" t="s">
        <v>1842</v>
      </c>
      <c r="V590" s="60">
        <v>15</v>
      </c>
      <c r="W590">
        <v>3</v>
      </c>
      <c r="X590">
        <v>0.45</v>
      </c>
    </row>
    <row r="591" spans="10:24">
      <c r="J591" t="s">
        <v>296</v>
      </c>
      <c r="K591" t="s">
        <v>314</v>
      </c>
      <c r="L591">
        <v>1</v>
      </c>
      <c r="M591" t="s">
        <v>1176</v>
      </c>
      <c r="N591" s="60">
        <v>80</v>
      </c>
      <c r="O591">
        <v>1</v>
      </c>
      <c r="P591">
        <v>0.8</v>
      </c>
      <c r="R591" t="s">
        <v>296</v>
      </c>
      <c r="S591" t="s">
        <v>308</v>
      </c>
      <c r="T591">
        <v>3</v>
      </c>
      <c r="U591" t="s">
        <v>1843</v>
      </c>
      <c r="V591" s="60">
        <v>15</v>
      </c>
      <c r="W591">
        <v>1</v>
      </c>
      <c r="X591">
        <v>0.15</v>
      </c>
    </row>
    <row r="592" spans="10:24">
      <c r="J592" t="s">
        <v>296</v>
      </c>
      <c r="K592" t="s">
        <v>314</v>
      </c>
      <c r="L592">
        <v>2</v>
      </c>
      <c r="M592" t="s">
        <v>1468</v>
      </c>
      <c r="N592" s="60">
        <v>20</v>
      </c>
      <c r="O592">
        <v>3</v>
      </c>
      <c r="P592">
        <v>0.6</v>
      </c>
      <c r="R592" t="s">
        <v>296</v>
      </c>
      <c r="S592" t="s">
        <v>309</v>
      </c>
      <c r="T592">
        <v>1</v>
      </c>
      <c r="U592" t="s">
        <v>1844</v>
      </c>
      <c r="V592" s="60">
        <v>15</v>
      </c>
      <c r="W592">
        <v>1</v>
      </c>
      <c r="X592">
        <v>0.15</v>
      </c>
    </row>
    <row r="593" spans="10:24">
      <c r="J593" t="s">
        <v>296</v>
      </c>
      <c r="K593" t="s">
        <v>315</v>
      </c>
      <c r="L593">
        <v>1</v>
      </c>
      <c r="M593" t="s">
        <v>1133</v>
      </c>
      <c r="N593" s="60">
        <v>70</v>
      </c>
      <c r="O593">
        <v>3</v>
      </c>
      <c r="P593">
        <v>2.1</v>
      </c>
      <c r="R593" t="s">
        <v>296</v>
      </c>
      <c r="S593" t="s">
        <v>309</v>
      </c>
      <c r="T593">
        <v>2</v>
      </c>
      <c r="U593" t="s">
        <v>1844</v>
      </c>
      <c r="V593" s="60">
        <v>15</v>
      </c>
      <c r="W593">
        <v>1</v>
      </c>
      <c r="X593">
        <v>0.15</v>
      </c>
    </row>
    <row r="594" spans="10:24">
      <c r="J594" t="s">
        <v>296</v>
      </c>
      <c r="K594" t="s">
        <v>315</v>
      </c>
      <c r="L594">
        <v>2</v>
      </c>
      <c r="M594" t="s">
        <v>1648</v>
      </c>
      <c r="N594" s="60">
        <v>20</v>
      </c>
      <c r="O594">
        <v>3</v>
      </c>
      <c r="P594">
        <v>0.6</v>
      </c>
      <c r="R594" t="s">
        <v>296</v>
      </c>
      <c r="S594" t="s">
        <v>309</v>
      </c>
      <c r="T594">
        <v>3</v>
      </c>
      <c r="U594" t="s">
        <v>1573</v>
      </c>
      <c r="V594" s="60">
        <v>70</v>
      </c>
      <c r="W594">
        <v>1</v>
      </c>
      <c r="X594">
        <v>0.7</v>
      </c>
    </row>
    <row r="595" spans="10:24">
      <c r="J595" t="s">
        <v>296</v>
      </c>
      <c r="K595" t="s">
        <v>315</v>
      </c>
      <c r="L595">
        <v>3</v>
      </c>
      <c r="M595" t="s">
        <v>1491</v>
      </c>
      <c r="N595" s="60">
        <v>10</v>
      </c>
      <c r="O595">
        <v>1</v>
      </c>
      <c r="P595">
        <v>0.1</v>
      </c>
      <c r="R595" t="s">
        <v>296</v>
      </c>
      <c r="S595" t="s">
        <v>310</v>
      </c>
      <c r="T595">
        <v>1</v>
      </c>
      <c r="U595" t="s">
        <v>1676</v>
      </c>
      <c r="V595" s="60">
        <v>50</v>
      </c>
      <c r="W595">
        <v>1</v>
      </c>
      <c r="X595">
        <v>0.5</v>
      </c>
    </row>
    <row r="596" spans="10:24">
      <c r="J596" t="s">
        <v>296</v>
      </c>
      <c r="K596" t="s">
        <v>316</v>
      </c>
      <c r="L596">
        <v>1</v>
      </c>
      <c r="M596" t="s">
        <v>1845</v>
      </c>
      <c r="N596" s="60">
        <v>50</v>
      </c>
      <c r="O596">
        <v>3</v>
      </c>
      <c r="P596">
        <v>1.5</v>
      </c>
      <c r="R596" t="s">
        <v>296</v>
      </c>
      <c r="S596" t="s">
        <v>310</v>
      </c>
      <c r="T596">
        <v>2</v>
      </c>
      <c r="U596" t="s">
        <v>1677</v>
      </c>
      <c r="V596" s="60">
        <v>33.33</v>
      </c>
      <c r="W596">
        <v>1</v>
      </c>
      <c r="X596">
        <v>0.33329999999999999</v>
      </c>
    </row>
    <row r="597" spans="10:24">
      <c r="J597" t="s">
        <v>296</v>
      </c>
      <c r="K597" t="s">
        <v>316</v>
      </c>
      <c r="L597">
        <v>2</v>
      </c>
      <c r="M597" t="s">
        <v>1663</v>
      </c>
      <c r="N597" s="60">
        <v>25</v>
      </c>
      <c r="O597">
        <v>3</v>
      </c>
      <c r="P597">
        <v>0.75</v>
      </c>
      <c r="R597" t="s">
        <v>296</v>
      </c>
      <c r="S597" t="s">
        <v>310</v>
      </c>
      <c r="T597">
        <v>3</v>
      </c>
      <c r="U597" t="s">
        <v>1679</v>
      </c>
      <c r="V597" s="60">
        <v>16.670000000000002</v>
      </c>
      <c r="W597">
        <v>3</v>
      </c>
      <c r="X597">
        <v>0.50009999999999999</v>
      </c>
    </row>
    <row r="598" spans="10:24">
      <c r="J598" t="s">
        <v>296</v>
      </c>
      <c r="K598" t="s">
        <v>316</v>
      </c>
      <c r="L598">
        <v>3</v>
      </c>
      <c r="M598" t="s">
        <v>720</v>
      </c>
      <c r="N598" s="60">
        <v>25</v>
      </c>
      <c r="O598">
        <v>1</v>
      </c>
      <c r="P598">
        <v>0.25</v>
      </c>
      <c r="R598" t="s">
        <v>296</v>
      </c>
      <c r="S598" t="s">
        <v>311</v>
      </c>
      <c r="T598">
        <v>1</v>
      </c>
      <c r="U598" t="s">
        <v>1676</v>
      </c>
      <c r="V598" s="60">
        <v>50</v>
      </c>
      <c r="W598">
        <v>1</v>
      </c>
      <c r="X598">
        <v>0.5</v>
      </c>
    </row>
    <row r="599" spans="10:24">
      <c r="J599" t="s">
        <v>296</v>
      </c>
      <c r="K599" t="s">
        <v>317</v>
      </c>
      <c r="L599">
        <v>1</v>
      </c>
      <c r="M599" t="s">
        <v>1846</v>
      </c>
      <c r="N599" s="60">
        <v>80</v>
      </c>
      <c r="O599">
        <v>1</v>
      </c>
      <c r="P599">
        <v>0.8</v>
      </c>
      <c r="R599" t="s">
        <v>296</v>
      </c>
      <c r="S599" t="s">
        <v>311</v>
      </c>
      <c r="T599">
        <v>2</v>
      </c>
      <c r="U599" t="s">
        <v>1677</v>
      </c>
      <c r="V599" s="60">
        <v>33.33</v>
      </c>
      <c r="W599">
        <v>1</v>
      </c>
      <c r="X599">
        <v>0.33329999999999999</v>
      </c>
    </row>
    <row r="600" spans="10:24">
      <c r="J600" t="s">
        <v>296</v>
      </c>
      <c r="K600" t="s">
        <v>317</v>
      </c>
      <c r="L600">
        <v>2</v>
      </c>
      <c r="M600" t="s">
        <v>765</v>
      </c>
      <c r="N600" s="60">
        <v>10</v>
      </c>
      <c r="O600">
        <v>1</v>
      </c>
      <c r="P600">
        <v>0.1</v>
      </c>
      <c r="R600" t="s">
        <v>296</v>
      </c>
      <c r="S600" t="s">
        <v>311</v>
      </c>
      <c r="T600">
        <v>3</v>
      </c>
      <c r="U600" t="s">
        <v>1679</v>
      </c>
      <c r="V600" s="60">
        <v>16.670000000000002</v>
      </c>
      <c r="W600">
        <v>3</v>
      </c>
      <c r="X600">
        <v>0.50009999999999999</v>
      </c>
    </row>
    <row r="601" spans="10:24">
      <c r="J601" t="s">
        <v>296</v>
      </c>
      <c r="K601" t="s">
        <v>317</v>
      </c>
      <c r="L601">
        <v>3</v>
      </c>
      <c r="M601" t="s">
        <v>828</v>
      </c>
      <c r="N601" s="60">
        <v>10</v>
      </c>
      <c r="O601">
        <v>3</v>
      </c>
      <c r="P601">
        <v>0.3</v>
      </c>
      <c r="R601" t="s">
        <v>296</v>
      </c>
      <c r="S601" t="s">
        <v>312</v>
      </c>
      <c r="T601">
        <v>1</v>
      </c>
      <c r="U601" t="s">
        <v>1577</v>
      </c>
      <c r="V601" s="60">
        <v>100</v>
      </c>
      <c r="W601">
        <v>1</v>
      </c>
      <c r="X601">
        <v>1</v>
      </c>
    </row>
    <row r="602" spans="10:24">
      <c r="J602" t="s">
        <v>296</v>
      </c>
      <c r="K602" t="s">
        <v>319</v>
      </c>
      <c r="L602">
        <v>1</v>
      </c>
      <c r="M602" t="s">
        <v>1341</v>
      </c>
      <c r="N602" s="60">
        <v>100</v>
      </c>
      <c r="O602">
        <v>1</v>
      </c>
      <c r="P602">
        <v>1</v>
      </c>
      <c r="R602" t="s">
        <v>296</v>
      </c>
      <c r="S602" t="s">
        <v>313</v>
      </c>
      <c r="T602">
        <v>1</v>
      </c>
      <c r="U602" t="s">
        <v>1847</v>
      </c>
      <c r="V602" s="60">
        <v>37.5</v>
      </c>
      <c r="W602">
        <v>1</v>
      </c>
      <c r="X602">
        <v>0.375</v>
      </c>
    </row>
    <row r="603" spans="10:24">
      <c r="J603" t="s">
        <v>296</v>
      </c>
      <c r="K603" t="s">
        <v>320</v>
      </c>
      <c r="L603">
        <v>1</v>
      </c>
      <c r="M603" t="s">
        <v>1485</v>
      </c>
      <c r="N603" s="60">
        <v>40</v>
      </c>
      <c r="O603">
        <v>2</v>
      </c>
      <c r="P603">
        <v>0.8</v>
      </c>
      <c r="R603" t="s">
        <v>296</v>
      </c>
      <c r="S603" t="s">
        <v>313</v>
      </c>
      <c r="T603">
        <v>2</v>
      </c>
      <c r="U603" t="s">
        <v>1848</v>
      </c>
      <c r="V603" s="60">
        <v>25</v>
      </c>
      <c r="W603">
        <v>1</v>
      </c>
      <c r="X603">
        <v>0.25</v>
      </c>
    </row>
    <row r="604" spans="10:24">
      <c r="J604" t="s">
        <v>296</v>
      </c>
      <c r="K604" t="s">
        <v>320</v>
      </c>
      <c r="L604">
        <v>2</v>
      </c>
      <c r="M604" t="s">
        <v>1485</v>
      </c>
      <c r="N604" s="60">
        <v>30</v>
      </c>
      <c r="O604">
        <v>2</v>
      </c>
      <c r="P604">
        <v>0.6</v>
      </c>
      <c r="R604" t="s">
        <v>296</v>
      </c>
      <c r="S604" t="s">
        <v>313</v>
      </c>
      <c r="T604">
        <v>3</v>
      </c>
      <c r="U604" t="s">
        <v>1849</v>
      </c>
      <c r="V604" s="60">
        <v>37.5</v>
      </c>
      <c r="W604">
        <v>1</v>
      </c>
      <c r="X604">
        <v>0.375</v>
      </c>
    </row>
    <row r="605" spans="10:24">
      <c r="J605" t="s">
        <v>296</v>
      </c>
      <c r="K605" t="s">
        <v>320</v>
      </c>
      <c r="L605">
        <v>3</v>
      </c>
      <c r="M605" t="s">
        <v>1850</v>
      </c>
      <c r="N605" s="60">
        <v>30</v>
      </c>
      <c r="O605">
        <v>3</v>
      </c>
      <c r="P605">
        <v>0.9</v>
      </c>
      <c r="R605" t="s">
        <v>296</v>
      </c>
      <c r="S605" t="s">
        <v>314</v>
      </c>
      <c r="T605">
        <v>1</v>
      </c>
      <c r="U605" t="s">
        <v>1395</v>
      </c>
      <c r="V605" s="60">
        <v>80</v>
      </c>
      <c r="W605">
        <v>2</v>
      </c>
      <c r="X605">
        <v>1.6</v>
      </c>
    </row>
    <row r="606" spans="10:24">
      <c r="J606" t="s">
        <v>296</v>
      </c>
      <c r="K606" t="s">
        <v>321</v>
      </c>
      <c r="L606">
        <v>1</v>
      </c>
      <c r="M606" t="s">
        <v>1541</v>
      </c>
      <c r="N606" s="60">
        <v>50</v>
      </c>
      <c r="O606">
        <v>1</v>
      </c>
      <c r="P606">
        <v>0.5</v>
      </c>
      <c r="R606" t="s">
        <v>296</v>
      </c>
      <c r="S606" t="s">
        <v>314</v>
      </c>
      <c r="T606">
        <v>2</v>
      </c>
      <c r="U606" t="s">
        <v>1395</v>
      </c>
      <c r="V606" s="60">
        <v>20</v>
      </c>
      <c r="W606">
        <v>2</v>
      </c>
      <c r="X606">
        <v>0.4</v>
      </c>
    </row>
    <row r="607" spans="10:24">
      <c r="J607" t="s">
        <v>296</v>
      </c>
      <c r="K607" t="s">
        <v>321</v>
      </c>
      <c r="L607">
        <v>2</v>
      </c>
      <c r="M607" t="s">
        <v>1176</v>
      </c>
      <c r="N607" s="60">
        <v>50</v>
      </c>
      <c r="O607">
        <v>1</v>
      </c>
      <c r="P607">
        <v>0.5</v>
      </c>
      <c r="R607" t="s">
        <v>296</v>
      </c>
      <c r="S607" t="s">
        <v>315</v>
      </c>
      <c r="T607">
        <v>1</v>
      </c>
      <c r="U607" t="s">
        <v>1851</v>
      </c>
      <c r="V607" s="60">
        <v>50</v>
      </c>
      <c r="W607">
        <v>3</v>
      </c>
      <c r="X607">
        <v>1.5</v>
      </c>
    </row>
    <row r="608" spans="10:24">
      <c r="J608" t="s">
        <v>296</v>
      </c>
      <c r="K608" t="s">
        <v>323</v>
      </c>
      <c r="L608">
        <v>1</v>
      </c>
      <c r="M608" t="s">
        <v>1538</v>
      </c>
      <c r="N608" s="60">
        <v>50</v>
      </c>
      <c r="O608">
        <v>1</v>
      </c>
      <c r="P608">
        <v>0.5</v>
      </c>
      <c r="R608" t="s">
        <v>296</v>
      </c>
      <c r="S608" t="s">
        <v>315</v>
      </c>
      <c r="T608">
        <v>2</v>
      </c>
      <c r="U608" t="s">
        <v>1852</v>
      </c>
      <c r="V608" s="60">
        <v>33.33</v>
      </c>
      <c r="W608">
        <v>3</v>
      </c>
      <c r="X608">
        <v>0.99990000000000001</v>
      </c>
    </row>
    <row r="609" spans="10:24">
      <c r="J609" t="s">
        <v>296</v>
      </c>
      <c r="K609" t="s">
        <v>323</v>
      </c>
      <c r="L609">
        <v>2</v>
      </c>
      <c r="M609" t="s">
        <v>1522</v>
      </c>
      <c r="N609" s="60">
        <v>30</v>
      </c>
      <c r="O609">
        <v>1</v>
      </c>
      <c r="P609">
        <v>0.3</v>
      </c>
      <c r="R609" t="s">
        <v>296</v>
      </c>
      <c r="S609" t="s">
        <v>315</v>
      </c>
      <c r="T609">
        <v>3</v>
      </c>
      <c r="U609" t="s">
        <v>944</v>
      </c>
      <c r="V609" s="60">
        <v>16.670000000000002</v>
      </c>
      <c r="W609">
        <v>1</v>
      </c>
      <c r="X609">
        <v>0.16669999999999999</v>
      </c>
    </row>
    <row r="610" spans="10:24">
      <c r="J610" t="s">
        <v>296</v>
      </c>
      <c r="K610" t="s">
        <v>323</v>
      </c>
      <c r="L610">
        <v>3</v>
      </c>
      <c r="M610" t="s">
        <v>1853</v>
      </c>
      <c r="N610" s="60">
        <v>20</v>
      </c>
      <c r="O610">
        <v>2</v>
      </c>
      <c r="P610">
        <v>0.4</v>
      </c>
      <c r="R610" t="s">
        <v>296</v>
      </c>
      <c r="S610" t="s">
        <v>316</v>
      </c>
      <c r="T610">
        <v>1</v>
      </c>
      <c r="U610" t="s">
        <v>1854</v>
      </c>
      <c r="V610" s="60">
        <v>50</v>
      </c>
      <c r="W610">
        <v>3</v>
      </c>
      <c r="X610">
        <v>1.5</v>
      </c>
    </row>
    <row r="611" spans="10:24">
      <c r="J611" t="s">
        <v>296</v>
      </c>
      <c r="K611" t="s">
        <v>324</v>
      </c>
      <c r="L611">
        <v>1</v>
      </c>
      <c r="M611" t="s">
        <v>1541</v>
      </c>
      <c r="N611" s="60">
        <v>100</v>
      </c>
      <c r="O611">
        <v>1</v>
      </c>
      <c r="P611">
        <v>1</v>
      </c>
      <c r="R611" t="s">
        <v>296</v>
      </c>
      <c r="S611" t="s">
        <v>316</v>
      </c>
      <c r="T611">
        <v>2</v>
      </c>
      <c r="U611" t="s">
        <v>1695</v>
      </c>
      <c r="V611" s="60">
        <v>25</v>
      </c>
      <c r="W611">
        <v>3</v>
      </c>
      <c r="X611">
        <v>0.75</v>
      </c>
    </row>
    <row r="612" spans="10:24">
      <c r="J612" t="s">
        <v>296</v>
      </c>
      <c r="K612" t="s">
        <v>326</v>
      </c>
      <c r="L612">
        <v>1</v>
      </c>
      <c r="M612" t="s">
        <v>1176</v>
      </c>
      <c r="N612" s="60">
        <v>90</v>
      </c>
      <c r="O612">
        <v>1</v>
      </c>
      <c r="P612">
        <v>0.9</v>
      </c>
      <c r="R612" t="s">
        <v>296</v>
      </c>
      <c r="S612" t="s">
        <v>316</v>
      </c>
      <c r="T612">
        <v>3</v>
      </c>
      <c r="U612" t="s">
        <v>1855</v>
      </c>
      <c r="V612" s="60">
        <v>25</v>
      </c>
      <c r="W612">
        <v>1</v>
      </c>
      <c r="X612">
        <v>0.25</v>
      </c>
    </row>
    <row r="613" spans="10:24">
      <c r="J613" t="s">
        <v>296</v>
      </c>
      <c r="K613" t="s">
        <v>326</v>
      </c>
      <c r="L613">
        <v>2</v>
      </c>
      <c r="M613" t="s">
        <v>747</v>
      </c>
      <c r="N613" s="60">
        <v>5</v>
      </c>
      <c r="O613">
        <v>3</v>
      </c>
      <c r="P613">
        <v>0.15</v>
      </c>
      <c r="R613" t="s">
        <v>296</v>
      </c>
      <c r="S613" t="s">
        <v>317</v>
      </c>
      <c r="T613">
        <v>1</v>
      </c>
      <c r="U613" t="s">
        <v>829</v>
      </c>
      <c r="V613" s="60">
        <v>80</v>
      </c>
      <c r="W613">
        <v>1</v>
      </c>
      <c r="X613">
        <v>0.8</v>
      </c>
    </row>
    <row r="614" spans="10:24">
      <c r="J614" t="s">
        <v>296</v>
      </c>
      <c r="K614" t="s">
        <v>326</v>
      </c>
      <c r="L614">
        <v>3</v>
      </c>
      <c r="M614" t="s">
        <v>807</v>
      </c>
      <c r="N614" s="60">
        <v>5</v>
      </c>
      <c r="O614">
        <v>2</v>
      </c>
      <c r="P614">
        <v>0.1</v>
      </c>
      <c r="R614" t="s">
        <v>296</v>
      </c>
      <c r="S614" t="s">
        <v>317</v>
      </c>
      <c r="T614">
        <v>2</v>
      </c>
      <c r="U614" t="s">
        <v>829</v>
      </c>
      <c r="V614" s="60">
        <v>10</v>
      </c>
      <c r="W614">
        <v>1</v>
      </c>
      <c r="X614">
        <v>0.1</v>
      </c>
    </row>
    <row r="615" spans="10:24">
      <c r="J615" t="s">
        <v>296</v>
      </c>
      <c r="K615" t="s">
        <v>329</v>
      </c>
      <c r="L615">
        <v>1</v>
      </c>
      <c r="M615" t="s">
        <v>992</v>
      </c>
      <c r="N615" s="60">
        <v>30</v>
      </c>
      <c r="O615">
        <v>3</v>
      </c>
      <c r="P615">
        <v>0.9</v>
      </c>
      <c r="R615" t="s">
        <v>296</v>
      </c>
      <c r="S615" t="s">
        <v>317</v>
      </c>
      <c r="T615">
        <v>3</v>
      </c>
      <c r="U615" t="s">
        <v>829</v>
      </c>
      <c r="V615" s="60">
        <v>10</v>
      </c>
      <c r="W615">
        <v>1</v>
      </c>
      <c r="X615">
        <v>0.1</v>
      </c>
    </row>
    <row r="616" spans="10:24">
      <c r="J616" t="s">
        <v>296</v>
      </c>
      <c r="K616" t="s">
        <v>329</v>
      </c>
      <c r="L616">
        <v>2</v>
      </c>
      <c r="M616" t="s">
        <v>800</v>
      </c>
      <c r="N616" s="60">
        <v>35</v>
      </c>
      <c r="O616">
        <v>2</v>
      </c>
      <c r="P616">
        <v>0.7</v>
      </c>
      <c r="R616" t="s">
        <v>296</v>
      </c>
      <c r="S616" t="s">
        <v>319</v>
      </c>
      <c r="T616">
        <v>1</v>
      </c>
      <c r="U616" t="s">
        <v>1856</v>
      </c>
      <c r="V616" s="60">
        <v>100</v>
      </c>
      <c r="W616">
        <v>0</v>
      </c>
      <c r="X616">
        <v>0</v>
      </c>
    </row>
    <row r="617" spans="10:24">
      <c r="J617" t="s">
        <v>296</v>
      </c>
      <c r="K617" t="s">
        <v>329</v>
      </c>
      <c r="L617">
        <v>3</v>
      </c>
      <c r="M617" t="s">
        <v>772</v>
      </c>
      <c r="N617" s="60">
        <v>35</v>
      </c>
      <c r="O617">
        <v>2</v>
      </c>
      <c r="P617">
        <v>0.7</v>
      </c>
      <c r="R617" t="s">
        <v>296</v>
      </c>
      <c r="S617" t="s">
        <v>320</v>
      </c>
      <c r="T617">
        <v>1</v>
      </c>
      <c r="U617" t="s">
        <v>1857</v>
      </c>
      <c r="V617" s="60">
        <v>37.5</v>
      </c>
      <c r="W617">
        <v>1</v>
      </c>
      <c r="X617">
        <v>0.375</v>
      </c>
    </row>
    <row r="618" spans="10:24">
      <c r="J618" t="s">
        <v>296</v>
      </c>
      <c r="K618" t="s">
        <v>330</v>
      </c>
      <c r="L618">
        <v>1</v>
      </c>
      <c r="M618" t="s">
        <v>800</v>
      </c>
      <c r="N618" s="60">
        <v>40</v>
      </c>
      <c r="O618">
        <v>2</v>
      </c>
      <c r="P618">
        <v>0.8</v>
      </c>
      <c r="R618" t="s">
        <v>296</v>
      </c>
      <c r="S618" t="s">
        <v>320</v>
      </c>
      <c r="T618">
        <v>2</v>
      </c>
      <c r="U618" t="s">
        <v>1857</v>
      </c>
      <c r="V618" s="60">
        <v>37.5</v>
      </c>
      <c r="W618">
        <v>1</v>
      </c>
      <c r="X618">
        <v>0.375</v>
      </c>
    </row>
    <row r="619" spans="10:24">
      <c r="J619" t="s">
        <v>296</v>
      </c>
      <c r="K619" t="s">
        <v>330</v>
      </c>
      <c r="L619">
        <v>2</v>
      </c>
      <c r="M619" t="s">
        <v>772</v>
      </c>
      <c r="N619" s="60">
        <v>40</v>
      </c>
      <c r="O619">
        <v>2</v>
      </c>
      <c r="P619">
        <v>0.8</v>
      </c>
      <c r="R619" t="s">
        <v>296</v>
      </c>
      <c r="S619" t="s">
        <v>320</v>
      </c>
      <c r="T619">
        <v>3</v>
      </c>
      <c r="U619" t="s">
        <v>1858</v>
      </c>
      <c r="V619" s="60">
        <v>25</v>
      </c>
      <c r="W619">
        <v>3</v>
      </c>
      <c r="X619">
        <v>0.75</v>
      </c>
    </row>
    <row r="620" spans="10:24">
      <c r="J620" t="s">
        <v>296</v>
      </c>
      <c r="K620" t="s">
        <v>330</v>
      </c>
      <c r="L620">
        <v>3</v>
      </c>
      <c r="M620" t="s">
        <v>1468</v>
      </c>
      <c r="N620" s="60">
        <v>20</v>
      </c>
      <c r="O620">
        <v>3</v>
      </c>
      <c r="P620">
        <v>0.6</v>
      </c>
      <c r="R620" t="s">
        <v>296</v>
      </c>
      <c r="S620" t="s">
        <v>321</v>
      </c>
      <c r="T620">
        <v>1</v>
      </c>
      <c r="U620" t="s">
        <v>1859</v>
      </c>
      <c r="V620" s="60">
        <v>60</v>
      </c>
      <c r="W620">
        <v>1</v>
      </c>
      <c r="X620">
        <v>0.6</v>
      </c>
    </row>
    <row r="621" spans="10:24">
      <c r="J621" t="s">
        <v>296</v>
      </c>
      <c r="K621" t="s">
        <v>331</v>
      </c>
      <c r="L621">
        <v>1</v>
      </c>
      <c r="M621" t="s">
        <v>800</v>
      </c>
      <c r="N621" s="60">
        <v>40</v>
      </c>
      <c r="O621">
        <v>2</v>
      </c>
      <c r="P621">
        <v>0.8</v>
      </c>
      <c r="R621" t="s">
        <v>296</v>
      </c>
      <c r="S621" t="s">
        <v>321</v>
      </c>
      <c r="T621">
        <v>2</v>
      </c>
      <c r="U621" t="s">
        <v>1859</v>
      </c>
      <c r="V621" s="60">
        <v>40</v>
      </c>
      <c r="W621">
        <v>1</v>
      </c>
      <c r="X621">
        <v>0.4</v>
      </c>
    </row>
    <row r="622" spans="10:24">
      <c r="J622" t="s">
        <v>296</v>
      </c>
      <c r="K622" t="s">
        <v>331</v>
      </c>
      <c r="L622">
        <v>2</v>
      </c>
      <c r="M622" t="s">
        <v>772</v>
      </c>
      <c r="N622" s="60">
        <v>40</v>
      </c>
      <c r="O622">
        <v>2</v>
      </c>
      <c r="P622">
        <v>0.8</v>
      </c>
      <c r="R622" t="s">
        <v>296</v>
      </c>
      <c r="S622" t="s">
        <v>323</v>
      </c>
      <c r="T622">
        <v>1</v>
      </c>
      <c r="U622" t="s">
        <v>1860</v>
      </c>
      <c r="V622" s="60">
        <v>37.5</v>
      </c>
      <c r="W622">
        <v>1</v>
      </c>
      <c r="X622">
        <v>0.375</v>
      </c>
    </row>
    <row r="623" spans="10:24">
      <c r="J623" t="s">
        <v>296</v>
      </c>
      <c r="K623" t="s">
        <v>331</v>
      </c>
      <c r="L623">
        <v>3</v>
      </c>
      <c r="M623" t="s">
        <v>1861</v>
      </c>
      <c r="N623" s="60">
        <v>20</v>
      </c>
      <c r="O623">
        <v>3</v>
      </c>
      <c r="P623">
        <v>0.6</v>
      </c>
      <c r="R623" t="s">
        <v>296</v>
      </c>
      <c r="S623" t="s">
        <v>323</v>
      </c>
      <c r="T623">
        <v>2</v>
      </c>
      <c r="U623" t="s">
        <v>1862</v>
      </c>
      <c r="V623" s="60">
        <v>25</v>
      </c>
      <c r="W623">
        <v>1</v>
      </c>
      <c r="X623">
        <v>0.25</v>
      </c>
    </row>
    <row r="624" spans="10:24">
      <c r="J624" t="s">
        <v>296</v>
      </c>
      <c r="K624" t="s">
        <v>332</v>
      </c>
      <c r="L624">
        <v>1</v>
      </c>
      <c r="M624" t="s">
        <v>1341</v>
      </c>
      <c r="N624" s="60">
        <v>80</v>
      </c>
      <c r="O624">
        <v>1</v>
      </c>
      <c r="P624">
        <v>0.8</v>
      </c>
      <c r="R624" t="s">
        <v>296</v>
      </c>
      <c r="S624" t="s">
        <v>323</v>
      </c>
      <c r="T624">
        <v>3</v>
      </c>
      <c r="U624" t="s">
        <v>1863</v>
      </c>
      <c r="V624" s="60">
        <v>37.5</v>
      </c>
      <c r="W624">
        <v>2</v>
      </c>
      <c r="X624">
        <v>0.75</v>
      </c>
    </row>
    <row r="625" spans="10:24">
      <c r="J625" t="s">
        <v>296</v>
      </c>
      <c r="K625" t="s">
        <v>332</v>
      </c>
      <c r="L625">
        <v>2</v>
      </c>
      <c r="M625" t="s">
        <v>1176</v>
      </c>
      <c r="N625" s="60">
        <v>15</v>
      </c>
      <c r="O625">
        <v>1</v>
      </c>
      <c r="P625">
        <v>0.15</v>
      </c>
      <c r="R625" t="s">
        <v>296</v>
      </c>
      <c r="S625" t="s">
        <v>324</v>
      </c>
      <c r="T625">
        <v>1</v>
      </c>
      <c r="U625" t="s">
        <v>1404</v>
      </c>
      <c r="V625" s="60">
        <v>100</v>
      </c>
      <c r="W625">
        <v>1</v>
      </c>
      <c r="X625">
        <v>1</v>
      </c>
    </row>
    <row r="626" spans="10:24">
      <c r="J626" t="s">
        <v>296</v>
      </c>
      <c r="K626" t="s">
        <v>332</v>
      </c>
      <c r="L626">
        <v>3</v>
      </c>
      <c r="M626" t="s">
        <v>1415</v>
      </c>
      <c r="N626" s="60">
        <v>5</v>
      </c>
      <c r="O626">
        <v>1</v>
      </c>
      <c r="P626">
        <v>0.05</v>
      </c>
      <c r="R626" t="s">
        <v>296</v>
      </c>
      <c r="S626" t="s">
        <v>326</v>
      </c>
      <c r="T626">
        <v>1</v>
      </c>
      <c r="U626" t="s">
        <v>1622</v>
      </c>
      <c r="V626" s="60">
        <v>50</v>
      </c>
      <c r="W626">
        <v>2</v>
      </c>
      <c r="X626">
        <v>1</v>
      </c>
    </row>
    <row r="627" spans="10:24">
      <c r="J627" t="s">
        <v>296</v>
      </c>
      <c r="K627" t="s">
        <v>333</v>
      </c>
      <c r="L627">
        <v>1</v>
      </c>
      <c r="M627" t="s">
        <v>716</v>
      </c>
      <c r="N627" s="60">
        <v>80</v>
      </c>
      <c r="O627">
        <v>1</v>
      </c>
      <c r="P627">
        <v>0.8</v>
      </c>
      <c r="R627" t="s">
        <v>296</v>
      </c>
      <c r="S627" t="s">
        <v>326</v>
      </c>
      <c r="T627">
        <v>2</v>
      </c>
      <c r="U627" t="s">
        <v>1864</v>
      </c>
      <c r="V627" s="60">
        <v>33.33</v>
      </c>
      <c r="W627">
        <v>3</v>
      </c>
      <c r="X627">
        <v>0.99990000000000001</v>
      </c>
    </row>
    <row r="628" spans="10:24">
      <c r="J628" t="s">
        <v>296</v>
      </c>
      <c r="K628" t="s">
        <v>333</v>
      </c>
      <c r="L628">
        <v>2</v>
      </c>
      <c r="M628" t="s">
        <v>720</v>
      </c>
      <c r="N628" s="60">
        <v>10</v>
      </c>
      <c r="O628">
        <v>1</v>
      </c>
      <c r="P628">
        <v>0.1</v>
      </c>
      <c r="R628" t="s">
        <v>296</v>
      </c>
      <c r="S628" t="s">
        <v>326</v>
      </c>
      <c r="T628">
        <v>3</v>
      </c>
      <c r="U628" t="s">
        <v>1575</v>
      </c>
      <c r="V628" s="60">
        <v>16.670000000000002</v>
      </c>
      <c r="W628">
        <v>2</v>
      </c>
      <c r="X628">
        <v>0.33339999999999997</v>
      </c>
    </row>
    <row r="629" spans="10:24">
      <c r="J629" t="s">
        <v>296</v>
      </c>
      <c r="K629" t="s">
        <v>333</v>
      </c>
      <c r="L629">
        <v>3</v>
      </c>
      <c r="M629" t="s">
        <v>1498</v>
      </c>
      <c r="N629" s="60">
        <v>10</v>
      </c>
      <c r="O629">
        <v>1</v>
      </c>
      <c r="P629">
        <v>0.1</v>
      </c>
      <c r="R629" t="s">
        <v>296</v>
      </c>
      <c r="S629" t="s">
        <v>329</v>
      </c>
      <c r="T629">
        <v>1</v>
      </c>
      <c r="U629" t="s">
        <v>1865</v>
      </c>
      <c r="V629" s="60">
        <v>50</v>
      </c>
      <c r="W629">
        <v>3</v>
      </c>
      <c r="X629">
        <v>1.5</v>
      </c>
    </row>
    <row r="630" spans="10:24">
      <c r="J630" t="s">
        <v>296</v>
      </c>
      <c r="K630" t="s">
        <v>334</v>
      </c>
      <c r="L630">
        <v>1</v>
      </c>
      <c r="M630" t="s">
        <v>1522</v>
      </c>
      <c r="N630" s="60">
        <v>50</v>
      </c>
      <c r="O630">
        <v>1</v>
      </c>
      <c r="P630">
        <v>0.5</v>
      </c>
      <c r="R630" t="s">
        <v>296</v>
      </c>
      <c r="S630" t="s">
        <v>329</v>
      </c>
      <c r="T630">
        <v>2</v>
      </c>
      <c r="U630" t="s">
        <v>1866</v>
      </c>
      <c r="V630" s="60">
        <v>25</v>
      </c>
      <c r="W630">
        <v>1</v>
      </c>
      <c r="X630">
        <v>0.25</v>
      </c>
    </row>
    <row r="631" spans="10:24">
      <c r="J631" t="s">
        <v>296</v>
      </c>
      <c r="K631" t="s">
        <v>334</v>
      </c>
      <c r="L631">
        <v>2</v>
      </c>
      <c r="M631" t="s">
        <v>1522</v>
      </c>
      <c r="N631" s="60">
        <v>50</v>
      </c>
      <c r="O631">
        <v>1</v>
      </c>
      <c r="P631">
        <v>0.5</v>
      </c>
      <c r="R631" t="s">
        <v>296</v>
      </c>
      <c r="S631" t="s">
        <v>329</v>
      </c>
      <c r="T631">
        <v>3</v>
      </c>
      <c r="U631" t="s">
        <v>1867</v>
      </c>
      <c r="V631" s="60">
        <v>25</v>
      </c>
      <c r="W631">
        <v>1</v>
      </c>
      <c r="X631">
        <v>0.25</v>
      </c>
    </row>
    <row r="632" spans="10:24">
      <c r="J632" t="s">
        <v>296</v>
      </c>
      <c r="K632" t="s">
        <v>335</v>
      </c>
      <c r="L632">
        <v>1</v>
      </c>
      <c r="M632" t="s">
        <v>765</v>
      </c>
      <c r="N632" s="60">
        <v>80</v>
      </c>
      <c r="O632">
        <v>1</v>
      </c>
      <c r="P632">
        <v>0.8</v>
      </c>
      <c r="R632" t="s">
        <v>296</v>
      </c>
      <c r="S632" t="s">
        <v>330</v>
      </c>
      <c r="T632">
        <v>1</v>
      </c>
      <c r="U632" t="s">
        <v>774</v>
      </c>
      <c r="V632" s="60">
        <v>50</v>
      </c>
      <c r="W632">
        <v>1</v>
      </c>
      <c r="X632">
        <v>0.5</v>
      </c>
    </row>
    <row r="633" spans="10:24">
      <c r="J633" t="s">
        <v>296</v>
      </c>
      <c r="K633" t="s">
        <v>335</v>
      </c>
      <c r="L633">
        <v>2</v>
      </c>
      <c r="M633" t="s">
        <v>749</v>
      </c>
      <c r="N633" s="60">
        <v>20</v>
      </c>
      <c r="O633">
        <v>1</v>
      </c>
      <c r="P633">
        <v>0.2</v>
      </c>
      <c r="R633" t="s">
        <v>296</v>
      </c>
      <c r="S633" t="s">
        <v>330</v>
      </c>
      <c r="T633">
        <v>2</v>
      </c>
      <c r="U633" t="s">
        <v>774</v>
      </c>
      <c r="V633" s="60">
        <v>33.33</v>
      </c>
      <c r="W633">
        <v>1</v>
      </c>
      <c r="X633">
        <v>0.33329999999999999</v>
      </c>
    </row>
    <row r="634" spans="10:24">
      <c r="J634" t="s">
        <v>296</v>
      </c>
      <c r="K634" t="s">
        <v>336</v>
      </c>
      <c r="L634">
        <v>1</v>
      </c>
      <c r="M634" t="s">
        <v>1341</v>
      </c>
      <c r="N634" s="60">
        <v>16.670000000000002</v>
      </c>
      <c r="O634">
        <v>1</v>
      </c>
      <c r="P634">
        <v>0.16669999999999999</v>
      </c>
      <c r="R634" t="s">
        <v>296</v>
      </c>
      <c r="S634" t="s">
        <v>330</v>
      </c>
      <c r="T634">
        <v>3</v>
      </c>
      <c r="U634" t="s">
        <v>840</v>
      </c>
      <c r="V634" s="60">
        <v>16.670000000000002</v>
      </c>
      <c r="W634">
        <v>3</v>
      </c>
      <c r="X634">
        <v>0.50009999999999999</v>
      </c>
    </row>
    <row r="635" spans="10:24">
      <c r="J635" t="s">
        <v>296</v>
      </c>
      <c r="K635" t="s">
        <v>336</v>
      </c>
      <c r="L635">
        <v>2</v>
      </c>
      <c r="M635" t="s">
        <v>1341</v>
      </c>
      <c r="N635" s="60">
        <v>16.670000000000002</v>
      </c>
      <c r="O635">
        <v>1</v>
      </c>
      <c r="P635">
        <v>0.16669999999999999</v>
      </c>
      <c r="R635" t="s">
        <v>296</v>
      </c>
      <c r="S635" t="s">
        <v>331</v>
      </c>
      <c r="T635">
        <v>1</v>
      </c>
      <c r="U635" t="s">
        <v>1535</v>
      </c>
      <c r="V635" s="60">
        <v>40</v>
      </c>
      <c r="W635">
        <v>1</v>
      </c>
      <c r="X635">
        <v>0.4</v>
      </c>
    </row>
    <row r="636" spans="10:24">
      <c r="J636" t="s">
        <v>296</v>
      </c>
      <c r="K636" t="s">
        <v>336</v>
      </c>
      <c r="L636">
        <v>3</v>
      </c>
      <c r="M636" t="s">
        <v>765</v>
      </c>
      <c r="N636" s="60">
        <v>16.670000000000002</v>
      </c>
      <c r="O636">
        <v>1</v>
      </c>
      <c r="P636">
        <v>0.16669999999999999</v>
      </c>
      <c r="R636" t="s">
        <v>296</v>
      </c>
      <c r="S636" t="s">
        <v>331</v>
      </c>
      <c r="T636">
        <v>2</v>
      </c>
      <c r="U636" t="s">
        <v>1535</v>
      </c>
      <c r="V636" s="60">
        <v>40</v>
      </c>
      <c r="W636">
        <v>1</v>
      </c>
      <c r="X636">
        <v>0.4</v>
      </c>
    </row>
    <row r="637" spans="10:24">
      <c r="J637" t="s">
        <v>296</v>
      </c>
      <c r="K637" t="s">
        <v>336</v>
      </c>
      <c r="L637">
        <v>4</v>
      </c>
      <c r="M637" t="s">
        <v>765</v>
      </c>
      <c r="N637" s="60">
        <v>16.670000000000002</v>
      </c>
      <c r="O637">
        <v>1</v>
      </c>
      <c r="P637">
        <v>0.16669999999999999</v>
      </c>
      <c r="R637" t="s">
        <v>296</v>
      </c>
      <c r="S637" t="s">
        <v>331</v>
      </c>
      <c r="T637">
        <v>3</v>
      </c>
      <c r="U637" t="s">
        <v>1868</v>
      </c>
      <c r="V637" s="60">
        <v>20</v>
      </c>
      <c r="W637">
        <v>3</v>
      </c>
      <c r="X637">
        <v>0.6</v>
      </c>
    </row>
    <row r="638" spans="10:24">
      <c r="J638" t="s">
        <v>296</v>
      </c>
      <c r="K638" t="s">
        <v>336</v>
      </c>
      <c r="L638">
        <v>5</v>
      </c>
      <c r="M638" t="s">
        <v>828</v>
      </c>
      <c r="N638" s="60">
        <v>16.66</v>
      </c>
      <c r="O638">
        <v>3</v>
      </c>
      <c r="P638">
        <v>0.49980000000000002</v>
      </c>
      <c r="R638" t="s">
        <v>296</v>
      </c>
      <c r="S638" t="s">
        <v>332</v>
      </c>
      <c r="T638">
        <v>1</v>
      </c>
      <c r="U638" t="s">
        <v>1783</v>
      </c>
      <c r="V638" s="60">
        <v>33.340000000000003</v>
      </c>
      <c r="W638">
        <v>0</v>
      </c>
      <c r="X638">
        <v>0</v>
      </c>
    </row>
    <row r="639" spans="10:24">
      <c r="J639" t="s">
        <v>296</v>
      </c>
      <c r="K639" t="s">
        <v>336</v>
      </c>
      <c r="L639">
        <v>6</v>
      </c>
      <c r="M639" t="s">
        <v>828</v>
      </c>
      <c r="N639" s="60">
        <v>16.66</v>
      </c>
      <c r="O639">
        <v>3</v>
      </c>
      <c r="P639">
        <v>0.49980000000000002</v>
      </c>
      <c r="R639" t="s">
        <v>296</v>
      </c>
      <c r="S639" t="s">
        <v>332</v>
      </c>
      <c r="T639">
        <v>2</v>
      </c>
      <c r="U639" t="s">
        <v>1783</v>
      </c>
      <c r="V639" s="60">
        <v>33.33</v>
      </c>
      <c r="W639">
        <v>0</v>
      </c>
      <c r="X639">
        <v>0</v>
      </c>
    </row>
    <row r="640" spans="10:24">
      <c r="J640" t="s">
        <v>296</v>
      </c>
      <c r="K640" t="s">
        <v>337</v>
      </c>
      <c r="L640">
        <v>1</v>
      </c>
      <c r="M640" t="s">
        <v>1341</v>
      </c>
      <c r="N640" s="60">
        <v>33.340000000000003</v>
      </c>
      <c r="O640">
        <v>1</v>
      </c>
      <c r="P640">
        <v>0.33339999999999997</v>
      </c>
      <c r="R640" t="s">
        <v>296</v>
      </c>
      <c r="S640" t="s">
        <v>332</v>
      </c>
      <c r="T640">
        <v>3</v>
      </c>
      <c r="U640" t="s">
        <v>1783</v>
      </c>
      <c r="V640" s="60">
        <v>33.33</v>
      </c>
      <c r="W640">
        <v>0</v>
      </c>
      <c r="X640">
        <v>0</v>
      </c>
    </row>
    <row r="641" spans="10:24">
      <c r="J641" t="s">
        <v>296</v>
      </c>
      <c r="K641" t="s">
        <v>337</v>
      </c>
      <c r="L641">
        <v>2</v>
      </c>
      <c r="M641" t="s">
        <v>765</v>
      </c>
      <c r="N641" s="60">
        <v>33.33</v>
      </c>
      <c r="O641">
        <v>1</v>
      </c>
      <c r="P641">
        <v>0.33329999999999999</v>
      </c>
      <c r="R641" t="s">
        <v>296</v>
      </c>
      <c r="S641" t="s">
        <v>334</v>
      </c>
      <c r="T641">
        <v>1</v>
      </c>
      <c r="U641" t="s">
        <v>1869</v>
      </c>
      <c r="V641" s="60">
        <v>80</v>
      </c>
      <c r="W641">
        <v>1</v>
      </c>
      <c r="X641">
        <v>0.8</v>
      </c>
    </row>
    <row r="642" spans="10:24">
      <c r="J642" t="s">
        <v>296</v>
      </c>
      <c r="K642" t="s">
        <v>337</v>
      </c>
      <c r="L642">
        <v>3</v>
      </c>
      <c r="M642" t="s">
        <v>828</v>
      </c>
      <c r="N642" s="60">
        <v>33.33</v>
      </c>
      <c r="O642">
        <v>3</v>
      </c>
      <c r="P642">
        <v>0.99990000000000001</v>
      </c>
      <c r="R642" t="s">
        <v>296</v>
      </c>
      <c r="S642" t="s">
        <v>334</v>
      </c>
      <c r="T642">
        <v>2</v>
      </c>
      <c r="U642" t="s">
        <v>1870</v>
      </c>
      <c r="V642" s="60">
        <v>20</v>
      </c>
      <c r="W642">
        <v>1</v>
      </c>
      <c r="X642">
        <v>0.2</v>
      </c>
    </row>
    <row r="643" spans="10:24">
      <c r="J643" t="s">
        <v>296</v>
      </c>
      <c r="K643" t="s">
        <v>338</v>
      </c>
      <c r="L643">
        <v>1</v>
      </c>
      <c r="M643" t="s">
        <v>1341</v>
      </c>
      <c r="N643" s="60">
        <v>100</v>
      </c>
      <c r="O643">
        <v>1</v>
      </c>
      <c r="P643">
        <v>1</v>
      </c>
      <c r="R643" t="s">
        <v>296</v>
      </c>
      <c r="S643" t="s">
        <v>335</v>
      </c>
      <c r="T643">
        <v>1</v>
      </c>
      <c r="U643" t="s">
        <v>1871</v>
      </c>
      <c r="V643" s="60">
        <v>50</v>
      </c>
      <c r="W643">
        <v>1</v>
      </c>
      <c r="X643">
        <v>0.5</v>
      </c>
    </row>
    <row r="644" spans="10:24">
      <c r="J644" t="s">
        <v>296</v>
      </c>
      <c r="K644" t="s">
        <v>339</v>
      </c>
      <c r="L644">
        <v>1</v>
      </c>
      <c r="M644" t="s">
        <v>808</v>
      </c>
      <c r="N644" s="60">
        <v>100</v>
      </c>
      <c r="O644">
        <v>1</v>
      </c>
      <c r="P644">
        <v>1</v>
      </c>
      <c r="R644" t="s">
        <v>296</v>
      </c>
      <c r="S644" t="s">
        <v>335</v>
      </c>
      <c r="T644">
        <v>2</v>
      </c>
      <c r="U644" t="s">
        <v>1872</v>
      </c>
      <c r="V644" s="60">
        <v>33.33</v>
      </c>
      <c r="W644">
        <v>1</v>
      </c>
      <c r="X644">
        <v>0.33329999999999999</v>
      </c>
    </row>
    <row r="645" spans="10:24">
      <c r="J645" t="s">
        <v>296</v>
      </c>
      <c r="K645" t="s">
        <v>340</v>
      </c>
      <c r="L645">
        <v>1</v>
      </c>
      <c r="M645" t="s">
        <v>1341</v>
      </c>
      <c r="N645" s="60">
        <v>75</v>
      </c>
      <c r="O645">
        <v>1</v>
      </c>
      <c r="P645">
        <v>0.75</v>
      </c>
      <c r="R645" t="s">
        <v>296</v>
      </c>
      <c r="S645" t="s">
        <v>335</v>
      </c>
      <c r="T645">
        <v>3</v>
      </c>
      <c r="U645" t="s">
        <v>1873</v>
      </c>
      <c r="V645" s="60">
        <v>16.670000000000002</v>
      </c>
      <c r="W645">
        <v>1</v>
      </c>
      <c r="X645">
        <v>0.16669999999999999</v>
      </c>
    </row>
    <row r="646" spans="10:24">
      <c r="J646" t="s">
        <v>296</v>
      </c>
      <c r="K646" t="s">
        <v>340</v>
      </c>
      <c r="L646">
        <v>2</v>
      </c>
      <c r="M646" t="s">
        <v>992</v>
      </c>
      <c r="N646" s="60">
        <v>10</v>
      </c>
      <c r="O646">
        <v>3</v>
      </c>
      <c r="P646">
        <v>0.3</v>
      </c>
      <c r="R646" t="s">
        <v>296</v>
      </c>
      <c r="S646" t="s">
        <v>336</v>
      </c>
      <c r="T646">
        <v>1</v>
      </c>
      <c r="U646" t="s">
        <v>1874</v>
      </c>
      <c r="V646" s="60">
        <v>20</v>
      </c>
      <c r="W646">
        <v>2</v>
      </c>
      <c r="X646">
        <v>0.4</v>
      </c>
    </row>
    <row r="647" spans="10:24">
      <c r="J647" t="s">
        <v>296</v>
      </c>
      <c r="K647" t="s">
        <v>340</v>
      </c>
      <c r="L647">
        <v>3</v>
      </c>
      <c r="M647" t="s">
        <v>1640</v>
      </c>
      <c r="N647" s="60">
        <v>15</v>
      </c>
      <c r="O647">
        <v>3</v>
      </c>
      <c r="P647">
        <v>0.45</v>
      </c>
      <c r="R647" t="s">
        <v>296</v>
      </c>
      <c r="S647" t="s">
        <v>336</v>
      </c>
      <c r="T647">
        <v>2</v>
      </c>
      <c r="U647" t="s">
        <v>1875</v>
      </c>
      <c r="V647" s="60">
        <v>13.34</v>
      </c>
      <c r="W647">
        <v>2</v>
      </c>
      <c r="X647">
        <v>0.26679999999999998</v>
      </c>
    </row>
    <row r="648" spans="10:24">
      <c r="J648" t="s">
        <v>296</v>
      </c>
      <c r="K648" t="s">
        <v>341</v>
      </c>
      <c r="L648">
        <v>1</v>
      </c>
      <c r="M648" t="s">
        <v>716</v>
      </c>
      <c r="N648" s="60">
        <v>80</v>
      </c>
      <c r="O648">
        <v>1</v>
      </c>
      <c r="P648">
        <v>0.8</v>
      </c>
      <c r="R648" t="s">
        <v>296</v>
      </c>
      <c r="S648" t="s">
        <v>336</v>
      </c>
      <c r="T648">
        <v>3</v>
      </c>
      <c r="U648" t="s">
        <v>1874</v>
      </c>
      <c r="V648" s="60">
        <v>20</v>
      </c>
      <c r="W648">
        <v>2</v>
      </c>
      <c r="X648">
        <v>0.4</v>
      </c>
    </row>
    <row r="649" spans="10:24">
      <c r="J649" t="s">
        <v>296</v>
      </c>
      <c r="K649" t="s">
        <v>341</v>
      </c>
      <c r="L649">
        <v>2</v>
      </c>
      <c r="M649" t="s">
        <v>720</v>
      </c>
      <c r="N649" s="60">
        <v>15</v>
      </c>
      <c r="O649">
        <v>1</v>
      </c>
      <c r="P649">
        <v>0.15</v>
      </c>
      <c r="R649" t="s">
        <v>296</v>
      </c>
      <c r="S649" t="s">
        <v>336</v>
      </c>
      <c r="T649">
        <v>4</v>
      </c>
      <c r="U649" t="s">
        <v>1875</v>
      </c>
      <c r="V649" s="60">
        <v>13.33</v>
      </c>
      <c r="W649">
        <v>2</v>
      </c>
      <c r="X649">
        <v>0.2666</v>
      </c>
    </row>
    <row r="650" spans="10:24">
      <c r="J650" t="s">
        <v>296</v>
      </c>
      <c r="K650" t="s">
        <v>341</v>
      </c>
      <c r="L650">
        <v>3</v>
      </c>
      <c r="M650" t="s">
        <v>1498</v>
      </c>
      <c r="N650" s="60">
        <v>5</v>
      </c>
      <c r="O650">
        <v>1</v>
      </c>
      <c r="P650">
        <v>0.05</v>
      </c>
      <c r="R650" t="s">
        <v>296</v>
      </c>
      <c r="S650" t="s">
        <v>336</v>
      </c>
      <c r="T650">
        <v>5</v>
      </c>
      <c r="U650" t="s">
        <v>1874</v>
      </c>
      <c r="V650" s="60">
        <v>20</v>
      </c>
      <c r="W650">
        <v>2</v>
      </c>
      <c r="X650">
        <v>0.4</v>
      </c>
    </row>
    <row r="651" spans="10:24">
      <c r="J651" t="s">
        <v>296</v>
      </c>
      <c r="K651" t="s">
        <v>342</v>
      </c>
      <c r="L651">
        <v>1</v>
      </c>
      <c r="M651" t="s">
        <v>1498</v>
      </c>
      <c r="N651" s="60">
        <v>100</v>
      </c>
      <c r="O651">
        <v>1</v>
      </c>
      <c r="P651">
        <v>1</v>
      </c>
      <c r="R651" t="s">
        <v>296</v>
      </c>
      <c r="S651" t="s">
        <v>336</v>
      </c>
      <c r="T651">
        <v>6</v>
      </c>
      <c r="U651" t="s">
        <v>1875</v>
      </c>
      <c r="V651" s="60">
        <v>13.33</v>
      </c>
      <c r="W651">
        <v>2</v>
      </c>
      <c r="X651">
        <v>0.2666</v>
      </c>
    </row>
    <row r="652" spans="10:24">
      <c r="J652" t="s">
        <v>296</v>
      </c>
      <c r="K652" t="s">
        <v>343</v>
      </c>
      <c r="L652">
        <v>1</v>
      </c>
      <c r="M652" t="s">
        <v>1341</v>
      </c>
      <c r="N652" s="60">
        <v>20</v>
      </c>
      <c r="O652">
        <v>1</v>
      </c>
      <c r="P652">
        <v>0.2</v>
      </c>
      <c r="R652" t="s">
        <v>296</v>
      </c>
      <c r="S652" t="s">
        <v>337</v>
      </c>
      <c r="T652">
        <v>1</v>
      </c>
      <c r="U652" t="s">
        <v>1874</v>
      </c>
      <c r="V652" s="60">
        <v>33.340000000000003</v>
      </c>
      <c r="W652">
        <v>2</v>
      </c>
      <c r="X652">
        <v>0.66679999999999995</v>
      </c>
    </row>
    <row r="653" spans="10:24">
      <c r="J653" t="s">
        <v>296</v>
      </c>
      <c r="K653" t="s">
        <v>343</v>
      </c>
      <c r="L653">
        <v>2</v>
      </c>
      <c r="M653" t="s">
        <v>772</v>
      </c>
      <c r="N653" s="60">
        <v>30</v>
      </c>
      <c r="O653">
        <v>2</v>
      </c>
      <c r="P653">
        <v>0.6</v>
      </c>
      <c r="R653" t="s">
        <v>296</v>
      </c>
      <c r="S653" t="s">
        <v>337</v>
      </c>
      <c r="T653">
        <v>2</v>
      </c>
      <c r="U653" t="s">
        <v>1874</v>
      </c>
      <c r="V653" s="60">
        <v>33.33</v>
      </c>
      <c r="W653">
        <v>2</v>
      </c>
      <c r="X653">
        <v>0.66659999999999997</v>
      </c>
    </row>
    <row r="654" spans="10:24">
      <c r="J654" t="s">
        <v>296</v>
      </c>
      <c r="K654" t="s">
        <v>343</v>
      </c>
      <c r="L654">
        <v>3</v>
      </c>
      <c r="M654" t="s">
        <v>800</v>
      </c>
      <c r="N654" s="60">
        <v>50</v>
      </c>
      <c r="O654">
        <v>2</v>
      </c>
      <c r="P654">
        <v>1</v>
      </c>
      <c r="R654" t="s">
        <v>296</v>
      </c>
      <c r="S654" t="s">
        <v>337</v>
      </c>
      <c r="T654">
        <v>3</v>
      </c>
      <c r="U654" t="s">
        <v>1874</v>
      </c>
      <c r="V654" s="60">
        <v>33.33</v>
      </c>
      <c r="W654">
        <v>2</v>
      </c>
      <c r="X654">
        <v>0.66659999999999997</v>
      </c>
    </row>
    <row r="655" spans="10:24">
      <c r="J655" t="s">
        <v>296</v>
      </c>
      <c r="K655" t="s">
        <v>344</v>
      </c>
      <c r="L655">
        <v>1</v>
      </c>
      <c r="M655" t="s">
        <v>765</v>
      </c>
      <c r="N655" s="60">
        <v>50</v>
      </c>
      <c r="O655">
        <v>1</v>
      </c>
      <c r="P655">
        <v>0.5</v>
      </c>
      <c r="R655" t="s">
        <v>296</v>
      </c>
      <c r="S655" t="s">
        <v>338</v>
      </c>
      <c r="T655">
        <v>1</v>
      </c>
      <c r="U655" t="s">
        <v>1876</v>
      </c>
      <c r="V655" s="60">
        <v>100</v>
      </c>
      <c r="W655">
        <v>1</v>
      </c>
      <c r="X655">
        <v>1</v>
      </c>
    </row>
    <row r="656" spans="10:24">
      <c r="J656" t="s">
        <v>296</v>
      </c>
      <c r="K656" t="s">
        <v>344</v>
      </c>
      <c r="L656">
        <v>2</v>
      </c>
      <c r="M656" t="s">
        <v>765</v>
      </c>
      <c r="N656" s="60">
        <v>50</v>
      </c>
      <c r="O656">
        <v>1</v>
      </c>
      <c r="P656">
        <v>0.5</v>
      </c>
      <c r="R656" t="s">
        <v>296</v>
      </c>
      <c r="S656" t="s">
        <v>339</v>
      </c>
      <c r="T656">
        <v>1</v>
      </c>
      <c r="U656" t="s">
        <v>1877</v>
      </c>
      <c r="V656" s="60">
        <v>100</v>
      </c>
      <c r="W656">
        <v>1</v>
      </c>
      <c r="X656">
        <v>1</v>
      </c>
    </row>
    <row r="657" spans="10:24">
      <c r="J657" t="s">
        <v>296</v>
      </c>
      <c r="K657" t="s">
        <v>345</v>
      </c>
      <c r="L657">
        <v>1</v>
      </c>
      <c r="M657" t="s">
        <v>800</v>
      </c>
      <c r="N657" s="60">
        <v>80</v>
      </c>
      <c r="O657">
        <v>2</v>
      </c>
      <c r="P657">
        <v>1.6</v>
      </c>
      <c r="R657" t="s">
        <v>296</v>
      </c>
      <c r="S657" t="s">
        <v>340</v>
      </c>
      <c r="T657">
        <v>1</v>
      </c>
      <c r="U657" t="s">
        <v>1878</v>
      </c>
      <c r="V657" s="60">
        <v>75</v>
      </c>
      <c r="W657">
        <v>1</v>
      </c>
      <c r="X657">
        <v>0.75</v>
      </c>
    </row>
    <row r="658" spans="10:24">
      <c r="J658" t="s">
        <v>296</v>
      </c>
      <c r="K658" t="s">
        <v>345</v>
      </c>
      <c r="L658">
        <v>2</v>
      </c>
      <c r="M658" t="s">
        <v>1541</v>
      </c>
      <c r="N658" s="60">
        <v>10</v>
      </c>
      <c r="O658">
        <v>1</v>
      </c>
      <c r="P658">
        <v>0.1</v>
      </c>
      <c r="R658" t="s">
        <v>296</v>
      </c>
      <c r="S658" t="s">
        <v>340</v>
      </c>
      <c r="T658">
        <v>2</v>
      </c>
      <c r="U658" t="s">
        <v>1879</v>
      </c>
      <c r="V658" s="60">
        <v>10</v>
      </c>
      <c r="W658">
        <v>3</v>
      </c>
      <c r="X658">
        <v>0.3</v>
      </c>
    </row>
    <row r="659" spans="10:24">
      <c r="J659" t="s">
        <v>296</v>
      </c>
      <c r="K659" t="s">
        <v>345</v>
      </c>
      <c r="L659">
        <v>3</v>
      </c>
      <c r="M659" t="s">
        <v>1176</v>
      </c>
      <c r="N659" s="60">
        <v>10</v>
      </c>
      <c r="O659">
        <v>1</v>
      </c>
      <c r="P659">
        <v>0.1</v>
      </c>
      <c r="R659" t="s">
        <v>296</v>
      </c>
      <c r="S659" t="s">
        <v>340</v>
      </c>
      <c r="T659">
        <v>3</v>
      </c>
      <c r="U659" t="s">
        <v>1880</v>
      </c>
      <c r="V659" s="60">
        <v>15</v>
      </c>
      <c r="W659">
        <v>3</v>
      </c>
      <c r="X659">
        <v>0.45</v>
      </c>
    </row>
    <row r="660" spans="10:24">
      <c r="J660" t="s">
        <v>296</v>
      </c>
      <c r="K660" t="s">
        <v>346</v>
      </c>
      <c r="L660">
        <v>1</v>
      </c>
      <c r="M660" t="s">
        <v>1081</v>
      </c>
      <c r="N660" s="60">
        <v>60</v>
      </c>
      <c r="O660">
        <v>1</v>
      </c>
      <c r="P660">
        <v>0.6</v>
      </c>
      <c r="R660" t="s">
        <v>296</v>
      </c>
      <c r="S660" t="s">
        <v>341</v>
      </c>
      <c r="T660">
        <v>1</v>
      </c>
      <c r="U660" t="s">
        <v>1783</v>
      </c>
      <c r="V660" s="60">
        <v>33.340000000000003</v>
      </c>
      <c r="W660">
        <v>0</v>
      </c>
      <c r="X660">
        <v>0</v>
      </c>
    </row>
    <row r="661" spans="10:24">
      <c r="J661" t="s">
        <v>296</v>
      </c>
      <c r="K661" t="s">
        <v>346</v>
      </c>
      <c r="L661">
        <v>2</v>
      </c>
      <c r="M661" t="s">
        <v>1600</v>
      </c>
      <c r="N661" s="60">
        <v>20</v>
      </c>
      <c r="O661">
        <v>3</v>
      </c>
      <c r="P661">
        <v>0.6</v>
      </c>
      <c r="R661" t="s">
        <v>296</v>
      </c>
      <c r="S661" t="s">
        <v>341</v>
      </c>
      <c r="T661">
        <v>2</v>
      </c>
      <c r="U661" t="s">
        <v>1783</v>
      </c>
      <c r="V661" s="60">
        <v>33.33</v>
      </c>
      <c r="W661">
        <v>0</v>
      </c>
      <c r="X661">
        <v>0</v>
      </c>
    </row>
    <row r="662" spans="10:24">
      <c r="J662" t="s">
        <v>296</v>
      </c>
      <c r="K662" t="s">
        <v>346</v>
      </c>
      <c r="L662">
        <v>3</v>
      </c>
      <c r="M662" t="s">
        <v>1881</v>
      </c>
      <c r="N662" s="60">
        <v>20</v>
      </c>
      <c r="O662">
        <v>1</v>
      </c>
      <c r="P662">
        <v>0.2</v>
      </c>
      <c r="R662" t="s">
        <v>296</v>
      </c>
      <c r="S662" t="s">
        <v>341</v>
      </c>
      <c r="T662">
        <v>3</v>
      </c>
      <c r="U662" t="s">
        <v>1783</v>
      </c>
      <c r="V662" s="60">
        <v>33.33</v>
      </c>
      <c r="W662">
        <v>0</v>
      </c>
      <c r="X662">
        <v>0</v>
      </c>
    </row>
    <row r="663" spans="10:24">
      <c r="J663" t="s">
        <v>296</v>
      </c>
      <c r="K663" t="s">
        <v>347</v>
      </c>
      <c r="L663">
        <v>1</v>
      </c>
      <c r="M663" t="s">
        <v>1176</v>
      </c>
      <c r="N663" s="60">
        <v>33.340000000000003</v>
      </c>
      <c r="O663">
        <v>1</v>
      </c>
      <c r="P663">
        <v>0.33339999999999997</v>
      </c>
      <c r="R663" t="s">
        <v>296</v>
      </c>
      <c r="S663" t="s">
        <v>342</v>
      </c>
      <c r="T663">
        <v>1</v>
      </c>
      <c r="U663" t="s">
        <v>1882</v>
      </c>
      <c r="V663" s="60">
        <v>100</v>
      </c>
      <c r="W663">
        <v>1</v>
      </c>
      <c r="X663">
        <v>1</v>
      </c>
    </row>
    <row r="664" spans="10:24">
      <c r="J664" t="s">
        <v>296</v>
      </c>
      <c r="K664" t="s">
        <v>347</v>
      </c>
      <c r="L664">
        <v>2</v>
      </c>
      <c r="M664" t="s">
        <v>1176</v>
      </c>
      <c r="N664" s="60">
        <v>33.33</v>
      </c>
      <c r="O664">
        <v>1</v>
      </c>
      <c r="P664">
        <v>0.33329999999999999</v>
      </c>
      <c r="R664" t="s">
        <v>296</v>
      </c>
      <c r="S664" t="s">
        <v>343</v>
      </c>
      <c r="T664">
        <v>1</v>
      </c>
      <c r="U664" t="s">
        <v>1883</v>
      </c>
      <c r="V664" s="60">
        <v>20</v>
      </c>
      <c r="W664">
        <v>1</v>
      </c>
      <c r="X664">
        <v>0.2</v>
      </c>
    </row>
    <row r="665" spans="10:24">
      <c r="J665" t="s">
        <v>296</v>
      </c>
      <c r="K665" t="s">
        <v>347</v>
      </c>
      <c r="L665">
        <v>3</v>
      </c>
      <c r="M665" t="s">
        <v>1341</v>
      </c>
      <c r="N665" s="60">
        <v>33.33</v>
      </c>
      <c r="O665">
        <v>1</v>
      </c>
      <c r="P665">
        <v>0.33329999999999999</v>
      </c>
      <c r="R665" t="s">
        <v>296</v>
      </c>
      <c r="S665" t="s">
        <v>343</v>
      </c>
      <c r="T665">
        <v>2</v>
      </c>
      <c r="U665" t="s">
        <v>1883</v>
      </c>
      <c r="V665" s="60">
        <v>30</v>
      </c>
      <c r="W665">
        <v>1</v>
      </c>
      <c r="X665">
        <v>0.3</v>
      </c>
    </row>
    <row r="666" spans="10:24">
      <c r="J666" t="s">
        <v>296</v>
      </c>
      <c r="K666" t="s">
        <v>348</v>
      </c>
      <c r="L666">
        <v>1</v>
      </c>
      <c r="M666" t="s">
        <v>1176</v>
      </c>
      <c r="N666" s="60">
        <v>10</v>
      </c>
      <c r="O666">
        <v>1</v>
      </c>
      <c r="P666">
        <v>0.1</v>
      </c>
      <c r="R666" t="s">
        <v>296</v>
      </c>
      <c r="S666" t="s">
        <v>343</v>
      </c>
      <c r="T666">
        <v>3</v>
      </c>
      <c r="U666" t="s">
        <v>1883</v>
      </c>
      <c r="V666" s="60">
        <v>50</v>
      </c>
      <c r="W666">
        <v>1</v>
      </c>
      <c r="X666">
        <v>0.5</v>
      </c>
    </row>
    <row r="667" spans="10:24">
      <c r="J667" t="s">
        <v>296</v>
      </c>
      <c r="K667" t="s">
        <v>348</v>
      </c>
      <c r="L667">
        <v>2</v>
      </c>
      <c r="M667" t="s">
        <v>1341</v>
      </c>
      <c r="N667" s="60">
        <v>20</v>
      </c>
      <c r="O667">
        <v>1</v>
      </c>
      <c r="P667">
        <v>0.2</v>
      </c>
      <c r="R667" t="s">
        <v>296</v>
      </c>
      <c r="S667" t="s">
        <v>344</v>
      </c>
      <c r="T667">
        <v>1</v>
      </c>
      <c r="U667" t="s">
        <v>1409</v>
      </c>
      <c r="V667" s="60">
        <v>60</v>
      </c>
      <c r="W667">
        <v>1</v>
      </c>
      <c r="X667">
        <v>0.6</v>
      </c>
    </row>
    <row r="668" spans="10:24">
      <c r="J668" t="s">
        <v>296</v>
      </c>
      <c r="K668" t="s">
        <v>348</v>
      </c>
      <c r="L668">
        <v>3</v>
      </c>
      <c r="M668" t="s">
        <v>772</v>
      </c>
      <c r="N668" s="60">
        <v>70</v>
      </c>
      <c r="O668">
        <v>2</v>
      </c>
      <c r="P668">
        <v>1.4</v>
      </c>
      <c r="R668" t="s">
        <v>296</v>
      </c>
      <c r="S668" t="s">
        <v>344</v>
      </c>
      <c r="T668">
        <v>2</v>
      </c>
      <c r="U668" t="s">
        <v>1884</v>
      </c>
      <c r="V668" s="60">
        <v>40</v>
      </c>
      <c r="W668">
        <v>1</v>
      </c>
      <c r="X668">
        <v>0.4</v>
      </c>
    </row>
    <row r="669" spans="10:24">
      <c r="J669" t="s">
        <v>296</v>
      </c>
      <c r="K669" t="s">
        <v>349</v>
      </c>
      <c r="L669">
        <v>1</v>
      </c>
      <c r="M669" t="s">
        <v>1771</v>
      </c>
      <c r="N669" s="60">
        <v>100</v>
      </c>
      <c r="O669">
        <v>3</v>
      </c>
      <c r="P669">
        <v>3</v>
      </c>
      <c r="R669" t="s">
        <v>296</v>
      </c>
      <c r="S669" t="s">
        <v>345</v>
      </c>
      <c r="T669">
        <v>1</v>
      </c>
      <c r="U669" t="s">
        <v>1787</v>
      </c>
      <c r="V669" s="60">
        <v>50</v>
      </c>
      <c r="W669">
        <v>1</v>
      </c>
      <c r="X669">
        <v>0.5</v>
      </c>
    </row>
    <row r="670" spans="10:24">
      <c r="J670" t="s">
        <v>296</v>
      </c>
      <c r="K670" t="s">
        <v>350</v>
      </c>
      <c r="L670">
        <v>1</v>
      </c>
      <c r="M670" t="s">
        <v>1522</v>
      </c>
      <c r="N670" s="60">
        <v>33.340000000000003</v>
      </c>
      <c r="O670">
        <v>1</v>
      </c>
      <c r="P670">
        <v>0.33339999999999997</v>
      </c>
      <c r="R670" t="s">
        <v>296</v>
      </c>
      <c r="S670" t="s">
        <v>345</v>
      </c>
      <c r="T670">
        <v>2</v>
      </c>
      <c r="U670" t="s">
        <v>1885</v>
      </c>
      <c r="V670" s="60">
        <v>33.33</v>
      </c>
      <c r="W670">
        <v>1</v>
      </c>
      <c r="X670">
        <v>0.33329999999999999</v>
      </c>
    </row>
    <row r="671" spans="10:24">
      <c r="J671" t="s">
        <v>296</v>
      </c>
      <c r="K671" t="s">
        <v>350</v>
      </c>
      <c r="L671">
        <v>2</v>
      </c>
      <c r="M671" t="s">
        <v>1522</v>
      </c>
      <c r="N671" s="60">
        <v>33.33</v>
      </c>
      <c r="O671">
        <v>1</v>
      </c>
      <c r="P671">
        <v>0.33329999999999999</v>
      </c>
      <c r="R671" t="s">
        <v>296</v>
      </c>
      <c r="S671" t="s">
        <v>345</v>
      </c>
      <c r="T671">
        <v>3</v>
      </c>
      <c r="U671" t="s">
        <v>1886</v>
      </c>
      <c r="V671" s="60">
        <v>16.670000000000002</v>
      </c>
      <c r="W671">
        <v>0</v>
      </c>
      <c r="X671">
        <v>0</v>
      </c>
    </row>
    <row r="672" spans="10:24">
      <c r="J672" t="s">
        <v>296</v>
      </c>
      <c r="K672" t="s">
        <v>350</v>
      </c>
      <c r="L672">
        <v>3</v>
      </c>
      <c r="M672" t="s">
        <v>1522</v>
      </c>
      <c r="N672" s="60">
        <v>33.33</v>
      </c>
      <c r="O672">
        <v>1</v>
      </c>
      <c r="P672">
        <v>0.33329999999999999</v>
      </c>
      <c r="R672" t="s">
        <v>296</v>
      </c>
      <c r="S672" t="s">
        <v>346</v>
      </c>
      <c r="T672">
        <v>1</v>
      </c>
      <c r="U672" t="s">
        <v>1887</v>
      </c>
      <c r="V672" s="60">
        <v>50</v>
      </c>
      <c r="W672">
        <v>1</v>
      </c>
      <c r="X672">
        <v>0.5</v>
      </c>
    </row>
    <row r="673" spans="10:24">
      <c r="J673" t="s">
        <v>296</v>
      </c>
      <c r="K673" t="s">
        <v>351</v>
      </c>
      <c r="L673">
        <v>1</v>
      </c>
      <c r="M673" t="s">
        <v>765</v>
      </c>
      <c r="N673" s="60">
        <v>48.72</v>
      </c>
      <c r="O673">
        <v>1</v>
      </c>
      <c r="P673">
        <v>0.48720000000000002</v>
      </c>
      <c r="R673" t="s">
        <v>296</v>
      </c>
      <c r="S673" t="s">
        <v>346</v>
      </c>
      <c r="T673">
        <v>2</v>
      </c>
      <c r="U673" t="s">
        <v>1887</v>
      </c>
      <c r="V673" s="60">
        <v>33.33</v>
      </c>
      <c r="W673">
        <v>1</v>
      </c>
      <c r="X673">
        <v>0.33329999999999999</v>
      </c>
    </row>
    <row r="674" spans="10:24">
      <c r="J674" t="s">
        <v>296</v>
      </c>
      <c r="K674" t="s">
        <v>351</v>
      </c>
      <c r="L674">
        <v>2</v>
      </c>
      <c r="M674" t="s">
        <v>765</v>
      </c>
      <c r="N674" s="60">
        <v>48.72</v>
      </c>
      <c r="O674">
        <v>1</v>
      </c>
      <c r="P674">
        <v>0.48720000000000002</v>
      </c>
      <c r="R674" t="s">
        <v>296</v>
      </c>
      <c r="S674" t="s">
        <v>346</v>
      </c>
      <c r="T674">
        <v>3</v>
      </c>
      <c r="U674" t="s">
        <v>1887</v>
      </c>
      <c r="V674" s="60">
        <v>16.670000000000002</v>
      </c>
      <c r="W674">
        <v>1</v>
      </c>
      <c r="X674">
        <v>0.16669999999999999</v>
      </c>
    </row>
    <row r="675" spans="10:24">
      <c r="J675" t="s">
        <v>296</v>
      </c>
      <c r="K675" t="s">
        <v>351</v>
      </c>
      <c r="L675">
        <v>3</v>
      </c>
      <c r="M675" t="s">
        <v>749</v>
      </c>
      <c r="N675" s="60">
        <v>2.56</v>
      </c>
      <c r="O675">
        <v>1</v>
      </c>
      <c r="P675">
        <v>2.5600000000000001E-2</v>
      </c>
      <c r="R675" t="s">
        <v>296</v>
      </c>
      <c r="S675" t="s">
        <v>347</v>
      </c>
      <c r="T675">
        <v>1</v>
      </c>
      <c r="U675" t="s">
        <v>1888</v>
      </c>
      <c r="V675" s="60">
        <v>37.5</v>
      </c>
      <c r="W675">
        <v>1</v>
      </c>
      <c r="X675">
        <v>0.375</v>
      </c>
    </row>
    <row r="676" spans="10:24">
      <c r="J676" t="s">
        <v>296</v>
      </c>
      <c r="K676" t="s">
        <v>352</v>
      </c>
      <c r="L676">
        <v>1</v>
      </c>
      <c r="M676" t="s">
        <v>1341</v>
      </c>
      <c r="N676" s="60">
        <v>100</v>
      </c>
      <c r="O676">
        <v>1</v>
      </c>
      <c r="P676">
        <v>1</v>
      </c>
      <c r="R676" t="s">
        <v>296</v>
      </c>
      <c r="S676" t="s">
        <v>347</v>
      </c>
      <c r="T676">
        <v>2</v>
      </c>
      <c r="U676" t="s">
        <v>1889</v>
      </c>
      <c r="V676" s="60">
        <v>37.5</v>
      </c>
      <c r="W676">
        <v>1</v>
      </c>
      <c r="X676">
        <v>0.375</v>
      </c>
    </row>
    <row r="677" spans="10:24">
      <c r="J677" t="s">
        <v>296</v>
      </c>
      <c r="K677" t="s">
        <v>353</v>
      </c>
      <c r="L677">
        <v>1</v>
      </c>
      <c r="M677" t="s">
        <v>1541</v>
      </c>
      <c r="N677" s="60">
        <v>100</v>
      </c>
      <c r="O677">
        <v>1</v>
      </c>
      <c r="P677">
        <v>1</v>
      </c>
      <c r="R677" t="s">
        <v>296</v>
      </c>
      <c r="S677" t="s">
        <v>347</v>
      </c>
      <c r="T677">
        <v>3</v>
      </c>
      <c r="U677" t="s">
        <v>1890</v>
      </c>
      <c r="V677" s="60">
        <v>25</v>
      </c>
      <c r="W677">
        <v>1</v>
      </c>
      <c r="X677">
        <v>0.25</v>
      </c>
    </row>
    <row r="678" spans="10:24">
      <c r="J678" t="s">
        <v>296</v>
      </c>
      <c r="K678" t="s">
        <v>354</v>
      </c>
      <c r="L678">
        <v>1</v>
      </c>
      <c r="M678" t="s">
        <v>749</v>
      </c>
      <c r="N678" s="60">
        <v>100</v>
      </c>
      <c r="O678">
        <v>1</v>
      </c>
      <c r="P678">
        <v>1</v>
      </c>
      <c r="R678" t="s">
        <v>296</v>
      </c>
      <c r="S678" t="s">
        <v>348</v>
      </c>
      <c r="T678">
        <v>1</v>
      </c>
      <c r="U678" t="s">
        <v>1891</v>
      </c>
      <c r="V678" s="60">
        <v>16.670000000000002</v>
      </c>
      <c r="W678">
        <v>1</v>
      </c>
      <c r="X678">
        <v>0.16669999999999999</v>
      </c>
    </row>
    <row r="679" spans="10:24">
      <c r="J679" t="s">
        <v>296</v>
      </c>
      <c r="K679" t="s">
        <v>355</v>
      </c>
      <c r="L679">
        <v>1</v>
      </c>
      <c r="M679" t="s">
        <v>749</v>
      </c>
      <c r="N679" s="60">
        <v>100</v>
      </c>
      <c r="O679">
        <v>1</v>
      </c>
      <c r="P679">
        <v>1</v>
      </c>
      <c r="R679" t="s">
        <v>296</v>
      </c>
      <c r="S679" t="s">
        <v>348</v>
      </c>
      <c r="T679">
        <v>2</v>
      </c>
      <c r="U679" t="s">
        <v>1891</v>
      </c>
      <c r="V679" s="60">
        <v>33.33</v>
      </c>
      <c r="W679">
        <v>1</v>
      </c>
      <c r="X679">
        <v>0.33329999999999999</v>
      </c>
    </row>
    <row r="680" spans="10:24">
      <c r="J680" t="s">
        <v>296</v>
      </c>
      <c r="K680" t="s">
        <v>356</v>
      </c>
      <c r="L680">
        <v>1</v>
      </c>
      <c r="M680" t="s">
        <v>716</v>
      </c>
      <c r="N680" s="60">
        <v>90</v>
      </c>
      <c r="O680">
        <v>1</v>
      </c>
      <c r="P680">
        <v>0.9</v>
      </c>
      <c r="R680" t="s">
        <v>296</v>
      </c>
      <c r="S680" t="s">
        <v>348</v>
      </c>
      <c r="T680">
        <v>3</v>
      </c>
      <c r="U680" t="s">
        <v>1891</v>
      </c>
      <c r="V680" s="60">
        <v>50</v>
      </c>
      <c r="W680">
        <v>1</v>
      </c>
      <c r="X680">
        <v>0.5</v>
      </c>
    </row>
    <row r="681" spans="10:24">
      <c r="J681" t="s">
        <v>296</v>
      </c>
      <c r="K681" t="s">
        <v>356</v>
      </c>
      <c r="L681">
        <v>2</v>
      </c>
      <c r="M681" t="s">
        <v>1892</v>
      </c>
      <c r="N681" s="60">
        <v>10</v>
      </c>
      <c r="O681">
        <v>3</v>
      </c>
      <c r="P681">
        <v>0.3</v>
      </c>
      <c r="R681" t="s">
        <v>296</v>
      </c>
      <c r="S681" t="s">
        <v>349</v>
      </c>
      <c r="T681">
        <v>1</v>
      </c>
      <c r="U681" t="s">
        <v>1893</v>
      </c>
      <c r="V681" s="60">
        <v>100</v>
      </c>
      <c r="W681">
        <v>3</v>
      </c>
      <c r="X681">
        <v>3</v>
      </c>
    </row>
    <row r="682" spans="10:24">
      <c r="J682" t="s">
        <v>296</v>
      </c>
      <c r="K682" t="s">
        <v>357</v>
      </c>
      <c r="L682">
        <v>1</v>
      </c>
      <c r="M682" t="s">
        <v>808</v>
      </c>
      <c r="N682" s="60">
        <v>80</v>
      </c>
      <c r="O682">
        <v>1</v>
      </c>
      <c r="P682">
        <v>0.8</v>
      </c>
      <c r="R682" t="s">
        <v>296</v>
      </c>
      <c r="S682" t="s">
        <v>350</v>
      </c>
      <c r="T682">
        <v>1</v>
      </c>
      <c r="U682" t="s">
        <v>1894</v>
      </c>
      <c r="V682" s="60">
        <v>37.5</v>
      </c>
      <c r="W682">
        <v>1</v>
      </c>
      <c r="X682">
        <v>0.375</v>
      </c>
    </row>
    <row r="683" spans="10:24">
      <c r="J683" t="s">
        <v>296</v>
      </c>
      <c r="K683" t="s">
        <v>357</v>
      </c>
      <c r="L683">
        <v>2</v>
      </c>
      <c r="M683" t="s">
        <v>720</v>
      </c>
      <c r="N683" s="60">
        <v>10</v>
      </c>
      <c r="O683">
        <v>1</v>
      </c>
      <c r="P683">
        <v>0.1</v>
      </c>
      <c r="R683" t="s">
        <v>296</v>
      </c>
      <c r="S683" t="s">
        <v>350</v>
      </c>
      <c r="T683">
        <v>2</v>
      </c>
      <c r="U683" t="s">
        <v>1895</v>
      </c>
      <c r="V683" s="60">
        <v>37.5</v>
      </c>
      <c r="W683">
        <v>1</v>
      </c>
      <c r="X683">
        <v>0.375</v>
      </c>
    </row>
    <row r="684" spans="10:24">
      <c r="J684" t="s">
        <v>296</v>
      </c>
      <c r="K684" t="s">
        <v>357</v>
      </c>
      <c r="L684">
        <v>3</v>
      </c>
      <c r="M684" t="s">
        <v>1508</v>
      </c>
      <c r="N684" s="60">
        <v>10</v>
      </c>
      <c r="O684">
        <v>2</v>
      </c>
      <c r="P684">
        <v>0.2</v>
      </c>
      <c r="R684" t="s">
        <v>296</v>
      </c>
      <c r="S684" t="s">
        <v>350</v>
      </c>
      <c r="T684">
        <v>3</v>
      </c>
      <c r="U684" t="s">
        <v>1896</v>
      </c>
      <c r="V684" s="60">
        <v>25</v>
      </c>
      <c r="W684">
        <v>1</v>
      </c>
      <c r="X684">
        <v>0.25</v>
      </c>
    </row>
    <row r="685" spans="10:24">
      <c r="J685" t="s">
        <v>296</v>
      </c>
      <c r="K685" t="s">
        <v>358</v>
      </c>
      <c r="L685">
        <v>1</v>
      </c>
      <c r="M685" t="s">
        <v>1341</v>
      </c>
      <c r="N685" s="60">
        <v>100</v>
      </c>
      <c r="O685">
        <v>1</v>
      </c>
      <c r="P685">
        <v>1</v>
      </c>
      <c r="R685" t="s">
        <v>296</v>
      </c>
      <c r="S685" t="s">
        <v>351</v>
      </c>
      <c r="T685">
        <v>1</v>
      </c>
      <c r="U685" t="s">
        <v>1581</v>
      </c>
      <c r="V685" s="60">
        <v>50</v>
      </c>
      <c r="W685">
        <v>1</v>
      </c>
      <c r="X685">
        <v>0.5</v>
      </c>
    </row>
    <row r="686" spans="10:24">
      <c r="J686" t="s">
        <v>296</v>
      </c>
      <c r="K686" t="s">
        <v>359</v>
      </c>
      <c r="L686">
        <v>1</v>
      </c>
      <c r="M686" t="s">
        <v>1541</v>
      </c>
      <c r="N686" s="60">
        <v>100</v>
      </c>
      <c r="O686">
        <v>1</v>
      </c>
      <c r="P686">
        <v>1</v>
      </c>
      <c r="R686" t="s">
        <v>296</v>
      </c>
      <c r="S686" t="s">
        <v>351</v>
      </c>
      <c r="T686">
        <v>2</v>
      </c>
      <c r="U686" t="s">
        <v>765</v>
      </c>
      <c r="V686" s="60">
        <v>33.33</v>
      </c>
      <c r="W686">
        <v>1</v>
      </c>
      <c r="X686">
        <v>0.33329999999999999</v>
      </c>
    </row>
    <row r="687" spans="10:24">
      <c r="J687" t="s">
        <v>296</v>
      </c>
      <c r="K687" t="s">
        <v>360</v>
      </c>
      <c r="L687">
        <v>1</v>
      </c>
      <c r="M687" t="s">
        <v>1897</v>
      </c>
      <c r="N687" s="60">
        <v>20</v>
      </c>
      <c r="O687">
        <v>1</v>
      </c>
      <c r="P687">
        <v>0.2</v>
      </c>
      <c r="R687" t="s">
        <v>296</v>
      </c>
      <c r="S687" t="s">
        <v>351</v>
      </c>
      <c r="T687">
        <v>3</v>
      </c>
      <c r="U687" t="s">
        <v>1583</v>
      </c>
      <c r="V687" s="60">
        <v>16.670000000000002</v>
      </c>
      <c r="W687">
        <v>1</v>
      </c>
      <c r="X687">
        <v>0.16669999999999999</v>
      </c>
    </row>
    <row r="688" spans="10:24">
      <c r="J688" t="s">
        <v>296</v>
      </c>
      <c r="K688" t="s">
        <v>360</v>
      </c>
      <c r="L688">
        <v>2</v>
      </c>
      <c r="M688" t="s">
        <v>1898</v>
      </c>
      <c r="N688" s="60">
        <v>30</v>
      </c>
      <c r="O688">
        <v>1</v>
      </c>
      <c r="P688">
        <v>0.3</v>
      </c>
      <c r="R688" t="s">
        <v>296</v>
      </c>
      <c r="S688" t="s">
        <v>352</v>
      </c>
      <c r="T688">
        <v>1</v>
      </c>
      <c r="U688" t="s">
        <v>918</v>
      </c>
      <c r="V688" s="60">
        <v>100</v>
      </c>
      <c r="W688">
        <v>1</v>
      </c>
      <c r="X688">
        <v>1</v>
      </c>
    </row>
    <row r="689" spans="10:24">
      <c r="J689" t="s">
        <v>296</v>
      </c>
      <c r="K689" t="s">
        <v>360</v>
      </c>
      <c r="L689">
        <v>3</v>
      </c>
      <c r="M689" t="s">
        <v>1607</v>
      </c>
      <c r="N689" s="60">
        <v>50</v>
      </c>
      <c r="O689">
        <v>3</v>
      </c>
      <c r="P689">
        <v>1.5</v>
      </c>
      <c r="R689" t="s">
        <v>296</v>
      </c>
      <c r="S689" t="s">
        <v>353</v>
      </c>
      <c r="T689">
        <v>1</v>
      </c>
      <c r="U689" t="s">
        <v>918</v>
      </c>
      <c r="V689" s="60">
        <v>100</v>
      </c>
      <c r="W689">
        <v>1</v>
      </c>
      <c r="X689">
        <v>1</v>
      </c>
    </row>
    <row r="690" spans="10:24">
      <c r="J690" t="s">
        <v>296</v>
      </c>
      <c r="K690" t="s">
        <v>361</v>
      </c>
      <c r="L690">
        <v>1</v>
      </c>
      <c r="M690" t="s">
        <v>772</v>
      </c>
      <c r="N690" s="60">
        <v>15</v>
      </c>
      <c r="O690">
        <v>2</v>
      </c>
      <c r="P690">
        <v>0.3</v>
      </c>
      <c r="R690" t="s">
        <v>296</v>
      </c>
      <c r="S690" t="s">
        <v>354</v>
      </c>
      <c r="T690">
        <v>1</v>
      </c>
      <c r="U690" t="s">
        <v>1899</v>
      </c>
      <c r="V690" s="60">
        <v>100</v>
      </c>
      <c r="W690">
        <v>1</v>
      </c>
      <c r="X690">
        <v>1</v>
      </c>
    </row>
    <row r="691" spans="10:24">
      <c r="J691" t="s">
        <v>296</v>
      </c>
      <c r="K691" t="s">
        <v>361</v>
      </c>
      <c r="L691">
        <v>2</v>
      </c>
      <c r="M691" t="s">
        <v>996</v>
      </c>
      <c r="N691" s="60">
        <v>15</v>
      </c>
      <c r="O691">
        <v>2</v>
      </c>
      <c r="P691">
        <v>0.3</v>
      </c>
      <c r="R691" t="s">
        <v>296</v>
      </c>
      <c r="S691" t="s">
        <v>355</v>
      </c>
      <c r="T691">
        <v>1</v>
      </c>
      <c r="U691" t="s">
        <v>1900</v>
      </c>
      <c r="V691" s="60">
        <v>100</v>
      </c>
      <c r="W691">
        <v>1</v>
      </c>
      <c r="X691">
        <v>1</v>
      </c>
    </row>
    <row r="692" spans="10:24">
      <c r="J692" t="s">
        <v>296</v>
      </c>
      <c r="K692" t="s">
        <v>361</v>
      </c>
      <c r="L692">
        <v>3</v>
      </c>
      <c r="M692" t="s">
        <v>1341</v>
      </c>
      <c r="N692" s="60">
        <v>70</v>
      </c>
      <c r="O692">
        <v>1</v>
      </c>
      <c r="P692">
        <v>0.7</v>
      </c>
      <c r="R692" t="s">
        <v>296</v>
      </c>
      <c r="S692" t="s">
        <v>356</v>
      </c>
      <c r="T692">
        <v>1</v>
      </c>
      <c r="U692" t="s">
        <v>1901</v>
      </c>
      <c r="V692" s="60">
        <v>60</v>
      </c>
      <c r="W692">
        <v>1</v>
      </c>
      <c r="X692">
        <v>0.6</v>
      </c>
    </row>
    <row r="693" spans="10:24">
      <c r="J693" t="s">
        <v>296</v>
      </c>
      <c r="K693" t="s">
        <v>362</v>
      </c>
      <c r="L693">
        <v>1</v>
      </c>
      <c r="M693" t="s">
        <v>772</v>
      </c>
      <c r="N693" s="60">
        <v>10</v>
      </c>
      <c r="O693">
        <v>2</v>
      </c>
      <c r="P693">
        <v>0.2</v>
      </c>
      <c r="R693" t="s">
        <v>296</v>
      </c>
      <c r="S693" t="s">
        <v>356</v>
      </c>
      <c r="T693">
        <v>2</v>
      </c>
      <c r="U693" t="s">
        <v>1902</v>
      </c>
      <c r="V693" s="60">
        <v>40</v>
      </c>
      <c r="W693">
        <v>3</v>
      </c>
      <c r="X693">
        <v>1.2</v>
      </c>
    </row>
    <row r="694" spans="10:24">
      <c r="J694" t="s">
        <v>296</v>
      </c>
      <c r="K694" t="s">
        <v>362</v>
      </c>
      <c r="L694">
        <v>2</v>
      </c>
      <c r="M694" t="s">
        <v>996</v>
      </c>
      <c r="N694" s="60">
        <v>30</v>
      </c>
      <c r="O694">
        <v>2</v>
      </c>
      <c r="P694">
        <v>0.6</v>
      </c>
      <c r="R694" t="s">
        <v>296</v>
      </c>
      <c r="S694" t="s">
        <v>357</v>
      </c>
      <c r="T694">
        <v>1</v>
      </c>
      <c r="V694" s="60">
        <v>50</v>
      </c>
    </row>
    <row r="695" spans="10:24">
      <c r="J695" t="s">
        <v>296</v>
      </c>
      <c r="K695" t="s">
        <v>362</v>
      </c>
      <c r="L695">
        <v>3</v>
      </c>
      <c r="M695" t="s">
        <v>1341</v>
      </c>
      <c r="N695" s="60">
        <v>60</v>
      </c>
      <c r="O695">
        <v>1</v>
      </c>
      <c r="P695">
        <v>0.6</v>
      </c>
      <c r="R695" t="s">
        <v>296</v>
      </c>
      <c r="S695" t="s">
        <v>357</v>
      </c>
      <c r="T695">
        <v>2</v>
      </c>
      <c r="V695" s="60">
        <v>33.33</v>
      </c>
    </row>
    <row r="696" spans="10:24">
      <c r="J696" t="s">
        <v>296</v>
      </c>
      <c r="K696" t="s">
        <v>363</v>
      </c>
      <c r="L696">
        <v>1</v>
      </c>
      <c r="M696" t="s">
        <v>772</v>
      </c>
      <c r="N696" s="60">
        <v>15</v>
      </c>
      <c r="O696">
        <v>2</v>
      </c>
      <c r="P696">
        <v>0.3</v>
      </c>
      <c r="R696" t="s">
        <v>296</v>
      </c>
      <c r="S696" t="s">
        <v>357</v>
      </c>
      <c r="T696">
        <v>3</v>
      </c>
      <c r="V696" s="60">
        <v>16.670000000000002</v>
      </c>
    </row>
    <row r="697" spans="10:24">
      <c r="J697" t="s">
        <v>296</v>
      </c>
      <c r="K697" t="s">
        <v>363</v>
      </c>
      <c r="L697">
        <v>2</v>
      </c>
      <c r="M697" t="s">
        <v>996</v>
      </c>
      <c r="N697" s="60">
        <v>15</v>
      </c>
      <c r="O697">
        <v>2</v>
      </c>
      <c r="P697">
        <v>0.3</v>
      </c>
      <c r="R697" t="s">
        <v>296</v>
      </c>
      <c r="S697" t="s">
        <v>358</v>
      </c>
      <c r="T697">
        <v>1</v>
      </c>
      <c r="U697" t="s">
        <v>1903</v>
      </c>
      <c r="V697" s="60">
        <v>100</v>
      </c>
      <c r="W697">
        <v>1</v>
      </c>
      <c r="X697">
        <v>1</v>
      </c>
    </row>
    <row r="698" spans="10:24">
      <c r="J698" t="s">
        <v>296</v>
      </c>
      <c r="K698" t="s">
        <v>363</v>
      </c>
      <c r="L698">
        <v>3</v>
      </c>
      <c r="M698" t="s">
        <v>1341</v>
      </c>
      <c r="N698" s="60">
        <v>70</v>
      </c>
      <c r="O698">
        <v>1</v>
      </c>
      <c r="P698">
        <v>0.7</v>
      </c>
      <c r="R698" t="s">
        <v>296</v>
      </c>
      <c r="S698" t="s">
        <v>359</v>
      </c>
      <c r="T698">
        <v>1</v>
      </c>
      <c r="U698" t="s">
        <v>1414</v>
      </c>
      <c r="V698" s="60">
        <v>100</v>
      </c>
      <c r="W698">
        <v>1</v>
      </c>
      <c r="X698">
        <v>1</v>
      </c>
    </row>
    <row r="699" spans="10:24">
      <c r="J699" t="s">
        <v>296</v>
      </c>
      <c r="K699" t="s">
        <v>364</v>
      </c>
      <c r="L699">
        <v>1</v>
      </c>
      <c r="M699" t="s">
        <v>772</v>
      </c>
      <c r="N699" s="60">
        <v>15</v>
      </c>
      <c r="O699">
        <v>2</v>
      </c>
      <c r="P699">
        <v>0.3</v>
      </c>
      <c r="R699" t="s">
        <v>296</v>
      </c>
      <c r="S699" t="s">
        <v>360</v>
      </c>
      <c r="T699">
        <v>1</v>
      </c>
      <c r="U699" t="s">
        <v>1573</v>
      </c>
      <c r="V699" s="60">
        <v>20</v>
      </c>
      <c r="W699">
        <v>1</v>
      </c>
      <c r="X699">
        <v>0.2</v>
      </c>
    </row>
    <row r="700" spans="10:24">
      <c r="J700" t="s">
        <v>296</v>
      </c>
      <c r="K700" t="s">
        <v>364</v>
      </c>
      <c r="L700">
        <v>2</v>
      </c>
      <c r="M700" t="s">
        <v>996</v>
      </c>
      <c r="N700" s="60">
        <v>15</v>
      </c>
      <c r="O700">
        <v>2</v>
      </c>
      <c r="P700">
        <v>0.3</v>
      </c>
      <c r="R700" t="s">
        <v>296</v>
      </c>
      <c r="S700" t="s">
        <v>360</v>
      </c>
      <c r="T700">
        <v>2</v>
      </c>
      <c r="U700" t="s">
        <v>1006</v>
      </c>
      <c r="V700" s="60">
        <v>30</v>
      </c>
      <c r="W700">
        <v>1</v>
      </c>
      <c r="X700">
        <v>0.3</v>
      </c>
    </row>
    <row r="701" spans="10:24">
      <c r="J701" t="s">
        <v>296</v>
      </c>
      <c r="K701" t="s">
        <v>364</v>
      </c>
      <c r="L701">
        <v>3</v>
      </c>
      <c r="M701" t="s">
        <v>1341</v>
      </c>
      <c r="N701" s="60">
        <v>70</v>
      </c>
      <c r="O701">
        <v>1</v>
      </c>
      <c r="P701">
        <v>0.7</v>
      </c>
      <c r="R701" t="s">
        <v>296</v>
      </c>
      <c r="S701" t="s">
        <v>360</v>
      </c>
      <c r="T701">
        <v>3</v>
      </c>
      <c r="U701" t="s">
        <v>1904</v>
      </c>
      <c r="V701" s="60">
        <v>50</v>
      </c>
      <c r="W701">
        <v>1</v>
      </c>
      <c r="X701">
        <v>0.5</v>
      </c>
    </row>
    <row r="702" spans="10:24">
      <c r="J702" t="s">
        <v>296</v>
      </c>
      <c r="K702" t="s">
        <v>365</v>
      </c>
      <c r="L702">
        <v>1</v>
      </c>
      <c r="M702" t="s">
        <v>800</v>
      </c>
      <c r="N702" s="60">
        <v>50</v>
      </c>
      <c r="O702">
        <v>2</v>
      </c>
      <c r="P702">
        <v>1</v>
      </c>
      <c r="R702" t="s">
        <v>296</v>
      </c>
      <c r="S702" t="s">
        <v>361</v>
      </c>
      <c r="T702">
        <v>1</v>
      </c>
      <c r="U702" t="s">
        <v>1570</v>
      </c>
      <c r="V702" s="60">
        <v>16.670000000000002</v>
      </c>
      <c r="W702">
        <v>1</v>
      </c>
      <c r="X702">
        <v>0.16669999999999999</v>
      </c>
    </row>
    <row r="703" spans="10:24">
      <c r="J703" t="s">
        <v>296</v>
      </c>
      <c r="K703" t="s">
        <v>365</v>
      </c>
      <c r="L703">
        <v>2</v>
      </c>
      <c r="M703" t="s">
        <v>1905</v>
      </c>
      <c r="N703" s="60">
        <v>25</v>
      </c>
      <c r="O703">
        <v>2</v>
      </c>
      <c r="P703">
        <v>0.5</v>
      </c>
      <c r="R703" t="s">
        <v>296</v>
      </c>
      <c r="S703" t="s">
        <v>361</v>
      </c>
      <c r="T703">
        <v>2</v>
      </c>
      <c r="U703" t="s">
        <v>1571</v>
      </c>
      <c r="V703" s="60">
        <v>33.33</v>
      </c>
      <c r="W703">
        <v>2</v>
      </c>
      <c r="X703">
        <v>0.66659999999999997</v>
      </c>
    </row>
    <row r="704" spans="10:24">
      <c r="J704" t="s">
        <v>296</v>
      </c>
      <c r="K704" t="s">
        <v>365</v>
      </c>
      <c r="L704">
        <v>3</v>
      </c>
      <c r="M704" t="s">
        <v>992</v>
      </c>
      <c r="N704" s="60">
        <v>25</v>
      </c>
      <c r="O704">
        <v>3</v>
      </c>
      <c r="P704">
        <v>0.75</v>
      </c>
      <c r="R704" t="s">
        <v>296</v>
      </c>
      <c r="S704" t="s">
        <v>361</v>
      </c>
      <c r="T704">
        <v>3</v>
      </c>
      <c r="U704" t="s">
        <v>950</v>
      </c>
      <c r="V704" s="60">
        <v>50</v>
      </c>
      <c r="W704">
        <v>1</v>
      </c>
      <c r="X704">
        <v>0.5</v>
      </c>
    </row>
    <row r="705" spans="10:24">
      <c r="J705" t="s">
        <v>296</v>
      </c>
      <c r="K705" t="s">
        <v>366</v>
      </c>
      <c r="L705">
        <v>1</v>
      </c>
      <c r="M705" t="s">
        <v>720</v>
      </c>
      <c r="N705" s="60">
        <v>100</v>
      </c>
      <c r="O705">
        <v>1</v>
      </c>
      <c r="P705">
        <v>1</v>
      </c>
      <c r="R705" t="s">
        <v>296</v>
      </c>
      <c r="S705" t="s">
        <v>362</v>
      </c>
      <c r="T705">
        <v>1</v>
      </c>
      <c r="U705" t="s">
        <v>774</v>
      </c>
      <c r="V705" s="60">
        <v>16.670000000000002</v>
      </c>
      <c r="W705">
        <v>1</v>
      </c>
      <c r="X705">
        <v>0.16669999999999999</v>
      </c>
    </row>
    <row r="706" spans="10:24">
      <c r="J706" t="s">
        <v>296</v>
      </c>
      <c r="K706" t="s">
        <v>367</v>
      </c>
      <c r="L706">
        <v>1</v>
      </c>
      <c r="M706" t="s">
        <v>772</v>
      </c>
      <c r="N706" s="60">
        <v>15</v>
      </c>
      <c r="O706">
        <v>2</v>
      </c>
      <c r="P706">
        <v>0.3</v>
      </c>
      <c r="R706" t="s">
        <v>296</v>
      </c>
      <c r="S706" t="s">
        <v>362</v>
      </c>
      <c r="T706">
        <v>2</v>
      </c>
      <c r="U706" t="s">
        <v>1571</v>
      </c>
      <c r="V706" s="60">
        <v>33.33</v>
      </c>
      <c r="W706">
        <v>2</v>
      </c>
      <c r="X706">
        <v>0.66659999999999997</v>
      </c>
    </row>
    <row r="707" spans="10:24">
      <c r="J707" t="s">
        <v>296</v>
      </c>
      <c r="K707" t="s">
        <v>367</v>
      </c>
      <c r="L707">
        <v>2</v>
      </c>
      <c r="M707" t="s">
        <v>1000</v>
      </c>
      <c r="N707" s="60">
        <v>15</v>
      </c>
      <c r="O707">
        <v>2</v>
      </c>
      <c r="P707">
        <v>0.3</v>
      </c>
      <c r="R707" t="s">
        <v>296</v>
      </c>
      <c r="S707" t="s">
        <v>362</v>
      </c>
      <c r="T707">
        <v>3</v>
      </c>
      <c r="U707" t="s">
        <v>1573</v>
      </c>
      <c r="V707" s="60">
        <v>50</v>
      </c>
      <c r="W707">
        <v>1</v>
      </c>
      <c r="X707">
        <v>0.5</v>
      </c>
    </row>
    <row r="708" spans="10:24">
      <c r="J708" t="s">
        <v>296</v>
      </c>
      <c r="K708" t="s">
        <v>367</v>
      </c>
      <c r="L708">
        <v>3</v>
      </c>
      <c r="M708" t="s">
        <v>1341</v>
      </c>
      <c r="N708" s="60">
        <v>70</v>
      </c>
      <c r="O708">
        <v>1</v>
      </c>
      <c r="P708">
        <v>0.7</v>
      </c>
      <c r="R708" t="s">
        <v>296</v>
      </c>
      <c r="S708" t="s">
        <v>363</v>
      </c>
      <c r="T708">
        <v>1</v>
      </c>
      <c r="U708" t="s">
        <v>1006</v>
      </c>
      <c r="V708" s="60">
        <v>16.670000000000002</v>
      </c>
      <c r="W708">
        <v>1</v>
      </c>
      <c r="X708">
        <v>0.16669999999999999</v>
      </c>
    </row>
    <row r="709" spans="10:24">
      <c r="J709" t="s">
        <v>296</v>
      </c>
      <c r="K709" t="s">
        <v>368</v>
      </c>
      <c r="L709">
        <v>1</v>
      </c>
      <c r="M709" t="s">
        <v>765</v>
      </c>
      <c r="N709" s="60">
        <v>48.72</v>
      </c>
      <c r="O709">
        <v>1</v>
      </c>
      <c r="P709">
        <v>0.48720000000000002</v>
      </c>
      <c r="R709" t="s">
        <v>296</v>
      </c>
      <c r="S709" t="s">
        <v>363</v>
      </c>
      <c r="T709">
        <v>2</v>
      </c>
      <c r="U709" t="s">
        <v>1906</v>
      </c>
      <c r="V709" s="60">
        <v>33.33</v>
      </c>
      <c r="W709">
        <v>2</v>
      </c>
      <c r="X709">
        <v>0.66659999999999997</v>
      </c>
    </row>
    <row r="710" spans="10:24">
      <c r="J710" t="s">
        <v>296</v>
      </c>
      <c r="K710" t="s">
        <v>368</v>
      </c>
      <c r="L710">
        <v>2</v>
      </c>
      <c r="M710" t="s">
        <v>765</v>
      </c>
      <c r="N710" s="60">
        <v>48.72</v>
      </c>
      <c r="O710">
        <v>1</v>
      </c>
      <c r="P710">
        <v>0.48720000000000002</v>
      </c>
      <c r="R710" t="s">
        <v>296</v>
      </c>
      <c r="S710" t="s">
        <v>363</v>
      </c>
      <c r="T710">
        <v>3</v>
      </c>
      <c r="U710" t="s">
        <v>1573</v>
      </c>
      <c r="V710" s="60">
        <v>50</v>
      </c>
      <c r="W710">
        <v>1</v>
      </c>
      <c r="X710">
        <v>0.5</v>
      </c>
    </row>
    <row r="711" spans="10:24">
      <c r="J711" t="s">
        <v>296</v>
      </c>
      <c r="K711" t="s">
        <v>368</v>
      </c>
      <c r="L711">
        <v>3</v>
      </c>
      <c r="M711" t="s">
        <v>749</v>
      </c>
      <c r="N711" s="60">
        <v>2.56</v>
      </c>
      <c r="O711">
        <v>1</v>
      </c>
      <c r="P711">
        <v>2.5600000000000001E-2</v>
      </c>
      <c r="R711" t="s">
        <v>296</v>
      </c>
      <c r="S711" t="s">
        <v>364</v>
      </c>
      <c r="T711">
        <v>1</v>
      </c>
      <c r="U711" t="s">
        <v>1006</v>
      </c>
      <c r="V711" s="60">
        <v>16.670000000000002</v>
      </c>
      <c r="W711">
        <v>1</v>
      </c>
      <c r="X711">
        <v>0.16669999999999999</v>
      </c>
    </row>
    <row r="712" spans="10:24">
      <c r="J712" t="s">
        <v>296</v>
      </c>
      <c r="K712" t="s">
        <v>369</v>
      </c>
      <c r="L712">
        <v>1</v>
      </c>
      <c r="M712" t="s">
        <v>749</v>
      </c>
      <c r="N712" s="60">
        <v>50</v>
      </c>
      <c r="O712">
        <v>1</v>
      </c>
      <c r="P712">
        <v>0.5</v>
      </c>
      <c r="R712" t="s">
        <v>296</v>
      </c>
      <c r="S712" t="s">
        <v>364</v>
      </c>
      <c r="T712">
        <v>2</v>
      </c>
      <c r="U712" t="s">
        <v>1907</v>
      </c>
      <c r="V712" s="60">
        <v>33.33</v>
      </c>
      <c r="W712">
        <v>2</v>
      </c>
      <c r="X712">
        <v>0.66659999999999997</v>
      </c>
    </row>
    <row r="713" spans="10:24">
      <c r="J713" t="s">
        <v>296</v>
      </c>
      <c r="K713" t="s">
        <v>369</v>
      </c>
      <c r="L713">
        <v>2</v>
      </c>
      <c r="M713" t="s">
        <v>749</v>
      </c>
      <c r="N713" s="60">
        <v>50</v>
      </c>
      <c r="O713">
        <v>1</v>
      </c>
      <c r="P713">
        <v>0.5</v>
      </c>
      <c r="R713" t="s">
        <v>296</v>
      </c>
      <c r="S713" t="s">
        <v>364</v>
      </c>
      <c r="T713">
        <v>3</v>
      </c>
      <c r="U713" t="s">
        <v>1573</v>
      </c>
      <c r="V713" s="60">
        <v>50</v>
      </c>
      <c r="W713">
        <v>1</v>
      </c>
      <c r="X713">
        <v>0.5</v>
      </c>
    </row>
    <row r="714" spans="10:24">
      <c r="J714" t="s">
        <v>296</v>
      </c>
      <c r="K714" t="s">
        <v>370</v>
      </c>
      <c r="L714">
        <v>1</v>
      </c>
      <c r="M714" t="s">
        <v>1341</v>
      </c>
      <c r="N714" s="60">
        <v>50</v>
      </c>
      <c r="O714">
        <v>1</v>
      </c>
      <c r="P714">
        <v>0.5</v>
      </c>
      <c r="R714" t="s">
        <v>296</v>
      </c>
      <c r="S714" t="s">
        <v>365</v>
      </c>
      <c r="T714">
        <v>1</v>
      </c>
      <c r="U714" t="s">
        <v>1908</v>
      </c>
      <c r="V714" s="60">
        <v>50</v>
      </c>
      <c r="W714">
        <v>1</v>
      </c>
      <c r="X714">
        <v>0.5</v>
      </c>
    </row>
    <row r="715" spans="10:24">
      <c r="J715" t="s">
        <v>296</v>
      </c>
      <c r="K715" t="s">
        <v>370</v>
      </c>
      <c r="L715">
        <v>2</v>
      </c>
      <c r="M715" t="s">
        <v>1341</v>
      </c>
      <c r="N715" s="60">
        <v>50</v>
      </c>
      <c r="O715">
        <v>1</v>
      </c>
      <c r="P715">
        <v>0.5</v>
      </c>
      <c r="R715" t="s">
        <v>296</v>
      </c>
      <c r="S715" t="s">
        <v>365</v>
      </c>
      <c r="T715">
        <v>2</v>
      </c>
      <c r="U715" t="s">
        <v>1908</v>
      </c>
      <c r="V715" s="60">
        <v>25</v>
      </c>
      <c r="W715">
        <v>1</v>
      </c>
      <c r="X715">
        <v>0.25</v>
      </c>
    </row>
    <row r="716" spans="10:24">
      <c r="J716" t="s">
        <v>296</v>
      </c>
      <c r="K716" t="s">
        <v>371</v>
      </c>
      <c r="L716">
        <v>1</v>
      </c>
      <c r="M716" t="s">
        <v>749</v>
      </c>
      <c r="N716" s="60">
        <v>90</v>
      </c>
      <c r="O716">
        <v>1</v>
      </c>
      <c r="P716">
        <v>0.9</v>
      </c>
      <c r="R716" t="s">
        <v>296</v>
      </c>
      <c r="S716" t="s">
        <v>365</v>
      </c>
      <c r="T716">
        <v>3</v>
      </c>
      <c r="U716" t="s">
        <v>1909</v>
      </c>
      <c r="V716" s="60">
        <v>25</v>
      </c>
      <c r="W716">
        <v>3</v>
      </c>
      <c r="X716">
        <v>0.75</v>
      </c>
    </row>
    <row r="717" spans="10:24">
      <c r="J717" t="s">
        <v>296</v>
      </c>
      <c r="K717" t="s">
        <v>371</v>
      </c>
      <c r="L717">
        <v>2</v>
      </c>
      <c r="M717" t="s">
        <v>882</v>
      </c>
      <c r="N717" s="60">
        <v>10</v>
      </c>
      <c r="O717">
        <v>3</v>
      </c>
      <c r="P717">
        <v>0.3</v>
      </c>
      <c r="R717" t="s">
        <v>296</v>
      </c>
      <c r="S717" t="s">
        <v>366</v>
      </c>
      <c r="T717">
        <v>1</v>
      </c>
      <c r="U717" t="s">
        <v>1910</v>
      </c>
      <c r="V717" s="60">
        <v>100</v>
      </c>
      <c r="W717">
        <v>1</v>
      </c>
      <c r="X717">
        <v>1</v>
      </c>
    </row>
    <row r="718" spans="10:24">
      <c r="J718" t="s">
        <v>296</v>
      </c>
      <c r="K718" t="s">
        <v>373</v>
      </c>
      <c r="L718">
        <v>1</v>
      </c>
      <c r="M718" t="s">
        <v>749</v>
      </c>
      <c r="N718" s="60">
        <v>80</v>
      </c>
      <c r="O718">
        <v>1</v>
      </c>
      <c r="P718">
        <v>0.8</v>
      </c>
      <c r="R718" t="s">
        <v>296</v>
      </c>
      <c r="S718" t="s">
        <v>367</v>
      </c>
      <c r="T718">
        <v>1</v>
      </c>
      <c r="U718" t="s">
        <v>1570</v>
      </c>
      <c r="V718" s="60">
        <v>16.670000000000002</v>
      </c>
      <c r="W718">
        <v>1</v>
      </c>
      <c r="X718">
        <v>0.16669999999999999</v>
      </c>
    </row>
    <row r="719" spans="10:24">
      <c r="J719" t="s">
        <v>296</v>
      </c>
      <c r="K719" t="s">
        <v>373</v>
      </c>
      <c r="L719">
        <v>2</v>
      </c>
      <c r="M719" t="s">
        <v>1176</v>
      </c>
      <c r="N719" s="60">
        <v>20</v>
      </c>
      <c r="O719">
        <v>1</v>
      </c>
      <c r="P719">
        <v>0.2</v>
      </c>
      <c r="R719" t="s">
        <v>296</v>
      </c>
      <c r="S719" t="s">
        <v>367</v>
      </c>
      <c r="T719">
        <v>2</v>
      </c>
      <c r="U719" t="s">
        <v>1911</v>
      </c>
      <c r="V719" s="60">
        <v>33.33</v>
      </c>
      <c r="W719">
        <v>2</v>
      </c>
      <c r="X719">
        <v>0.66659999999999997</v>
      </c>
    </row>
    <row r="720" spans="10:24">
      <c r="J720" t="s">
        <v>296</v>
      </c>
      <c r="K720" t="s">
        <v>374</v>
      </c>
      <c r="L720">
        <v>1</v>
      </c>
      <c r="M720" t="s">
        <v>772</v>
      </c>
      <c r="N720" s="60">
        <v>25</v>
      </c>
      <c r="O720">
        <v>2</v>
      </c>
      <c r="P720">
        <v>0.5</v>
      </c>
      <c r="R720" t="s">
        <v>296</v>
      </c>
      <c r="S720" t="s">
        <v>367</v>
      </c>
      <c r="T720">
        <v>3</v>
      </c>
      <c r="U720" t="s">
        <v>1573</v>
      </c>
      <c r="V720" s="60">
        <v>50</v>
      </c>
      <c r="W720">
        <v>1</v>
      </c>
      <c r="X720">
        <v>0.5</v>
      </c>
    </row>
    <row r="721" spans="10:24">
      <c r="J721" t="s">
        <v>296</v>
      </c>
      <c r="K721" t="s">
        <v>374</v>
      </c>
      <c r="L721">
        <v>2</v>
      </c>
      <c r="M721" t="s">
        <v>1485</v>
      </c>
      <c r="N721" s="60">
        <v>25</v>
      </c>
      <c r="O721">
        <v>2</v>
      </c>
      <c r="P721">
        <v>0.5</v>
      </c>
      <c r="R721" t="s">
        <v>296</v>
      </c>
      <c r="S721" t="s">
        <v>368</v>
      </c>
      <c r="T721">
        <v>1</v>
      </c>
      <c r="U721" t="s">
        <v>1581</v>
      </c>
      <c r="V721" s="60">
        <v>50</v>
      </c>
      <c r="W721">
        <v>1</v>
      </c>
      <c r="X721">
        <v>0.5</v>
      </c>
    </row>
    <row r="722" spans="10:24">
      <c r="J722" t="s">
        <v>296</v>
      </c>
      <c r="K722" t="s">
        <v>374</v>
      </c>
      <c r="L722">
        <v>3</v>
      </c>
      <c r="M722" t="s">
        <v>1341</v>
      </c>
      <c r="N722" s="60">
        <v>50</v>
      </c>
      <c r="O722">
        <v>1</v>
      </c>
      <c r="P722">
        <v>0.5</v>
      </c>
      <c r="R722" t="s">
        <v>296</v>
      </c>
      <c r="S722" t="s">
        <v>368</v>
      </c>
      <c r="T722">
        <v>2</v>
      </c>
      <c r="U722" t="s">
        <v>1583</v>
      </c>
      <c r="V722" s="60">
        <v>33.33</v>
      </c>
      <c r="W722">
        <v>1</v>
      </c>
      <c r="X722">
        <v>0.33329999999999999</v>
      </c>
    </row>
    <row r="723" spans="10:24">
      <c r="J723" t="s">
        <v>296</v>
      </c>
      <c r="K723" t="s">
        <v>375</v>
      </c>
      <c r="L723">
        <v>1</v>
      </c>
      <c r="M723" t="s">
        <v>800</v>
      </c>
      <c r="N723" s="60">
        <v>40</v>
      </c>
      <c r="O723">
        <v>2</v>
      </c>
      <c r="P723">
        <v>0.8</v>
      </c>
      <c r="R723" t="s">
        <v>296</v>
      </c>
      <c r="S723" t="s">
        <v>368</v>
      </c>
      <c r="T723">
        <v>3</v>
      </c>
      <c r="U723" t="s">
        <v>1912</v>
      </c>
      <c r="V723" s="60">
        <v>16.670000000000002</v>
      </c>
      <c r="W723">
        <v>1</v>
      </c>
      <c r="X723">
        <v>0.16669999999999999</v>
      </c>
    </row>
    <row r="724" spans="10:24">
      <c r="J724" t="s">
        <v>296</v>
      </c>
      <c r="K724" t="s">
        <v>375</v>
      </c>
      <c r="L724">
        <v>2</v>
      </c>
      <c r="M724" t="s">
        <v>772</v>
      </c>
      <c r="N724" s="60">
        <v>40</v>
      </c>
      <c r="O724">
        <v>2</v>
      </c>
      <c r="P724">
        <v>0.8</v>
      </c>
      <c r="R724" t="s">
        <v>296</v>
      </c>
      <c r="S724" t="s">
        <v>369</v>
      </c>
      <c r="T724">
        <v>1</v>
      </c>
      <c r="U724" t="s">
        <v>1913</v>
      </c>
      <c r="V724" s="60">
        <v>50</v>
      </c>
      <c r="W724">
        <v>1</v>
      </c>
      <c r="X724">
        <v>0.5</v>
      </c>
    </row>
    <row r="725" spans="10:24">
      <c r="J725" t="s">
        <v>296</v>
      </c>
      <c r="K725" t="s">
        <v>375</v>
      </c>
      <c r="L725">
        <v>3</v>
      </c>
      <c r="M725" t="s">
        <v>1468</v>
      </c>
      <c r="N725" s="60">
        <v>20</v>
      </c>
      <c r="O725">
        <v>3</v>
      </c>
      <c r="P725">
        <v>0.6</v>
      </c>
      <c r="R725" t="s">
        <v>296</v>
      </c>
      <c r="S725" t="s">
        <v>369</v>
      </c>
      <c r="T725">
        <v>2</v>
      </c>
      <c r="U725" t="s">
        <v>1914</v>
      </c>
      <c r="V725" s="60">
        <v>50</v>
      </c>
      <c r="W725">
        <v>1</v>
      </c>
      <c r="X725">
        <v>0.5</v>
      </c>
    </row>
    <row r="726" spans="10:24">
      <c r="J726" t="s">
        <v>296</v>
      </c>
      <c r="K726" t="s">
        <v>376</v>
      </c>
      <c r="L726">
        <v>1</v>
      </c>
      <c r="M726" t="s">
        <v>992</v>
      </c>
      <c r="N726" s="60">
        <v>30</v>
      </c>
      <c r="O726">
        <v>3</v>
      </c>
      <c r="P726">
        <v>0.9</v>
      </c>
      <c r="R726" t="s">
        <v>296</v>
      </c>
      <c r="S726" t="s">
        <v>370</v>
      </c>
      <c r="T726">
        <v>1</v>
      </c>
      <c r="U726" t="s">
        <v>1915</v>
      </c>
      <c r="V726" s="60">
        <v>60</v>
      </c>
      <c r="W726">
        <v>1</v>
      </c>
      <c r="X726">
        <v>0.6</v>
      </c>
    </row>
    <row r="727" spans="10:24">
      <c r="J727" t="s">
        <v>296</v>
      </c>
      <c r="K727" t="s">
        <v>376</v>
      </c>
      <c r="L727">
        <v>2</v>
      </c>
      <c r="M727" t="s">
        <v>1916</v>
      </c>
      <c r="N727" s="60">
        <v>35</v>
      </c>
      <c r="O727">
        <v>2</v>
      </c>
      <c r="P727">
        <v>0.7</v>
      </c>
      <c r="R727" t="s">
        <v>296</v>
      </c>
      <c r="S727" t="s">
        <v>370</v>
      </c>
      <c r="T727">
        <v>2</v>
      </c>
      <c r="U727" t="s">
        <v>1917</v>
      </c>
      <c r="V727" s="60">
        <v>40</v>
      </c>
      <c r="W727">
        <v>1</v>
      </c>
      <c r="X727">
        <v>0.4</v>
      </c>
    </row>
    <row r="728" spans="10:24">
      <c r="J728" t="s">
        <v>296</v>
      </c>
      <c r="K728" t="s">
        <v>376</v>
      </c>
      <c r="L728">
        <v>3</v>
      </c>
      <c r="M728" t="s">
        <v>800</v>
      </c>
      <c r="N728" s="60">
        <v>35</v>
      </c>
      <c r="O728">
        <v>2</v>
      </c>
      <c r="P728">
        <v>0.7</v>
      </c>
      <c r="R728" t="s">
        <v>296</v>
      </c>
      <c r="S728" t="s">
        <v>371</v>
      </c>
      <c r="T728">
        <v>1</v>
      </c>
      <c r="U728" t="s">
        <v>1918</v>
      </c>
      <c r="V728" s="60">
        <v>60</v>
      </c>
      <c r="W728">
        <v>1</v>
      </c>
      <c r="X728">
        <v>0.6</v>
      </c>
    </row>
    <row r="729" spans="10:24">
      <c r="J729" t="s">
        <v>296</v>
      </c>
      <c r="K729" t="s">
        <v>377</v>
      </c>
      <c r="L729">
        <v>1</v>
      </c>
      <c r="M729" t="s">
        <v>1607</v>
      </c>
      <c r="N729" s="60">
        <v>65</v>
      </c>
      <c r="O729">
        <v>3</v>
      </c>
      <c r="P729">
        <v>1.95</v>
      </c>
      <c r="R729" t="s">
        <v>296</v>
      </c>
      <c r="S729" t="s">
        <v>371</v>
      </c>
      <c r="T729">
        <v>2</v>
      </c>
      <c r="U729" t="s">
        <v>1919</v>
      </c>
      <c r="V729" s="60">
        <v>40</v>
      </c>
      <c r="W729">
        <v>3</v>
      </c>
      <c r="X729">
        <v>1.2</v>
      </c>
    </row>
    <row r="730" spans="10:24">
      <c r="J730" t="s">
        <v>296</v>
      </c>
      <c r="K730" t="s">
        <v>377</v>
      </c>
      <c r="L730">
        <v>2</v>
      </c>
      <c r="M730" t="s">
        <v>765</v>
      </c>
      <c r="N730" s="60">
        <v>35</v>
      </c>
      <c r="O730">
        <v>1</v>
      </c>
      <c r="P730">
        <v>0.35</v>
      </c>
      <c r="R730" t="s">
        <v>296</v>
      </c>
      <c r="S730" t="s">
        <v>373</v>
      </c>
      <c r="T730">
        <v>1</v>
      </c>
      <c r="U730" t="s">
        <v>1920</v>
      </c>
      <c r="V730" s="60">
        <v>20</v>
      </c>
      <c r="W730">
        <v>1</v>
      </c>
      <c r="X730">
        <v>0.2</v>
      </c>
    </row>
    <row r="731" spans="10:24">
      <c r="J731" t="s">
        <v>296</v>
      </c>
      <c r="K731" t="s">
        <v>378</v>
      </c>
      <c r="L731">
        <v>1</v>
      </c>
      <c r="M731" t="s">
        <v>1176</v>
      </c>
      <c r="N731" s="60">
        <v>85</v>
      </c>
      <c r="O731">
        <v>1</v>
      </c>
      <c r="P731">
        <v>0.85</v>
      </c>
      <c r="R731" t="s">
        <v>296</v>
      </c>
      <c r="S731" t="s">
        <v>373</v>
      </c>
      <c r="T731">
        <v>2</v>
      </c>
      <c r="U731" t="s">
        <v>1921</v>
      </c>
      <c r="V731" s="60">
        <v>20</v>
      </c>
      <c r="W731">
        <v>1</v>
      </c>
      <c r="X731">
        <v>0.2</v>
      </c>
    </row>
    <row r="732" spans="10:24">
      <c r="J732" t="s">
        <v>296</v>
      </c>
      <c r="K732" t="s">
        <v>378</v>
      </c>
      <c r="L732">
        <v>2</v>
      </c>
      <c r="M732" t="s">
        <v>1341</v>
      </c>
      <c r="N732" s="60">
        <v>10</v>
      </c>
      <c r="O732">
        <v>1</v>
      </c>
      <c r="P732">
        <v>0.1</v>
      </c>
      <c r="R732" t="s">
        <v>296</v>
      </c>
      <c r="S732" t="s">
        <v>373</v>
      </c>
      <c r="T732">
        <v>3</v>
      </c>
      <c r="U732" t="s">
        <v>1922</v>
      </c>
      <c r="V732" s="60">
        <v>60</v>
      </c>
      <c r="W732">
        <v>1</v>
      </c>
      <c r="X732">
        <v>0.6</v>
      </c>
    </row>
    <row r="733" spans="10:24">
      <c r="J733" t="s">
        <v>296</v>
      </c>
      <c r="K733" t="s">
        <v>378</v>
      </c>
      <c r="L733">
        <v>3</v>
      </c>
      <c r="M733" t="s">
        <v>807</v>
      </c>
      <c r="N733" s="60">
        <v>5</v>
      </c>
      <c r="O733">
        <v>2</v>
      </c>
      <c r="P733">
        <v>0.1</v>
      </c>
      <c r="R733" t="s">
        <v>296</v>
      </c>
      <c r="S733" t="s">
        <v>374</v>
      </c>
      <c r="T733">
        <v>1</v>
      </c>
      <c r="U733" t="s">
        <v>1923</v>
      </c>
      <c r="V733" s="60">
        <v>40</v>
      </c>
      <c r="W733">
        <v>2</v>
      </c>
      <c r="X733">
        <v>0.8</v>
      </c>
    </row>
    <row r="734" spans="10:24">
      <c r="J734" t="s">
        <v>296</v>
      </c>
      <c r="K734" t="s">
        <v>379</v>
      </c>
      <c r="L734">
        <v>1</v>
      </c>
      <c r="M734" t="s">
        <v>1924</v>
      </c>
      <c r="N734" s="60">
        <v>100</v>
      </c>
      <c r="O734">
        <v>1</v>
      </c>
      <c r="P734">
        <v>1</v>
      </c>
      <c r="R734" t="s">
        <v>296</v>
      </c>
      <c r="S734" t="s">
        <v>374</v>
      </c>
      <c r="T734">
        <v>2</v>
      </c>
      <c r="U734" t="s">
        <v>1923</v>
      </c>
      <c r="V734" s="60">
        <v>40</v>
      </c>
      <c r="W734">
        <v>2</v>
      </c>
      <c r="X734">
        <v>0.8</v>
      </c>
    </row>
    <row r="735" spans="10:24">
      <c r="J735" t="s">
        <v>296</v>
      </c>
      <c r="K735" t="s">
        <v>380</v>
      </c>
      <c r="L735">
        <v>1</v>
      </c>
      <c r="M735" t="s">
        <v>1491</v>
      </c>
      <c r="N735" s="60">
        <v>100</v>
      </c>
      <c r="O735">
        <v>1</v>
      </c>
      <c r="P735">
        <v>1</v>
      </c>
      <c r="R735" t="s">
        <v>296</v>
      </c>
      <c r="S735" t="s">
        <v>374</v>
      </c>
      <c r="T735">
        <v>3</v>
      </c>
      <c r="U735" t="s">
        <v>1925</v>
      </c>
      <c r="V735" s="60">
        <v>20</v>
      </c>
      <c r="W735">
        <v>1</v>
      </c>
      <c r="X735">
        <v>0.2</v>
      </c>
    </row>
    <row r="736" spans="10:24">
      <c r="J736" t="s">
        <v>296</v>
      </c>
      <c r="K736" t="s">
        <v>381</v>
      </c>
      <c r="L736">
        <v>1</v>
      </c>
      <c r="M736" t="s">
        <v>1926</v>
      </c>
      <c r="N736" s="60">
        <v>40</v>
      </c>
      <c r="O736">
        <v>2</v>
      </c>
      <c r="P736">
        <v>0.8</v>
      </c>
      <c r="R736" t="s">
        <v>296</v>
      </c>
      <c r="S736" t="s">
        <v>375</v>
      </c>
      <c r="T736">
        <v>1</v>
      </c>
      <c r="U736" t="s">
        <v>949</v>
      </c>
      <c r="V736" s="60">
        <v>50</v>
      </c>
      <c r="W736">
        <v>1</v>
      </c>
      <c r="X736">
        <v>0.5</v>
      </c>
    </row>
    <row r="737" spans="10:24">
      <c r="J737" t="s">
        <v>296</v>
      </c>
      <c r="K737" t="s">
        <v>381</v>
      </c>
      <c r="L737">
        <v>2</v>
      </c>
      <c r="M737" t="s">
        <v>1927</v>
      </c>
      <c r="N737" s="60">
        <v>40</v>
      </c>
      <c r="O737">
        <v>1</v>
      </c>
      <c r="P737">
        <v>0.4</v>
      </c>
      <c r="R737" t="s">
        <v>296</v>
      </c>
      <c r="S737" t="s">
        <v>375</v>
      </c>
      <c r="T737">
        <v>2</v>
      </c>
      <c r="U737" t="s">
        <v>949</v>
      </c>
      <c r="V737" s="60">
        <v>33.33</v>
      </c>
      <c r="W737">
        <v>1</v>
      </c>
      <c r="X737">
        <v>0.33329999999999999</v>
      </c>
    </row>
    <row r="738" spans="10:24">
      <c r="J738" t="s">
        <v>296</v>
      </c>
      <c r="K738" t="s">
        <v>381</v>
      </c>
      <c r="L738">
        <v>3</v>
      </c>
      <c r="M738" t="s">
        <v>1663</v>
      </c>
      <c r="N738" s="60">
        <v>20</v>
      </c>
      <c r="O738">
        <v>3</v>
      </c>
      <c r="P738">
        <v>0.6</v>
      </c>
      <c r="R738" t="s">
        <v>296</v>
      </c>
      <c r="S738" t="s">
        <v>375</v>
      </c>
      <c r="T738">
        <v>3</v>
      </c>
      <c r="U738" t="s">
        <v>840</v>
      </c>
      <c r="V738" s="60">
        <v>16.670000000000002</v>
      </c>
      <c r="W738">
        <v>3</v>
      </c>
      <c r="X738">
        <v>0.50009999999999999</v>
      </c>
    </row>
    <row r="739" spans="10:24">
      <c r="J739" t="s">
        <v>296</v>
      </c>
      <c r="K739" t="s">
        <v>383</v>
      </c>
      <c r="L739">
        <v>1</v>
      </c>
      <c r="M739" t="s">
        <v>716</v>
      </c>
      <c r="N739" s="60">
        <v>100</v>
      </c>
      <c r="O739">
        <v>1</v>
      </c>
      <c r="P739">
        <v>1</v>
      </c>
      <c r="R739" t="s">
        <v>296</v>
      </c>
      <c r="S739" t="s">
        <v>376</v>
      </c>
      <c r="T739">
        <v>1</v>
      </c>
      <c r="U739" t="s">
        <v>1928</v>
      </c>
      <c r="V739" s="60">
        <v>50</v>
      </c>
      <c r="W739">
        <v>3</v>
      </c>
      <c r="X739">
        <v>1.5</v>
      </c>
    </row>
    <row r="740" spans="10:24">
      <c r="J740" t="s">
        <v>296</v>
      </c>
      <c r="K740" t="s">
        <v>384</v>
      </c>
      <c r="L740">
        <v>1</v>
      </c>
      <c r="M740" t="s">
        <v>1496</v>
      </c>
      <c r="N740" s="60">
        <v>80</v>
      </c>
      <c r="O740">
        <v>2</v>
      </c>
      <c r="P740">
        <v>1.6</v>
      </c>
      <c r="R740" t="s">
        <v>296</v>
      </c>
      <c r="S740" t="s">
        <v>376</v>
      </c>
      <c r="T740">
        <v>2</v>
      </c>
      <c r="U740" t="s">
        <v>1929</v>
      </c>
      <c r="V740" s="60">
        <v>25</v>
      </c>
      <c r="W740">
        <v>1</v>
      </c>
      <c r="X740">
        <v>0.25</v>
      </c>
    </row>
    <row r="741" spans="10:24">
      <c r="J741" t="s">
        <v>296</v>
      </c>
      <c r="K741" t="s">
        <v>384</v>
      </c>
      <c r="L741">
        <v>2</v>
      </c>
      <c r="M741" t="s">
        <v>808</v>
      </c>
      <c r="N741" s="60">
        <v>10</v>
      </c>
      <c r="O741">
        <v>1</v>
      </c>
      <c r="P741">
        <v>0.1</v>
      </c>
      <c r="R741" t="s">
        <v>296</v>
      </c>
      <c r="S741" t="s">
        <v>376</v>
      </c>
      <c r="T741">
        <v>3</v>
      </c>
      <c r="U741" t="s">
        <v>1930</v>
      </c>
      <c r="V741" s="60">
        <v>25</v>
      </c>
      <c r="W741">
        <v>1</v>
      </c>
      <c r="X741">
        <v>0.25</v>
      </c>
    </row>
    <row r="742" spans="10:24">
      <c r="J742" t="s">
        <v>296</v>
      </c>
      <c r="K742" t="s">
        <v>384</v>
      </c>
      <c r="L742">
        <v>3</v>
      </c>
      <c r="M742" t="s">
        <v>720</v>
      </c>
      <c r="N742" s="60">
        <v>10</v>
      </c>
      <c r="O742">
        <v>1</v>
      </c>
      <c r="P742">
        <v>0.1</v>
      </c>
      <c r="R742" t="s">
        <v>296</v>
      </c>
      <c r="S742" t="s">
        <v>377</v>
      </c>
      <c r="T742">
        <v>1</v>
      </c>
      <c r="U742" t="s">
        <v>1931</v>
      </c>
      <c r="V742" s="60">
        <v>60</v>
      </c>
      <c r="W742">
        <v>3</v>
      </c>
      <c r="X742">
        <v>1.8</v>
      </c>
    </row>
    <row r="743" spans="10:24">
      <c r="J743" t="s">
        <v>296</v>
      </c>
      <c r="K743" t="s">
        <v>387</v>
      </c>
      <c r="L743">
        <v>1</v>
      </c>
      <c r="M743" t="s">
        <v>716</v>
      </c>
      <c r="N743" s="60">
        <v>20</v>
      </c>
      <c r="O743">
        <v>1</v>
      </c>
      <c r="P743">
        <v>0.2</v>
      </c>
      <c r="R743" t="s">
        <v>296</v>
      </c>
      <c r="S743" t="s">
        <v>377</v>
      </c>
      <c r="T743">
        <v>2</v>
      </c>
      <c r="U743" t="s">
        <v>773</v>
      </c>
      <c r="V743" s="60">
        <v>40</v>
      </c>
      <c r="W743">
        <v>1</v>
      </c>
      <c r="X743">
        <v>0.4</v>
      </c>
    </row>
    <row r="744" spans="10:24">
      <c r="J744" t="s">
        <v>296</v>
      </c>
      <c r="K744" t="s">
        <v>387</v>
      </c>
      <c r="L744">
        <v>2</v>
      </c>
      <c r="M744" t="s">
        <v>800</v>
      </c>
      <c r="N744" s="60">
        <v>70</v>
      </c>
      <c r="O744">
        <v>2</v>
      </c>
      <c r="P744">
        <v>1.4</v>
      </c>
      <c r="R744" t="s">
        <v>296</v>
      </c>
      <c r="S744" t="s">
        <v>378</v>
      </c>
      <c r="T744">
        <v>1</v>
      </c>
      <c r="U744" t="s">
        <v>1932</v>
      </c>
      <c r="V744" s="60">
        <v>25</v>
      </c>
      <c r="W744">
        <v>1</v>
      </c>
      <c r="X744">
        <v>0.25</v>
      </c>
    </row>
    <row r="745" spans="10:24">
      <c r="J745" t="s">
        <v>296</v>
      </c>
      <c r="K745" t="s">
        <v>387</v>
      </c>
      <c r="L745">
        <v>3</v>
      </c>
      <c r="M745" t="s">
        <v>1469</v>
      </c>
      <c r="N745" s="60">
        <v>10</v>
      </c>
      <c r="O745">
        <v>3</v>
      </c>
      <c r="P745">
        <v>0.3</v>
      </c>
      <c r="R745" t="s">
        <v>296</v>
      </c>
      <c r="S745" t="s">
        <v>378</v>
      </c>
      <c r="T745">
        <v>2</v>
      </c>
      <c r="U745" t="s">
        <v>1933</v>
      </c>
      <c r="V745" s="60">
        <v>37.5</v>
      </c>
      <c r="W745">
        <v>1</v>
      </c>
      <c r="X745">
        <v>0.375</v>
      </c>
    </row>
    <row r="746" spans="10:24">
      <c r="J746" t="s">
        <v>296</v>
      </c>
      <c r="K746" t="s">
        <v>392</v>
      </c>
      <c r="L746">
        <v>1</v>
      </c>
      <c r="M746" t="s">
        <v>1341</v>
      </c>
      <c r="N746" s="60">
        <v>80</v>
      </c>
      <c r="O746">
        <v>1</v>
      </c>
      <c r="P746">
        <v>0.8</v>
      </c>
      <c r="R746" t="s">
        <v>296</v>
      </c>
      <c r="S746" t="s">
        <v>378</v>
      </c>
      <c r="T746">
        <v>3</v>
      </c>
      <c r="U746" t="s">
        <v>1934</v>
      </c>
      <c r="V746" s="60">
        <v>37.5</v>
      </c>
      <c r="W746">
        <v>1</v>
      </c>
      <c r="X746">
        <v>0.375</v>
      </c>
    </row>
    <row r="747" spans="10:24">
      <c r="J747" t="s">
        <v>296</v>
      </c>
      <c r="K747" t="s">
        <v>392</v>
      </c>
      <c r="L747">
        <v>2</v>
      </c>
      <c r="M747" t="s">
        <v>807</v>
      </c>
      <c r="N747" s="60">
        <v>10</v>
      </c>
      <c r="O747">
        <v>2</v>
      </c>
      <c r="P747">
        <v>0.2</v>
      </c>
      <c r="R747" t="s">
        <v>296</v>
      </c>
      <c r="S747" t="s">
        <v>379</v>
      </c>
      <c r="T747">
        <v>1</v>
      </c>
      <c r="U747" t="s">
        <v>1935</v>
      </c>
      <c r="V747" s="60">
        <v>100</v>
      </c>
      <c r="W747">
        <v>1</v>
      </c>
      <c r="X747">
        <v>1</v>
      </c>
    </row>
    <row r="748" spans="10:24">
      <c r="J748" t="s">
        <v>296</v>
      </c>
      <c r="K748" t="s">
        <v>392</v>
      </c>
      <c r="L748">
        <v>3</v>
      </c>
      <c r="M748" t="s">
        <v>772</v>
      </c>
      <c r="N748" s="60">
        <v>10</v>
      </c>
      <c r="O748">
        <v>2</v>
      </c>
      <c r="P748">
        <v>0.2</v>
      </c>
      <c r="R748" t="s">
        <v>296</v>
      </c>
      <c r="S748" t="s">
        <v>380</v>
      </c>
      <c r="T748">
        <v>1</v>
      </c>
      <c r="U748" t="s">
        <v>928</v>
      </c>
      <c r="V748" s="60">
        <v>100</v>
      </c>
      <c r="W748">
        <v>1</v>
      </c>
      <c r="X748">
        <v>1</v>
      </c>
    </row>
    <row r="749" spans="10:24">
      <c r="J749" t="s">
        <v>296</v>
      </c>
      <c r="K749" t="s">
        <v>393</v>
      </c>
      <c r="L749">
        <v>1</v>
      </c>
      <c r="M749" t="s">
        <v>749</v>
      </c>
      <c r="N749" s="60">
        <v>100</v>
      </c>
      <c r="O749">
        <v>1</v>
      </c>
      <c r="P749">
        <v>1</v>
      </c>
      <c r="R749" t="s">
        <v>296</v>
      </c>
      <c r="S749" t="s">
        <v>381</v>
      </c>
      <c r="T749">
        <v>1</v>
      </c>
      <c r="U749" t="s">
        <v>1936</v>
      </c>
      <c r="V749" s="60">
        <v>42.86</v>
      </c>
      <c r="W749">
        <v>1</v>
      </c>
      <c r="X749">
        <v>0.42859999999999998</v>
      </c>
    </row>
    <row r="750" spans="10:24">
      <c r="J750" t="s">
        <v>296</v>
      </c>
      <c r="K750" t="s">
        <v>394</v>
      </c>
      <c r="L750">
        <v>1</v>
      </c>
      <c r="M750" t="s">
        <v>716</v>
      </c>
      <c r="N750" s="60">
        <v>90.9</v>
      </c>
      <c r="O750">
        <v>1</v>
      </c>
      <c r="P750">
        <v>0.90900000000000003</v>
      </c>
      <c r="R750" t="s">
        <v>296</v>
      </c>
      <c r="S750" t="s">
        <v>381</v>
      </c>
      <c r="T750">
        <v>2</v>
      </c>
      <c r="U750" t="s">
        <v>1937</v>
      </c>
      <c r="V750" s="60">
        <v>42.86</v>
      </c>
      <c r="W750">
        <v>1</v>
      </c>
      <c r="X750">
        <v>0.42859999999999998</v>
      </c>
    </row>
    <row r="751" spans="10:24">
      <c r="J751" t="s">
        <v>296</v>
      </c>
      <c r="K751" t="s">
        <v>394</v>
      </c>
      <c r="L751">
        <v>2</v>
      </c>
      <c r="M751" t="s">
        <v>1663</v>
      </c>
      <c r="N751" s="60">
        <v>9.1</v>
      </c>
      <c r="O751">
        <v>3</v>
      </c>
      <c r="P751">
        <v>0.27300000000000002</v>
      </c>
      <c r="R751" t="s">
        <v>296</v>
      </c>
      <c r="S751" t="s">
        <v>381</v>
      </c>
      <c r="T751">
        <v>3</v>
      </c>
      <c r="U751" t="s">
        <v>1938</v>
      </c>
      <c r="V751" s="60">
        <v>14.28</v>
      </c>
      <c r="W751">
        <v>3</v>
      </c>
      <c r="X751">
        <v>0.4284</v>
      </c>
    </row>
    <row r="752" spans="10:24">
      <c r="J752" t="s">
        <v>296</v>
      </c>
      <c r="K752" t="s">
        <v>396</v>
      </c>
      <c r="L752">
        <v>1</v>
      </c>
      <c r="M752" t="s">
        <v>1717</v>
      </c>
      <c r="N752" s="60">
        <v>100</v>
      </c>
      <c r="O752">
        <v>1</v>
      </c>
      <c r="P752">
        <v>1</v>
      </c>
      <c r="R752" t="s">
        <v>296</v>
      </c>
      <c r="S752" t="s">
        <v>383</v>
      </c>
      <c r="T752">
        <v>1</v>
      </c>
      <c r="U752" t="s">
        <v>1939</v>
      </c>
      <c r="V752" s="60">
        <v>100</v>
      </c>
      <c r="W752">
        <v>1</v>
      </c>
      <c r="X752">
        <v>1</v>
      </c>
    </row>
    <row r="753" spans="10:24">
      <c r="J753" t="s">
        <v>296</v>
      </c>
      <c r="K753" t="s">
        <v>397</v>
      </c>
      <c r="L753">
        <v>1</v>
      </c>
      <c r="M753" t="s">
        <v>716</v>
      </c>
      <c r="N753" s="60">
        <v>100</v>
      </c>
      <c r="O753">
        <v>1</v>
      </c>
      <c r="P753">
        <v>1</v>
      </c>
      <c r="R753" t="s">
        <v>296</v>
      </c>
      <c r="S753" t="s">
        <v>384</v>
      </c>
      <c r="T753">
        <v>1</v>
      </c>
      <c r="U753" t="s">
        <v>1940</v>
      </c>
      <c r="V753" s="60">
        <v>50</v>
      </c>
      <c r="W753">
        <v>2</v>
      </c>
      <c r="X753">
        <v>1</v>
      </c>
    </row>
    <row r="754" spans="10:24">
      <c r="J754" t="s">
        <v>296</v>
      </c>
      <c r="K754" t="s">
        <v>398</v>
      </c>
      <c r="L754">
        <v>1</v>
      </c>
      <c r="M754" t="s">
        <v>1662</v>
      </c>
      <c r="N754" s="60">
        <v>100</v>
      </c>
      <c r="O754">
        <v>3</v>
      </c>
      <c r="P754">
        <v>3</v>
      </c>
      <c r="R754" t="s">
        <v>296</v>
      </c>
      <c r="S754" t="s">
        <v>384</v>
      </c>
      <c r="T754">
        <v>2</v>
      </c>
      <c r="V754" s="60">
        <v>33.33</v>
      </c>
    </row>
    <row r="755" spans="10:24">
      <c r="J755" t="s">
        <v>296</v>
      </c>
      <c r="K755" t="s">
        <v>399</v>
      </c>
      <c r="L755">
        <v>1</v>
      </c>
      <c r="M755" t="s">
        <v>807</v>
      </c>
      <c r="N755" s="60">
        <v>80</v>
      </c>
      <c r="O755">
        <v>2</v>
      </c>
      <c r="P755">
        <v>1.6</v>
      </c>
      <c r="R755" t="s">
        <v>296</v>
      </c>
      <c r="S755" t="s">
        <v>384</v>
      </c>
      <c r="T755">
        <v>3</v>
      </c>
      <c r="V755" s="60">
        <v>16.670000000000002</v>
      </c>
    </row>
    <row r="756" spans="10:24">
      <c r="J756" t="s">
        <v>296</v>
      </c>
      <c r="K756" t="s">
        <v>399</v>
      </c>
      <c r="L756">
        <v>2</v>
      </c>
      <c r="M756" t="s">
        <v>1341</v>
      </c>
      <c r="N756" s="60">
        <v>10</v>
      </c>
      <c r="O756">
        <v>1</v>
      </c>
      <c r="P756">
        <v>0.1</v>
      </c>
      <c r="R756" t="s">
        <v>296</v>
      </c>
      <c r="S756" t="s">
        <v>387</v>
      </c>
      <c r="T756">
        <v>1</v>
      </c>
      <c r="U756" t="s">
        <v>1795</v>
      </c>
      <c r="V756" s="60">
        <v>33.33</v>
      </c>
      <c r="W756">
        <v>1</v>
      </c>
      <c r="X756">
        <v>0.33329999999999999</v>
      </c>
    </row>
    <row r="757" spans="10:24">
      <c r="J757" t="s">
        <v>296</v>
      </c>
      <c r="K757" t="s">
        <v>399</v>
      </c>
      <c r="L757">
        <v>3</v>
      </c>
      <c r="M757" t="s">
        <v>1941</v>
      </c>
      <c r="N757" s="60">
        <v>10</v>
      </c>
      <c r="O757">
        <v>2</v>
      </c>
      <c r="P757">
        <v>0.2</v>
      </c>
      <c r="R757" t="s">
        <v>296</v>
      </c>
      <c r="S757" t="s">
        <v>387</v>
      </c>
      <c r="T757">
        <v>2</v>
      </c>
      <c r="U757" t="s">
        <v>1942</v>
      </c>
      <c r="V757" s="60">
        <v>50</v>
      </c>
      <c r="W757">
        <v>1</v>
      </c>
      <c r="X757">
        <v>0.5</v>
      </c>
    </row>
    <row r="758" spans="10:24">
      <c r="J758" t="s">
        <v>296</v>
      </c>
      <c r="K758" t="s">
        <v>400</v>
      </c>
      <c r="L758">
        <v>1</v>
      </c>
      <c r="M758" t="s">
        <v>1943</v>
      </c>
      <c r="N758" s="60">
        <v>100</v>
      </c>
      <c r="O758">
        <v>2</v>
      </c>
      <c r="P758">
        <v>2</v>
      </c>
      <c r="R758" t="s">
        <v>296</v>
      </c>
      <c r="S758" t="s">
        <v>387</v>
      </c>
      <c r="T758">
        <v>3</v>
      </c>
      <c r="U758" t="s">
        <v>1864</v>
      </c>
      <c r="V758" s="60">
        <v>16.670000000000002</v>
      </c>
      <c r="W758">
        <v>3</v>
      </c>
      <c r="X758">
        <v>0.50009999999999999</v>
      </c>
    </row>
    <row r="759" spans="10:24">
      <c r="J759" t="s">
        <v>296</v>
      </c>
      <c r="K759" t="s">
        <v>402</v>
      </c>
      <c r="L759">
        <v>1</v>
      </c>
      <c r="M759" t="s">
        <v>1341</v>
      </c>
      <c r="N759" s="60">
        <v>98</v>
      </c>
      <c r="O759">
        <v>1</v>
      </c>
      <c r="P759">
        <v>0.98</v>
      </c>
      <c r="R759" t="s">
        <v>296</v>
      </c>
      <c r="S759" t="s">
        <v>392</v>
      </c>
      <c r="T759">
        <v>1</v>
      </c>
      <c r="U759" t="s">
        <v>773</v>
      </c>
      <c r="V759" s="60">
        <v>50</v>
      </c>
      <c r="W759">
        <v>1</v>
      </c>
      <c r="X759">
        <v>0.5</v>
      </c>
    </row>
    <row r="760" spans="10:24">
      <c r="J760" t="s">
        <v>296</v>
      </c>
      <c r="K760" t="s">
        <v>402</v>
      </c>
      <c r="L760">
        <v>2</v>
      </c>
      <c r="M760" t="s">
        <v>1176</v>
      </c>
      <c r="N760" s="60">
        <v>2</v>
      </c>
      <c r="O760">
        <v>1</v>
      </c>
      <c r="P760">
        <v>0.02</v>
      </c>
      <c r="R760" t="s">
        <v>296</v>
      </c>
      <c r="S760" t="s">
        <v>392</v>
      </c>
      <c r="T760">
        <v>2</v>
      </c>
      <c r="U760" t="s">
        <v>1944</v>
      </c>
      <c r="V760" s="60">
        <v>33.33</v>
      </c>
      <c r="W760">
        <v>2</v>
      </c>
      <c r="X760">
        <v>0.66659999999999997</v>
      </c>
    </row>
    <row r="761" spans="10:24">
      <c r="J761" t="s">
        <v>296</v>
      </c>
      <c r="K761" t="s">
        <v>403</v>
      </c>
      <c r="L761">
        <v>1</v>
      </c>
      <c r="M761" t="s">
        <v>1538</v>
      </c>
      <c r="N761" s="60">
        <v>33.340000000000003</v>
      </c>
      <c r="O761">
        <v>1</v>
      </c>
      <c r="P761">
        <v>0.33339999999999997</v>
      </c>
      <c r="R761" t="s">
        <v>296</v>
      </c>
      <c r="S761" t="s">
        <v>392</v>
      </c>
      <c r="T761">
        <v>3</v>
      </c>
      <c r="U761" t="s">
        <v>1945</v>
      </c>
      <c r="V761" s="60">
        <v>16.670000000000002</v>
      </c>
      <c r="W761">
        <v>1</v>
      </c>
      <c r="X761">
        <v>0.16669999999999999</v>
      </c>
    </row>
    <row r="762" spans="10:24">
      <c r="J762" t="s">
        <v>296</v>
      </c>
      <c r="K762" t="s">
        <v>403</v>
      </c>
      <c r="L762">
        <v>2</v>
      </c>
      <c r="M762" t="s">
        <v>1538</v>
      </c>
      <c r="N762" s="60">
        <v>33.33</v>
      </c>
      <c r="O762">
        <v>1</v>
      </c>
      <c r="P762">
        <v>0.33329999999999999</v>
      </c>
      <c r="R762" t="s">
        <v>296</v>
      </c>
      <c r="S762" t="s">
        <v>393</v>
      </c>
      <c r="T762">
        <v>1</v>
      </c>
      <c r="U762" t="s">
        <v>1946</v>
      </c>
      <c r="V762" s="60">
        <v>100</v>
      </c>
      <c r="W762">
        <v>1</v>
      </c>
      <c r="X762">
        <v>1</v>
      </c>
    </row>
    <row r="763" spans="10:24">
      <c r="J763" t="s">
        <v>296</v>
      </c>
      <c r="K763" t="s">
        <v>403</v>
      </c>
      <c r="L763">
        <v>3</v>
      </c>
      <c r="M763" t="s">
        <v>1538</v>
      </c>
      <c r="N763" s="60">
        <v>33.33</v>
      </c>
      <c r="O763">
        <v>1</v>
      </c>
      <c r="P763">
        <v>0.33329999999999999</v>
      </c>
      <c r="R763" t="s">
        <v>296</v>
      </c>
      <c r="S763" t="s">
        <v>394</v>
      </c>
      <c r="T763">
        <v>1</v>
      </c>
      <c r="U763" t="s">
        <v>1439</v>
      </c>
      <c r="V763" s="60">
        <v>75</v>
      </c>
      <c r="W763">
        <v>1</v>
      </c>
      <c r="X763">
        <v>0.75</v>
      </c>
    </row>
    <row r="764" spans="10:24">
      <c r="J764" t="s">
        <v>296</v>
      </c>
      <c r="K764" t="s">
        <v>404</v>
      </c>
      <c r="L764">
        <v>1</v>
      </c>
      <c r="M764" t="s">
        <v>1203</v>
      </c>
      <c r="N764" s="60">
        <v>100</v>
      </c>
      <c r="O764">
        <v>2</v>
      </c>
      <c r="P764">
        <v>2</v>
      </c>
      <c r="R764" t="s">
        <v>296</v>
      </c>
      <c r="S764" t="s">
        <v>394</v>
      </c>
      <c r="T764">
        <v>2</v>
      </c>
      <c r="U764" t="s">
        <v>1439</v>
      </c>
      <c r="V764" s="60">
        <v>25</v>
      </c>
      <c r="W764">
        <v>1</v>
      </c>
      <c r="X764">
        <v>0.25</v>
      </c>
    </row>
    <row r="765" spans="10:24">
      <c r="J765" t="s">
        <v>296</v>
      </c>
      <c r="K765" t="s">
        <v>405</v>
      </c>
      <c r="L765">
        <v>1</v>
      </c>
      <c r="M765" t="s">
        <v>1203</v>
      </c>
      <c r="N765" s="60">
        <v>100</v>
      </c>
      <c r="O765">
        <v>2</v>
      </c>
      <c r="P765">
        <v>2</v>
      </c>
      <c r="R765" t="s">
        <v>296</v>
      </c>
      <c r="S765" t="s">
        <v>396</v>
      </c>
      <c r="T765">
        <v>1</v>
      </c>
      <c r="U765" t="s">
        <v>1947</v>
      </c>
      <c r="V765" s="60">
        <v>100</v>
      </c>
      <c r="W765">
        <v>1</v>
      </c>
      <c r="X765">
        <v>1</v>
      </c>
    </row>
    <row r="766" spans="10:24">
      <c r="J766" t="s">
        <v>296</v>
      </c>
      <c r="K766" t="s">
        <v>406</v>
      </c>
      <c r="L766">
        <v>1</v>
      </c>
      <c r="M766" t="s">
        <v>1176</v>
      </c>
      <c r="N766" s="60">
        <v>33.340000000000003</v>
      </c>
      <c r="O766">
        <v>1</v>
      </c>
      <c r="P766">
        <v>0.33339999999999997</v>
      </c>
      <c r="R766" t="s">
        <v>296</v>
      </c>
      <c r="S766" t="s">
        <v>397</v>
      </c>
      <c r="T766">
        <v>1</v>
      </c>
      <c r="U766" t="s">
        <v>1948</v>
      </c>
      <c r="V766" s="60">
        <v>100</v>
      </c>
      <c r="W766">
        <v>1</v>
      </c>
      <c r="X766">
        <v>1</v>
      </c>
    </row>
    <row r="767" spans="10:24">
      <c r="J767" t="s">
        <v>296</v>
      </c>
      <c r="K767" t="s">
        <v>406</v>
      </c>
      <c r="L767">
        <v>2</v>
      </c>
      <c r="M767" t="s">
        <v>1176</v>
      </c>
      <c r="N767" s="60">
        <v>33.33</v>
      </c>
      <c r="O767">
        <v>1</v>
      </c>
      <c r="P767">
        <v>0.33329999999999999</v>
      </c>
      <c r="R767" t="s">
        <v>296</v>
      </c>
      <c r="S767" t="s">
        <v>398</v>
      </c>
      <c r="T767">
        <v>1</v>
      </c>
      <c r="U767" t="s">
        <v>1949</v>
      </c>
      <c r="V767" s="60">
        <v>100</v>
      </c>
      <c r="W767">
        <v>3</v>
      </c>
      <c r="X767">
        <v>3</v>
      </c>
    </row>
    <row r="768" spans="10:24">
      <c r="J768" t="s">
        <v>296</v>
      </c>
      <c r="K768" t="s">
        <v>406</v>
      </c>
      <c r="L768">
        <v>3</v>
      </c>
      <c r="M768" t="s">
        <v>1176</v>
      </c>
      <c r="N768" s="60">
        <v>33.33</v>
      </c>
      <c r="O768">
        <v>1</v>
      </c>
      <c r="P768">
        <v>0.33329999999999999</v>
      </c>
      <c r="R768" t="s">
        <v>296</v>
      </c>
      <c r="S768" t="s">
        <v>399</v>
      </c>
      <c r="T768">
        <v>1</v>
      </c>
      <c r="V768" s="60">
        <v>50</v>
      </c>
    </row>
    <row r="769" spans="10:24">
      <c r="J769" t="s">
        <v>296</v>
      </c>
      <c r="K769" t="s">
        <v>407</v>
      </c>
      <c r="L769">
        <v>1</v>
      </c>
      <c r="M769" t="s">
        <v>1341</v>
      </c>
      <c r="N769" s="60">
        <v>50</v>
      </c>
      <c r="O769">
        <v>1</v>
      </c>
      <c r="P769">
        <v>0.5</v>
      </c>
      <c r="R769" t="s">
        <v>296</v>
      </c>
      <c r="S769" t="s">
        <v>399</v>
      </c>
      <c r="T769">
        <v>2</v>
      </c>
      <c r="V769" s="60">
        <v>33.33</v>
      </c>
    </row>
    <row r="770" spans="10:24">
      <c r="J770" t="s">
        <v>296</v>
      </c>
      <c r="K770" t="s">
        <v>407</v>
      </c>
      <c r="L770">
        <v>2</v>
      </c>
      <c r="M770" t="s">
        <v>1341</v>
      </c>
      <c r="N770" s="60">
        <v>50</v>
      </c>
      <c r="O770">
        <v>1</v>
      </c>
      <c r="P770">
        <v>0.5</v>
      </c>
      <c r="R770" t="s">
        <v>296</v>
      </c>
      <c r="S770" t="s">
        <v>399</v>
      </c>
      <c r="T770">
        <v>3</v>
      </c>
      <c r="V770" s="60">
        <v>16.670000000000002</v>
      </c>
    </row>
    <row r="771" spans="10:24">
      <c r="J771" t="s">
        <v>296</v>
      </c>
      <c r="K771" t="s">
        <v>408</v>
      </c>
      <c r="L771">
        <v>1</v>
      </c>
      <c r="M771" t="s">
        <v>807</v>
      </c>
      <c r="N771" s="60">
        <v>100</v>
      </c>
      <c r="O771">
        <v>2</v>
      </c>
      <c r="P771">
        <v>2</v>
      </c>
      <c r="R771" t="s">
        <v>296</v>
      </c>
      <c r="S771" t="s">
        <v>400</v>
      </c>
      <c r="T771">
        <v>1</v>
      </c>
      <c r="U771" t="s">
        <v>1950</v>
      </c>
      <c r="V771" s="60">
        <v>100</v>
      </c>
      <c r="W771">
        <v>2</v>
      </c>
      <c r="X771">
        <v>2</v>
      </c>
    </row>
    <row r="772" spans="10:24">
      <c r="J772" t="s">
        <v>296</v>
      </c>
      <c r="K772" t="s">
        <v>409</v>
      </c>
      <c r="L772">
        <v>1</v>
      </c>
      <c r="M772" t="s">
        <v>807</v>
      </c>
      <c r="N772" s="60">
        <v>100</v>
      </c>
      <c r="O772">
        <v>2</v>
      </c>
      <c r="P772">
        <v>2</v>
      </c>
      <c r="R772" t="s">
        <v>296</v>
      </c>
      <c r="S772" t="s">
        <v>402</v>
      </c>
      <c r="T772">
        <v>1</v>
      </c>
      <c r="U772" t="s">
        <v>1951</v>
      </c>
      <c r="V772" s="60">
        <v>60</v>
      </c>
      <c r="W772">
        <v>1</v>
      </c>
      <c r="X772">
        <v>0.6</v>
      </c>
    </row>
    <row r="773" spans="10:24">
      <c r="J773" t="s">
        <v>296</v>
      </c>
      <c r="K773" t="s">
        <v>410</v>
      </c>
      <c r="L773">
        <v>1</v>
      </c>
      <c r="M773" t="s">
        <v>807</v>
      </c>
      <c r="N773" s="60">
        <v>100</v>
      </c>
      <c r="O773">
        <v>2</v>
      </c>
      <c r="P773">
        <v>2</v>
      </c>
      <c r="R773" t="s">
        <v>296</v>
      </c>
      <c r="S773" t="s">
        <v>402</v>
      </c>
      <c r="T773">
        <v>2</v>
      </c>
      <c r="U773" t="s">
        <v>1951</v>
      </c>
      <c r="V773" s="60">
        <v>40</v>
      </c>
      <c r="W773">
        <v>1</v>
      </c>
      <c r="X773">
        <v>0.4</v>
      </c>
    </row>
    <row r="774" spans="10:24">
      <c r="J774" t="s">
        <v>296</v>
      </c>
      <c r="K774" t="s">
        <v>411</v>
      </c>
      <c r="L774">
        <v>1</v>
      </c>
      <c r="M774" t="s">
        <v>807</v>
      </c>
      <c r="N774" s="60">
        <v>2.63</v>
      </c>
      <c r="O774">
        <v>2</v>
      </c>
      <c r="P774">
        <v>5.2600000000000001E-2</v>
      </c>
      <c r="R774" t="s">
        <v>296</v>
      </c>
      <c r="S774" t="s">
        <v>403</v>
      </c>
      <c r="T774">
        <v>1</v>
      </c>
      <c r="U774" t="s">
        <v>1952</v>
      </c>
      <c r="V774" s="60">
        <v>50</v>
      </c>
      <c r="W774">
        <v>1</v>
      </c>
      <c r="X774">
        <v>0.5</v>
      </c>
    </row>
    <row r="775" spans="10:24">
      <c r="J775" t="s">
        <v>296</v>
      </c>
      <c r="K775" t="s">
        <v>411</v>
      </c>
      <c r="L775">
        <v>2</v>
      </c>
      <c r="M775" t="s">
        <v>1176</v>
      </c>
      <c r="N775" s="60">
        <v>2.63</v>
      </c>
      <c r="O775">
        <v>1</v>
      </c>
      <c r="P775">
        <v>2.63E-2</v>
      </c>
      <c r="R775" t="s">
        <v>296</v>
      </c>
      <c r="S775" t="s">
        <v>403</v>
      </c>
      <c r="T775">
        <v>2</v>
      </c>
      <c r="U775" t="s">
        <v>1953</v>
      </c>
      <c r="V775" s="60">
        <v>33.33</v>
      </c>
      <c r="W775">
        <v>1</v>
      </c>
      <c r="X775">
        <v>0.33329999999999999</v>
      </c>
    </row>
    <row r="776" spans="10:24">
      <c r="J776" t="s">
        <v>296</v>
      </c>
      <c r="K776" t="s">
        <v>411</v>
      </c>
      <c r="L776">
        <v>3</v>
      </c>
      <c r="M776" t="s">
        <v>1341</v>
      </c>
      <c r="N776" s="60">
        <v>47.37</v>
      </c>
      <c r="O776">
        <v>1</v>
      </c>
      <c r="P776">
        <v>0.47370000000000001</v>
      </c>
      <c r="R776" t="s">
        <v>296</v>
      </c>
      <c r="S776" t="s">
        <v>403</v>
      </c>
      <c r="T776">
        <v>3</v>
      </c>
      <c r="U776" t="s">
        <v>1954</v>
      </c>
      <c r="V776" s="60">
        <v>16.670000000000002</v>
      </c>
      <c r="W776">
        <v>1</v>
      </c>
      <c r="X776">
        <v>0.16669999999999999</v>
      </c>
    </row>
    <row r="777" spans="10:24">
      <c r="J777" t="s">
        <v>296</v>
      </c>
      <c r="K777" t="s">
        <v>411</v>
      </c>
      <c r="L777">
        <v>4</v>
      </c>
      <c r="M777" t="s">
        <v>1341</v>
      </c>
      <c r="N777" s="60">
        <v>47.37</v>
      </c>
      <c r="O777">
        <v>1</v>
      </c>
      <c r="P777">
        <v>0.47370000000000001</v>
      </c>
      <c r="R777" t="s">
        <v>296</v>
      </c>
      <c r="S777" t="s">
        <v>404</v>
      </c>
      <c r="T777">
        <v>1</v>
      </c>
      <c r="U777" t="s">
        <v>1955</v>
      </c>
      <c r="V777" s="60">
        <v>100</v>
      </c>
      <c r="W777">
        <v>2</v>
      </c>
      <c r="X777">
        <v>2</v>
      </c>
    </row>
    <row r="778" spans="10:24">
      <c r="J778" t="s">
        <v>296</v>
      </c>
      <c r="K778" t="s">
        <v>412</v>
      </c>
      <c r="L778">
        <v>1</v>
      </c>
      <c r="M778" t="s">
        <v>1631</v>
      </c>
      <c r="N778" s="60">
        <v>50</v>
      </c>
      <c r="O778">
        <v>1</v>
      </c>
      <c r="P778">
        <v>0.5</v>
      </c>
      <c r="R778" t="s">
        <v>296</v>
      </c>
      <c r="S778" t="s">
        <v>405</v>
      </c>
      <c r="T778">
        <v>1</v>
      </c>
      <c r="U778" t="s">
        <v>1956</v>
      </c>
      <c r="V778" s="60">
        <v>100</v>
      </c>
      <c r="W778">
        <v>2</v>
      </c>
      <c r="X778">
        <v>2</v>
      </c>
    </row>
    <row r="779" spans="10:24">
      <c r="J779" t="s">
        <v>296</v>
      </c>
      <c r="K779" t="s">
        <v>412</v>
      </c>
      <c r="L779">
        <v>2</v>
      </c>
      <c r="M779" t="s">
        <v>1631</v>
      </c>
      <c r="N779" s="60">
        <v>50</v>
      </c>
      <c r="O779">
        <v>1</v>
      </c>
      <c r="P779">
        <v>0.5</v>
      </c>
      <c r="R779" t="s">
        <v>296</v>
      </c>
      <c r="S779" t="s">
        <v>406</v>
      </c>
      <c r="T779">
        <v>1</v>
      </c>
      <c r="U779" t="s">
        <v>1952</v>
      </c>
      <c r="V779" s="60">
        <v>50</v>
      </c>
      <c r="W779">
        <v>1</v>
      </c>
      <c r="X779">
        <v>0.5</v>
      </c>
    </row>
    <row r="780" spans="10:24">
      <c r="J780" t="s">
        <v>296</v>
      </c>
      <c r="K780" t="s">
        <v>413</v>
      </c>
      <c r="L780">
        <v>1</v>
      </c>
      <c r="M780" t="s">
        <v>1176</v>
      </c>
      <c r="N780" s="60">
        <v>75</v>
      </c>
      <c r="O780">
        <v>1</v>
      </c>
      <c r="P780">
        <v>0.75</v>
      </c>
      <c r="R780" t="s">
        <v>296</v>
      </c>
      <c r="S780" t="s">
        <v>406</v>
      </c>
      <c r="T780">
        <v>2</v>
      </c>
      <c r="U780" t="s">
        <v>1957</v>
      </c>
      <c r="V780" s="60">
        <v>33.33</v>
      </c>
      <c r="W780">
        <v>1</v>
      </c>
      <c r="X780">
        <v>0.33329999999999999</v>
      </c>
    </row>
    <row r="781" spans="10:24">
      <c r="J781" t="s">
        <v>296</v>
      </c>
      <c r="K781" t="s">
        <v>413</v>
      </c>
      <c r="L781">
        <v>2</v>
      </c>
      <c r="M781" t="s">
        <v>1468</v>
      </c>
      <c r="N781" s="60">
        <v>25</v>
      </c>
      <c r="O781">
        <v>3</v>
      </c>
      <c r="P781">
        <v>0.75</v>
      </c>
      <c r="R781" t="s">
        <v>296</v>
      </c>
      <c r="S781" t="s">
        <v>406</v>
      </c>
      <c r="T781">
        <v>3</v>
      </c>
      <c r="U781" t="s">
        <v>1958</v>
      </c>
      <c r="V781" s="60">
        <v>16.670000000000002</v>
      </c>
      <c r="W781">
        <v>1</v>
      </c>
      <c r="X781">
        <v>0.16669999999999999</v>
      </c>
    </row>
    <row r="782" spans="10:24">
      <c r="J782" t="s">
        <v>296</v>
      </c>
      <c r="K782" t="s">
        <v>415</v>
      </c>
      <c r="L782">
        <v>1</v>
      </c>
      <c r="M782" t="s">
        <v>1959</v>
      </c>
      <c r="N782" s="60">
        <v>22.23</v>
      </c>
      <c r="O782">
        <v>2</v>
      </c>
      <c r="P782">
        <v>0.4446</v>
      </c>
      <c r="R782" t="s">
        <v>296</v>
      </c>
      <c r="S782" t="s">
        <v>407</v>
      </c>
      <c r="T782">
        <v>1</v>
      </c>
      <c r="U782" t="s">
        <v>1960</v>
      </c>
      <c r="V782" s="60">
        <v>80</v>
      </c>
      <c r="W782">
        <v>1</v>
      </c>
      <c r="X782">
        <v>0.8</v>
      </c>
    </row>
    <row r="783" spans="10:24">
      <c r="J783" t="s">
        <v>296</v>
      </c>
      <c r="K783" t="s">
        <v>415</v>
      </c>
      <c r="L783">
        <v>2</v>
      </c>
      <c r="M783" t="s">
        <v>1961</v>
      </c>
      <c r="N783" s="60">
        <v>33.33</v>
      </c>
      <c r="O783">
        <v>1</v>
      </c>
      <c r="P783">
        <v>0.33329999999999999</v>
      </c>
      <c r="R783" t="s">
        <v>296</v>
      </c>
      <c r="S783" t="s">
        <v>407</v>
      </c>
      <c r="T783">
        <v>2</v>
      </c>
      <c r="U783" t="s">
        <v>1962</v>
      </c>
      <c r="V783" s="60">
        <v>20</v>
      </c>
      <c r="W783">
        <v>1</v>
      </c>
      <c r="X783">
        <v>0.2</v>
      </c>
    </row>
    <row r="784" spans="10:24">
      <c r="J784" t="s">
        <v>296</v>
      </c>
      <c r="K784" t="s">
        <v>415</v>
      </c>
      <c r="L784">
        <v>3</v>
      </c>
      <c r="M784" t="s">
        <v>1963</v>
      </c>
      <c r="N784" s="60">
        <v>44.44</v>
      </c>
      <c r="O784">
        <v>2</v>
      </c>
      <c r="P784">
        <v>0.88880000000000003</v>
      </c>
      <c r="R784" t="s">
        <v>296</v>
      </c>
      <c r="S784" t="s">
        <v>408</v>
      </c>
      <c r="T784">
        <v>1</v>
      </c>
      <c r="U784" t="s">
        <v>1575</v>
      </c>
      <c r="V784" s="60">
        <v>100</v>
      </c>
      <c r="W784">
        <v>2</v>
      </c>
      <c r="X784">
        <v>2</v>
      </c>
    </row>
    <row r="785" spans="10:24">
      <c r="J785" t="s">
        <v>296</v>
      </c>
      <c r="K785" t="s">
        <v>416</v>
      </c>
      <c r="L785">
        <v>1</v>
      </c>
      <c r="M785" t="s">
        <v>772</v>
      </c>
      <c r="N785" s="60">
        <v>40</v>
      </c>
      <c r="O785">
        <v>2</v>
      </c>
      <c r="P785">
        <v>0.8</v>
      </c>
      <c r="R785" t="s">
        <v>296</v>
      </c>
      <c r="S785" t="s">
        <v>409</v>
      </c>
      <c r="T785">
        <v>1</v>
      </c>
      <c r="U785" t="s">
        <v>1944</v>
      </c>
      <c r="V785" s="60">
        <v>100</v>
      </c>
      <c r="W785">
        <v>2</v>
      </c>
      <c r="X785">
        <v>2</v>
      </c>
    </row>
    <row r="786" spans="10:24">
      <c r="J786" t="s">
        <v>296</v>
      </c>
      <c r="K786" t="s">
        <v>416</v>
      </c>
      <c r="L786">
        <v>2</v>
      </c>
      <c r="M786" t="s">
        <v>800</v>
      </c>
      <c r="N786" s="60">
        <v>60</v>
      </c>
      <c r="O786">
        <v>2</v>
      </c>
      <c r="P786">
        <v>1.2</v>
      </c>
      <c r="R786" t="s">
        <v>296</v>
      </c>
      <c r="S786" t="s">
        <v>410</v>
      </c>
      <c r="T786">
        <v>1</v>
      </c>
      <c r="U786" t="s">
        <v>1571</v>
      </c>
      <c r="V786" s="60">
        <v>100</v>
      </c>
      <c r="W786">
        <v>2</v>
      </c>
      <c r="X786">
        <v>2</v>
      </c>
    </row>
    <row r="787" spans="10:24">
      <c r="J787" t="s">
        <v>296</v>
      </c>
      <c r="K787" t="s">
        <v>418</v>
      </c>
      <c r="L787">
        <v>1</v>
      </c>
      <c r="M787" t="s">
        <v>800</v>
      </c>
      <c r="N787" s="60">
        <v>70</v>
      </c>
      <c r="O787">
        <v>2</v>
      </c>
      <c r="P787">
        <v>1.4</v>
      </c>
      <c r="R787" t="s">
        <v>296</v>
      </c>
      <c r="S787" t="s">
        <v>411</v>
      </c>
      <c r="T787">
        <v>1</v>
      </c>
      <c r="U787" t="s">
        <v>1964</v>
      </c>
      <c r="V787" s="60">
        <v>11.12</v>
      </c>
      <c r="W787">
        <v>2</v>
      </c>
      <c r="X787">
        <v>0.22239999999999999</v>
      </c>
    </row>
    <row r="788" spans="10:24">
      <c r="J788" t="s">
        <v>296</v>
      </c>
      <c r="K788" t="s">
        <v>418</v>
      </c>
      <c r="L788">
        <v>2</v>
      </c>
      <c r="M788" t="s">
        <v>1084</v>
      </c>
      <c r="N788" s="60">
        <v>20</v>
      </c>
      <c r="O788">
        <v>2</v>
      </c>
      <c r="P788">
        <v>0.4</v>
      </c>
      <c r="R788" t="s">
        <v>296</v>
      </c>
      <c r="S788" t="s">
        <v>411</v>
      </c>
      <c r="T788">
        <v>2</v>
      </c>
      <c r="U788" t="s">
        <v>1965</v>
      </c>
      <c r="V788" s="60">
        <v>22.22</v>
      </c>
      <c r="W788">
        <v>1</v>
      </c>
      <c r="X788">
        <v>0.22220000000000001</v>
      </c>
    </row>
    <row r="789" spans="10:24">
      <c r="J789" t="s">
        <v>296</v>
      </c>
      <c r="K789" t="s">
        <v>418</v>
      </c>
      <c r="L789">
        <v>3</v>
      </c>
      <c r="M789" t="s">
        <v>1083</v>
      </c>
      <c r="N789" s="60">
        <v>10</v>
      </c>
      <c r="O789">
        <v>1</v>
      </c>
      <c r="P789">
        <v>0.1</v>
      </c>
      <c r="R789" t="s">
        <v>296</v>
      </c>
      <c r="S789" t="s">
        <v>411</v>
      </c>
      <c r="T789">
        <v>3</v>
      </c>
      <c r="U789" t="s">
        <v>1966</v>
      </c>
      <c r="V789" s="60">
        <v>33.33</v>
      </c>
      <c r="W789">
        <v>1</v>
      </c>
      <c r="X789">
        <v>0.33329999999999999</v>
      </c>
    </row>
    <row r="790" spans="10:24">
      <c r="J790" t="s">
        <v>296</v>
      </c>
      <c r="K790" t="s">
        <v>424</v>
      </c>
      <c r="L790">
        <v>1</v>
      </c>
      <c r="M790" t="s">
        <v>1341</v>
      </c>
      <c r="N790" s="60">
        <v>90</v>
      </c>
      <c r="O790">
        <v>1</v>
      </c>
      <c r="P790">
        <v>0.9</v>
      </c>
      <c r="R790" t="s">
        <v>296</v>
      </c>
      <c r="S790" t="s">
        <v>411</v>
      </c>
      <c r="T790">
        <v>4</v>
      </c>
      <c r="U790" t="s">
        <v>1967</v>
      </c>
      <c r="V790" s="60">
        <v>33.33</v>
      </c>
      <c r="W790">
        <v>1</v>
      </c>
      <c r="X790">
        <v>0.33329999999999999</v>
      </c>
    </row>
    <row r="791" spans="10:24">
      <c r="J791" t="s">
        <v>296</v>
      </c>
      <c r="K791" t="s">
        <v>424</v>
      </c>
      <c r="L791">
        <v>2</v>
      </c>
      <c r="M791" t="s">
        <v>1176</v>
      </c>
      <c r="N791" s="60">
        <v>5</v>
      </c>
      <c r="O791">
        <v>1</v>
      </c>
      <c r="P791">
        <v>0.05</v>
      </c>
      <c r="R791" t="s">
        <v>296</v>
      </c>
      <c r="S791" t="s">
        <v>412</v>
      </c>
      <c r="T791">
        <v>1</v>
      </c>
      <c r="U791" t="s">
        <v>1968</v>
      </c>
      <c r="V791" s="60">
        <v>60</v>
      </c>
      <c r="W791">
        <v>1</v>
      </c>
      <c r="X791">
        <v>0.6</v>
      </c>
    </row>
    <row r="792" spans="10:24">
      <c r="J792" t="s">
        <v>296</v>
      </c>
      <c r="K792" t="s">
        <v>424</v>
      </c>
      <c r="L792">
        <v>3</v>
      </c>
      <c r="M792" t="s">
        <v>1485</v>
      </c>
      <c r="N792" s="60">
        <v>5</v>
      </c>
      <c r="O792">
        <v>2</v>
      </c>
      <c r="P792">
        <v>0.1</v>
      </c>
      <c r="R792" t="s">
        <v>296</v>
      </c>
      <c r="S792" t="s">
        <v>412</v>
      </c>
      <c r="T792">
        <v>2</v>
      </c>
      <c r="U792" t="s">
        <v>1969</v>
      </c>
      <c r="V792" s="60">
        <v>40</v>
      </c>
      <c r="W792">
        <v>1</v>
      </c>
      <c r="X792">
        <v>0.4</v>
      </c>
    </row>
    <row r="793" spans="10:24">
      <c r="J793" t="s">
        <v>296</v>
      </c>
      <c r="K793" t="s">
        <v>426</v>
      </c>
      <c r="L793">
        <v>1</v>
      </c>
      <c r="M793" t="s">
        <v>749</v>
      </c>
      <c r="N793" s="60">
        <v>100</v>
      </c>
      <c r="O793">
        <v>1</v>
      </c>
      <c r="P793">
        <v>1</v>
      </c>
      <c r="R793" t="s">
        <v>296</v>
      </c>
      <c r="S793" t="s">
        <v>415</v>
      </c>
      <c r="T793">
        <v>1</v>
      </c>
      <c r="U793" t="s">
        <v>1006</v>
      </c>
      <c r="V793" s="60">
        <v>22.23</v>
      </c>
      <c r="W793">
        <v>1</v>
      </c>
      <c r="X793">
        <v>0.2223</v>
      </c>
    </row>
    <row r="794" spans="10:24">
      <c r="J794" t="s">
        <v>296</v>
      </c>
      <c r="K794" t="s">
        <v>427</v>
      </c>
      <c r="L794">
        <v>1</v>
      </c>
      <c r="M794" t="s">
        <v>1176</v>
      </c>
      <c r="N794" s="60">
        <v>100</v>
      </c>
      <c r="O794">
        <v>1</v>
      </c>
      <c r="P794">
        <v>1</v>
      </c>
      <c r="R794" t="s">
        <v>296</v>
      </c>
      <c r="S794" t="s">
        <v>415</v>
      </c>
      <c r="T794">
        <v>2</v>
      </c>
      <c r="U794" t="s">
        <v>1573</v>
      </c>
      <c r="V794" s="60">
        <v>33.33</v>
      </c>
      <c r="W794">
        <v>1</v>
      </c>
      <c r="X794">
        <v>0.33329999999999999</v>
      </c>
    </row>
    <row r="795" spans="10:24">
      <c r="J795" t="s">
        <v>296</v>
      </c>
      <c r="K795" t="s">
        <v>428</v>
      </c>
      <c r="L795">
        <v>1</v>
      </c>
      <c r="M795" t="s">
        <v>1545</v>
      </c>
      <c r="N795" s="60">
        <v>80</v>
      </c>
      <c r="O795">
        <v>1</v>
      </c>
      <c r="P795">
        <v>0.8</v>
      </c>
      <c r="R795" t="s">
        <v>296</v>
      </c>
      <c r="S795" t="s">
        <v>415</v>
      </c>
      <c r="T795">
        <v>3</v>
      </c>
      <c r="U795" t="s">
        <v>1970</v>
      </c>
      <c r="V795" s="60">
        <v>44.44</v>
      </c>
      <c r="W795">
        <v>2</v>
      </c>
      <c r="X795">
        <v>0.88880000000000003</v>
      </c>
    </row>
    <row r="796" spans="10:24">
      <c r="J796" t="s">
        <v>296</v>
      </c>
      <c r="K796" t="s">
        <v>428</v>
      </c>
      <c r="L796">
        <v>2</v>
      </c>
      <c r="M796" t="s">
        <v>1971</v>
      </c>
      <c r="N796" s="60">
        <v>10</v>
      </c>
      <c r="O796">
        <v>2</v>
      </c>
      <c r="P796">
        <v>0.2</v>
      </c>
      <c r="R796" t="s">
        <v>296</v>
      </c>
      <c r="S796" t="s">
        <v>416</v>
      </c>
      <c r="T796">
        <v>1</v>
      </c>
      <c r="U796" t="s">
        <v>884</v>
      </c>
      <c r="V796" s="60">
        <v>33.340000000000003</v>
      </c>
      <c r="W796">
        <v>1</v>
      </c>
      <c r="X796">
        <v>0.33339999999999997</v>
      </c>
    </row>
    <row r="797" spans="10:24">
      <c r="J797" t="s">
        <v>296</v>
      </c>
      <c r="K797" t="s">
        <v>428</v>
      </c>
      <c r="L797">
        <v>3</v>
      </c>
      <c r="M797" t="s">
        <v>1491</v>
      </c>
      <c r="N797" s="60">
        <v>10</v>
      </c>
      <c r="O797">
        <v>1</v>
      </c>
      <c r="P797">
        <v>0.1</v>
      </c>
      <c r="R797" t="s">
        <v>296</v>
      </c>
      <c r="S797" t="s">
        <v>416</v>
      </c>
      <c r="T797">
        <v>2</v>
      </c>
      <c r="U797" t="s">
        <v>884</v>
      </c>
      <c r="V797" s="60">
        <v>66.66</v>
      </c>
      <c r="W797">
        <v>1</v>
      </c>
      <c r="X797">
        <v>0.66659999999999997</v>
      </c>
    </row>
    <row r="798" spans="10:24">
      <c r="J798" t="s">
        <v>296</v>
      </c>
      <c r="K798" t="s">
        <v>429</v>
      </c>
      <c r="L798">
        <v>1</v>
      </c>
      <c r="M798" t="s">
        <v>1474</v>
      </c>
      <c r="N798" s="60">
        <v>100</v>
      </c>
      <c r="O798">
        <v>2</v>
      </c>
      <c r="P798">
        <v>2</v>
      </c>
      <c r="R798" t="s">
        <v>296</v>
      </c>
      <c r="S798" t="s">
        <v>418</v>
      </c>
      <c r="T798">
        <v>1</v>
      </c>
      <c r="V798" s="60">
        <v>50</v>
      </c>
    </row>
    <row r="799" spans="10:24">
      <c r="J799" t="s">
        <v>296</v>
      </c>
      <c r="K799" t="s">
        <v>430</v>
      </c>
      <c r="L799">
        <v>1</v>
      </c>
      <c r="M799" t="s">
        <v>1239</v>
      </c>
      <c r="N799" s="60">
        <v>40</v>
      </c>
      <c r="O799">
        <v>2</v>
      </c>
      <c r="P799">
        <v>0.8</v>
      </c>
      <c r="R799" t="s">
        <v>296</v>
      </c>
      <c r="S799" t="s">
        <v>418</v>
      </c>
      <c r="T799">
        <v>2</v>
      </c>
      <c r="V799" s="60">
        <v>33.33</v>
      </c>
    </row>
    <row r="800" spans="10:24">
      <c r="J800" t="s">
        <v>296</v>
      </c>
      <c r="K800" t="s">
        <v>430</v>
      </c>
      <c r="L800">
        <v>2</v>
      </c>
      <c r="M800" t="s">
        <v>716</v>
      </c>
      <c r="N800" s="60">
        <v>40</v>
      </c>
      <c r="O800">
        <v>1</v>
      </c>
      <c r="P800">
        <v>0.4</v>
      </c>
      <c r="R800" t="s">
        <v>296</v>
      </c>
      <c r="S800" t="s">
        <v>418</v>
      </c>
      <c r="T800">
        <v>3</v>
      </c>
      <c r="V800" s="60">
        <v>16.670000000000002</v>
      </c>
    </row>
    <row r="801" spans="10:24">
      <c r="J801" t="s">
        <v>296</v>
      </c>
      <c r="K801" t="s">
        <v>430</v>
      </c>
      <c r="L801">
        <v>3</v>
      </c>
      <c r="M801" t="s">
        <v>1663</v>
      </c>
      <c r="N801" s="60">
        <v>20</v>
      </c>
      <c r="O801">
        <v>3</v>
      </c>
      <c r="P801">
        <v>0.6</v>
      </c>
      <c r="R801" t="s">
        <v>296</v>
      </c>
      <c r="S801" t="s">
        <v>424</v>
      </c>
      <c r="T801">
        <v>1</v>
      </c>
      <c r="U801" t="s">
        <v>1972</v>
      </c>
      <c r="V801" s="60">
        <v>37.5</v>
      </c>
      <c r="W801">
        <v>1</v>
      </c>
      <c r="X801">
        <v>0.375</v>
      </c>
    </row>
    <row r="802" spans="10:24">
      <c r="J802" t="s">
        <v>296</v>
      </c>
      <c r="K802" t="s">
        <v>432</v>
      </c>
      <c r="L802">
        <v>1</v>
      </c>
      <c r="M802" t="s">
        <v>1631</v>
      </c>
      <c r="N802" s="60">
        <v>100</v>
      </c>
      <c r="O802">
        <v>1</v>
      </c>
      <c r="P802">
        <v>1</v>
      </c>
      <c r="R802" t="s">
        <v>296</v>
      </c>
      <c r="S802" t="s">
        <v>424</v>
      </c>
      <c r="T802">
        <v>2</v>
      </c>
      <c r="U802" t="s">
        <v>1973</v>
      </c>
      <c r="V802" s="60">
        <v>25</v>
      </c>
      <c r="W802">
        <v>1</v>
      </c>
      <c r="X802">
        <v>0.25</v>
      </c>
    </row>
    <row r="803" spans="10:24">
      <c r="J803" t="s">
        <v>296</v>
      </c>
      <c r="K803" t="s">
        <v>433</v>
      </c>
      <c r="L803">
        <v>1</v>
      </c>
      <c r="M803" t="s">
        <v>1558</v>
      </c>
      <c r="N803" s="60">
        <v>100</v>
      </c>
      <c r="O803">
        <v>1</v>
      </c>
      <c r="P803">
        <v>1</v>
      </c>
      <c r="R803" t="s">
        <v>296</v>
      </c>
      <c r="S803" t="s">
        <v>424</v>
      </c>
      <c r="T803">
        <v>3</v>
      </c>
      <c r="U803" t="s">
        <v>1972</v>
      </c>
      <c r="V803" s="60">
        <v>37.5</v>
      </c>
      <c r="W803">
        <v>1</v>
      </c>
      <c r="X803">
        <v>0.375</v>
      </c>
    </row>
    <row r="804" spans="10:24">
      <c r="J804" t="s">
        <v>296</v>
      </c>
      <c r="K804" t="s">
        <v>434</v>
      </c>
      <c r="L804">
        <v>1</v>
      </c>
      <c r="M804" t="s">
        <v>1485</v>
      </c>
      <c r="N804" s="60">
        <v>100</v>
      </c>
      <c r="O804">
        <v>2</v>
      </c>
      <c r="P804">
        <v>2</v>
      </c>
      <c r="R804" t="s">
        <v>296</v>
      </c>
      <c r="S804" t="s">
        <v>426</v>
      </c>
      <c r="T804">
        <v>1</v>
      </c>
      <c r="U804" t="s">
        <v>1974</v>
      </c>
      <c r="V804" s="60">
        <v>100</v>
      </c>
      <c r="W804">
        <v>1</v>
      </c>
      <c r="X804">
        <v>1</v>
      </c>
    </row>
    <row r="805" spans="10:24">
      <c r="J805" t="s">
        <v>296</v>
      </c>
      <c r="K805" t="s">
        <v>435</v>
      </c>
      <c r="L805">
        <v>1</v>
      </c>
      <c r="M805" t="s">
        <v>720</v>
      </c>
      <c r="N805" s="60">
        <v>100</v>
      </c>
      <c r="O805">
        <v>1</v>
      </c>
      <c r="P805">
        <v>1</v>
      </c>
      <c r="R805" t="s">
        <v>296</v>
      </c>
      <c r="S805" t="s">
        <v>428</v>
      </c>
      <c r="T805">
        <v>1</v>
      </c>
      <c r="U805" t="s">
        <v>1975</v>
      </c>
      <c r="V805" s="60">
        <v>50</v>
      </c>
      <c r="W805">
        <v>1</v>
      </c>
      <c r="X805">
        <v>0.5</v>
      </c>
    </row>
    <row r="806" spans="10:24">
      <c r="J806" t="s">
        <v>296</v>
      </c>
      <c r="K806" t="s">
        <v>436</v>
      </c>
      <c r="L806">
        <v>1</v>
      </c>
      <c r="M806" t="s">
        <v>1976</v>
      </c>
      <c r="N806" s="60">
        <v>30</v>
      </c>
      <c r="O806">
        <v>2</v>
      </c>
      <c r="P806">
        <v>0.6</v>
      </c>
      <c r="R806" t="s">
        <v>296</v>
      </c>
      <c r="S806" t="s">
        <v>428</v>
      </c>
      <c r="T806">
        <v>2</v>
      </c>
      <c r="U806" t="s">
        <v>516</v>
      </c>
      <c r="V806" s="60">
        <v>33.33</v>
      </c>
      <c r="W806">
        <v>0</v>
      </c>
      <c r="X806">
        <v>0</v>
      </c>
    </row>
    <row r="807" spans="10:24">
      <c r="J807" t="s">
        <v>296</v>
      </c>
      <c r="K807" t="s">
        <v>436</v>
      </c>
      <c r="L807">
        <v>2</v>
      </c>
      <c r="M807" t="s">
        <v>1926</v>
      </c>
      <c r="N807" s="60">
        <v>30</v>
      </c>
      <c r="O807">
        <v>2</v>
      </c>
      <c r="P807">
        <v>0.6</v>
      </c>
      <c r="R807" t="s">
        <v>296</v>
      </c>
      <c r="S807" t="s">
        <v>428</v>
      </c>
      <c r="T807">
        <v>3</v>
      </c>
      <c r="U807" t="s">
        <v>516</v>
      </c>
      <c r="V807" s="60">
        <v>16.670000000000002</v>
      </c>
      <c r="W807">
        <v>0</v>
      </c>
      <c r="X807">
        <v>0</v>
      </c>
    </row>
    <row r="808" spans="10:24">
      <c r="J808" t="s">
        <v>296</v>
      </c>
      <c r="K808" t="s">
        <v>436</v>
      </c>
      <c r="L808">
        <v>3</v>
      </c>
      <c r="M808" t="s">
        <v>772</v>
      </c>
      <c r="N808" s="60">
        <v>30</v>
      </c>
      <c r="O808">
        <v>2</v>
      </c>
      <c r="P808">
        <v>0.6</v>
      </c>
      <c r="R808" t="s">
        <v>296</v>
      </c>
      <c r="S808" t="s">
        <v>429</v>
      </c>
      <c r="T808">
        <v>1</v>
      </c>
      <c r="U808" t="s">
        <v>1977</v>
      </c>
      <c r="V808" s="60">
        <v>100</v>
      </c>
      <c r="W808">
        <v>1</v>
      </c>
      <c r="X808">
        <v>1</v>
      </c>
    </row>
    <row r="809" spans="10:24">
      <c r="J809" t="s">
        <v>296</v>
      </c>
      <c r="K809" t="s">
        <v>436</v>
      </c>
      <c r="L809">
        <v>4</v>
      </c>
      <c r="M809" t="s">
        <v>1176</v>
      </c>
      <c r="N809" s="60">
        <v>10</v>
      </c>
      <c r="O809">
        <v>1</v>
      </c>
      <c r="P809">
        <v>0.1</v>
      </c>
      <c r="R809" t="s">
        <v>296</v>
      </c>
      <c r="S809" t="s">
        <v>430</v>
      </c>
      <c r="T809">
        <v>1</v>
      </c>
      <c r="U809" t="s">
        <v>1978</v>
      </c>
      <c r="V809" s="60">
        <v>50</v>
      </c>
      <c r="W809">
        <v>1</v>
      </c>
      <c r="X809">
        <v>0.5</v>
      </c>
    </row>
    <row r="810" spans="10:24">
      <c r="J810" t="s">
        <v>296</v>
      </c>
      <c r="K810" t="s">
        <v>437</v>
      </c>
      <c r="L810">
        <v>1</v>
      </c>
      <c r="M810" t="s">
        <v>1341</v>
      </c>
      <c r="N810" s="60">
        <v>100</v>
      </c>
      <c r="O810">
        <v>1</v>
      </c>
      <c r="P810">
        <v>1</v>
      </c>
      <c r="R810" t="s">
        <v>296</v>
      </c>
      <c r="S810" t="s">
        <v>430</v>
      </c>
      <c r="T810">
        <v>2</v>
      </c>
      <c r="U810" t="s">
        <v>1979</v>
      </c>
      <c r="V810" s="60">
        <v>33.33</v>
      </c>
      <c r="W810">
        <v>1</v>
      </c>
      <c r="X810">
        <v>0.33329999999999999</v>
      </c>
    </row>
    <row r="811" spans="10:24">
      <c r="J811" t="s">
        <v>296</v>
      </c>
      <c r="K811" t="s">
        <v>442</v>
      </c>
      <c r="L811">
        <v>1</v>
      </c>
      <c r="M811" t="s">
        <v>800</v>
      </c>
      <c r="N811" s="60">
        <v>100</v>
      </c>
      <c r="O811">
        <v>2</v>
      </c>
      <c r="P811">
        <v>2</v>
      </c>
      <c r="R811" t="s">
        <v>296</v>
      </c>
      <c r="S811" t="s">
        <v>430</v>
      </c>
      <c r="T811">
        <v>3</v>
      </c>
      <c r="U811" t="s">
        <v>1980</v>
      </c>
      <c r="V811" s="60">
        <v>16.670000000000002</v>
      </c>
      <c r="W811">
        <v>3</v>
      </c>
      <c r="X811">
        <v>0.50009999999999999</v>
      </c>
    </row>
    <row r="812" spans="10:24">
      <c r="J812" t="s">
        <v>296</v>
      </c>
      <c r="K812" t="s">
        <v>451</v>
      </c>
      <c r="L812">
        <v>1</v>
      </c>
      <c r="M812" t="s">
        <v>1341</v>
      </c>
      <c r="N812" s="60">
        <v>50</v>
      </c>
      <c r="O812">
        <v>1</v>
      </c>
      <c r="P812">
        <v>0.5</v>
      </c>
      <c r="R812" t="s">
        <v>296</v>
      </c>
      <c r="S812" t="s">
        <v>432</v>
      </c>
      <c r="T812">
        <v>1</v>
      </c>
      <c r="U812" t="s">
        <v>1823</v>
      </c>
      <c r="V812" s="60">
        <v>100</v>
      </c>
      <c r="W812">
        <v>1</v>
      </c>
      <c r="X812">
        <v>1</v>
      </c>
    </row>
    <row r="813" spans="10:24">
      <c r="J813" t="s">
        <v>296</v>
      </c>
      <c r="K813" t="s">
        <v>451</v>
      </c>
      <c r="L813">
        <v>2</v>
      </c>
      <c r="M813" t="s">
        <v>747</v>
      </c>
      <c r="N813" s="60">
        <v>8</v>
      </c>
      <c r="O813">
        <v>3</v>
      </c>
      <c r="P813">
        <v>0.24</v>
      </c>
      <c r="R813" t="s">
        <v>296</v>
      </c>
      <c r="S813" t="s">
        <v>433</v>
      </c>
      <c r="T813">
        <v>1</v>
      </c>
      <c r="U813" t="s">
        <v>1981</v>
      </c>
      <c r="V813" s="60">
        <v>100</v>
      </c>
      <c r="W813">
        <v>1</v>
      </c>
      <c r="X813">
        <v>1</v>
      </c>
    </row>
    <row r="814" spans="10:24">
      <c r="J814" t="s">
        <v>296</v>
      </c>
      <c r="K814" t="s">
        <v>451</v>
      </c>
      <c r="L814">
        <v>3</v>
      </c>
      <c r="M814" t="s">
        <v>1982</v>
      </c>
      <c r="N814" s="60">
        <v>8</v>
      </c>
      <c r="O814">
        <v>3</v>
      </c>
      <c r="P814">
        <v>0.24</v>
      </c>
      <c r="R814" t="s">
        <v>296</v>
      </c>
      <c r="S814" t="s">
        <v>434</v>
      </c>
      <c r="T814">
        <v>1</v>
      </c>
      <c r="U814" t="s">
        <v>1006</v>
      </c>
      <c r="V814" s="60">
        <v>100</v>
      </c>
      <c r="W814">
        <v>1</v>
      </c>
      <c r="X814">
        <v>1</v>
      </c>
    </row>
    <row r="815" spans="10:24">
      <c r="J815" t="s">
        <v>296</v>
      </c>
      <c r="K815" t="s">
        <v>451</v>
      </c>
      <c r="L815">
        <v>4</v>
      </c>
      <c r="M815" t="s">
        <v>1983</v>
      </c>
      <c r="N815" s="60">
        <v>9</v>
      </c>
      <c r="O815">
        <v>1</v>
      </c>
      <c r="P815">
        <v>0.09</v>
      </c>
      <c r="R815" t="s">
        <v>296</v>
      </c>
      <c r="S815" t="s">
        <v>435</v>
      </c>
      <c r="T815">
        <v>1</v>
      </c>
      <c r="U815" t="s">
        <v>1984</v>
      </c>
      <c r="V815" s="60">
        <v>100</v>
      </c>
      <c r="W815">
        <v>1</v>
      </c>
      <c r="X815">
        <v>1</v>
      </c>
    </row>
    <row r="816" spans="10:24">
      <c r="J816" t="s">
        <v>296</v>
      </c>
      <c r="K816" t="s">
        <v>451</v>
      </c>
      <c r="L816">
        <v>5</v>
      </c>
      <c r="M816" t="s">
        <v>1985</v>
      </c>
      <c r="N816" s="60">
        <v>9</v>
      </c>
      <c r="O816">
        <v>2</v>
      </c>
      <c r="P816">
        <v>0.18</v>
      </c>
      <c r="R816" t="s">
        <v>296</v>
      </c>
      <c r="S816" t="s">
        <v>436</v>
      </c>
      <c r="T816">
        <v>1</v>
      </c>
      <c r="U816" t="s">
        <v>1986</v>
      </c>
      <c r="V816" s="60">
        <v>40</v>
      </c>
      <c r="W816">
        <v>2</v>
      </c>
      <c r="X816">
        <v>0.8</v>
      </c>
    </row>
    <row r="817" spans="10:24">
      <c r="J817" t="s">
        <v>296</v>
      </c>
      <c r="K817" t="s">
        <v>451</v>
      </c>
      <c r="L817">
        <v>6</v>
      </c>
      <c r="M817" t="s">
        <v>772</v>
      </c>
      <c r="N817" s="60">
        <v>8</v>
      </c>
      <c r="O817">
        <v>2</v>
      </c>
      <c r="P817">
        <v>0.16</v>
      </c>
      <c r="R817" t="s">
        <v>296</v>
      </c>
      <c r="S817" t="s">
        <v>436</v>
      </c>
      <c r="T817">
        <v>2</v>
      </c>
      <c r="U817" t="s">
        <v>1986</v>
      </c>
      <c r="V817" s="60">
        <v>30</v>
      </c>
      <c r="W817">
        <v>2</v>
      </c>
      <c r="X817">
        <v>0.6</v>
      </c>
    </row>
    <row r="818" spans="10:24">
      <c r="J818" t="s">
        <v>296</v>
      </c>
      <c r="K818" t="s">
        <v>451</v>
      </c>
      <c r="L818">
        <v>7</v>
      </c>
      <c r="M818" t="s">
        <v>1926</v>
      </c>
      <c r="N818" s="60">
        <v>8</v>
      </c>
      <c r="O818">
        <v>2</v>
      </c>
      <c r="P818">
        <v>0.16</v>
      </c>
      <c r="R818" t="s">
        <v>296</v>
      </c>
      <c r="S818" t="s">
        <v>436</v>
      </c>
      <c r="T818">
        <v>3</v>
      </c>
      <c r="U818" t="s">
        <v>1986</v>
      </c>
      <c r="V818" s="60">
        <v>20</v>
      </c>
      <c r="W818">
        <v>2</v>
      </c>
      <c r="X818">
        <v>0.4</v>
      </c>
    </row>
    <row r="819" spans="10:24">
      <c r="J819" t="s">
        <v>296</v>
      </c>
      <c r="K819" t="s">
        <v>453</v>
      </c>
      <c r="L819">
        <v>1</v>
      </c>
      <c r="M819" t="s">
        <v>1081</v>
      </c>
      <c r="N819" s="60">
        <v>100</v>
      </c>
      <c r="O819">
        <v>1</v>
      </c>
      <c r="P819">
        <v>1</v>
      </c>
      <c r="R819" t="s">
        <v>296</v>
      </c>
      <c r="S819" t="s">
        <v>436</v>
      </c>
      <c r="T819">
        <v>4</v>
      </c>
      <c r="U819" t="s">
        <v>1986</v>
      </c>
      <c r="V819" s="60">
        <v>10</v>
      </c>
      <c r="W819">
        <v>2</v>
      </c>
      <c r="X819">
        <v>0.2</v>
      </c>
    </row>
    <row r="820" spans="10:24">
      <c r="J820" t="s">
        <v>296</v>
      </c>
      <c r="K820" t="s">
        <v>454</v>
      </c>
      <c r="L820">
        <v>1</v>
      </c>
      <c r="M820" t="s">
        <v>1747</v>
      </c>
      <c r="N820" s="60">
        <v>20</v>
      </c>
      <c r="O820">
        <v>2</v>
      </c>
      <c r="P820">
        <v>0.4</v>
      </c>
      <c r="R820" t="s">
        <v>296</v>
      </c>
      <c r="S820" t="s">
        <v>437</v>
      </c>
      <c r="T820">
        <v>1</v>
      </c>
      <c r="U820" t="s">
        <v>1987</v>
      </c>
      <c r="V820" s="60">
        <v>100</v>
      </c>
      <c r="W820">
        <v>1</v>
      </c>
      <c r="X820">
        <v>1</v>
      </c>
    </row>
    <row r="821" spans="10:24">
      <c r="J821" t="s">
        <v>296</v>
      </c>
      <c r="K821" t="s">
        <v>454</v>
      </c>
      <c r="L821">
        <v>2</v>
      </c>
      <c r="M821" t="s">
        <v>765</v>
      </c>
      <c r="N821" s="60">
        <v>80</v>
      </c>
      <c r="O821">
        <v>1</v>
      </c>
      <c r="P821">
        <v>0.8</v>
      </c>
      <c r="R821" t="s">
        <v>296</v>
      </c>
      <c r="S821" t="s">
        <v>442</v>
      </c>
      <c r="T821">
        <v>1</v>
      </c>
      <c r="U821" t="s">
        <v>1988</v>
      </c>
      <c r="V821" s="60">
        <v>100</v>
      </c>
      <c r="W821">
        <v>1</v>
      </c>
      <c r="X821">
        <v>1</v>
      </c>
    </row>
    <row r="822" spans="10:24">
      <c r="J822" t="s">
        <v>296</v>
      </c>
      <c r="K822" t="s">
        <v>457</v>
      </c>
      <c r="L822">
        <v>1</v>
      </c>
      <c r="M822" t="s">
        <v>1508</v>
      </c>
      <c r="N822" s="60">
        <v>80</v>
      </c>
      <c r="O822">
        <v>2</v>
      </c>
      <c r="P822">
        <v>1.6</v>
      </c>
      <c r="R822" t="s">
        <v>296</v>
      </c>
      <c r="S822" t="s">
        <v>451</v>
      </c>
      <c r="T822">
        <v>1</v>
      </c>
      <c r="U822" t="s">
        <v>1989</v>
      </c>
      <c r="V822" s="60">
        <v>10.71</v>
      </c>
      <c r="W822">
        <v>1</v>
      </c>
      <c r="X822">
        <v>0.1071</v>
      </c>
    </row>
    <row r="823" spans="10:24">
      <c r="J823" t="s">
        <v>296</v>
      </c>
      <c r="K823" t="s">
        <v>457</v>
      </c>
      <c r="L823">
        <v>2</v>
      </c>
      <c r="M823" t="s">
        <v>1990</v>
      </c>
      <c r="N823" s="60">
        <v>20</v>
      </c>
      <c r="O823">
        <v>2</v>
      </c>
      <c r="P823">
        <v>0.4</v>
      </c>
      <c r="R823" t="s">
        <v>296</v>
      </c>
      <c r="S823" t="s">
        <v>451</v>
      </c>
      <c r="T823">
        <v>2</v>
      </c>
      <c r="U823" t="s">
        <v>1991</v>
      </c>
      <c r="V823" s="60">
        <v>21.43</v>
      </c>
      <c r="W823">
        <v>2</v>
      </c>
      <c r="X823">
        <v>0.42859999999999998</v>
      </c>
    </row>
    <row r="824" spans="10:24">
      <c r="J824" t="s">
        <v>296</v>
      </c>
      <c r="K824" t="s">
        <v>459</v>
      </c>
      <c r="L824">
        <v>1</v>
      </c>
      <c r="M824" t="s">
        <v>807</v>
      </c>
      <c r="N824" s="60">
        <v>100</v>
      </c>
      <c r="O824">
        <v>2</v>
      </c>
      <c r="P824">
        <v>2</v>
      </c>
      <c r="R824" t="s">
        <v>296</v>
      </c>
      <c r="S824" t="s">
        <v>451</v>
      </c>
      <c r="T824">
        <v>3</v>
      </c>
      <c r="U824" t="s">
        <v>1992</v>
      </c>
      <c r="V824" s="60">
        <v>25</v>
      </c>
      <c r="W824">
        <v>3</v>
      </c>
      <c r="X824">
        <v>0.75</v>
      </c>
    </row>
    <row r="825" spans="10:24">
      <c r="J825" t="s">
        <v>296</v>
      </c>
      <c r="K825" t="s">
        <v>460</v>
      </c>
      <c r="L825">
        <v>1</v>
      </c>
      <c r="M825" t="s">
        <v>1176</v>
      </c>
      <c r="N825" s="60">
        <v>100</v>
      </c>
      <c r="O825">
        <v>1</v>
      </c>
      <c r="P825">
        <v>1</v>
      </c>
      <c r="R825" t="s">
        <v>296</v>
      </c>
      <c r="S825" t="s">
        <v>451</v>
      </c>
      <c r="T825">
        <v>4</v>
      </c>
      <c r="U825" t="s">
        <v>1993</v>
      </c>
      <c r="V825" s="60">
        <v>7.14</v>
      </c>
      <c r="W825">
        <v>0</v>
      </c>
      <c r="X825">
        <v>0</v>
      </c>
    </row>
    <row r="826" spans="10:24">
      <c r="J826" t="s">
        <v>296</v>
      </c>
      <c r="K826" t="s">
        <v>461</v>
      </c>
      <c r="L826">
        <v>1</v>
      </c>
      <c r="M826" t="s">
        <v>992</v>
      </c>
      <c r="N826" s="60">
        <v>100</v>
      </c>
      <c r="O826">
        <v>3</v>
      </c>
      <c r="P826">
        <v>3</v>
      </c>
      <c r="R826" t="s">
        <v>296</v>
      </c>
      <c r="S826" t="s">
        <v>451</v>
      </c>
      <c r="T826">
        <v>5</v>
      </c>
      <c r="U826" t="s">
        <v>1991</v>
      </c>
      <c r="V826" s="60">
        <v>3.57</v>
      </c>
      <c r="W826">
        <v>2</v>
      </c>
      <c r="X826">
        <v>7.1400000000000005E-2</v>
      </c>
    </row>
    <row r="827" spans="10:24">
      <c r="J827" t="s">
        <v>296</v>
      </c>
      <c r="K827" t="s">
        <v>467</v>
      </c>
      <c r="L827">
        <v>1</v>
      </c>
      <c r="M827" t="s">
        <v>1994</v>
      </c>
      <c r="N827" s="60">
        <v>100</v>
      </c>
      <c r="O827">
        <v>3</v>
      </c>
      <c r="P827">
        <v>3</v>
      </c>
      <c r="R827" t="s">
        <v>296</v>
      </c>
      <c r="S827" t="s">
        <v>451</v>
      </c>
      <c r="T827">
        <v>6</v>
      </c>
      <c r="U827" t="s">
        <v>1991</v>
      </c>
      <c r="V827" s="60">
        <v>14.29</v>
      </c>
      <c r="W827">
        <v>2</v>
      </c>
      <c r="X827">
        <v>0.2858</v>
      </c>
    </row>
    <row r="828" spans="10:24">
      <c r="J828" t="s">
        <v>296</v>
      </c>
      <c r="K828" t="s">
        <v>468</v>
      </c>
      <c r="L828">
        <v>1</v>
      </c>
      <c r="M828" t="s">
        <v>807</v>
      </c>
      <c r="N828" s="60">
        <v>90</v>
      </c>
      <c r="O828">
        <v>2</v>
      </c>
      <c r="P828">
        <v>1.8</v>
      </c>
      <c r="R828" t="s">
        <v>296</v>
      </c>
      <c r="S828" t="s">
        <v>451</v>
      </c>
      <c r="T828">
        <v>7</v>
      </c>
      <c r="U828" t="s">
        <v>1995</v>
      </c>
      <c r="V828" s="60">
        <v>17.86</v>
      </c>
      <c r="W828">
        <v>1</v>
      </c>
      <c r="X828">
        <v>0.17860000000000001</v>
      </c>
    </row>
    <row r="829" spans="10:24">
      <c r="J829" t="s">
        <v>296</v>
      </c>
      <c r="K829" t="s">
        <v>468</v>
      </c>
      <c r="L829">
        <v>2</v>
      </c>
      <c r="M829" t="s">
        <v>772</v>
      </c>
      <c r="N829" s="60">
        <v>5</v>
      </c>
      <c r="O829">
        <v>2</v>
      </c>
      <c r="P829">
        <v>0.1</v>
      </c>
      <c r="R829" t="s">
        <v>296</v>
      </c>
      <c r="S829" t="s">
        <v>453</v>
      </c>
      <c r="T829">
        <v>1</v>
      </c>
      <c r="U829" t="s">
        <v>1996</v>
      </c>
      <c r="V829" s="60">
        <v>100</v>
      </c>
      <c r="W829">
        <v>1</v>
      </c>
      <c r="X829">
        <v>1</v>
      </c>
    </row>
    <row r="830" spans="10:24">
      <c r="J830" t="s">
        <v>296</v>
      </c>
      <c r="K830" t="s">
        <v>468</v>
      </c>
      <c r="L830">
        <v>3</v>
      </c>
      <c r="M830" t="s">
        <v>1541</v>
      </c>
      <c r="N830" s="60">
        <v>5</v>
      </c>
      <c r="O830">
        <v>1</v>
      </c>
      <c r="P830">
        <v>0.05</v>
      </c>
      <c r="R830" t="s">
        <v>296</v>
      </c>
      <c r="S830" t="s">
        <v>454</v>
      </c>
      <c r="T830">
        <v>1</v>
      </c>
      <c r="U830" t="s">
        <v>1997</v>
      </c>
      <c r="V830" s="60">
        <v>25</v>
      </c>
      <c r="W830">
        <v>0</v>
      </c>
      <c r="X830">
        <v>0</v>
      </c>
    </row>
    <row r="831" spans="10:24">
      <c r="J831" t="s">
        <v>296</v>
      </c>
      <c r="K831" t="s">
        <v>469</v>
      </c>
      <c r="L831">
        <v>1</v>
      </c>
      <c r="M831" t="s">
        <v>1504</v>
      </c>
      <c r="N831" s="60">
        <v>100</v>
      </c>
      <c r="O831">
        <v>3</v>
      </c>
      <c r="P831">
        <v>3</v>
      </c>
      <c r="R831" t="s">
        <v>296</v>
      </c>
      <c r="S831" t="s">
        <v>454</v>
      </c>
      <c r="T831">
        <v>2</v>
      </c>
      <c r="U831" t="s">
        <v>1998</v>
      </c>
      <c r="V831" s="60">
        <v>75</v>
      </c>
      <c r="W831">
        <v>1</v>
      </c>
      <c r="X831">
        <v>0.75</v>
      </c>
    </row>
    <row r="832" spans="10:24">
      <c r="J832" t="s">
        <v>296</v>
      </c>
      <c r="K832" t="s">
        <v>473</v>
      </c>
      <c r="L832">
        <v>1</v>
      </c>
      <c r="M832" t="s">
        <v>1176</v>
      </c>
      <c r="N832" s="60">
        <v>50</v>
      </c>
      <c r="O832">
        <v>1</v>
      </c>
      <c r="P832">
        <v>0.5</v>
      </c>
      <c r="R832" t="s">
        <v>296</v>
      </c>
      <c r="S832" t="s">
        <v>457</v>
      </c>
      <c r="T832">
        <v>1</v>
      </c>
      <c r="V832" s="60">
        <v>60</v>
      </c>
    </row>
    <row r="833" spans="10:24">
      <c r="J833" t="s">
        <v>296</v>
      </c>
      <c r="K833" t="s">
        <v>473</v>
      </c>
      <c r="L833">
        <v>2</v>
      </c>
      <c r="M833" t="s">
        <v>807</v>
      </c>
      <c r="N833" s="60">
        <v>50</v>
      </c>
      <c r="O833">
        <v>2</v>
      </c>
      <c r="P833">
        <v>1</v>
      </c>
      <c r="R833" t="s">
        <v>296</v>
      </c>
      <c r="S833" t="s">
        <v>457</v>
      </c>
      <c r="T833">
        <v>2</v>
      </c>
      <c r="V833" s="60">
        <v>40</v>
      </c>
    </row>
    <row r="834" spans="10:24">
      <c r="J834" t="s">
        <v>296</v>
      </c>
      <c r="K834" t="s">
        <v>480</v>
      </c>
      <c r="L834">
        <v>1</v>
      </c>
      <c r="M834" t="s">
        <v>1508</v>
      </c>
      <c r="N834" s="60">
        <v>70</v>
      </c>
      <c r="O834">
        <v>2</v>
      </c>
      <c r="P834">
        <v>1.4</v>
      </c>
      <c r="R834" t="s">
        <v>296</v>
      </c>
      <c r="S834" t="s">
        <v>459</v>
      </c>
      <c r="T834">
        <v>1</v>
      </c>
      <c r="U834" t="s">
        <v>1999</v>
      </c>
      <c r="V834" s="60">
        <v>100</v>
      </c>
      <c r="W834">
        <v>2</v>
      </c>
      <c r="X834">
        <v>2</v>
      </c>
    </row>
    <row r="835" spans="10:24">
      <c r="J835" t="s">
        <v>296</v>
      </c>
      <c r="K835" t="s">
        <v>480</v>
      </c>
      <c r="L835">
        <v>2</v>
      </c>
      <c r="M835" t="s">
        <v>1084</v>
      </c>
      <c r="N835" s="60">
        <v>20</v>
      </c>
      <c r="O835">
        <v>2</v>
      </c>
      <c r="P835">
        <v>0.4</v>
      </c>
      <c r="R835" t="s">
        <v>296</v>
      </c>
      <c r="S835" t="s">
        <v>460</v>
      </c>
      <c r="T835">
        <v>1</v>
      </c>
      <c r="U835" t="s">
        <v>1981</v>
      </c>
      <c r="V835" s="60">
        <v>100</v>
      </c>
      <c r="W835">
        <v>1</v>
      </c>
      <c r="X835">
        <v>1</v>
      </c>
    </row>
    <row r="836" spans="10:24">
      <c r="J836" t="s">
        <v>296</v>
      </c>
      <c r="K836" t="s">
        <v>480</v>
      </c>
      <c r="L836">
        <v>3</v>
      </c>
      <c r="M836" t="s">
        <v>808</v>
      </c>
      <c r="N836" s="60">
        <v>10</v>
      </c>
      <c r="O836">
        <v>1</v>
      </c>
      <c r="P836">
        <v>0.1</v>
      </c>
      <c r="R836" t="s">
        <v>296</v>
      </c>
      <c r="S836" t="s">
        <v>461</v>
      </c>
      <c r="T836">
        <v>1</v>
      </c>
      <c r="U836" t="s">
        <v>2000</v>
      </c>
      <c r="V836" s="60">
        <v>100</v>
      </c>
      <c r="W836">
        <v>3</v>
      </c>
      <c r="X836">
        <v>3</v>
      </c>
    </row>
    <row r="837" spans="10:24">
      <c r="J837" t="s">
        <v>296</v>
      </c>
      <c r="K837" t="s">
        <v>481</v>
      </c>
      <c r="L837">
        <v>1</v>
      </c>
      <c r="M837" t="s">
        <v>807</v>
      </c>
      <c r="N837" s="60">
        <v>100</v>
      </c>
      <c r="O837">
        <v>2</v>
      </c>
      <c r="P837">
        <v>2</v>
      </c>
      <c r="R837" t="s">
        <v>296</v>
      </c>
      <c r="S837" t="s">
        <v>467</v>
      </c>
      <c r="T837">
        <v>1</v>
      </c>
      <c r="U837" t="s">
        <v>2001</v>
      </c>
      <c r="V837" s="60">
        <v>100</v>
      </c>
      <c r="W837">
        <v>3</v>
      </c>
      <c r="X837">
        <v>3</v>
      </c>
    </row>
    <row r="838" spans="10:24">
      <c r="J838" t="s">
        <v>296</v>
      </c>
      <c r="K838" t="s">
        <v>484</v>
      </c>
      <c r="L838">
        <v>1</v>
      </c>
      <c r="M838" t="s">
        <v>1545</v>
      </c>
      <c r="N838" s="60">
        <v>100</v>
      </c>
      <c r="O838">
        <v>1</v>
      </c>
      <c r="P838">
        <v>1</v>
      </c>
      <c r="R838" t="s">
        <v>296</v>
      </c>
      <c r="S838" t="s">
        <v>468</v>
      </c>
      <c r="T838">
        <v>1</v>
      </c>
      <c r="U838" t="s">
        <v>2002</v>
      </c>
      <c r="V838" s="60">
        <v>60</v>
      </c>
      <c r="W838">
        <v>2</v>
      </c>
      <c r="X838">
        <v>1.2</v>
      </c>
    </row>
    <row r="839" spans="10:24">
      <c r="J839" t="s">
        <v>296</v>
      </c>
      <c r="K839" t="s">
        <v>486</v>
      </c>
      <c r="L839">
        <v>1</v>
      </c>
      <c r="M839" t="s">
        <v>1443</v>
      </c>
      <c r="N839" s="60">
        <v>70</v>
      </c>
      <c r="O839">
        <v>1</v>
      </c>
      <c r="P839">
        <v>0.7</v>
      </c>
      <c r="R839" t="s">
        <v>296</v>
      </c>
      <c r="S839" t="s">
        <v>468</v>
      </c>
      <c r="T839">
        <v>2</v>
      </c>
      <c r="U839" t="s">
        <v>2003</v>
      </c>
      <c r="V839" s="60">
        <v>20</v>
      </c>
      <c r="W839">
        <v>2</v>
      </c>
      <c r="X839">
        <v>0.4</v>
      </c>
    </row>
    <row r="840" spans="10:24">
      <c r="J840" t="s">
        <v>296</v>
      </c>
      <c r="K840" t="s">
        <v>486</v>
      </c>
      <c r="L840">
        <v>2</v>
      </c>
      <c r="M840" t="s">
        <v>807</v>
      </c>
      <c r="N840" s="60">
        <v>30</v>
      </c>
      <c r="O840">
        <v>2</v>
      </c>
      <c r="P840">
        <v>0.6</v>
      </c>
      <c r="R840" t="s">
        <v>296</v>
      </c>
      <c r="S840" t="s">
        <v>468</v>
      </c>
      <c r="T840">
        <v>3</v>
      </c>
      <c r="U840" t="s">
        <v>2004</v>
      </c>
      <c r="V840" s="60">
        <v>20</v>
      </c>
      <c r="W840">
        <v>2</v>
      </c>
      <c r="X840">
        <v>0.4</v>
      </c>
    </row>
    <row r="841" spans="10:24">
      <c r="J841" t="s">
        <v>296</v>
      </c>
      <c r="K841" t="s">
        <v>487</v>
      </c>
      <c r="L841">
        <v>1</v>
      </c>
      <c r="M841" t="s">
        <v>2005</v>
      </c>
      <c r="N841" s="60">
        <v>100</v>
      </c>
      <c r="O841">
        <v>1</v>
      </c>
      <c r="P841">
        <v>1</v>
      </c>
      <c r="R841" t="s">
        <v>296</v>
      </c>
      <c r="S841" t="s">
        <v>473</v>
      </c>
      <c r="T841">
        <v>1</v>
      </c>
      <c r="U841" t="s">
        <v>754</v>
      </c>
      <c r="V841" s="60">
        <v>33.340000000000003</v>
      </c>
      <c r="W841">
        <v>2</v>
      </c>
      <c r="X841">
        <v>0.66679999999999995</v>
      </c>
    </row>
    <row r="842" spans="10:24">
      <c r="J842" t="s">
        <v>296</v>
      </c>
      <c r="K842" t="s">
        <v>488</v>
      </c>
      <c r="L842">
        <v>1</v>
      </c>
      <c r="M842" t="s">
        <v>807</v>
      </c>
      <c r="N842" s="60">
        <v>70</v>
      </c>
      <c r="O842">
        <v>2</v>
      </c>
      <c r="P842">
        <v>1.4</v>
      </c>
      <c r="R842" t="s">
        <v>296</v>
      </c>
      <c r="S842" t="s">
        <v>473</v>
      </c>
      <c r="T842">
        <v>2</v>
      </c>
      <c r="U842" t="s">
        <v>754</v>
      </c>
      <c r="V842" s="60">
        <v>66.66</v>
      </c>
      <c r="W842">
        <v>2</v>
      </c>
      <c r="X842">
        <v>1.3331999999999999</v>
      </c>
    </row>
    <row r="843" spans="10:24">
      <c r="J843" t="s">
        <v>296</v>
      </c>
      <c r="K843" t="s">
        <v>488</v>
      </c>
      <c r="L843">
        <v>2</v>
      </c>
      <c r="M843" t="s">
        <v>2006</v>
      </c>
      <c r="N843" s="60">
        <v>10</v>
      </c>
      <c r="O843">
        <v>1</v>
      </c>
      <c r="P843">
        <v>0.1</v>
      </c>
      <c r="R843" t="s">
        <v>296</v>
      </c>
      <c r="S843" t="s">
        <v>480</v>
      </c>
      <c r="T843">
        <v>1</v>
      </c>
      <c r="V843" s="60">
        <v>50</v>
      </c>
    </row>
    <row r="844" spans="10:24">
      <c r="J844" t="s">
        <v>296</v>
      </c>
      <c r="K844" t="s">
        <v>488</v>
      </c>
      <c r="L844">
        <v>3</v>
      </c>
      <c r="M844" t="s">
        <v>1558</v>
      </c>
      <c r="N844" s="60">
        <v>20</v>
      </c>
      <c r="O844">
        <v>1</v>
      </c>
      <c r="P844">
        <v>0.2</v>
      </c>
      <c r="R844" t="s">
        <v>296</v>
      </c>
      <c r="S844" t="s">
        <v>480</v>
      </c>
      <c r="T844">
        <v>2</v>
      </c>
      <c r="V844" s="60">
        <v>33.33</v>
      </c>
    </row>
    <row r="845" spans="10:24">
      <c r="J845" t="s">
        <v>296</v>
      </c>
      <c r="K845" t="s">
        <v>501</v>
      </c>
      <c r="L845">
        <v>1</v>
      </c>
      <c r="M845" t="s">
        <v>1341</v>
      </c>
      <c r="N845" s="60">
        <v>90</v>
      </c>
      <c r="O845">
        <v>1</v>
      </c>
      <c r="P845">
        <v>0.9</v>
      </c>
      <c r="R845" t="s">
        <v>296</v>
      </c>
      <c r="S845" t="s">
        <v>480</v>
      </c>
      <c r="T845">
        <v>3</v>
      </c>
      <c r="V845" s="60">
        <v>16.670000000000002</v>
      </c>
    </row>
    <row r="846" spans="10:24">
      <c r="J846" t="s">
        <v>296</v>
      </c>
      <c r="K846" t="s">
        <v>501</v>
      </c>
      <c r="L846">
        <v>2</v>
      </c>
      <c r="M846" t="s">
        <v>800</v>
      </c>
      <c r="N846" s="60">
        <v>10</v>
      </c>
      <c r="O846">
        <v>2</v>
      </c>
      <c r="P846">
        <v>0.2</v>
      </c>
      <c r="R846" t="s">
        <v>296</v>
      </c>
      <c r="S846" t="s">
        <v>481</v>
      </c>
      <c r="T846">
        <v>1</v>
      </c>
      <c r="U846" t="s">
        <v>2007</v>
      </c>
      <c r="V846" s="60">
        <v>100</v>
      </c>
      <c r="W846">
        <v>2</v>
      </c>
      <c r="X846">
        <v>2</v>
      </c>
    </row>
    <row r="847" spans="10:24">
      <c r="J847" t="s">
        <v>296</v>
      </c>
      <c r="K847" t="s">
        <v>506</v>
      </c>
      <c r="L847">
        <v>1</v>
      </c>
      <c r="M847" t="s">
        <v>2008</v>
      </c>
      <c r="N847" s="60">
        <v>50</v>
      </c>
      <c r="O847">
        <v>2</v>
      </c>
      <c r="P847">
        <v>1</v>
      </c>
      <c r="R847" t="s">
        <v>296</v>
      </c>
      <c r="S847" t="s">
        <v>486</v>
      </c>
      <c r="T847">
        <v>1</v>
      </c>
      <c r="U847" t="s">
        <v>807</v>
      </c>
      <c r="V847" s="60">
        <v>70</v>
      </c>
      <c r="W847">
        <v>2</v>
      </c>
      <c r="X847">
        <v>1.4</v>
      </c>
    </row>
    <row r="848" spans="10:24">
      <c r="J848" t="s">
        <v>296</v>
      </c>
      <c r="K848" t="s">
        <v>506</v>
      </c>
      <c r="L848">
        <v>2</v>
      </c>
      <c r="M848" t="s">
        <v>2009</v>
      </c>
      <c r="N848" s="60">
        <v>50</v>
      </c>
      <c r="O848">
        <v>2</v>
      </c>
      <c r="P848">
        <v>1</v>
      </c>
      <c r="R848" t="s">
        <v>296</v>
      </c>
      <c r="S848" t="s">
        <v>486</v>
      </c>
      <c r="T848">
        <v>2</v>
      </c>
      <c r="U848" t="s">
        <v>807</v>
      </c>
      <c r="V848" s="60">
        <v>30</v>
      </c>
      <c r="W848">
        <v>2</v>
      </c>
      <c r="X848">
        <v>0.6</v>
      </c>
    </row>
    <row r="849" spans="18:24">
      <c r="R849" t="s">
        <v>296</v>
      </c>
      <c r="S849" t="s">
        <v>487</v>
      </c>
      <c r="T849">
        <v>1</v>
      </c>
      <c r="U849" t="s">
        <v>2010</v>
      </c>
      <c r="V849" s="60">
        <v>100</v>
      </c>
      <c r="W849">
        <v>2</v>
      </c>
      <c r="X849">
        <v>2</v>
      </c>
    </row>
    <row r="850" spans="18:24">
      <c r="R850" t="s">
        <v>296</v>
      </c>
      <c r="S850" t="s">
        <v>488</v>
      </c>
      <c r="T850">
        <v>1</v>
      </c>
      <c r="U850" t="s">
        <v>2011</v>
      </c>
      <c r="V850" s="60">
        <v>70</v>
      </c>
      <c r="W850">
        <v>2</v>
      </c>
      <c r="X850">
        <v>1.4</v>
      </c>
    </row>
    <row r="851" spans="18:24">
      <c r="R851" t="s">
        <v>296</v>
      </c>
      <c r="S851" t="s">
        <v>488</v>
      </c>
      <c r="T851">
        <v>2</v>
      </c>
      <c r="U851" t="s">
        <v>2006</v>
      </c>
      <c r="V851" s="60">
        <v>10</v>
      </c>
      <c r="W851">
        <v>1</v>
      </c>
      <c r="X851">
        <v>0.1</v>
      </c>
    </row>
    <row r="852" spans="18:24">
      <c r="R852" t="s">
        <v>296</v>
      </c>
      <c r="S852" t="s">
        <v>488</v>
      </c>
      <c r="T852">
        <v>3</v>
      </c>
      <c r="U852" t="s">
        <v>1558</v>
      </c>
      <c r="V852" s="60">
        <v>20</v>
      </c>
      <c r="W852">
        <v>1</v>
      </c>
      <c r="X852">
        <v>0.2</v>
      </c>
    </row>
    <row r="853" spans="18:24">
      <c r="R853" t="s">
        <v>296</v>
      </c>
      <c r="S853" t="s">
        <v>501</v>
      </c>
      <c r="T853">
        <v>1</v>
      </c>
      <c r="U853" t="s">
        <v>1834</v>
      </c>
      <c r="V853" s="60">
        <v>75</v>
      </c>
      <c r="W853">
        <v>1</v>
      </c>
      <c r="X853">
        <v>0.75</v>
      </c>
    </row>
    <row r="854" spans="18:24">
      <c r="R854" t="s">
        <v>296</v>
      </c>
      <c r="S854" t="s">
        <v>501</v>
      </c>
      <c r="T854">
        <v>2</v>
      </c>
      <c r="U854" t="s">
        <v>1834</v>
      </c>
      <c r="V854" s="60">
        <v>25</v>
      </c>
      <c r="W854">
        <v>1</v>
      </c>
      <c r="X854">
        <v>0.25</v>
      </c>
    </row>
    <row r="855" spans="18:24">
      <c r="R855" t="s">
        <v>296</v>
      </c>
      <c r="S855" t="s">
        <v>506</v>
      </c>
      <c r="T855">
        <v>1</v>
      </c>
      <c r="U855" t="s">
        <v>2012</v>
      </c>
      <c r="V855" s="60">
        <v>50</v>
      </c>
      <c r="W855">
        <v>2</v>
      </c>
      <c r="X855">
        <v>1</v>
      </c>
    </row>
    <row r="856" spans="18:24">
      <c r="R856" t="s">
        <v>296</v>
      </c>
      <c r="S856" t="s">
        <v>506</v>
      </c>
      <c r="T856">
        <v>2</v>
      </c>
      <c r="U856" t="s">
        <v>2012</v>
      </c>
      <c r="V856" s="60">
        <v>50</v>
      </c>
      <c r="W856">
        <v>2</v>
      </c>
      <c r="X856">
        <v>1</v>
      </c>
    </row>
  </sheetData>
  <autoFilter ref="A2:H448" xr:uid="{1D42D8B6-651F-4AC5-B30D-326295A9727E}"/>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56184-94A8-43A3-9C84-CDAD8B27426A}">
  <dimension ref="A1:O111"/>
  <sheetViews>
    <sheetView workbookViewId="0">
      <pane ySplit="2" topLeftCell="A3" activePane="bottomLeft" state="frozen"/>
      <selection pane="bottomLeft" activeCell="I13" sqref="I13"/>
    </sheetView>
  </sheetViews>
  <sheetFormatPr defaultRowHeight="15"/>
  <cols>
    <col min="1" max="1" width="8.85546875" bestFit="1" customWidth="1"/>
    <col min="2" max="2" width="16.85546875" bestFit="1" customWidth="1"/>
    <col min="3" max="3" width="26.42578125" bestFit="1" customWidth="1"/>
    <col min="4" max="4" width="25.140625" bestFit="1" customWidth="1"/>
    <col min="5" max="5" width="15.5703125" bestFit="1" customWidth="1"/>
    <col min="6" max="6" width="20" bestFit="1" customWidth="1"/>
    <col min="7" max="8" width="13.140625" bestFit="1" customWidth="1"/>
    <col min="9" max="9" width="22.42578125" bestFit="1" customWidth="1"/>
    <col min="10" max="10" width="9.5703125" hidden="1" customWidth="1"/>
    <col min="11" max="11" width="10.5703125" bestFit="1" customWidth="1"/>
  </cols>
  <sheetData>
    <row r="1" spans="1:15" s="1" customFormat="1">
      <c r="A1" s="1" t="s">
        <v>2013</v>
      </c>
      <c r="C1" s="37" t="s">
        <v>538</v>
      </c>
      <c r="D1" s="1" t="s">
        <v>2014</v>
      </c>
      <c r="F1" s="37" t="s">
        <v>156</v>
      </c>
      <c r="G1" s="37" t="s">
        <v>132</v>
      </c>
      <c r="H1" s="37"/>
    </row>
    <row r="2" spans="1:15" s="1" customFormat="1">
      <c r="A2" s="1" t="s">
        <v>6</v>
      </c>
      <c r="B2" s="1" t="s">
        <v>7</v>
      </c>
      <c r="C2" s="1" t="s">
        <v>2015</v>
      </c>
      <c r="D2" s="1" t="s">
        <v>9</v>
      </c>
      <c r="E2" s="1" t="s">
        <v>2016</v>
      </c>
      <c r="F2" s="1" t="s">
        <v>2017</v>
      </c>
      <c r="G2" s="1" t="s">
        <v>2018</v>
      </c>
      <c r="H2" s="1" t="s">
        <v>2019</v>
      </c>
      <c r="I2" s="14" t="s">
        <v>13</v>
      </c>
      <c r="J2" s="14"/>
      <c r="K2" s="1" t="s">
        <v>2020</v>
      </c>
      <c r="M2" s="23" t="s">
        <v>15</v>
      </c>
      <c r="N2" s="23" t="s">
        <v>16</v>
      </c>
      <c r="O2" s="23" t="s">
        <v>17</v>
      </c>
    </row>
    <row r="3" spans="1:15">
      <c r="A3" t="s">
        <v>18</v>
      </c>
      <c r="B3" t="s">
        <v>19</v>
      </c>
      <c r="C3" s="11">
        <v>70772113</v>
      </c>
      <c r="D3" s="60">
        <v>1307526</v>
      </c>
      <c r="E3">
        <v>1226.633</v>
      </c>
      <c r="F3" s="32">
        <f>IF(C3&gt;0,C3/(D3/1000),0)</f>
        <v>54126.734764738903</v>
      </c>
      <c r="G3" s="58">
        <f>(F3/$F$110)*100</f>
        <v>0.48542584148329632</v>
      </c>
      <c r="H3">
        <f>LOOKUP(G3,$M$3:$N$12,$O$3:$O$12)</f>
        <v>1</v>
      </c>
      <c r="I3" s="64">
        <f>ROUND((H3/10)*(100/100)*10,2)</f>
        <v>1</v>
      </c>
      <c r="J3" s="64"/>
      <c r="K3">
        <v>5</v>
      </c>
      <c r="M3" s="30">
        <v>0</v>
      </c>
      <c r="N3" s="30">
        <v>1</v>
      </c>
      <c r="O3" s="31">
        <v>1</v>
      </c>
    </row>
    <row r="4" spans="1:15">
      <c r="A4" t="s">
        <v>18</v>
      </c>
      <c r="B4" t="s">
        <v>20</v>
      </c>
      <c r="C4" s="11">
        <v>49017616</v>
      </c>
      <c r="D4" s="60">
        <v>1701504</v>
      </c>
      <c r="E4">
        <v>1595.8309999999999</v>
      </c>
      <c r="F4" s="32">
        <f t="shared" ref="F4:F67" si="0">IF(C4&gt;0,C4/(D4/1000),0)</f>
        <v>28808.404799518546</v>
      </c>
      <c r="G4" s="58">
        <f t="shared" ref="G4:G67" si="1">(F4/$F$110)*100</f>
        <v>0.25836297353573018</v>
      </c>
      <c r="H4">
        <f t="shared" ref="H4:H67" si="2">LOOKUP(G4,$M$3:$N$12,$O$3:$O$12)</f>
        <v>1</v>
      </c>
      <c r="I4" s="64">
        <f t="shared" ref="I4:I67" si="3">ROUND((H4/10)*(100/100)*10,2)</f>
        <v>1</v>
      </c>
      <c r="K4">
        <v>4</v>
      </c>
      <c r="M4" s="30">
        <v>1</v>
      </c>
      <c r="N4" s="30">
        <v>3</v>
      </c>
      <c r="O4" s="31">
        <v>2</v>
      </c>
    </row>
    <row r="5" spans="1:15">
      <c r="A5" t="s">
        <v>18</v>
      </c>
      <c r="B5" t="s">
        <v>21</v>
      </c>
      <c r="C5" s="11">
        <v>85958399</v>
      </c>
      <c r="D5" s="60">
        <v>1328195</v>
      </c>
      <c r="E5">
        <v>1246.1089999999999</v>
      </c>
      <c r="F5" s="32">
        <f t="shared" si="0"/>
        <v>64718.207040381873</v>
      </c>
      <c r="G5" s="58">
        <f t="shared" si="1"/>
        <v>0.58041354699145054</v>
      </c>
      <c r="H5">
        <f t="shared" si="2"/>
        <v>1</v>
      </c>
      <c r="I5" s="64">
        <f t="shared" si="3"/>
        <v>1</v>
      </c>
      <c r="K5">
        <v>5</v>
      </c>
      <c r="M5" s="30">
        <v>4</v>
      </c>
      <c r="N5" s="30">
        <v>6</v>
      </c>
      <c r="O5" s="31">
        <v>3</v>
      </c>
    </row>
    <row r="6" spans="1:15">
      <c r="A6" t="s">
        <v>18</v>
      </c>
      <c r="B6" t="s">
        <v>22</v>
      </c>
      <c r="C6" s="11">
        <v>4250000</v>
      </c>
      <c r="D6" s="60">
        <v>705272</v>
      </c>
      <c r="E6">
        <v>661.67899999999997</v>
      </c>
      <c r="F6" s="32">
        <f t="shared" si="0"/>
        <v>6026.0438525845348</v>
      </c>
      <c r="G6" s="58">
        <f t="shared" si="1"/>
        <v>5.4043485546845238E-2</v>
      </c>
      <c r="H6">
        <f t="shared" si="2"/>
        <v>1</v>
      </c>
      <c r="I6" s="64">
        <f t="shared" si="3"/>
        <v>1</v>
      </c>
      <c r="K6">
        <v>2</v>
      </c>
      <c r="M6" s="30">
        <v>7</v>
      </c>
      <c r="N6" s="30">
        <v>10</v>
      </c>
      <c r="O6" s="31">
        <v>4</v>
      </c>
    </row>
    <row r="7" spans="1:15">
      <c r="A7" t="s">
        <v>18</v>
      </c>
      <c r="B7" t="s">
        <v>23</v>
      </c>
      <c r="C7" s="11">
        <v>38802274</v>
      </c>
      <c r="D7" s="60">
        <v>1411313</v>
      </c>
      <c r="E7">
        <v>1218.8989999999999</v>
      </c>
      <c r="F7" s="32">
        <f t="shared" si="0"/>
        <v>27493.740934859947</v>
      </c>
      <c r="G7" s="58">
        <f t="shared" si="1"/>
        <v>0.24657264819016134</v>
      </c>
      <c r="H7">
        <f t="shared" si="2"/>
        <v>1</v>
      </c>
      <c r="I7" s="64">
        <f t="shared" si="3"/>
        <v>1</v>
      </c>
      <c r="K7">
        <v>4</v>
      </c>
      <c r="M7" s="30">
        <v>11</v>
      </c>
      <c r="N7" s="30">
        <v>20</v>
      </c>
      <c r="O7" s="31">
        <v>5</v>
      </c>
    </row>
    <row r="8" spans="1:15">
      <c r="A8" t="s">
        <v>18</v>
      </c>
      <c r="B8" t="s">
        <v>24</v>
      </c>
      <c r="C8" s="11">
        <v>3437500</v>
      </c>
      <c r="D8" s="60">
        <v>765588</v>
      </c>
      <c r="E8">
        <v>718.48</v>
      </c>
      <c r="F8" s="32">
        <f t="shared" si="0"/>
        <v>4490.0129051134554</v>
      </c>
      <c r="G8" s="58">
        <f t="shared" si="1"/>
        <v>4.0267869514187801E-2</v>
      </c>
      <c r="H8">
        <f t="shared" si="2"/>
        <v>1</v>
      </c>
      <c r="I8" s="64">
        <f t="shared" si="3"/>
        <v>1</v>
      </c>
      <c r="K8">
        <v>2</v>
      </c>
      <c r="M8" s="30">
        <v>21</v>
      </c>
      <c r="N8" s="30">
        <v>30</v>
      </c>
      <c r="O8" s="31">
        <v>6</v>
      </c>
    </row>
    <row r="9" spans="1:15">
      <c r="A9" t="s">
        <v>18</v>
      </c>
      <c r="B9" t="s">
        <v>25</v>
      </c>
      <c r="C9">
        <v>1485167</v>
      </c>
      <c r="D9" s="60">
        <v>955534</v>
      </c>
      <c r="E9">
        <v>952.33699999999999</v>
      </c>
      <c r="F9" s="32">
        <f t="shared" si="0"/>
        <v>1554.2795965397358</v>
      </c>
      <c r="G9" s="58">
        <f t="shared" si="1"/>
        <v>1.3939275744786542E-2</v>
      </c>
      <c r="H9">
        <f t="shared" si="2"/>
        <v>1</v>
      </c>
      <c r="I9" s="64">
        <f t="shared" si="3"/>
        <v>1</v>
      </c>
      <c r="K9">
        <v>1</v>
      </c>
      <c r="M9" s="30">
        <v>31</v>
      </c>
      <c r="N9" s="30">
        <v>40</v>
      </c>
      <c r="O9" s="31">
        <v>7</v>
      </c>
    </row>
    <row r="10" spans="1:15">
      <c r="A10" t="s">
        <v>18</v>
      </c>
      <c r="B10" t="s">
        <v>26</v>
      </c>
      <c r="C10" s="11">
        <v>8900730</v>
      </c>
      <c r="D10" s="60">
        <v>74840</v>
      </c>
      <c r="E10">
        <v>37.42</v>
      </c>
      <c r="F10" s="32">
        <f t="shared" si="0"/>
        <v>118930.11758417958</v>
      </c>
      <c r="G10" s="58">
        <f t="shared" si="1"/>
        <v>1.066603272060249</v>
      </c>
      <c r="H10" s="65">
        <f t="shared" si="2"/>
        <v>2</v>
      </c>
      <c r="I10" s="64">
        <f t="shared" si="3"/>
        <v>2</v>
      </c>
      <c r="J10" s="65" t="s">
        <v>55</v>
      </c>
      <c r="K10" t="s">
        <v>2021</v>
      </c>
      <c r="M10" s="30">
        <v>41</v>
      </c>
      <c r="N10" s="30">
        <v>60</v>
      </c>
      <c r="O10" s="31">
        <v>8</v>
      </c>
    </row>
    <row r="11" spans="1:15">
      <c r="A11" t="s">
        <v>18</v>
      </c>
      <c r="B11" t="s">
        <v>28</v>
      </c>
      <c r="C11" s="11"/>
      <c r="D11" s="60">
        <v>576046</v>
      </c>
      <c r="E11">
        <v>538.61500000000001</v>
      </c>
      <c r="F11" s="32">
        <f t="shared" si="0"/>
        <v>0</v>
      </c>
      <c r="G11" s="58">
        <f t="shared" si="1"/>
        <v>0</v>
      </c>
      <c r="H11">
        <f t="shared" si="2"/>
        <v>1</v>
      </c>
      <c r="I11" s="64">
        <f t="shared" si="3"/>
        <v>1</v>
      </c>
      <c r="K11">
        <v>1</v>
      </c>
      <c r="M11" s="30">
        <v>61</v>
      </c>
      <c r="N11" s="30">
        <v>80</v>
      </c>
      <c r="O11" s="31">
        <v>9</v>
      </c>
    </row>
    <row r="12" spans="1:15">
      <c r="A12" t="s">
        <v>18</v>
      </c>
      <c r="B12" t="s">
        <v>29</v>
      </c>
      <c r="C12" s="11"/>
      <c r="D12" s="60">
        <v>763535</v>
      </c>
      <c r="E12">
        <v>716.94100000000003</v>
      </c>
      <c r="F12" s="32">
        <f t="shared" si="0"/>
        <v>0</v>
      </c>
      <c r="G12" s="58">
        <f t="shared" si="1"/>
        <v>0</v>
      </c>
      <c r="H12">
        <f t="shared" si="2"/>
        <v>1</v>
      </c>
      <c r="I12" s="64">
        <f t="shared" si="3"/>
        <v>1</v>
      </c>
      <c r="K12">
        <v>1</v>
      </c>
      <c r="M12" s="30">
        <v>81</v>
      </c>
      <c r="N12" s="30">
        <v>100</v>
      </c>
      <c r="O12" s="31">
        <v>10</v>
      </c>
    </row>
    <row r="13" spans="1:15">
      <c r="A13" t="s">
        <v>18</v>
      </c>
      <c r="B13" t="s">
        <v>32</v>
      </c>
      <c r="C13" s="11">
        <v>11385840</v>
      </c>
      <c r="D13" s="60">
        <v>660432</v>
      </c>
      <c r="E13">
        <v>697.423</v>
      </c>
      <c r="F13" s="32">
        <f t="shared" si="0"/>
        <v>17239.98837124791</v>
      </c>
      <c r="G13" s="58">
        <f t="shared" si="1"/>
        <v>0.15461372090243117</v>
      </c>
      <c r="H13">
        <f t="shared" si="2"/>
        <v>1</v>
      </c>
      <c r="I13" s="64">
        <f t="shared" si="3"/>
        <v>1</v>
      </c>
      <c r="K13">
        <v>2</v>
      </c>
    </row>
    <row r="14" spans="1:15">
      <c r="A14" t="s">
        <v>18</v>
      </c>
      <c r="B14" t="s">
        <v>33</v>
      </c>
      <c r="C14" s="11">
        <v>0</v>
      </c>
      <c r="D14" s="60">
        <v>1113530</v>
      </c>
      <c r="E14">
        <v>1046.9960000000001</v>
      </c>
      <c r="F14" s="32">
        <f t="shared" si="0"/>
        <v>0</v>
      </c>
      <c r="G14" s="58">
        <f t="shared" si="1"/>
        <v>0</v>
      </c>
      <c r="H14">
        <f t="shared" si="2"/>
        <v>1</v>
      </c>
      <c r="I14" s="64">
        <f t="shared" si="3"/>
        <v>1</v>
      </c>
      <c r="K14">
        <v>1</v>
      </c>
    </row>
    <row r="15" spans="1:15">
      <c r="A15" t="s">
        <v>18</v>
      </c>
      <c r="B15" t="s">
        <v>34</v>
      </c>
      <c r="C15" s="11">
        <v>345619570</v>
      </c>
      <c r="D15" s="60">
        <v>995948</v>
      </c>
      <c r="E15">
        <v>790.66600000000005</v>
      </c>
      <c r="F15" s="32">
        <f t="shared" si="0"/>
        <v>347025.71821018768</v>
      </c>
      <c r="G15" s="58">
        <f t="shared" si="1"/>
        <v>3.1122374554961429</v>
      </c>
      <c r="H15">
        <f t="shared" si="2"/>
        <v>2</v>
      </c>
      <c r="I15" s="64">
        <f t="shared" si="3"/>
        <v>2</v>
      </c>
      <c r="K15">
        <v>10</v>
      </c>
    </row>
    <row r="16" spans="1:15">
      <c r="A16" t="s">
        <v>18</v>
      </c>
      <c r="B16" t="s">
        <v>35</v>
      </c>
      <c r="C16" s="11">
        <v>4276372</v>
      </c>
      <c r="D16" s="60">
        <v>1184400</v>
      </c>
      <c r="E16">
        <v>1111.29</v>
      </c>
      <c r="F16" s="32">
        <f t="shared" si="0"/>
        <v>3610.5808848362035</v>
      </c>
      <c r="G16" s="58">
        <f t="shared" si="1"/>
        <v>3.2380842330191749E-2</v>
      </c>
      <c r="H16">
        <f t="shared" si="2"/>
        <v>1</v>
      </c>
      <c r="I16" s="64">
        <f t="shared" si="3"/>
        <v>1</v>
      </c>
      <c r="K16">
        <v>1</v>
      </c>
    </row>
    <row r="17" spans="1:11">
      <c r="A17" t="s">
        <v>18</v>
      </c>
      <c r="B17" t="s">
        <v>36</v>
      </c>
      <c r="C17" s="11">
        <v>0</v>
      </c>
      <c r="D17" s="60">
        <v>1503554</v>
      </c>
      <c r="E17">
        <v>1409.941</v>
      </c>
      <c r="F17" s="32">
        <f t="shared" si="0"/>
        <v>0</v>
      </c>
      <c r="G17" s="58">
        <f t="shared" si="1"/>
        <v>0</v>
      </c>
      <c r="H17">
        <f t="shared" si="2"/>
        <v>1</v>
      </c>
      <c r="I17" s="64">
        <f t="shared" si="3"/>
        <v>1</v>
      </c>
      <c r="K17">
        <v>1</v>
      </c>
    </row>
    <row r="18" spans="1:11">
      <c r="A18" t="s">
        <v>18</v>
      </c>
      <c r="B18" t="s">
        <v>37</v>
      </c>
      <c r="C18" s="11">
        <v>7334812</v>
      </c>
      <c r="D18" s="60">
        <v>1003932</v>
      </c>
      <c r="E18">
        <v>598.35699999999997</v>
      </c>
      <c r="F18" s="32">
        <f t="shared" si="0"/>
        <v>7306.084475840993</v>
      </c>
      <c r="G18" s="58">
        <f t="shared" si="1"/>
        <v>6.5523298607393268E-2</v>
      </c>
      <c r="H18">
        <f t="shared" si="2"/>
        <v>1</v>
      </c>
      <c r="I18" s="64">
        <f t="shared" si="3"/>
        <v>1</v>
      </c>
      <c r="K18">
        <v>2</v>
      </c>
    </row>
    <row r="19" spans="1:11">
      <c r="A19" t="s">
        <v>18</v>
      </c>
      <c r="B19" t="s">
        <v>38</v>
      </c>
      <c r="C19" s="11">
        <v>91264385</v>
      </c>
      <c r="D19" s="60">
        <v>1131971</v>
      </c>
      <c r="E19">
        <v>1093.6869999999999</v>
      </c>
      <c r="F19" s="32">
        <f t="shared" si="0"/>
        <v>80624.31369708234</v>
      </c>
      <c r="G19" s="58">
        <f t="shared" si="1"/>
        <v>0.72306459073373652</v>
      </c>
      <c r="H19">
        <f t="shared" si="2"/>
        <v>1</v>
      </c>
      <c r="I19" s="64">
        <f t="shared" si="3"/>
        <v>1</v>
      </c>
      <c r="K19">
        <v>5</v>
      </c>
    </row>
    <row r="20" spans="1:11">
      <c r="A20" t="s">
        <v>18</v>
      </c>
      <c r="B20" t="s">
        <v>39</v>
      </c>
      <c r="C20" s="11">
        <v>6668584</v>
      </c>
      <c r="D20" s="60">
        <v>1194548</v>
      </c>
      <c r="E20">
        <v>1120.9780000000001</v>
      </c>
      <c r="F20" s="32">
        <f t="shared" si="0"/>
        <v>5582.5165669357784</v>
      </c>
      <c r="G20" s="58">
        <f t="shared" si="1"/>
        <v>5.0065791219030216E-2</v>
      </c>
      <c r="H20">
        <f t="shared" si="2"/>
        <v>1</v>
      </c>
      <c r="I20" s="64">
        <f t="shared" si="3"/>
        <v>1</v>
      </c>
      <c r="K20">
        <v>2</v>
      </c>
    </row>
    <row r="21" spans="1:11">
      <c r="A21" t="s">
        <v>18</v>
      </c>
      <c r="B21" t="s">
        <v>40</v>
      </c>
      <c r="C21" s="11">
        <v>0</v>
      </c>
      <c r="D21" s="60">
        <v>877924</v>
      </c>
      <c r="E21">
        <v>840.42499999999995</v>
      </c>
      <c r="F21" s="32">
        <f t="shared" si="0"/>
        <v>0</v>
      </c>
      <c r="G21" s="58">
        <f t="shared" si="1"/>
        <v>0</v>
      </c>
      <c r="H21">
        <f t="shared" si="2"/>
        <v>1</v>
      </c>
      <c r="I21" s="64">
        <f t="shared" si="3"/>
        <v>1</v>
      </c>
      <c r="K21">
        <v>1</v>
      </c>
    </row>
    <row r="22" spans="1:11">
      <c r="A22" t="s">
        <v>18</v>
      </c>
      <c r="B22" t="s">
        <v>41</v>
      </c>
      <c r="C22" s="11">
        <v>265000</v>
      </c>
      <c r="D22" s="60">
        <v>942797</v>
      </c>
      <c r="E22">
        <v>947.52300000000002</v>
      </c>
      <c r="F22" s="32">
        <f t="shared" si="0"/>
        <v>281.07853546415612</v>
      </c>
      <c r="G22" s="58">
        <f t="shared" si="1"/>
        <v>2.5208020619316351E-3</v>
      </c>
      <c r="H22">
        <f t="shared" si="2"/>
        <v>1</v>
      </c>
      <c r="I22" s="64">
        <f t="shared" si="3"/>
        <v>1</v>
      </c>
      <c r="K22">
        <v>1</v>
      </c>
    </row>
    <row r="23" spans="1:11">
      <c r="A23" t="s">
        <v>18</v>
      </c>
      <c r="B23" t="s">
        <v>42</v>
      </c>
      <c r="C23" s="11">
        <v>0</v>
      </c>
      <c r="D23" s="60">
        <v>917094</v>
      </c>
      <c r="E23">
        <v>854.37099999999998</v>
      </c>
      <c r="F23" s="32">
        <f t="shared" si="0"/>
        <v>0</v>
      </c>
      <c r="G23" s="58">
        <f t="shared" si="1"/>
        <v>0</v>
      </c>
      <c r="H23">
        <f t="shared" si="2"/>
        <v>1</v>
      </c>
      <c r="I23" s="64">
        <f t="shared" si="3"/>
        <v>1</v>
      </c>
      <c r="K23">
        <v>1</v>
      </c>
    </row>
    <row r="24" spans="1:11">
      <c r="A24" t="s">
        <v>18</v>
      </c>
      <c r="B24" t="s">
        <v>43</v>
      </c>
      <c r="C24" s="11">
        <v>0</v>
      </c>
      <c r="D24" s="60">
        <v>241468</v>
      </c>
      <c r="E24">
        <v>538.61500000000001</v>
      </c>
      <c r="F24" s="32">
        <f t="shared" si="0"/>
        <v>0</v>
      </c>
      <c r="G24" s="58">
        <f t="shared" si="1"/>
        <v>0</v>
      </c>
      <c r="H24">
        <f t="shared" si="2"/>
        <v>1</v>
      </c>
      <c r="I24" s="64">
        <f t="shared" si="3"/>
        <v>1</v>
      </c>
      <c r="K24">
        <v>1</v>
      </c>
    </row>
    <row r="25" spans="1:11">
      <c r="A25" t="s">
        <v>18</v>
      </c>
      <c r="B25" t="s">
        <v>44</v>
      </c>
      <c r="C25" s="11">
        <v>11634570</v>
      </c>
      <c r="D25" s="60">
        <v>1733792</v>
      </c>
      <c r="E25">
        <v>1626.127</v>
      </c>
      <c r="F25" s="32">
        <f t="shared" si="0"/>
        <v>6710.4762278289445</v>
      </c>
      <c r="G25" s="58">
        <f t="shared" si="1"/>
        <v>6.0181693645588126E-2</v>
      </c>
      <c r="H25">
        <f t="shared" si="2"/>
        <v>1</v>
      </c>
      <c r="I25" s="64">
        <f t="shared" si="3"/>
        <v>1</v>
      </c>
      <c r="K25">
        <v>2</v>
      </c>
    </row>
    <row r="26" spans="1:11">
      <c r="A26" t="s">
        <v>18</v>
      </c>
      <c r="B26" t="s">
        <v>45</v>
      </c>
      <c r="C26" s="11">
        <v>3600000</v>
      </c>
      <c r="D26" s="60">
        <v>778750</v>
      </c>
      <c r="E26">
        <v>725.91</v>
      </c>
      <c r="F26" s="32">
        <f t="shared" si="0"/>
        <v>4622.7929373996785</v>
      </c>
      <c r="G26" s="58">
        <f t="shared" si="1"/>
        <v>4.1458683243943931E-2</v>
      </c>
      <c r="H26">
        <f t="shared" si="2"/>
        <v>1</v>
      </c>
      <c r="I26" s="64">
        <f t="shared" si="3"/>
        <v>1</v>
      </c>
      <c r="K26">
        <v>2</v>
      </c>
    </row>
    <row r="27" spans="1:11">
      <c r="A27" t="s">
        <v>18</v>
      </c>
      <c r="B27" t="s">
        <v>46</v>
      </c>
      <c r="C27" s="11">
        <v>1562500</v>
      </c>
      <c r="D27" s="60">
        <v>963145</v>
      </c>
      <c r="E27">
        <v>1028.896</v>
      </c>
      <c r="F27" s="32">
        <f t="shared" si="0"/>
        <v>1622.289478738923</v>
      </c>
      <c r="G27" s="58">
        <f t="shared" si="1"/>
        <v>1.454921008572202E-2</v>
      </c>
      <c r="H27">
        <f t="shared" si="2"/>
        <v>1</v>
      </c>
      <c r="I27" s="64">
        <f t="shared" si="3"/>
        <v>1</v>
      </c>
      <c r="K27">
        <v>1</v>
      </c>
    </row>
    <row r="28" spans="1:11">
      <c r="A28" t="s">
        <v>18</v>
      </c>
      <c r="B28" t="s">
        <v>47</v>
      </c>
      <c r="C28" s="11">
        <v>7600000</v>
      </c>
      <c r="D28" s="60">
        <v>766511</v>
      </c>
      <c r="E28">
        <v>715.49699999999996</v>
      </c>
      <c r="F28" s="32">
        <f t="shared" si="0"/>
        <v>9915.056665853459</v>
      </c>
      <c r="G28" s="58">
        <f t="shared" si="1"/>
        <v>8.8921394321978348E-2</v>
      </c>
      <c r="H28">
        <f t="shared" si="2"/>
        <v>1</v>
      </c>
      <c r="I28" s="64">
        <f t="shared" si="3"/>
        <v>1</v>
      </c>
      <c r="K28">
        <v>2</v>
      </c>
    </row>
    <row r="29" spans="1:11">
      <c r="A29" t="s">
        <v>18</v>
      </c>
      <c r="B29" t="s">
        <v>48</v>
      </c>
      <c r="C29" s="11">
        <v>1250000</v>
      </c>
      <c r="D29" s="60">
        <v>1241165</v>
      </c>
      <c r="E29">
        <v>1150.183</v>
      </c>
      <c r="F29" s="32">
        <f t="shared" si="0"/>
        <v>1007.1183122308477</v>
      </c>
      <c r="G29" s="58">
        <f t="shared" si="1"/>
        <v>9.0321586238817468E-3</v>
      </c>
      <c r="H29">
        <f t="shared" si="2"/>
        <v>1</v>
      </c>
      <c r="I29" s="64">
        <f t="shared" si="3"/>
        <v>1</v>
      </c>
      <c r="K29">
        <v>1</v>
      </c>
    </row>
    <row r="30" spans="1:11">
      <c r="A30" t="s">
        <v>18</v>
      </c>
      <c r="B30" t="s">
        <v>49</v>
      </c>
      <c r="C30" s="11">
        <v>1250000</v>
      </c>
      <c r="D30" s="60">
        <v>7671892</v>
      </c>
      <c r="E30">
        <v>1079.319</v>
      </c>
      <c r="F30" s="32">
        <f t="shared" si="0"/>
        <v>162.93242918435243</v>
      </c>
      <c r="G30" s="58">
        <f t="shared" si="1"/>
        <v>1.4612300536047933E-3</v>
      </c>
      <c r="H30">
        <f t="shared" si="2"/>
        <v>1</v>
      </c>
      <c r="I30" s="64">
        <f t="shared" si="3"/>
        <v>1</v>
      </c>
      <c r="K30">
        <v>1</v>
      </c>
    </row>
    <row r="31" spans="1:11">
      <c r="A31" t="s">
        <v>18</v>
      </c>
      <c r="B31" t="s">
        <v>50</v>
      </c>
      <c r="C31" s="11">
        <v>1250000</v>
      </c>
      <c r="D31" s="60">
        <v>1143202</v>
      </c>
      <c r="E31">
        <v>1097.433</v>
      </c>
      <c r="F31" s="32">
        <f t="shared" si="0"/>
        <v>1093.420060496745</v>
      </c>
      <c r="G31" s="58">
        <f t="shared" si="1"/>
        <v>9.8061402607852212E-3</v>
      </c>
      <c r="H31">
        <f t="shared" si="2"/>
        <v>1</v>
      </c>
      <c r="I31" s="64">
        <f t="shared" si="3"/>
        <v>1</v>
      </c>
      <c r="K31">
        <v>1</v>
      </c>
    </row>
    <row r="32" spans="1:11">
      <c r="A32" t="s">
        <v>18</v>
      </c>
      <c r="B32" t="s">
        <v>51</v>
      </c>
      <c r="C32" s="11">
        <v>0</v>
      </c>
      <c r="D32" s="60">
        <v>775858</v>
      </c>
      <c r="E32">
        <v>723.91</v>
      </c>
      <c r="F32" s="32">
        <f t="shared" si="0"/>
        <v>0</v>
      </c>
      <c r="G32" s="58">
        <f t="shared" si="1"/>
        <v>0</v>
      </c>
      <c r="H32">
        <f t="shared" si="2"/>
        <v>1</v>
      </c>
      <c r="I32" s="64">
        <f t="shared" si="3"/>
        <v>1</v>
      </c>
      <c r="K32">
        <v>1</v>
      </c>
    </row>
    <row r="33" spans="1:11">
      <c r="A33" t="s">
        <v>18</v>
      </c>
      <c r="B33" t="s">
        <v>52</v>
      </c>
      <c r="C33" s="11">
        <v>4548123</v>
      </c>
      <c r="D33" s="60">
        <v>1005611</v>
      </c>
      <c r="E33">
        <v>943.34699999999998</v>
      </c>
      <c r="F33" s="32">
        <f t="shared" si="0"/>
        <v>4522.7458729071186</v>
      </c>
      <c r="G33" s="58">
        <f t="shared" si="1"/>
        <v>4.0561429221872884E-2</v>
      </c>
      <c r="H33">
        <f t="shared" si="2"/>
        <v>1</v>
      </c>
      <c r="I33" s="64">
        <f t="shared" si="3"/>
        <v>1</v>
      </c>
      <c r="K33">
        <v>2</v>
      </c>
    </row>
    <row r="34" spans="1:11">
      <c r="A34" t="s">
        <v>18</v>
      </c>
      <c r="B34" t="s">
        <v>53</v>
      </c>
      <c r="C34" s="11">
        <v>26406190</v>
      </c>
      <c r="D34" s="60">
        <v>894238</v>
      </c>
      <c r="E34">
        <v>854.375</v>
      </c>
      <c r="F34" s="32">
        <f t="shared" si="0"/>
        <v>29529.264021435007</v>
      </c>
      <c r="G34" s="58">
        <f t="shared" si="1"/>
        <v>0.26482786922749374</v>
      </c>
      <c r="H34">
        <f t="shared" si="2"/>
        <v>1</v>
      </c>
      <c r="I34" s="64">
        <f t="shared" si="3"/>
        <v>1</v>
      </c>
      <c r="K34">
        <v>4</v>
      </c>
    </row>
    <row r="35" spans="1:11">
      <c r="A35" t="s">
        <v>18</v>
      </c>
      <c r="B35" t="s">
        <v>54</v>
      </c>
      <c r="C35">
        <v>53400000</v>
      </c>
      <c r="D35" s="60">
        <v>1444623</v>
      </c>
      <c r="E35">
        <v>979.42399999999998</v>
      </c>
      <c r="F35" s="32">
        <f t="shared" si="0"/>
        <v>36964.661368398534</v>
      </c>
      <c r="G35" s="58">
        <f t="shared" si="1"/>
        <v>0.33151088695616998</v>
      </c>
      <c r="H35">
        <f t="shared" si="2"/>
        <v>1</v>
      </c>
      <c r="I35" s="64">
        <f t="shared" si="3"/>
        <v>1</v>
      </c>
      <c r="K35">
        <v>4</v>
      </c>
    </row>
    <row r="36" spans="1:11">
      <c r="A36" t="s">
        <v>18</v>
      </c>
      <c r="B36" t="s">
        <v>56</v>
      </c>
      <c r="C36">
        <v>675000</v>
      </c>
      <c r="D36" s="60">
        <v>697964</v>
      </c>
      <c r="E36">
        <v>661.67899999999997</v>
      </c>
      <c r="F36" s="32">
        <f t="shared" si="0"/>
        <v>967.09858961207158</v>
      </c>
      <c r="G36" s="58">
        <f t="shared" si="1"/>
        <v>8.6732489720694767E-3</v>
      </c>
      <c r="H36">
        <f t="shared" si="2"/>
        <v>1</v>
      </c>
      <c r="I36" s="64">
        <f t="shared" si="3"/>
        <v>1</v>
      </c>
      <c r="K36">
        <v>1</v>
      </c>
    </row>
    <row r="37" spans="1:11">
      <c r="A37" t="s">
        <v>18</v>
      </c>
      <c r="B37" t="s">
        <v>57</v>
      </c>
      <c r="C37">
        <v>1659653</v>
      </c>
      <c r="D37" s="60">
        <v>725834</v>
      </c>
      <c r="E37">
        <v>687.024</v>
      </c>
      <c r="F37" s="32">
        <f t="shared" si="0"/>
        <v>2286.5462350895659</v>
      </c>
      <c r="G37" s="58">
        <f t="shared" si="1"/>
        <v>2.0506476791611241E-2</v>
      </c>
      <c r="H37">
        <f t="shared" si="2"/>
        <v>1</v>
      </c>
      <c r="I37" s="64">
        <f t="shared" si="3"/>
        <v>1</v>
      </c>
      <c r="K37">
        <v>1</v>
      </c>
    </row>
    <row r="38" spans="1:11">
      <c r="A38" t="s">
        <v>18</v>
      </c>
      <c r="B38" t="s">
        <v>58</v>
      </c>
      <c r="C38">
        <v>874202</v>
      </c>
      <c r="D38" s="60">
        <v>1047667</v>
      </c>
      <c r="E38">
        <v>982.23400000000004</v>
      </c>
      <c r="F38" s="32">
        <f t="shared" si="0"/>
        <v>834.42735143895925</v>
      </c>
      <c r="G38" s="58">
        <f t="shared" si="1"/>
        <v>7.4834109426606E-3</v>
      </c>
      <c r="H38">
        <f t="shared" si="2"/>
        <v>1</v>
      </c>
      <c r="I38" s="64">
        <f t="shared" si="3"/>
        <v>1</v>
      </c>
      <c r="K38">
        <v>1</v>
      </c>
    </row>
    <row r="39" spans="1:11">
      <c r="A39" t="s">
        <v>18</v>
      </c>
      <c r="B39" t="s">
        <v>59</v>
      </c>
      <c r="C39">
        <v>3277272</v>
      </c>
      <c r="D39" s="60">
        <v>737447</v>
      </c>
      <c r="E39">
        <v>767.36900000000003</v>
      </c>
      <c r="F39" s="32">
        <f t="shared" si="0"/>
        <v>4444.0780150980345</v>
      </c>
      <c r="G39" s="58">
        <f t="shared" si="1"/>
        <v>3.9855910752291376E-2</v>
      </c>
      <c r="H39">
        <f t="shared" si="2"/>
        <v>1</v>
      </c>
      <c r="I39" s="64">
        <f t="shared" si="3"/>
        <v>1</v>
      </c>
      <c r="K39">
        <v>1</v>
      </c>
    </row>
    <row r="40" spans="1:11">
      <c r="A40" t="s">
        <v>18</v>
      </c>
      <c r="B40" t="s">
        <v>60</v>
      </c>
      <c r="C40">
        <v>184719279</v>
      </c>
      <c r="D40" s="60">
        <v>809438</v>
      </c>
      <c r="E40">
        <v>761.27599999999995</v>
      </c>
      <c r="F40" s="32">
        <f t="shared" si="0"/>
        <v>228206.82868854687</v>
      </c>
      <c r="G40" s="58">
        <f t="shared" si="1"/>
        <v>2.0466317122188347</v>
      </c>
      <c r="H40">
        <f t="shared" si="2"/>
        <v>2</v>
      </c>
      <c r="I40" s="64">
        <f t="shared" si="3"/>
        <v>2</v>
      </c>
      <c r="K40">
        <v>8</v>
      </c>
    </row>
    <row r="41" spans="1:11">
      <c r="A41" t="s">
        <v>18</v>
      </c>
      <c r="B41" t="s">
        <v>61</v>
      </c>
      <c r="C41">
        <v>2965500</v>
      </c>
      <c r="D41" s="60">
        <v>695507</v>
      </c>
      <c r="E41">
        <v>689.625</v>
      </c>
      <c r="F41" s="32">
        <f t="shared" si="0"/>
        <v>4263.7960509383802</v>
      </c>
      <c r="G41" s="58">
        <f t="shared" si="1"/>
        <v>3.8239084528857839E-2</v>
      </c>
      <c r="H41">
        <f t="shared" si="2"/>
        <v>1</v>
      </c>
      <c r="I41" s="64">
        <f t="shared" si="3"/>
        <v>1</v>
      </c>
      <c r="K41">
        <v>1</v>
      </c>
    </row>
    <row r="42" spans="1:11">
      <c r="A42" t="s">
        <v>18</v>
      </c>
      <c r="B42" t="s">
        <v>62</v>
      </c>
      <c r="C42">
        <v>8188288</v>
      </c>
      <c r="D42" s="60">
        <v>571958</v>
      </c>
      <c r="E42">
        <v>544.03099999999995</v>
      </c>
      <c r="F42" s="32">
        <f t="shared" si="0"/>
        <v>14316.240003636631</v>
      </c>
      <c r="G42" s="58">
        <f t="shared" si="1"/>
        <v>0.12839261191069307</v>
      </c>
      <c r="H42" s="65">
        <f t="shared" si="2"/>
        <v>1</v>
      </c>
      <c r="I42" s="64">
        <f t="shared" si="3"/>
        <v>1</v>
      </c>
      <c r="J42" s="65" t="s">
        <v>520</v>
      </c>
      <c r="K42">
        <v>2</v>
      </c>
    </row>
    <row r="43" spans="1:11">
      <c r="A43" t="s">
        <v>18</v>
      </c>
      <c r="B43" t="s">
        <v>63</v>
      </c>
      <c r="C43">
        <v>6553500</v>
      </c>
      <c r="D43" s="60">
        <v>1047712</v>
      </c>
      <c r="E43">
        <v>982.82799999999997</v>
      </c>
      <c r="F43" s="32">
        <f t="shared" si="0"/>
        <v>6255.0586420695763</v>
      </c>
      <c r="G43" s="58">
        <f t="shared" si="1"/>
        <v>5.6097363309490514E-2</v>
      </c>
      <c r="H43">
        <f t="shared" si="2"/>
        <v>1</v>
      </c>
      <c r="I43" s="64">
        <f t="shared" si="3"/>
        <v>1</v>
      </c>
      <c r="K43">
        <v>2</v>
      </c>
    </row>
    <row r="44" spans="1:11">
      <c r="A44" t="s">
        <v>18</v>
      </c>
      <c r="B44" t="s">
        <v>64</v>
      </c>
      <c r="C44">
        <v>11563008</v>
      </c>
      <c r="D44" s="60">
        <v>958407</v>
      </c>
      <c r="E44">
        <v>704.10199999999998</v>
      </c>
      <c r="F44" s="32">
        <f t="shared" si="0"/>
        <v>12064.82006078837</v>
      </c>
      <c r="G44" s="58">
        <f t="shared" si="1"/>
        <v>0.10820115892466584</v>
      </c>
      <c r="H44">
        <f t="shared" si="2"/>
        <v>1</v>
      </c>
      <c r="I44" s="64">
        <f t="shared" si="3"/>
        <v>1</v>
      </c>
      <c r="K44">
        <v>2</v>
      </c>
    </row>
    <row r="45" spans="1:11">
      <c r="A45" t="s">
        <v>18</v>
      </c>
      <c r="B45" t="s">
        <v>65</v>
      </c>
      <c r="C45">
        <v>7831576</v>
      </c>
      <c r="D45" s="60">
        <v>1094274</v>
      </c>
      <c r="E45">
        <v>1026.7190000000001</v>
      </c>
      <c r="F45" s="32">
        <f t="shared" si="0"/>
        <v>7156.8693033006366</v>
      </c>
      <c r="G45" s="58">
        <f t="shared" si="1"/>
        <v>6.4185089291658518E-2</v>
      </c>
      <c r="H45">
        <f t="shared" si="2"/>
        <v>1</v>
      </c>
      <c r="I45" s="64">
        <f t="shared" si="3"/>
        <v>1</v>
      </c>
      <c r="K45">
        <v>2</v>
      </c>
    </row>
    <row r="46" spans="1:11">
      <c r="A46" t="s">
        <v>18</v>
      </c>
      <c r="B46" t="s">
        <v>66</v>
      </c>
      <c r="C46">
        <v>2646687</v>
      </c>
      <c r="D46" s="60">
        <v>858384</v>
      </c>
      <c r="E46">
        <v>878.25400000000002</v>
      </c>
      <c r="F46" s="32">
        <f t="shared" si="0"/>
        <v>3083.336828272661</v>
      </c>
      <c r="G46" s="58">
        <f t="shared" si="1"/>
        <v>2.7652349267810381E-2</v>
      </c>
      <c r="H46">
        <f t="shared" si="2"/>
        <v>1</v>
      </c>
      <c r="I46" s="64">
        <f t="shared" si="3"/>
        <v>1</v>
      </c>
      <c r="K46">
        <v>1</v>
      </c>
    </row>
    <row r="47" spans="1:11">
      <c r="A47" t="s">
        <v>18</v>
      </c>
      <c r="B47" t="s">
        <v>67</v>
      </c>
      <c r="C47">
        <v>10930969</v>
      </c>
      <c r="D47" s="60">
        <v>1175565</v>
      </c>
      <c r="E47">
        <v>1021.772</v>
      </c>
      <c r="F47" s="32">
        <f t="shared" si="0"/>
        <v>9298.4811558697311</v>
      </c>
      <c r="G47" s="58">
        <f t="shared" si="1"/>
        <v>8.3391748259404014E-2</v>
      </c>
      <c r="H47">
        <f t="shared" si="2"/>
        <v>1</v>
      </c>
      <c r="I47" s="64">
        <f t="shared" si="3"/>
        <v>1</v>
      </c>
      <c r="K47">
        <v>2</v>
      </c>
    </row>
    <row r="48" spans="1:11">
      <c r="A48" t="s">
        <v>18</v>
      </c>
      <c r="B48" t="s">
        <v>68</v>
      </c>
      <c r="C48">
        <v>961849</v>
      </c>
      <c r="D48" s="60">
        <v>814230</v>
      </c>
      <c r="E48">
        <v>763.18200000000002</v>
      </c>
      <c r="F48" s="32">
        <f t="shared" si="0"/>
        <v>1181.2988958893679</v>
      </c>
      <c r="G48" s="58">
        <f t="shared" si="1"/>
        <v>1.0594265718647243E-2</v>
      </c>
      <c r="H48">
        <f t="shared" si="2"/>
        <v>1</v>
      </c>
      <c r="I48" s="64">
        <f t="shared" si="3"/>
        <v>1</v>
      </c>
      <c r="K48">
        <v>1</v>
      </c>
    </row>
    <row r="49" spans="1:11">
      <c r="A49" t="s">
        <v>18</v>
      </c>
      <c r="B49" t="s">
        <v>69</v>
      </c>
      <c r="C49">
        <v>6875000</v>
      </c>
      <c r="D49" s="60">
        <v>762658.5</v>
      </c>
      <c r="E49">
        <v>715.49699999999996</v>
      </c>
      <c r="F49" s="32">
        <f t="shared" si="0"/>
        <v>9014.519604777237</v>
      </c>
      <c r="G49" s="58">
        <f t="shared" si="1"/>
        <v>8.0845090392693483E-2</v>
      </c>
      <c r="H49">
        <f t="shared" si="2"/>
        <v>1</v>
      </c>
      <c r="I49" s="64">
        <f t="shared" si="3"/>
        <v>1</v>
      </c>
      <c r="K49">
        <v>2</v>
      </c>
    </row>
    <row r="50" spans="1:11">
      <c r="A50" t="s">
        <v>18</v>
      </c>
      <c r="B50" t="s">
        <v>70</v>
      </c>
      <c r="C50">
        <v>2519253</v>
      </c>
      <c r="D50" s="60">
        <v>1036105</v>
      </c>
      <c r="E50">
        <v>624.27200000000005</v>
      </c>
      <c r="F50" s="32">
        <f t="shared" si="0"/>
        <v>2431.4649577021632</v>
      </c>
      <c r="G50" s="58">
        <f t="shared" si="1"/>
        <v>2.1806154172422553E-2</v>
      </c>
      <c r="H50">
        <f t="shared" si="2"/>
        <v>1</v>
      </c>
      <c r="I50" s="64">
        <f t="shared" si="3"/>
        <v>1</v>
      </c>
      <c r="K50">
        <v>1</v>
      </c>
    </row>
    <row r="51" spans="1:11">
      <c r="A51" t="s">
        <v>18</v>
      </c>
      <c r="B51" t="s">
        <v>71</v>
      </c>
      <c r="C51">
        <v>6618458</v>
      </c>
      <c r="D51" s="60">
        <v>861615</v>
      </c>
      <c r="E51">
        <v>807.35599999999999</v>
      </c>
      <c r="F51" s="32">
        <f t="shared" si="0"/>
        <v>7681.4563349059617</v>
      </c>
      <c r="G51" s="58">
        <f t="shared" si="1"/>
        <v>6.8889753305755502E-2</v>
      </c>
      <c r="H51">
        <f t="shared" si="2"/>
        <v>1</v>
      </c>
      <c r="I51" s="64">
        <f t="shared" si="3"/>
        <v>1</v>
      </c>
      <c r="K51">
        <v>2</v>
      </c>
    </row>
    <row r="52" spans="1:11">
      <c r="A52" t="s">
        <v>18</v>
      </c>
      <c r="B52" t="s">
        <v>72</v>
      </c>
      <c r="C52">
        <v>1802277</v>
      </c>
      <c r="D52" s="60">
        <v>1068142</v>
      </c>
      <c r="E52">
        <v>1029.847</v>
      </c>
      <c r="F52" s="32">
        <f t="shared" si="0"/>
        <v>1687.3009393882087</v>
      </c>
      <c r="G52" s="58">
        <f t="shared" si="1"/>
        <v>1.5132253624721833E-2</v>
      </c>
      <c r="H52">
        <f t="shared" si="2"/>
        <v>1</v>
      </c>
      <c r="I52" s="64">
        <f t="shared" si="3"/>
        <v>1</v>
      </c>
      <c r="K52">
        <v>1</v>
      </c>
    </row>
    <row r="53" spans="1:11">
      <c r="A53" t="s">
        <v>18</v>
      </c>
      <c r="B53" t="s">
        <v>73</v>
      </c>
      <c r="C53">
        <v>8533435</v>
      </c>
      <c r="D53" s="60">
        <v>1519522</v>
      </c>
      <c r="E53">
        <v>1410.865</v>
      </c>
      <c r="F53" s="32">
        <f t="shared" si="0"/>
        <v>5615.868016389365</v>
      </c>
      <c r="G53" s="58">
        <f t="shared" si="1"/>
        <v>5.0364897667739217E-2</v>
      </c>
      <c r="H53">
        <f t="shared" si="2"/>
        <v>1</v>
      </c>
      <c r="I53" s="64">
        <f t="shared" si="3"/>
        <v>1</v>
      </c>
      <c r="K53">
        <v>2</v>
      </c>
    </row>
    <row r="54" spans="1:11">
      <c r="A54" t="s">
        <v>18</v>
      </c>
      <c r="B54" t="s">
        <v>74</v>
      </c>
      <c r="C54">
        <v>10263</v>
      </c>
      <c r="D54" s="60">
        <v>665377</v>
      </c>
      <c r="E54">
        <v>578.79999999999995</v>
      </c>
      <c r="F54" s="32">
        <f t="shared" si="0"/>
        <v>15.424338382601142</v>
      </c>
      <c r="G54" s="58">
        <f t="shared" si="1"/>
        <v>1.3833039201867662E-4</v>
      </c>
      <c r="H54">
        <f t="shared" si="2"/>
        <v>1</v>
      </c>
      <c r="I54" s="64">
        <f t="shared" si="3"/>
        <v>1</v>
      </c>
      <c r="K54">
        <v>1</v>
      </c>
    </row>
    <row r="55" spans="1:11">
      <c r="A55" t="s">
        <v>18</v>
      </c>
      <c r="B55" t="s">
        <v>75</v>
      </c>
      <c r="C55">
        <v>5570709</v>
      </c>
      <c r="D55" s="60">
        <v>829108</v>
      </c>
      <c r="E55">
        <v>777.09100000000001</v>
      </c>
      <c r="F55" s="32">
        <f t="shared" si="0"/>
        <v>6718.9184038750082</v>
      </c>
      <c r="G55" s="58">
        <f t="shared" si="1"/>
        <v>6.0257405776181688E-2</v>
      </c>
      <c r="H55">
        <f t="shared" si="2"/>
        <v>1</v>
      </c>
      <c r="I55" s="64">
        <f t="shared" si="3"/>
        <v>1</v>
      </c>
      <c r="K55">
        <v>2</v>
      </c>
    </row>
    <row r="56" spans="1:11">
      <c r="A56" t="s">
        <v>18</v>
      </c>
      <c r="B56" t="s">
        <v>76</v>
      </c>
      <c r="C56">
        <v>12813301</v>
      </c>
      <c r="D56" s="60">
        <v>1237269</v>
      </c>
      <c r="E56">
        <v>1161.0119999999999</v>
      </c>
      <c r="F56" s="32">
        <f t="shared" si="0"/>
        <v>10356.115767872629</v>
      </c>
      <c r="G56" s="58">
        <f t="shared" si="1"/>
        <v>9.2876953190846226E-2</v>
      </c>
      <c r="H56">
        <f t="shared" si="2"/>
        <v>1</v>
      </c>
      <c r="I56" s="64">
        <f t="shared" si="3"/>
        <v>1</v>
      </c>
      <c r="K56">
        <v>2</v>
      </c>
    </row>
    <row r="57" spans="1:11">
      <c r="A57" t="s">
        <v>18</v>
      </c>
      <c r="B57" t="s">
        <v>77</v>
      </c>
      <c r="C57">
        <v>10262</v>
      </c>
      <c r="D57" s="60">
        <v>979225</v>
      </c>
      <c r="E57">
        <v>918.57899999999995</v>
      </c>
      <c r="F57" s="32">
        <f t="shared" si="0"/>
        <v>10.479716102019454</v>
      </c>
      <c r="G57" s="58">
        <f t="shared" si="1"/>
        <v>9.3985440456365257E-5</v>
      </c>
      <c r="H57">
        <f t="shared" si="2"/>
        <v>1</v>
      </c>
      <c r="I57" s="64">
        <f t="shared" si="3"/>
        <v>1</v>
      </c>
      <c r="K57">
        <v>1</v>
      </c>
    </row>
    <row r="58" spans="1:11">
      <c r="A58" t="s">
        <v>18</v>
      </c>
      <c r="B58" t="s">
        <v>78</v>
      </c>
      <c r="C58">
        <v>2651026</v>
      </c>
      <c r="D58" s="60">
        <v>732702</v>
      </c>
      <c r="E58">
        <v>687.024</v>
      </c>
      <c r="F58" s="32">
        <f t="shared" si="0"/>
        <v>3618.150353076694</v>
      </c>
      <c r="G58" s="58">
        <f t="shared" si="1"/>
        <v>3.2448727738505996E-2</v>
      </c>
      <c r="H58">
        <f t="shared" si="2"/>
        <v>1</v>
      </c>
      <c r="I58" s="64">
        <f t="shared" si="3"/>
        <v>1</v>
      </c>
      <c r="K58">
        <v>1</v>
      </c>
    </row>
    <row r="59" spans="1:11">
      <c r="A59" t="s">
        <v>18</v>
      </c>
      <c r="B59" t="s">
        <v>79</v>
      </c>
      <c r="C59">
        <v>0</v>
      </c>
      <c r="D59" s="60">
        <v>79</v>
      </c>
      <c r="E59">
        <v>653.77499999999998</v>
      </c>
      <c r="F59" s="32">
        <f t="shared" si="0"/>
        <v>0</v>
      </c>
      <c r="G59" s="58">
        <f t="shared" si="1"/>
        <v>0</v>
      </c>
      <c r="H59">
        <f t="shared" si="2"/>
        <v>1</v>
      </c>
      <c r="I59" s="64">
        <f t="shared" si="3"/>
        <v>1</v>
      </c>
      <c r="K59">
        <v>1</v>
      </c>
    </row>
    <row r="60" spans="1:11">
      <c r="A60" t="s">
        <v>18</v>
      </c>
      <c r="B60" t="s">
        <v>80</v>
      </c>
      <c r="C60">
        <v>0</v>
      </c>
      <c r="D60" s="60">
        <v>52834</v>
      </c>
      <c r="E60">
        <v>43.539000000000001</v>
      </c>
      <c r="F60" s="32">
        <f t="shared" si="0"/>
        <v>0</v>
      </c>
      <c r="G60" s="58">
        <f t="shared" si="1"/>
        <v>0</v>
      </c>
      <c r="H60">
        <f t="shared" si="2"/>
        <v>1</v>
      </c>
      <c r="I60" s="64">
        <f t="shared" si="3"/>
        <v>1</v>
      </c>
      <c r="K60">
        <v>1</v>
      </c>
    </row>
    <row r="61" spans="1:11">
      <c r="A61" t="s">
        <v>18</v>
      </c>
      <c r="B61" t="s">
        <v>81</v>
      </c>
      <c r="C61">
        <v>5117050</v>
      </c>
      <c r="D61" s="60">
        <v>993072</v>
      </c>
      <c r="E61">
        <v>881.07600000000002</v>
      </c>
      <c r="F61" s="32">
        <f t="shared" si="0"/>
        <v>5152.7482398053717</v>
      </c>
      <c r="G61" s="58">
        <f t="shared" si="1"/>
        <v>4.6211491624810967E-2</v>
      </c>
      <c r="H61">
        <f t="shared" si="2"/>
        <v>1</v>
      </c>
      <c r="I61" s="64">
        <f t="shared" si="3"/>
        <v>1</v>
      </c>
      <c r="K61">
        <v>2</v>
      </c>
    </row>
    <row r="62" spans="1:11">
      <c r="A62" t="s">
        <v>18</v>
      </c>
      <c r="B62" t="s">
        <v>82</v>
      </c>
      <c r="C62">
        <v>164062</v>
      </c>
      <c r="D62" s="60">
        <v>1587094</v>
      </c>
      <c r="E62">
        <v>572.71500000000003</v>
      </c>
      <c r="F62" s="32">
        <f t="shared" si="0"/>
        <v>103.37257906589024</v>
      </c>
      <c r="G62" s="58">
        <f t="shared" si="1"/>
        <v>9.2707829869035708E-4</v>
      </c>
      <c r="H62">
        <f t="shared" si="2"/>
        <v>1</v>
      </c>
      <c r="I62" s="64">
        <f t="shared" si="3"/>
        <v>1</v>
      </c>
      <c r="K62">
        <v>1</v>
      </c>
    </row>
    <row r="63" spans="1:11">
      <c r="A63" t="s">
        <v>18</v>
      </c>
      <c r="B63" t="s">
        <v>83</v>
      </c>
      <c r="C63">
        <v>165000</v>
      </c>
      <c r="D63" s="60">
        <v>1200593</v>
      </c>
      <c r="E63">
        <v>1382.559</v>
      </c>
      <c r="F63" s="32">
        <f t="shared" si="0"/>
        <v>137.43208564434408</v>
      </c>
      <c r="G63" s="58">
        <f t="shared" si="1"/>
        <v>1.2325348297967293E-3</v>
      </c>
      <c r="H63">
        <f t="shared" si="2"/>
        <v>1</v>
      </c>
      <c r="I63" s="64">
        <f t="shared" si="3"/>
        <v>1</v>
      </c>
      <c r="K63">
        <v>1</v>
      </c>
    </row>
    <row r="64" spans="1:11">
      <c r="A64" t="s">
        <v>18</v>
      </c>
      <c r="B64" t="s">
        <v>84</v>
      </c>
      <c r="C64">
        <v>13069535</v>
      </c>
      <c r="D64" s="60">
        <v>1014945</v>
      </c>
      <c r="E64">
        <v>952.33699999999999</v>
      </c>
      <c r="F64" s="32">
        <f t="shared" si="0"/>
        <v>12877.086935745287</v>
      </c>
      <c r="G64" s="58">
        <f t="shared" si="1"/>
        <v>0.11548582763780302</v>
      </c>
      <c r="H64">
        <f t="shared" si="2"/>
        <v>1</v>
      </c>
      <c r="I64" s="64">
        <f t="shared" si="3"/>
        <v>1</v>
      </c>
      <c r="K64">
        <v>2</v>
      </c>
    </row>
    <row r="65" spans="1:11">
      <c r="A65" t="s">
        <v>18</v>
      </c>
      <c r="B65" t="s">
        <v>85</v>
      </c>
      <c r="C65">
        <v>24462149</v>
      </c>
      <c r="D65" s="60">
        <v>1723075</v>
      </c>
      <c r="E65">
        <v>1616.357</v>
      </c>
      <c r="F65" s="32">
        <f t="shared" si="0"/>
        <v>14196.798746427172</v>
      </c>
      <c r="G65" s="58">
        <f t="shared" si="1"/>
        <v>0.12732142457525275</v>
      </c>
      <c r="H65">
        <f t="shared" si="2"/>
        <v>1</v>
      </c>
      <c r="I65" s="64">
        <f t="shared" si="3"/>
        <v>1</v>
      </c>
      <c r="K65">
        <v>2</v>
      </c>
    </row>
    <row r="66" spans="1:11">
      <c r="A66" t="s">
        <v>18</v>
      </c>
      <c r="B66" t="s">
        <v>86</v>
      </c>
      <c r="C66">
        <v>0</v>
      </c>
      <c r="D66" s="60">
        <v>616810</v>
      </c>
      <c r="E66">
        <v>578.71600000000001</v>
      </c>
      <c r="F66" s="32">
        <f t="shared" si="0"/>
        <v>0</v>
      </c>
      <c r="G66" s="58">
        <f t="shared" si="1"/>
        <v>0</v>
      </c>
      <c r="H66">
        <f t="shared" si="2"/>
        <v>1</v>
      </c>
      <c r="I66" s="64">
        <f t="shared" si="3"/>
        <v>1</v>
      </c>
      <c r="K66">
        <v>1</v>
      </c>
    </row>
    <row r="67" spans="1:11">
      <c r="A67" t="s">
        <v>18</v>
      </c>
      <c r="B67" t="s">
        <v>87</v>
      </c>
      <c r="C67">
        <v>11500000</v>
      </c>
      <c r="D67" s="60">
        <v>1469.5</v>
      </c>
      <c r="E67">
        <v>1476.23</v>
      </c>
      <c r="F67" s="32">
        <f t="shared" si="0"/>
        <v>7825791.0854031984</v>
      </c>
      <c r="G67" s="58">
        <f t="shared" si="1"/>
        <v>70.18419343815836</v>
      </c>
      <c r="H67">
        <f t="shared" si="2"/>
        <v>9</v>
      </c>
      <c r="I67" s="64">
        <f t="shared" si="3"/>
        <v>9</v>
      </c>
      <c r="K67">
        <v>2</v>
      </c>
    </row>
    <row r="68" spans="1:11">
      <c r="A68" t="s">
        <v>18</v>
      </c>
      <c r="B68" t="s">
        <v>88</v>
      </c>
      <c r="C68">
        <v>2449233</v>
      </c>
      <c r="D68" s="60">
        <v>588070</v>
      </c>
      <c r="E68">
        <v>544.03099999999995</v>
      </c>
      <c r="F68" s="32">
        <f t="shared" ref="F68:F108" si="4">IF(C68&gt;0,C68/(D68/1000),0)</f>
        <v>4164.8664274661178</v>
      </c>
      <c r="G68" s="58">
        <f t="shared" ref="G68:G108" si="5">(F68/$F$110)*100</f>
        <v>3.7351852074685603E-2</v>
      </c>
      <c r="H68">
        <f t="shared" ref="H68:H108" si="6">LOOKUP(G68,$M$3:$N$12,$O$3:$O$12)</f>
        <v>1</v>
      </c>
      <c r="I68" s="64">
        <f t="shared" ref="I68:I108" si="7">ROUND((H68/10)*(100/100)*10,2)</f>
        <v>1</v>
      </c>
      <c r="K68">
        <v>2</v>
      </c>
    </row>
    <row r="69" spans="1:11">
      <c r="A69" t="s">
        <v>18</v>
      </c>
      <c r="B69" t="s">
        <v>89</v>
      </c>
      <c r="C69">
        <v>10031065</v>
      </c>
      <c r="D69" s="60">
        <v>1285005</v>
      </c>
      <c r="E69">
        <v>1198.567</v>
      </c>
      <c r="F69" s="32">
        <f t="shared" si="4"/>
        <v>7806.2458900938118</v>
      </c>
      <c r="G69" s="58">
        <f t="shared" si="5"/>
        <v>7.0008905885320522E-2</v>
      </c>
      <c r="H69">
        <f t="shared" si="6"/>
        <v>1</v>
      </c>
      <c r="I69" s="64">
        <f t="shared" si="7"/>
        <v>1</v>
      </c>
      <c r="K69">
        <v>2</v>
      </c>
    </row>
    <row r="70" spans="1:11">
      <c r="A70" t="s">
        <v>18</v>
      </c>
      <c r="B70" t="s">
        <v>90</v>
      </c>
      <c r="C70">
        <v>4468000</v>
      </c>
      <c r="D70" s="60">
        <v>1544793</v>
      </c>
      <c r="E70">
        <v>1457.479</v>
      </c>
      <c r="F70" s="32">
        <f t="shared" si="4"/>
        <v>2892.2968967363267</v>
      </c>
      <c r="G70" s="58">
        <f t="shared" si="5"/>
        <v>2.593904215763625E-2</v>
      </c>
      <c r="H70">
        <f t="shared" si="6"/>
        <v>1</v>
      </c>
      <c r="I70" s="64">
        <f t="shared" si="7"/>
        <v>1</v>
      </c>
      <c r="K70">
        <v>1</v>
      </c>
    </row>
    <row r="71" spans="1:11">
      <c r="A71" t="s">
        <v>18</v>
      </c>
      <c r="B71" t="s">
        <v>91</v>
      </c>
      <c r="C71">
        <v>0</v>
      </c>
      <c r="D71" s="60">
        <v>621303</v>
      </c>
      <c r="E71">
        <v>669.84100000000001</v>
      </c>
      <c r="F71" s="32">
        <f t="shared" si="4"/>
        <v>0</v>
      </c>
      <c r="G71" s="58">
        <f t="shared" si="5"/>
        <v>0</v>
      </c>
      <c r="H71">
        <f t="shared" si="6"/>
        <v>1</v>
      </c>
      <c r="I71" s="64">
        <f t="shared" si="7"/>
        <v>1</v>
      </c>
      <c r="K71">
        <v>1</v>
      </c>
    </row>
    <row r="72" spans="1:11">
      <c r="A72" t="s">
        <v>18</v>
      </c>
      <c r="B72" t="s">
        <v>92</v>
      </c>
      <c r="C72">
        <v>14552981</v>
      </c>
      <c r="D72" s="60">
        <v>9871590</v>
      </c>
      <c r="E72">
        <v>9260.4330000000009</v>
      </c>
      <c r="F72" s="32">
        <f t="shared" si="4"/>
        <v>1474.2286703560419</v>
      </c>
      <c r="G72" s="58">
        <f t="shared" si="5"/>
        <v>1.3221353476370833E-2</v>
      </c>
      <c r="H72">
        <f t="shared" si="6"/>
        <v>1</v>
      </c>
      <c r="I72" s="64">
        <f t="shared" si="7"/>
        <v>1</v>
      </c>
      <c r="K72">
        <v>1</v>
      </c>
    </row>
    <row r="73" spans="1:11">
      <c r="A73" t="s">
        <v>18</v>
      </c>
      <c r="B73" t="s">
        <v>93</v>
      </c>
      <c r="C73">
        <v>28407438</v>
      </c>
      <c r="D73" s="60">
        <v>1226925</v>
      </c>
      <c r="E73">
        <v>1150.183</v>
      </c>
      <c r="F73" s="32">
        <f t="shared" si="4"/>
        <v>23153.361452411518</v>
      </c>
      <c r="G73" s="58">
        <f t="shared" si="5"/>
        <v>0.20764673899238473</v>
      </c>
      <c r="H73" s="65">
        <f t="shared" si="6"/>
        <v>1</v>
      </c>
      <c r="I73" s="64">
        <f t="shared" si="7"/>
        <v>1</v>
      </c>
      <c r="J73" s="65" t="s">
        <v>55</v>
      </c>
      <c r="K73">
        <v>3</v>
      </c>
    </row>
    <row r="74" spans="1:11">
      <c r="A74" t="s">
        <v>18</v>
      </c>
      <c r="B74" t="s">
        <v>94</v>
      </c>
      <c r="C74">
        <v>55000000</v>
      </c>
      <c r="D74" s="60">
        <v>1119446</v>
      </c>
      <c r="E74">
        <v>1049.172</v>
      </c>
      <c r="F74" s="32">
        <f t="shared" si="4"/>
        <v>49131.445375659037</v>
      </c>
      <c r="G74" s="58">
        <f t="shared" si="5"/>
        <v>0.44062649111261132</v>
      </c>
      <c r="H74">
        <f t="shared" si="6"/>
        <v>1</v>
      </c>
      <c r="I74" s="64">
        <f t="shared" si="7"/>
        <v>1</v>
      </c>
      <c r="K74">
        <v>5</v>
      </c>
    </row>
    <row r="75" spans="1:11">
      <c r="A75" t="s">
        <v>18</v>
      </c>
      <c r="B75" t="s">
        <v>95</v>
      </c>
      <c r="C75">
        <v>3437500</v>
      </c>
      <c r="D75" s="60">
        <v>771891</v>
      </c>
      <c r="E75">
        <v>705.577</v>
      </c>
      <c r="F75" s="32">
        <f t="shared" si="4"/>
        <v>4453.3489832113601</v>
      </c>
      <c r="G75" s="58">
        <f t="shared" si="5"/>
        <v>3.9939055754799599E-2</v>
      </c>
      <c r="H75">
        <f t="shared" si="6"/>
        <v>1</v>
      </c>
      <c r="I75" s="64">
        <f t="shared" si="7"/>
        <v>1</v>
      </c>
      <c r="K75">
        <v>2</v>
      </c>
    </row>
    <row r="76" spans="1:11">
      <c r="A76" t="s">
        <v>18</v>
      </c>
      <c r="B76" t="s">
        <v>96</v>
      </c>
      <c r="C76">
        <v>0</v>
      </c>
      <c r="D76" s="60">
        <v>669650</v>
      </c>
      <c r="E76">
        <v>831.47299999999996</v>
      </c>
      <c r="F76" s="32">
        <f t="shared" si="4"/>
        <v>0</v>
      </c>
      <c r="G76" s="58">
        <f t="shared" si="5"/>
        <v>0</v>
      </c>
      <c r="H76">
        <f t="shared" si="6"/>
        <v>1</v>
      </c>
      <c r="I76" s="64">
        <f t="shared" si="7"/>
        <v>1</v>
      </c>
      <c r="K76">
        <v>1</v>
      </c>
    </row>
    <row r="77" spans="1:11">
      <c r="A77" t="s">
        <v>18</v>
      </c>
      <c r="B77" t="s">
        <v>97</v>
      </c>
      <c r="C77">
        <v>0</v>
      </c>
      <c r="D77" s="60">
        <v>946288</v>
      </c>
      <c r="E77">
        <v>927.55100000000004</v>
      </c>
      <c r="F77" s="32">
        <f t="shared" si="4"/>
        <v>0</v>
      </c>
      <c r="G77" s="58">
        <f t="shared" si="5"/>
        <v>0</v>
      </c>
      <c r="H77">
        <f t="shared" si="6"/>
        <v>1</v>
      </c>
      <c r="I77" s="64">
        <f t="shared" si="7"/>
        <v>1</v>
      </c>
      <c r="K77">
        <v>1</v>
      </c>
    </row>
    <row r="78" spans="1:11">
      <c r="A78" t="s">
        <v>18</v>
      </c>
      <c r="B78" t="s">
        <v>98</v>
      </c>
      <c r="C78">
        <v>5731830</v>
      </c>
      <c r="D78" s="60">
        <v>532334</v>
      </c>
      <c r="E78">
        <v>750.42600000000004</v>
      </c>
      <c r="F78" s="32">
        <f t="shared" si="4"/>
        <v>10767.35658440002</v>
      </c>
      <c r="G78" s="58">
        <f t="shared" si="5"/>
        <v>9.6565092153648294E-2</v>
      </c>
      <c r="H78">
        <f t="shared" si="6"/>
        <v>1</v>
      </c>
      <c r="I78" s="64">
        <f t="shared" si="7"/>
        <v>1</v>
      </c>
      <c r="K78">
        <v>2</v>
      </c>
    </row>
    <row r="79" spans="1:11">
      <c r="A79" t="s">
        <v>18</v>
      </c>
      <c r="B79" t="s">
        <v>99</v>
      </c>
      <c r="C79">
        <v>15928616</v>
      </c>
      <c r="D79" s="60">
        <v>1008144</v>
      </c>
      <c r="E79">
        <v>934.57500000000005</v>
      </c>
      <c r="F79" s="32">
        <f t="shared" si="4"/>
        <v>15799.941278230093</v>
      </c>
      <c r="G79" s="58">
        <f t="shared" si="5"/>
        <v>0.1416989187267208</v>
      </c>
      <c r="H79">
        <f t="shared" si="6"/>
        <v>1</v>
      </c>
      <c r="I79" s="64">
        <f t="shared" si="7"/>
        <v>1</v>
      </c>
      <c r="K79">
        <v>2</v>
      </c>
    </row>
    <row r="80" spans="1:11">
      <c r="A80" t="s">
        <v>18</v>
      </c>
      <c r="B80" t="s">
        <v>100</v>
      </c>
      <c r="C80">
        <v>490000</v>
      </c>
      <c r="D80" s="60">
        <v>699290</v>
      </c>
      <c r="E80">
        <v>638.58500000000004</v>
      </c>
      <c r="F80" s="32">
        <f t="shared" si="4"/>
        <v>700.71072087402945</v>
      </c>
      <c r="G80" s="58">
        <f t="shared" si="5"/>
        <v>6.2841975004601716E-3</v>
      </c>
      <c r="H80">
        <f t="shared" si="6"/>
        <v>1</v>
      </c>
      <c r="I80" s="64">
        <f t="shared" si="7"/>
        <v>1</v>
      </c>
      <c r="K80">
        <v>1</v>
      </c>
    </row>
    <row r="81" spans="1:11">
      <c r="A81" t="s">
        <v>18</v>
      </c>
      <c r="B81" t="s">
        <v>101</v>
      </c>
      <c r="C81">
        <v>0</v>
      </c>
      <c r="D81" s="60"/>
      <c r="E81">
        <v>0</v>
      </c>
      <c r="F81" s="32">
        <f t="shared" si="4"/>
        <v>0</v>
      </c>
      <c r="G81" s="58">
        <f t="shared" si="5"/>
        <v>0</v>
      </c>
      <c r="H81">
        <f t="shared" si="6"/>
        <v>1</v>
      </c>
      <c r="I81" s="64">
        <f t="shared" si="7"/>
        <v>1</v>
      </c>
      <c r="K81">
        <v>1</v>
      </c>
    </row>
    <row r="82" spans="1:11">
      <c r="A82" t="s">
        <v>18</v>
      </c>
      <c r="B82" t="s">
        <v>102</v>
      </c>
      <c r="C82">
        <v>17686778</v>
      </c>
      <c r="D82" s="60">
        <v>1153348</v>
      </c>
      <c r="E82">
        <v>647.19200000000001</v>
      </c>
      <c r="F82" s="32">
        <f t="shared" si="4"/>
        <v>15335.161633782693</v>
      </c>
      <c r="G82" s="58">
        <f t="shared" si="5"/>
        <v>0.13753062645875336</v>
      </c>
      <c r="H82">
        <f t="shared" si="6"/>
        <v>1</v>
      </c>
      <c r="I82" s="64">
        <f t="shared" si="7"/>
        <v>1</v>
      </c>
      <c r="K82">
        <v>2</v>
      </c>
    </row>
    <row r="83" spans="1:11">
      <c r="A83" t="s">
        <v>18</v>
      </c>
      <c r="B83" t="s">
        <v>103</v>
      </c>
      <c r="C83">
        <v>0</v>
      </c>
      <c r="D83" s="60">
        <v>715232</v>
      </c>
      <c r="E83">
        <v>689.60500000000002</v>
      </c>
      <c r="F83" s="32">
        <f t="shared" si="4"/>
        <v>0</v>
      </c>
      <c r="G83" s="58">
        <f t="shared" si="5"/>
        <v>0</v>
      </c>
      <c r="H83">
        <f t="shared" si="6"/>
        <v>1</v>
      </c>
      <c r="I83" s="64">
        <f t="shared" si="7"/>
        <v>1</v>
      </c>
      <c r="K83">
        <v>1</v>
      </c>
    </row>
    <row r="84" spans="1:11">
      <c r="A84" t="s">
        <v>18</v>
      </c>
      <c r="B84" t="s">
        <v>104</v>
      </c>
      <c r="C84">
        <v>43864957</v>
      </c>
      <c r="D84" s="60">
        <v>1625958</v>
      </c>
      <c r="E84">
        <v>1525.1590000000001</v>
      </c>
      <c r="F84" s="32">
        <f t="shared" si="4"/>
        <v>26977.915173700672</v>
      </c>
      <c r="G84" s="58">
        <f t="shared" si="5"/>
        <v>0.24194655804713233</v>
      </c>
      <c r="H84">
        <f t="shared" si="6"/>
        <v>1</v>
      </c>
      <c r="I84" s="64">
        <f t="shared" si="7"/>
        <v>1</v>
      </c>
      <c r="K84">
        <v>3</v>
      </c>
    </row>
    <row r="85" spans="1:11">
      <c r="A85" t="s">
        <v>18</v>
      </c>
      <c r="B85" t="s">
        <v>105</v>
      </c>
      <c r="D85" s="60">
        <v>539685</v>
      </c>
      <c r="E85">
        <v>538.61500000000001</v>
      </c>
      <c r="F85" s="32">
        <f t="shared" si="4"/>
        <v>0</v>
      </c>
      <c r="G85" s="58">
        <f t="shared" si="5"/>
        <v>0</v>
      </c>
      <c r="H85">
        <f t="shared" si="6"/>
        <v>1</v>
      </c>
      <c r="I85" s="64">
        <f t="shared" si="7"/>
        <v>1</v>
      </c>
      <c r="K85">
        <v>1</v>
      </c>
    </row>
    <row r="86" spans="1:11">
      <c r="A86" t="s">
        <v>18</v>
      </c>
      <c r="B86" t="s">
        <v>106</v>
      </c>
      <c r="C86">
        <v>0</v>
      </c>
      <c r="D86" s="60">
        <v>1256807</v>
      </c>
      <c r="E86">
        <v>1191.1030000000001</v>
      </c>
      <c r="F86" s="32">
        <f t="shared" si="4"/>
        <v>0</v>
      </c>
      <c r="G86" s="58">
        <f t="shared" si="5"/>
        <v>0</v>
      </c>
      <c r="H86">
        <f t="shared" si="6"/>
        <v>1</v>
      </c>
      <c r="I86" s="64">
        <f t="shared" si="7"/>
        <v>1</v>
      </c>
      <c r="K86">
        <v>1</v>
      </c>
    </row>
    <row r="87" spans="1:11">
      <c r="A87" t="s">
        <v>18</v>
      </c>
      <c r="B87" t="s">
        <v>107</v>
      </c>
      <c r="C87">
        <v>12828858</v>
      </c>
      <c r="D87" s="60">
        <v>971026</v>
      </c>
      <c r="E87">
        <v>1060.009</v>
      </c>
      <c r="F87" s="32">
        <f t="shared" si="4"/>
        <v>13211.652417134042</v>
      </c>
      <c r="G87" s="58">
        <f t="shared" si="5"/>
        <v>0.11848631771059789</v>
      </c>
      <c r="H87">
        <f t="shared" si="6"/>
        <v>1</v>
      </c>
      <c r="I87" s="64">
        <f t="shared" si="7"/>
        <v>1</v>
      </c>
      <c r="K87">
        <v>2</v>
      </c>
    </row>
    <row r="88" spans="1:11">
      <c r="A88" t="s">
        <v>18</v>
      </c>
      <c r="B88" t="s">
        <v>108</v>
      </c>
      <c r="C88">
        <v>12571832</v>
      </c>
      <c r="D88" s="60">
        <v>1154880</v>
      </c>
      <c r="E88">
        <v>1075.924</v>
      </c>
      <c r="F88" s="32">
        <f t="shared" si="4"/>
        <v>10885.834026045995</v>
      </c>
      <c r="G88" s="58">
        <f t="shared" si="5"/>
        <v>9.7627635683343206E-2</v>
      </c>
      <c r="H88">
        <f t="shared" si="6"/>
        <v>1</v>
      </c>
      <c r="I88" s="64">
        <f t="shared" si="7"/>
        <v>1</v>
      </c>
      <c r="K88">
        <v>2</v>
      </c>
    </row>
    <row r="89" spans="1:11">
      <c r="A89" t="s">
        <v>18</v>
      </c>
      <c r="B89" t="s">
        <v>109</v>
      </c>
      <c r="C89">
        <v>30305075</v>
      </c>
      <c r="D89" s="60">
        <v>2865799</v>
      </c>
      <c r="E89">
        <v>2638.1080000000002</v>
      </c>
      <c r="F89" s="32">
        <f t="shared" si="4"/>
        <v>10574.738493523098</v>
      </c>
      <c r="G89" s="58">
        <f t="shared" si="5"/>
        <v>9.4837631606559322E-2</v>
      </c>
      <c r="H89">
        <f t="shared" si="6"/>
        <v>1</v>
      </c>
      <c r="I89" s="64">
        <f t="shared" si="7"/>
        <v>1</v>
      </c>
      <c r="K89">
        <v>2</v>
      </c>
    </row>
    <row r="90" spans="1:11">
      <c r="A90" t="s">
        <v>18</v>
      </c>
      <c r="B90" t="s">
        <v>110</v>
      </c>
      <c r="C90">
        <v>816715</v>
      </c>
      <c r="D90" s="60">
        <v>504092</v>
      </c>
      <c r="E90">
        <v>669.84100000000001</v>
      </c>
      <c r="F90" s="32">
        <f t="shared" si="4"/>
        <v>1620.1705244280806</v>
      </c>
      <c r="G90" s="58">
        <f t="shared" si="5"/>
        <v>1.4530206626823635E-2</v>
      </c>
      <c r="H90">
        <f t="shared" si="6"/>
        <v>1</v>
      </c>
      <c r="I90" s="64">
        <f t="shared" si="7"/>
        <v>1</v>
      </c>
      <c r="K90">
        <v>1</v>
      </c>
    </row>
    <row r="91" spans="1:11">
      <c r="A91" t="s">
        <v>18</v>
      </c>
      <c r="B91" t="s">
        <v>111</v>
      </c>
      <c r="C91">
        <v>11165772</v>
      </c>
      <c r="D91" s="60">
        <v>1354396.09</v>
      </c>
      <c r="E91">
        <v>2919.748</v>
      </c>
      <c r="F91" s="32">
        <f t="shared" si="4"/>
        <v>8244.0964518732471</v>
      </c>
      <c r="G91" s="58">
        <f t="shared" si="5"/>
        <v>7.3935689540745808E-2</v>
      </c>
      <c r="H91">
        <f t="shared" si="6"/>
        <v>1</v>
      </c>
      <c r="I91" s="64">
        <f t="shared" si="7"/>
        <v>1</v>
      </c>
      <c r="K91">
        <v>1</v>
      </c>
    </row>
    <row r="92" spans="1:11">
      <c r="A92" t="s">
        <v>18</v>
      </c>
      <c r="B92" t="s">
        <v>112</v>
      </c>
      <c r="C92">
        <v>900000</v>
      </c>
      <c r="D92" s="60">
        <v>807078</v>
      </c>
      <c r="E92">
        <v>1219.1610000000001</v>
      </c>
      <c r="F92" s="32">
        <f t="shared" si="4"/>
        <v>1115.1338532335164</v>
      </c>
      <c r="G92" s="58">
        <f t="shared" si="5"/>
        <v>1.0000876487842977E-2</v>
      </c>
      <c r="H92">
        <f t="shared" si="6"/>
        <v>1</v>
      </c>
      <c r="I92" s="64">
        <f t="shared" si="7"/>
        <v>1</v>
      </c>
      <c r="K92">
        <v>1</v>
      </c>
    </row>
    <row r="93" spans="1:11">
      <c r="A93" t="s">
        <v>18</v>
      </c>
      <c r="B93" t="s">
        <v>113</v>
      </c>
      <c r="C93">
        <v>2562995</v>
      </c>
      <c r="D93" s="60">
        <v>1120902</v>
      </c>
      <c r="E93">
        <v>1120.6210000000001</v>
      </c>
      <c r="F93" s="32">
        <f t="shared" si="4"/>
        <v>2286.5469059739389</v>
      </c>
      <c r="G93" s="58">
        <f t="shared" si="5"/>
        <v>2.0506482808316531E-2</v>
      </c>
      <c r="H93">
        <f t="shared" si="6"/>
        <v>1</v>
      </c>
      <c r="I93" s="64">
        <f t="shared" si="7"/>
        <v>1</v>
      </c>
      <c r="K93">
        <v>1</v>
      </c>
    </row>
    <row r="94" spans="1:11">
      <c r="A94" t="s">
        <v>18</v>
      </c>
      <c r="B94" t="s">
        <v>114</v>
      </c>
      <c r="C94">
        <v>19771929</v>
      </c>
      <c r="D94" s="60">
        <v>2237515</v>
      </c>
      <c r="E94">
        <v>1794.327</v>
      </c>
      <c r="F94" s="32">
        <f t="shared" si="4"/>
        <v>8836.5570733604018</v>
      </c>
      <c r="G94" s="58">
        <f t="shared" si="5"/>
        <v>7.9249065582754422E-2</v>
      </c>
      <c r="H94">
        <f t="shared" si="6"/>
        <v>1</v>
      </c>
      <c r="I94" s="64">
        <f t="shared" si="7"/>
        <v>1</v>
      </c>
      <c r="K94">
        <v>2</v>
      </c>
    </row>
    <row r="95" spans="1:11">
      <c r="A95" t="s">
        <v>18</v>
      </c>
      <c r="B95" t="s">
        <v>115</v>
      </c>
      <c r="C95">
        <v>718750</v>
      </c>
      <c r="D95" s="60">
        <v>525243</v>
      </c>
      <c r="E95">
        <v>761.27599999999995</v>
      </c>
      <c r="F95" s="32">
        <f t="shared" si="4"/>
        <v>1368.4142387428294</v>
      </c>
      <c r="G95" s="58">
        <f t="shared" si="5"/>
        <v>1.2272375864287307E-2</v>
      </c>
      <c r="H95">
        <f t="shared" si="6"/>
        <v>1</v>
      </c>
      <c r="I95" s="64">
        <f t="shared" si="7"/>
        <v>1</v>
      </c>
      <c r="K95">
        <v>1</v>
      </c>
    </row>
    <row r="96" spans="1:11">
      <c r="A96" t="s">
        <v>18</v>
      </c>
      <c r="B96" t="s">
        <v>116</v>
      </c>
      <c r="C96">
        <v>0</v>
      </c>
      <c r="D96" s="60">
        <v>1384331</v>
      </c>
      <c r="E96">
        <v>1298.5989999999999</v>
      </c>
      <c r="F96" s="32">
        <f t="shared" si="4"/>
        <v>0</v>
      </c>
      <c r="G96" s="58">
        <f t="shared" si="5"/>
        <v>0</v>
      </c>
      <c r="H96">
        <f t="shared" si="6"/>
        <v>1</v>
      </c>
      <c r="I96" s="64">
        <f t="shared" si="7"/>
        <v>1</v>
      </c>
      <c r="K96">
        <v>1</v>
      </c>
    </row>
    <row r="97" spans="1:11">
      <c r="A97" t="s">
        <v>18</v>
      </c>
      <c r="B97" t="s">
        <v>117</v>
      </c>
      <c r="D97" s="60">
        <v>1125923</v>
      </c>
      <c r="E97">
        <v>1060.2929999999999</v>
      </c>
      <c r="F97" s="32">
        <f t="shared" si="4"/>
        <v>0</v>
      </c>
      <c r="G97" s="58">
        <f t="shared" si="5"/>
        <v>0</v>
      </c>
      <c r="H97">
        <f t="shared" si="6"/>
        <v>1</v>
      </c>
      <c r="I97" s="64">
        <f t="shared" si="7"/>
        <v>1</v>
      </c>
      <c r="K97">
        <v>1</v>
      </c>
    </row>
    <row r="98" spans="1:11">
      <c r="A98" t="s">
        <v>18</v>
      </c>
      <c r="B98" t="s">
        <v>118</v>
      </c>
      <c r="C98">
        <v>0</v>
      </c>
      <c r="D98" s="60">
        <v>246779</v>
      </c>
      <c r="E98">
        <v>555.26599999999996</v>
      </c>
      <c r="F98" s="32">
        <f t="shared" si="4"/>
        <v>0</v>
      </c>
      <c r="G98" s="58">
        <f t="shared" si="5"/>
        <v>0</v>
      </c>
      <c r="H98">
        <f t="shared" si="6"/>
        <v>1</v>
      </c>
      <c r="I98" s="64">
        <f t="shared" si="7"/>
        <v>1</v>
      </c>
      <c r="K98">
        <v>1</v>
      </c>
    </row>
    <row r="99" spans="1:11">
      <c r="A99" t="s">
        <v>18</v>
      </c>
      <c r="B99" t="s">
        <v>119</v>
      </c>
      <c r="D99" s="60">
        <v>391812</v>
      </c>
      <c r="E99">
        <v>715.49699999999996</v>
      </c>
      <c r="F99" s="32">
        <f t="shared" si="4"/>
        <v>0</v>
      </c>
      <c r="G99" s="58">
        <f t="shared" si="5"/>
        <v>0</v>
      </c>
      <c r="H99">
        <f t="shared" si="6"/>
        <v>1</v>
      </c>
      <c r="I99" s="64">
        <f t="shared" si="7"/>
        <v>1</v>
      </c>
      <c r="K99">
        <v>1</v>
      </c>
    </row>
    <row r="100" spans="1:11">
      <c r="A100" t="s">
        <v>18</v>
      </c>
      <c r="B100" t="s">
        <v>120</v>
      </c>
      <c r="C100">
        <v>4051905</v>
      </c>
      <c r="D100" s="60">
        <v>1091247</v>
      </c>
      <c r="E100">
        <v>1029.847</v>
      </c>
      <c r="F100" s="32">
        <f t="shared" si="4"/>
        <v>3713.0961184773014</v>
      </c>
      <c r="G100" s="58">
        <f t="shared" si="5"/>
        <v>3.3300231681339255E-2</v>
      </c>
      <c r="H100">
        <f t="shared" si="6"/>
        <v>1</v>
      </c>
      <c r="I100" s="64">
        <f t="shared" si="7"/>
        <v>1</v>
      </c>
      <c r="K100">
        <v>1</v>
      </c>
    </row>
    <row r="101" spans="1:11">
      <c r="A101" t="s">
        <v>18</v>
      </c>
      <c r="B101" t="s">
        <v>121</v>
      </c>
      <c r="D101" s="60">
        <v>633859</v>
      </c>
      <c r="E101">
        <v>638.63099999999997</v>
      </c>
      <c r="F101" s="32">
        <f t="shared" si="4"/>
        <v>0</v>
      </c>
      <c r="G101" s="58">
        <f t="shared" si="5"/>
        <v>0</v>
      </c>
      <c r="H101">
        <f t="shared" si="6"/>
        <v>1</v>
      </c>
      <c r="I101" s="64">
        <f t="shared" si="7"/>
        <v>1</v>
      </c>
      <c r="K101">
        <v>1</v>
      </c>
    </row>
    <row r="102" spans="1:11">
      <c r="A102" t="s">
        <v>18</v>
      </c>
      <c r="B102" t="s">
        <v>122</v>
      </c>
      <c r="C102">
        <v>0</v>
      </c>
      <c r="D102" s="60">
        <v>405998</v>
      </c>
      <c r="E102">
        <v>653.77499999999998</v>
      </c>
      <c r="F102" s="32">
        <f t="shared" si="4"/>
        <v>0</v>
      </c>
      <c r="G102" s="58">
        <f t="shared" si="5"/>
        <v>0</v>
      </c>
      <c r="H102">
        <f t="shared" si="6"/>
        <v>1</v>
      </c>
      <c r="I102" s="64">
        <f t="shared" si="7"/>
        <v>1</v>
      </c>
      <c r="K102">
        <v>1</v>
      </c>
    </row>
    <row r="103" spans="1:11">
      <c r="A103" t="s">
        <v>18</v>
      </c>
      <c r="B103" t="s">
        <v>123</v>
      </c>
      <c r="C103">
        <v>11730180</v>
      </c>
      <c r="D103" s="60">
        <v>1052</v>
      </c>
      <c r="E103">
        <v>1075.924</v>
      </c>
      <c r="F103" s="32">
        <f t="shared" si="4"/>
        <v>11150361.216730038</v>
      </c>
      <c r="G103" s="58">
        <f t="shared" si="5"/>
        <v>100</v>
      </c>
      <c r="H103">
        <f t="shared" si="6"/>
        <v>10</v>
      </c>
      <c r="I103" s="64">
        <f t="shared" si="7"/>
        <v>10</v>
      </c>
      <c r="K103">
        <v>2</v>
      </c>
    </row>
    <row r="104" spans="1:11">
      <c r="A104" t="s">
        <v>18</v>
      </c>
      <c r="B104" t="s">
        <v>124</v>
      </c>
      <c r="D104" s="60">
        <v>431156</v>
      </c>
      <c r="E104">
        <v>572.71500000000003</v>
      </c>
      <c r="F104" s="32">
        <f t="shared" si="4"/>
        <v>0</v>
      </c>
      <c r="G104" s="58">
        <f t="shared" si="5"/>
        <v>0</v>
      </c>
      <c r="H104">
        <f t="shared" si="6"/>
        <v>1</v>
      </c>
      <c r="I104" s="64">
        <f t="shared" si="7"/>
        <v>1</v>
      </c>
      <c r="K104">
        <v>1</v>
      </c>
    </row>
    <row r="105" spans="1:11">
      <c r="A105" t="s">
        <v>18</v>
      </c>
      <c r="B105" t="s">
        <v>125</v>
      </c>
      <c r="D105" s="60">
        <v>777785</v>
      </c>
      <c r="E105">
        <v>783.47199999999998</v>
      </c>
      <c r="F105" s="32">
        <f t="shared" si="4"/>
        <v>0</v>
      </c>
      <c r="G105" s="58">
        <f t="shared" si="5"/>
        <v>0</v>
      </c>
      <c r="H105">
        <f t="shared" si="6"/>
        <v>1</v>
      </c>
      <c r="I105" s="64">
        <f t="shared" si="7"/>
        <v>1</v>
      </c>
      <c r="K105">
        <v>1</v>
      </c>
    </row>
    <row r="106" spans="1:11">
      <c r="A106" t="s">
        <v>18</v>
      </c>
      <c r="B106" t="s">
        <v>126</v>
      </c>
      <c r="D106" s="60">
        <v>199042</v>
      </c>
      <c r="E106">
        <v>971.06899999999996</v>
      </c>
      <c r="F106" s="32">
        <f t="shared" si="4"/>
        <v>0</v>
      </c>
      <c r="G106" s="58">
        <f t="shared" si="5"/>
        <v>0</v>
      </c>
      <c r="H106">
        <f t="shared" si="6"/>
        <v>1</v>
      </c>
      <c r="I106" s="64">
        <f t="shared" si="7"/>
        <v>1</v>
      </c>
      <c r="K106">
        <v>1</v>
      </c>
    </row>
    <row r="107" spans="1:11">
      <c r="A107" t="s">
        <v>18</v>
      </c>
      <c r="B107" t="s">
        <v>127</v>
      </c>
      <c r="D107" s="60">
        <v>604780</v>
      </c>
      <c r="E107">
        <v>617.34299999999996</v>
      </c>
      <c r="F107" s="32">
        <f t="shared" si="4"/>
        <v>0</v>
      </c>
      <c r="G107" s="58">
        <f t="shared" si="5"/>
        <v>0</v>
      </c>
      <c r="H107">
        <f t="shared" si="6"/>
        <v>1</v>
      </c>
      <c r="I107" s="64">
        <f t="shared" si="7"/>
        <v>1</v>
      </c>
      <c r="K107">
        <v>1</v>
      </c>
    </row>
    <row r="108" spans="1:11">
      <c r="A108" t="s">
        <v>18</v>
      </c>
      <c r="B108" t="s">
        <v>128</v>
      </c>
      <c r="E108">
        <v>656.01400000000001</v>
      </c>
      <c r="F108" s="32">
        <f t="shared" si="4"/>
        <v>0</v>
      </c>
      <c r="G108" s="58">
        <f t="shared" si="5"/>
        <v>0</v>
      </c>
      <c r="H108">
        <f t="shared" si="6"/>
        <v>1</v>
      </c>
      <c r="I108" s="64">
        <f t="shared" si="7"/>
        <v>1</v>
      </c>
      <c r="K108">
        <v>1</v>
      </c>
    </row>
    <row r="110" spans="1:11">
      <c r="D110" s="74" t="s">
        <v>2022</v>
      </c>
      <c r="E110" s="75" t="s">
        <v>130</v>
      </c>
      <c r="F110" s="33">
        <f>MAX(F3:F108)</f>
        <v>11150361.216730038</v>
      </c>
    </row>
    <row r="111" spans="1:11">
      <c r="E111" s="1"/>
    </row>
  </sheetData>
  <autoFilter ref="A2:K108" xr:uid="{06456184-94A8-43A3-9C84-CDAD8B27426A}"/>
  <phoneticPr fontId="4" type="noConversion"/>
  <pageMargins left="0.7" right="0.7" top="0.75" bottom="0.75" header="0.3" footer="0.3"/>
  <pageSetup paperSize="0" orientation="portrait" horizontalDpi="0" verticalDpi="0" copie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BB303-DA0B-488D-BD08-226EC93A44DB}">
  <dimension ref="A1:M49"/>
  <sheetViews>
    <sheetView tabSelected="1" workbookViewId="0">
      <pane xSplit="1" ySplit="2" topLeftCell="B18" activePane="bottomRight" state="frozen"/>
      <selection pane="bottomRight"/>
      <selection pane="bottomLeft" activeCell="A3" sqref="A3"/>
      <selection pane="topRight" activeCell="B1" sqref="B1"/>
    </sheetView>
  </sheetViews>
  <sheetFormatPr defaultRowHeight="15"/>
  <cols>
    <col min="1" max="1" width="9.140625" style="42"/>
    <col min="2" max="2" width="4.5703125" bestFit="1" customWidth="1"/>
    <col min="3" max="3" width="4.85546875" bestFit="1" customWidth="1"/>
    <col min="4" max="4" width="5" bestFit="1" customWidth="1"/>
    <col min="5" max="5" width="11.42578125" bestFit="1" customWidth="1"/>
    <col min="6" max="6" width="4.5703125" bestFit="1" customWidth="1"/>
    <col min="7" max="7" width="4.85546875" bestFit="1" customWidth="1"/>
    <col min="8" max="8" width="4.5703125" bestFit="1" customWidth="1"/>
    <col min="9" max="9" width="11.42578125" bestFit="1" customWidth="1"/>
    <col min="10" max="10" width="4.5703125" bestFit="1" customWidth="1"/>
    <col min="11" max="11" width="4.85546875" bestFit="1" customWidth="1"/>
    <col min="12" max="12" width="5" bestFit="1" customWidth="1"/>
    <col min="13" max="13" width="11.42578125" bestFit="1" customWidth="1"/>
  </cols>
  <sheetData>
    <row r="1" spans="1:13">
      <c r="A1" s="54" t="s">
        <v>2023</v>
      </c>
      <c r="B1" s="85" t="s">
        <v>2024</v>
      </c>
      <c r="C1" s="84"/>
      <c r="D1" s="84"/>
      <c r="E1" s="86"/>
      <c r="F1" s="85" t="s">
        <v>2025</v>
      </c>
      <c r="G1" s="84"/>
      <c r="H1" s="84"/>
      <c r="I1" s="86"/>
      <c r="J1" s="85" t="s">
        <v>2026</v>
      </c>
      <c r="K1" s="84"/>
      <c r="L1" s="84"/>
      <c r="M1" s="86"/>
    </row>
    <row r="2" spans="1:13" s="2" customFormat="1">
      <c r="A2" s="49" t="s">
        <v>2027</v>
      </c>
      <c r="B2" s="50" t="s">
        <v>16</v>
      </c>
      <c r="C2" s="51" t="s">
        <v>2028</v>
      </c>
      <c r="D2" s="51" t="s">
        <v>2029</v>
      </c>
      <c r="E2" s="49" t="s">
        <v>2030</v>
      </c>
      <c r="F2" s="50" t="s">
        <v>16</v>
      </c>
      <c r="G2" s="51" t="s">
        <v>2028</v>
      </c>
      <c r="H2" s="51" t="s">
        <v>2029</v>
      </c>
      <c r="I2" s="49" t="s">
        <v>2030</v>
      </c>
      <c r="J2" s="50" t="s">
        <v>16</v>
      </c>
      <c r="K2" s="51" t="s">
        <v>2028</v>
      </c>
      <c r="L2" s="51" t="s">
        <v>2029</v>
      </c>
      <c r="M2" s="49" t="s">
        <v>2030</v>
      </c>
    </row>
    <row r="3" spans="1:13">
      <c r="A3" s="44" t="s">
        <v>2031</v>
      </c>
      <c r="B3">
        <v>20</v>
      </c>
      <c r="C3">
        <v>30</v>
      </c>
      <c r="D3">
        <v>5</v>
      </c>
      <c r="E3" s="46">
        <f>(B3/B3)*(C3/100)*D3</f>
        <v>1.5</v>
      </c>
      <c r="F3" s="45"/>
      <c r="I3" s="48"/>
      <c r="J3" s="45"/>
      <c r="M3" s="48"/>
    </row>
    <row r="4" spans="1:13">
      <c r="A4" s="44" t="s">
        <v>2032</v>
      </c>
      <c r="B4">
        <v>20</v>
      </c>
      <c r="C4">
        <v>30</v>
      </c>
      <c r="D4">
        <v>5</v>
      </c>
      <c r="E4" s="46">
        <f>(B4/B4)*(C4/100)*D4</f>
        <v>1.5</v>
      </c>
      <c r="F4" s="45"/>
      <c r="I4" s="48"/>
      <c r="J4" s="45"/>
      <c r="M4" s="48"/>
    </row>
    <row r="5" spans="1:13">
      <c r="A5" s="44" t="s">
        <v>2033</v>
      </c>
      <c r="B5">
        <v>20</v>
      </c>
      <c r="C5">
        <v>40</v>
      </c>
      <c r="D5">
        <v>5</v>
      </c>
      <c r="E5" s="46">
        <f>(B5/B5)*(C5/100)*D5</f>
        <v>2</v>
      </c>
      <c r="F5" s="45"/>
      <c r="I5" s="48"/>
      <c r="J5" s="45"/>
      <c r="M5" s="48"/>
    </row>
    <row r="6" spans="1:13">
      <c r="A6" s="44" t="s">
        <v>2034</v>
      </c>
      <c r="E6" s="46"/>
      <c r="F6">
        <v>20</v>
      </c>
      <c r="G6">
        <v>45</v>
      </c>
      <c r="H6">
        <v>5</v>
      </c>
      <c r="I6" s="46">
        <f>(F6/F6)*(G6/100)*H6</f>
        <v>2.25</v>
      </c>
      <c r="J6" s="45"/>
      <c r="K6" s="1"/>
      <c r="M6" s="48"/>
    </row>
    <row r="7" spans="1:13">
      <c r="A7" s="44" t="s">
        <v>2035</v>
      </c>
      <c r="E7" s="46"/>
      <c r="F7">
        <v>20</v>
      </c>
      <c r="G7">
        <v>55</v>
      </c>
      <c r="H7">
        <v>5</v>
      </c>
      <c r="I7" s="46">
        <f>(F7/F7)*(G7/100)*H7</f>
        <v>2.75</v>
      </c>
      <c r="J7" s="45"/>
      <c r="K7" s="1"/>
      <c r="M7" s="48"/>
    </row>
    <row r="8" spans="1:13">
      <c r="A8" s="44" t="s">
        <v>2036</v>
      </c>
      <c r="E8" s="46"/>
      <c r="I8" s="46"/>
      <c r="J8">
        <v>20</v>
      </c>
      <c r="K8">
        <v>50</v>
      </c>
      <c r="L8">
        <v>20</v>
      </c>
      <c r="M8" s="46">
        <f t="shared" ref="M8:M24" si="0">(J8/J8)*(K8/100)*L8</f>
        <v>10</v>
      </c>
    </row>
    <row r="9" spans="1:13">
      <c r="A9" s="44" t="s">
        <v>2037</v>
      </c>
      <c r="E9" s="46"/>
      <c r="I9" s="46"/>
      <c r="J9">
        <v>20</v>
      </c>
      <c r="K9">
        <v>50</v>
      </c>
      <c r="L9">
        <v>20</v>
      </c>
      <c r="M9" s="46">
        <f t="shared" si="0"/>
        <v>10</v>
      </c>
    </row>
    <row r="10" spans="1:13">
      <c r="A10" s="44" t="s">
        <v>2038</v>
      </c>
      <c r="B10">
        <v>10</v>
      </c>
      <c r="C10">
        <v>60</v>
      </c>
      <c r="D10">
        <v>10</v>
      </c>
      <c r="E10" s="46">
        <f t="shared" ref="E10:E48" si="1">(B10/B10)*(C10/100)*D10</f>
        <v>6</v>
      </c>
      <c r="F10">
        <v>10</v>
      </c>
      <c r="G10">
        <v>0</v>
      </c>
      <c r="H10">
        <v>10</v>
      </c>
      <c r="I10" s="46">
        <f t="shared" ref="I10:I24" si="2">(F10/F10)*(G10/100)*H10</f>
        <v>0</v>
      </c>
      <c r="J10">
        <v>10</v>
      </c>
      <c r="K10">
        <v>0</v>
      </c>
      <c r="L10">
        <v>10</v>
      </c>
      <c r="M10" s="46">
        <f t="shared" si="0"/>
        <v>0</v>
      </c>
    </row>
    <row r="11" spans="1:13">
      <c r="A11" s="44" t="s">
        <v>2039</v>
      </c>
      <c r="B11">
        <v>10</v>
      </c>
      <c r="C11">
        <v>30</v>
      </c>
      <c r="D11">
        <v>10</v>
      </c>
      <c r="E11" s="46">
        <f t="shared" si="1"/>
        <v>3</v>
      </c>
      <c r="F11">
        <v>10</v>
      </c>
      <c r="G11">
        <v>60</v>
      </c>
      <c r="H11">
        <v>10</v>
      </c>
      <c r="I11" s="46">
        <f t="shared" si="2"/>
        <v>6</v>
      </c>
      <c r="J11">
        <v>10</v>
      </c>
      <c r="K11">
        <v>60</v>
      </c>
      <c r="L11">
        <v>10</v>
      </c>
      <c r="M11" s="46">
        <f t="shared" si="0"/>
        <v>6</v>
      </c>
    </row>
    <row r="12" spans="1:13">
      <c r="A12" s="44" t="s">
        <v>2040</v>
      </c>
      <c r="B12">
        <v>10</v>
      </c>
      <c r="C12">
        <v>4</v>
      </c>
      <c r="D12">
        <v>10</v>
      </c>
      <c r="E12" s="46">
        <f t="shared" si="1"/>
        <v>0.4</v>
      </c>
      <c r="F12">
        <v>10</v>
      </c>
      <c r="G12">
        <v>30</v>
      </c>
      <c r="H12">
        <v>10</v>
      </c>
      <c r="I12" s="46">
        <f t="shared" si="2"/>
        <v>3</v>
      </c>
      <c r="J12">
        <v>10</v>
      </c>
      <c r="K12">
        <v>30</v>
      </c>
      <c r="L12">
        <v>10</v>
      </c>
      <c r="M12" s="46">
        <f t="shared" si="0"/>
        <v>3</v>
      </c>
    </row>
    <row r="13" spans="1:13">
      <c r="A13" s="44" t="s">
        <v>2041</v>
      </c>
      <c r="B13">
        <v>10</v>
      </c>
      <c r="C13">
        <v>3</v>
      </c>
      <c r="D13">
        <v>10</v>
      </c>
      <c r="E13" s="46">
        <f t="shared" si="1"/>
        <v>0.3</v>
      </c>
      <c r="F13">
        <v>10</v>
      </c>
      <c r="G13">
        <v>5</v>
      </c>
      <c r="H13">
        <v>10</v>
      </c>
      <c r="I13" s="46">
        <f t="shared" si="2"/>
        <v>0.5</v>
      </c>
      <c r="J13">
        <v>10</v>
      </c>
      <c r="K13">
        <v>5</v>
      </c>
      <c r="L13">
        <v>10</v>
      </c>
      <c r="M13" s="46">
        <f t="shared" si="0"/>
        <v>0.5</v>
      </c>
    </row>
    <row r="14" spans="1:13">
      <c r="A14" s="44" t="s">
        <v>2042</v>
      </c>
      <c r="B14">
        <v>10</v>
      </c>
      <c r="C14">
        <v>3</v>
      </c>
      <c r="D14">
        <v>10</v>
      </c>
      <c r="E14" s="46">
        <f t="shared" si="1"/>
        <v>0.3</v>
      </c>
      <c r="F14">
        <v>10</v>
      </c>
      <c r="G14">
        <v>5</v>
      </c>
      <c r="H14">
        <v>10</v>
      </c>
      <c r="I14" s="46">
        <f t="shared" si="2"/>
        <v>0.5</v>
      </c>
      <c r="J14">
        <v>10</v>
      </c>
      <c r="K14">
        <v>5</v>
      </c>
      <c r="L14">
        <v>10</v>
      </c>
      <c r="M14" s="46">
        <f t="shared" si="0"/>
        <v>0.5</v>
      </c>
    </row>
    <row r="15" spans="1:13">
      <c r="A15" s="44" t="s">
        <v>2043</v>
      </c>
      <c r="B15">
        <v>20</v>
      </c>
      <c r="C15">
        <v>5</v>
      </c>
      <c r="D15">
        <v>10</v>
      </c>
      <c r="E15" s="46">
        <f t="shared" si="1"/>
        <v>0.5</v>
      </c>
      <c r="F15">
        <v>20</v>
      </c>
      <c r="G15">
        <v>5</v>
      </c>
      <c r="H15">
        <v>10</v>
      </c>
      <c r="I15" s="46">
        <f t="shared" si="2"/>
        <v>0.5</v>
      </c>
      <c r="J15">
        <v>20</v>
      </c>
      <c r="K15">
        <v>5</v>
      </c>
      <c r="L15">
        <v>10</v>
      </c>
      <c r="M15" s="46">
        <f t="shared" si="0"/>
        <v>0.5</v>
      </c>
    </row>
    <row r="16" spans="1:13">
      <c r="A16" s="44" t="s">
        <v>2044</v>
      </c>
      <c r="B16">
        <v>20</v>
      </c>
      <c r="C16">
        <v>20</v>
      </c>
      <c r="D16">
        <v>10</v>
      </c>
      <c r="E16" s="46">
        <f t="shared" si="1"/>
        <v>2</v>
      </c>
      <c r="F16">
        <v>20</v>
      </c>
      <c r="G16">
        <v>20</v>
      </c>
      <c r="H16">
        <v>10</v>
      </c>
      <c r="I16" s="46">
        <f t="shared" si="2"/>
        <v>2</v>
      </c>
      <c r="J16">
        <v>20</v>
      </c>
      <c r="K16">
        <v>20</v>
      </c>
      <c r="L16">
        <v>10</v>
      </c>
      <c r="M16" s="46">
        <f t="shared" si="0"/>
        <v>2</v>
      </c>
    </row>
    <row r="17" spans="1:13">
      <c r="A17" s="44" t="s">
        <v>2045</v>
      </c>
      <c r="B17">
        <v>20</v>
      </c>
      <c r="C17">
        <v>10</v>
      </c>
      <c r="D17">
        <v>10</v>
      </c>
      <c r="E17" s="46">
        <f t="shared" si="1"/>
        <v>1</v>
      </c>
      <c r="F17">
        <v>20</v>
      </c>
      <c r="G17">
        <v>10</v>
      </c>
      <c r="H17">
        <v>10</v>
      </c>
      <c r="I17" s="46">
        <f t="shared" si="2"/>
        <v>1</v>
      </c>
      <c r="J17">
        <v>20</v>
      </c>
      <c r="K17">
        <v>10</v>
      </c>
      <c r="L17">
        <v>10</v>
      </c>
      <c r="M17" s="46">
        <f t="shared" si="0"/>
        <v>1</v>
      </c>
    </row>
    <row r="18" spans="1:13">
      <c r="A18" s="44" t="s">
        <v>2046</v>
      </c>
      <c r="B18">
        <v>20</v>
      </c>
      <c r="C18">
        <v>5</v>
      </c>
      <c r="D18">
        <v>10</v>
      </c>
      <c r="E18" s="46">
        <f t="shared" si="1"/>
        <v>0.5</v>
      </c>
      <c r="F18">
        <v>20</v>
      </c>
      <c r="G18">
        <v>5</v>
      </c>
      <c r="H18">
        <v>10</v>
      </c>
      <c r="I18" s="46">
        <f t="shared" si="2"/>
        <v>0.5</v>
      </c>
      <c r="J18">
        <v>20</v>
      </c>
      <c r="K18">
        <v>5</v>
      </c>
      <c r="L18">
        <v>10</v>
      </c>
      <c r="M18" s="46">
        <f t="shared" si="0"/>
        <v>0.5</v>
      </c>
    </row>
    <row r="19" spans="1:13">
      <c r="A19" s="44" t="s">
        <v>2047</v>
      </c>
      <c r="B19">
        <v>20</v>
      </c>
      <c r="C19">
        <v>20</v>
      </c>
      <c r="D19">
        <v>10</v>
      </c>
      <c r="E19" s="46">
        <f t="shared" si="1"/>
        <v>2</v>
      </c>
      <c r="F19">
        <v>20</v>
      </c>
      <c r="G19">
        <v>20</v>
      </c>
      <c r="H19">
        <v>10</v>
      </c>
      <c r="I19" s="46">
        <f t="shared" si="2"/>
        <v>2</v>
      </c>
      <c r="J19">
        <v>20</v>
      </c>
      <c r="K19">
        <v>20</v>
      </c>
      <c r="L19">
        <v>10</v>
      </c>
      <c r="M19" s="46">
        <f t="shared" si="0"/>
        <v>2</v>
      </c>
    </row>
    <row r="20" spans="1:13">
      <c r="A20" s="44" t="s">
        <v>2048</v>
      </c>
      <c r="B20">
        <v>20</v>
      </c>
      <c r="C20">
        <v>15</v>
      </c>
      <c r="D20">
        <v>10</v>
      </c>
      <c r="E20" s="46">
        <f t="shared" si="1"/>
        <v>1.5</v>
      </c>
      <c r="F20">
        <v>20</v>
      </c>
      <c r="G20">
        <v>15</v>
      </c>
      <c r="H20">
        <v>10</v>
      </c>
      <c r="I20" s="46">
        <f t="shared" si="2"/>
        <v>1.5</v>
      </c>
      <c r="J20">
        <v>20</v>
      </c>
      <c r="K20">
        <v>15</v>
      </c>
      <c r="L20">
        <v>10</v>
      </c>
      <c r="M20" s="46">
        <f t="shared" si="0"/>
        <v>1.5</v>
      </c>
    </row>
    <row r="21" spans="1:13">
      <c r="A21" s="44" t="s">
        <v>2049</v>
      </c>
      <c r="B21">
        <v>20</v>
      </c>
      <c r="C21">
        <v>5</v>
      </c>
      <c r="D21">
        <v>10</v>
      </c>
      <c r="E21" s="46">
        <f t="shared" si="1"/>
        <v>0.5</v>
      </c>
      <c r="F21">
        <v>20</v>
      </c>
      <c r="G21">
        <v>5</v>
      </c>
      <c r="H21">
        <v>10</v>
      </c>
      <c r="I21" s="46">
        <f t="shared" si="2"/>
        <v>0.5</v>
      </c>
      <c r="J21">
        <v>20</v>
      </c>
      <c r="K21">
        <v>5</v>
      </c>
      <c r="L21">
        <v>10</v>
      </c>
      <c r="M21" s="46">
        <f t="shared" si="0"/>
        <v>0.5</v>
      </c>
    </row>
    <row r="22" spans="1:13">
      <c r="A22" s="44" t="s">
        <v>2050</v>
      </c>
      <c r="B22">
        <v>2</v>
      </c>
      <c r="C22">
        <v>10</v>
      </c>
      <c r="D22">
        <v>10</v>
      </c>
      <c r="E22" s="46">
        <f t="shared" si="1"/>
        <v>1</v>
      </c>
      <c r="F22">
        <v>2</v>
      </c>
      <c r="G22">
        <v>10</v>
      </c>
      <c r="H22">
        <v>10</v>
      </c>
      <c r="I22" s="46">
        <f t="shared" si="2"/>
        <v>1</v>
      </c>
      <c r="J22">
        <v>2</v>
      </c>
      <c r="K22">
        <v>10</v>
      </c>
      <c r="L22">
        <v>10</v>
      </c>
      <c r="M22" s="46">
        <f t="shared" si="0"/>
        <v>1</v>
      </c>
    </row>
    <row r="23" spans="1:13">
      <c r="A23" s="44" t="s">
        <v>2051</v>
      </c>
      <c r="B23">
        <v>2</v>
      </c>
      <c r="C23">
        <v>10</v>
      </c>
      <c r="D23">
        <v>10</v>
      </c>
      <c r="E23" s="46">
        <f t="shared" si="1"/>
        <v>1</v>
      </c>
      <c r="F23">
        <v>2</v>
      </c>
      <c r="G23">
        <v>10</v>
      </c>
      <c r="H23">
        <v>10</v>
      </c>
      <c r="I23" s="46">
        <f t="shared" si="2"/>
        <v>1</v>
      </c>
      <c r="J23">
        <v>2</v>
      </c>
      <c r="K23">
        <v>10</v>
      </c>
      <c r="L23">
        <v>10</v>
      </c>
      <c r="M23" s="46">
        <f t="shared" si="0"/>
        <v>1</v>
      </c>
    </row>
    <row r="24" spans="1:13">
      <c r="A24" s="44" t="s">
        <v>2052</v>
      </c>
      <c r="B24">
        <v>20</v>
      </c>
      <c r="C24">
        <v>100</v>
      </c>
      <c r="D24">
        <v>5</v>
      </c>
      <c r="E24" s="46">
        <f t="shared" si="1"/>
        <v>5</v>
      </c>
      <c r="F24">
        <v>20</v>
      </c>
      <c r="G24">
        <v>100</v>
      </c>
      <c r="H24">
        <v>5</v>
      </c>
      <c r="I24" s="46">
        <f t="shared" si="2"/>
        <v>5</v>
      </c>
      <c r="J24">
        <v>20</v>
      </c>
      <c r="K24">
        <v>100</v>
      </c>
      <c r="L24">
        <v>5</v>
      </c>
      <c r="M24" s="46">
        <f t="shared" si="0"/>
        <v>5</v>
      </c>
    </row>
    <row r="25" spans="1:13">
      <c r="A25" s="44" t="s">
        <v>2053</v>
      </c>
      <c r="B25">
        <v>10</v>
      </c>
      <c r="C25">
        <v>100</v>
      </c>
      <c r="D25">
        <v>5</v>
      </c>
      <c r="E25" s="46">
        <f t="shared" si="1"/>
        <v>5</v>
      </c>
      <c r="I25" s="46"/>
      <c r="M25" s="46"/>
    </row>
    <row r="26" spans="1:13">
      <c r="A26" s="44" t="s">
        <v>2054</v>
      </c>
      <c r="B26">
        <v>12</v>
      </c>
      <c r="C26">
        <v>10</v>
      </c>
      <c r="D26">
        <v>20</v>
      </c>
      <c r="E26" s="46">
        <f t="shared" si="1"/>
        <v>2</v>
      </c>
      <c r="F26">
        <v>12</v>
      </c>
      <c r="G26">
        <v>10</v>
      </c>
      <c r="H26">
        <v>25</v>
      </c>
      <c r="I26" s="46">
        <f t="shared" ref="I26:I47" si="3">(F26/F26)*(G26/100)*H26</f>
        <v>2.5</v>
      </c>
      <c r="J26">
        <v>12</v>
      </c>
      <c r="K26">
        <v>10</v>
      </c>
      <c r="L26">
        <v>20</v>
      </c>
      <c r="M26" s="46">
        <f t="shared" ref="M26:M47" si="4">(J26/J26)*(K26/100)*L26</f>
        <v>2</v>
      </c>
    </row>
    <row r="27" spans="1:13">
      <c r="A27" s="44" t="s">
        <v>2055</v>
      </c>
      <c r="B27">
        <v>10</v>
      </c>
      <c r="C27">
        <v>4</v>
      </c>
      <c r="D27">
        <v>20</v>
      </c>
      <c r="E27" s="46">
        <f t="shared" si="1"/>
        <v>0.8</v>
      </c>
      <c r="F27">
        <v>10</v>
      </c>
      <c r="G27">
        <v>4</v>
      </c>
      <c r="H27">
        <v>25</v>
      </c>
      <c r="I27" s="46">
        <f t="shared" si="3"/>
        <v>1</v>
      </c>
      <c r="J27">
        <v>10</v>
      </c>
      <c r="K27">
        <v>4</v>
      </c>
      <c r="L27">
        <v>20</v>
      </c>
      <c r="M27" s="46">
        <f t="shared" si="4"/>
        <v>0.8</v>
      </c>
    </row>
    <row r="28" spans="1:13">
      <c r="A28" s="44" t="s">
        <v>2056</v>
      </c>
      <c r="B28">
        <v>10</v>
      </c>
      <c r="C28">
        <v>16</v>
      </c>
      <c r="D28">
        <v>20</v>
      </c>
      <c r="E28" s="46">
        <f t="shared" si="1"/>
        <v>3.2</v>
      </c>
      <c r="F28">
        <v>10</v>
      </c>
      <c r="G28">
        <v>16</v>
      </c>
      <c r="H28">
        <v>25</v>
      </c>
      <c r="I28" s="46">
        <f t="shared" si="3"/>
        <v>4</v>
      </c>
      <c r="J28">
        <v>10</v>
      </c>
      <c r="K28">
        <v>16</v>
      </c>
      <c r="L28">
        <v>20</v>
      </c>
      <c r="M28" s="46">
        <f t="shared" si="4"/>
        <v>3.2</v>
      </c>
    </row>
    <row r="29" spans="1:13">
      <c r="A29" s="44" t="s">
        <v>2057</v>
      </c>
      <c r="B29">
        <v>24</v>
      </c>
      <c r="C29">
        <v>4</v>
      </c>
      <c r="D29">
        <v>20</v>
      </c>
      <c r="E29" s="46">
        <f t="shared" si="1"/>
        <v>0.8</v>
      </c>
      <c r="F29">
        <v>24</v>
      </c>
      <c r="G29">
        <v>4</v>
      </c>
      <c r="H29">
        <v>25</v>
      </c>
      <c r="I29" s="46">
        <f t="shared" si="3"/>
        <v>1</v>
      </c>
      <c r="J29">
        <v>24</v>
      </c>
      <c r="K29">
        <v>4</v>
      </c>
      <c r="L29">
        <v>20</v>
      </c>
      <c r="M29" s="46">
        <f t="shared" si="4"/>
        <v>0.8</v>
      </c>
    </row>
    <row r="30" spans="1:13">
      <c r="A30" s="44" t="s">
        <v>2058</v>
      </c>
      <c r="B30">
        <v>5</v>
      </c>
      <c r="C30">
        <v>10</v>
      </c>
      <c r="D30">
        <v>20</v>
      </c>
      <c r="E30" s="46">
        <f t="shared" si="1"/>
        <v>2</v>
      </c>
      <c r="F30">
        <v>5</v>
      </c>
      <c r="G30">
        <v>10</v>
      </c>
      <c r="H30">
        <v>25</v>
      </c>
      <c r="I30" s="46">
        <f t="shared" si="3"/>
        <v>2.5</v>
      </c>
      <c r="J30">
        <v>5</v>
      </c>
      <c r="K30">
        <v>10</v>
      </c>
      <c r="L30">
        <v>20</v>
      </c>
      <c r="M30" s="46">
        <f t="shared" si="4"/>
        <v>2</v>
      </c>
    </row>
    <row r="31" spans="1:13">
      <c r="A31" s="57" t="s">
        <v>2059</v>
      </c>
      <c r="B31">
        <v>9</v>
      </c>
      <c r="C31">
        <v>10</v>
      </c>
      <c r="D31">
        <v>20</v>
      </c>
      <c r="E31" s="46">
        <f t="shared" si="1"/>
        <v>2</v>
      </c>
      <c r="F31">
        <v>9</v>
      </c>
      <c r="G31">
        <v>10</v>
      </c>
      <c r="H31">
        <v>25</v>
      </c>
      <c r="I31" s="46">
        <f t="shared" si="3"/>
        <v>2.5</v>
      </c>
      <c r="J31">
        <v>9</v>
      </c>
      <c r="K31">
        <v>10</v>
      </c>
      <c r="L31">
        <v>20</v>
      </c>
      <c r="M31" s="46">
        <f t="shared" si="4"/>
        <v>2</v>
      </c>
    </row>
    <row r="32" spans="1:13">
      <c r="A32" s="44" t="s">
        <v>2060</v>
      </c>
      <c r="B32">
        <v>5</v>
      </c>
      <c r="C32">
        <v>4</v>
      </c>
      <c r="D32">
        <v>20</v>
      </c>
      <c r="E32" s="46">
        <f t="shared" si="1"/>
        <v>0.8</v>
      </c>
      <c r="F32">
        <v>5</v>
      </c>
      <c r="G32">
        <v>4</v>
      </c>
      <c r="H32">
        <v>25</v>
      </c>
      <c r="I32" s="46">
        <f t="shared" si="3"/>
        <v>1</v>
      </c>
      <c r="J32">
        <v>5</v>
      </c>
      <c r="K32">
        <v>4</v>
      </c>
      <c r="L32">
        <v>20</v>
      </c>
      <c r="M32" s="46">
        <f t="shared" si="4"/>
        <v>0.8</v>
      </c>
    </row>
    <row r="33" spans="1:13">
      <c r="A33" s="44" t="s">
        <v>2061</v>
      </c>
      <c r="B33">
        <v>5</v>
      </c>
      <c r="C33">
        <v>4</v>
      </c>
      <c r="D33">
        <v>20</v>
      </c>
      <c r="E33" s="46">
        <f t="shared" si="1"/>
        <v>0.8</v>
      </c>
      <c r="F33">
        <v>5</v>
      </c>
      <c r="G33">
        <v>4</v>
      </c>
      <c r="H33">
        <v>25</v>
      </c>
      <c r="I33" s="46">
        <f t="shared" si="3"/>
        <v>1</v>
      </c>
      <c r="J33">
        <v>5</v>
      </c>
      <c r="K33">
        <v>4</v>
      </c>
      <c r="L33">
        <v>20</v>
      </c>
      <c r="M33" s="46">
        <f t="shared" si="4"/>
        <v>0.8</v>
      </c>
    </row>
    <row r="34" spans="1:13">
      <c r="A34" s="44" t="s">
        <v>2062</v>
      </c>
      <c r="B34">
        <v>5</v>
      </c>
      <c r="C34">
        <v>4</v>
      </c>
      <c r="D34">
        <v>20</v>
      </c>
      <c r="E34" s="46">
        <f t="shared" si="1"/>
        <v>0.8</v>
      </c>
      <c r="F34">
        <v>5</v>
      </c>
      <c r="G34">
        <v>4</v>
      </c>
      <c r="H34">
        <v>25</v>
      </c>
      <c r="I34" s="46">
        <f t="shared" si="3"/>
        <v>1</v>
      </c>
      <c r="J34">
        <v>5</v>
      </c>
      <c r="K34">
        <v>4</v>
      </c>
      <c r="L34">
        <v>20</v>
      </c>
      <c r="M34" s="46">
        <f t="shared" si="4"/>
        <v>0.8</v>
      </c>
    </row>
    <row r="35" spans="1:13">
      <c r="A35" s="44" t="s">
        <v>2063</v>
      </c>
      <c r="B35">
        <v>5</v>
      </c>
      <c r="C35">
        <v>10</v>
      </c>
      <c r="D35">
        <v>20</v>
      </c>
      <c r="E35" s="46">
        <f t="shared" si="1"/>
        <v>2</v>
      </c>
      <c r="F35">
        <v>5</v>
      </c>
      <c r="G35">
        <v>10</v>
      </c>
      <c r="H35">
        <v>25</v>
      </c>
      <c r="I35" s="46">
        <f t="shared" si="3"/>
        <v>2.5</v>
      </c>
      <c r="J35">
        <v>5</v>
      </c>
      <c r="K35">
        <v>10</v>
      </c>
      <c r="L35">
        <v>20</v>
      </c>
      <c r="M35" s="46">
        <f t="shared" si="4"/>
        <v>2</v>
      </c>
    </row>
    <row r="36" spans="1:13">
      <c r="A36" s="44" t="s">
        <v>2064</v>
      </c>
      <c r="B36">
        <v>5</v>
      </c>
      <c r="C36">
        <v>4</v>
      </c>
      <c r="D36">
        <v>20</v>
      </c>
      <c r="E36" s="46">
        <f t="shared" si="1"/>
        <v>0.8</v>
      </c>
      <c r="F36">
        <v>5</v>
      </c>
      <c r="G36">
        <v>4</v>
      </c>
      <c r="H36">
        <v>25</v>
      </c>
      <c r="I36" s="46">
        <f t="shared" si="3"/>
        <v>1</v>
      </c>
      <c r="J36">
        <v>5</v>
      </c>
      <c r="K36">
        <v>4</v>
      </c>
      <c r="L36">
        <v>20</v>
      </c>
      <c r="M36" s="46">
        <f t="shared" si="4"/>
        <v>0.8</v>
      </c>
    </row>
    <row r="37" spans="1:13">
      <c r="A37" s="44" t="s">
        <v>2065</v>
      </c>
      <c r="B37">
        <v>5</v>
      </c>
      <c r="C37">
        <v>10</v>
      </c>
      <c r="D37">
        <v>20</v>
      </c>
      <c r="E37" s="46">
        <f t="shared" si="1"/>
        <v>2</v>
      </c>
      <c r="F37">
        <v>5</v>
      </c>
      <c r="G37">
        <v>10</v>
      </c>
      <c r="H37">
        <v>25</v>
      </c>
      <c r="I37" s="46">
        <f t="shared" si="3"/>
        <v>2.5</v>
      </c>
      <c r="J37">
        <v>5</v>
      </c>
      <c r="K37">
        <v>10</v>
      </c>
      <c r="L37">
        <v>20</v>
      </c>
      <c r="M37" s="46">
        <f t="shared" si="4"/>
        <v>2</v>
      </c>
    </row>
    <row r="38" spans="1:13">
      <c r="A38" s="44" t="s">
        <v>2066</v>
      </c>
      <c r="B38">
        <v>5</v>
      </c>
      <c r="C38">
        <v>10</v>
      </c>
      <c r="D38">
        <v>20</v>
      </c>
      <c r="E38" s="46">
        <f t="shared" si="1"/>
        <v>2</v>
      </c>
      <c r="F38">
        <v>5</v>
      </c>
      <c r="G38">
        <v>10</v>
      </c>
      <c r="H38">
        <v>25</v>
      </c>
      <c r="I38" s="46">
        <f t="shared" si="3"/>
        <v>2.5</v>
      </c>
      <c r="J38">
        <v>5</v>
      </c>
      <c r="K38">
        <v>10</v>
      </c>
      <c r="L38">
        <v>20</v>
      </c>
      <c r="M38" s="46">
        <f t="shared" si="4"/>
        <v>2</v>
      </c>
    </row>
    <row r="39" spans="1:13">
      <c r="A39" s="44" t="s">
        <v>2067</v>
      </c>
      <c r="B39">
        <v>10</v>
      </c>
      <c r="C39">
        <v>35</v>
      </c>
      <c r="D39">
        <v>25</v>
      </c>
      <c r="E39" s="46">
        <f t="shared" si="1"/>
        <v>8.75</v>
      </c>
      <c r="F39">
        <v>10</v>
      </c>
      <c r="G39">
        <v>35</v>
      </c>
      <c r="H39">
        <v>30</v>
      </c>
      <c r="I39" s="46">
        <f t="shared" si="3"/>
        <v>10.5</v>
      </c>
      <c r="J39">
        <v>10</v>
      </c>
      <c r="K39">
        <v>35</v>
      </c>
      <c r="L39">
        <v>25</v>
      </c>
      <c r="M39" s="46">
        <f t="shared" si="4"/>
        <v>8.75</v>
      </c>
    </row>
    <row r="40" spans="1:13">
      <c r="A40" s="44" t="s">
        <v>2068</v>
      </c>
      <c r="B40">
        <v>5</v>
      </c>
      <c r="C40">
        <v>25</v>
      </c>
      <c r="D40">
        <v>25</v>
      </c>
      <c r="E40" s="46">
        <f t="shared" si="1"/>
        <v>6.25</v>
      </c>
      <c r="F40">
        <v>5</v>
      </c>
      <c r="G40">
        <v>25</v>
      </c>
      <c r="H40">
        <v>30</v>
      </c>
      <c r="I40" s="46">
        <f t="shared" si="3"/>
        <v>7.5</v>
      </c>
      <c r="J40">
        <v>5</v>
      </c>
      <c r="K40">
        <v>25</v>
      </c>
      <c r="L40">
        <v>25</v>
      </c>
      <c r="M40" s="46">
        <f t="shared" si="4"/>
        <v>6.25</v>
      </c>
    </row>
    <row r="41" spans="1:13">
      <c r="A41" s="44" t="s">
        <v>2069</v>
      </c>
      <c r="B41">
        <v>2</v>
      </c>
      <c r="C41">
        <v>15</v>
      </c>
      <c r="D41">
        <v>25</v>
      </c>
      <c r="E41" s="46">
        <f t="shared" si="1"/>
        <v>3.75</v>
      </c>
      <c r="F41">
        <v>2</v>
      </c>
      <c r="G41">
        <v>15</v>
      </c>
      <c r="H41">
        <v>30</v>
      </c>
      <c r="I41" s="46">
        <f t="shared" si="3"/>
        <v>4.5</v>
      </c>
      <c r="J41">
        <v>2</v>
      </c>
      <c r="K41">
        <v>15</v>
      </c>
      <c r="L41">
        <v>25</v>
      </c>
      <c r="M41" s="46">
        <f t="shared" si="4"/>
        <v>3.75</v>
      </c>
    </row>
    <row r="42" spans="1:13">
      <c r="A42" s="44" t="s">
        <v>2070</v>
      </c>
      <c r="B42">
        <v>2</v>
      </c>
      <c r="C42">
        <v>15</v>
      </c>
      <c r="D42">
        <v>25</v>
      </c>
      <c r="E42" s="46">
        <f t="shared" si="1"/>
        <v>3.75</v>
      </c>
      <c r="F42">
        <v>2</v>
      </c>
      <c r="G42">
        <v>15</v>
      </c>
      <c r="H42">
        <v>30</v>
      </c>
      <c r="I42" s="46">
        <f t="shared" si="3"/>
        <v>4.5</v>
      </c>
      <c r="J42">
        <v>2</v>
      </c>
      <c r="K42">
        <v>15</v>
      </c>
      <c r="L42">
        <v>25</v>
      </c>
      <c r="M42" s="46">
        <f t="shared" si="4"/>
        <v>3.75</v>
      </c>
    </row>
    <row r="43" spans="1:13">
      <c r="A43" s="44" t="s">
        <v>2071</v>
      </c>
      <c r="B43">
        <v>2</v>
      </c>
      <c r="C43">
        <v>10</v>
      </c>
      <c r="D43">
        <v>25</v>
      </c>
      <c r="E43" s="46">
        <f t="shared" si="1"/>
        <v>2.5</v>
      </c>
      <c r="F43">
        <v>2</v>
      </c>
      <c r="G43">
        <v>10</v>
      </c>
      <c r="H43">
        <v>30</v>
      </c>
      <c r="I43" s="46">
        <f t="shared" si="3"/>
        <v>3</v>
      </c>
      <c r="J43">
        <v>2</v>
      </c>
      <c r="K43">
        <v>10</v>
      </c>
      <c r="L43">
        <v>25</v>
      </c>
      <c r="M43" s="46">
        <f t="shared" si="4"/>
        <v>2.5</v>
      </c>
    </row>
    <row r="44" spans="1:13">
      <c r="A44" s="44" t="s">
        <v>2072</v>
      </c>
      <c r="B44">
        <v>10</v>
      </c>
      <c r="C44">
        <v>40</v>
      </c>
      <c r="D44">
        <v>10</v>
      </c>
      <c r="E44" s="46">
        <f t="shared" si="1"/>
        <v>4</v>
      </c>
      <c r="F44">
        <v>10</v>
      </c>
      <c r="G44">
        <v>40</v>
      </c>
      <c r="H44">
        <v>15</v>
      </c>
      <c r="I44" s="46">
        <f t="shared" si="3"/>
        <v>6</v>
      </c>
      <c r="J44">
        <v>10</v>
      </c>
      <c r="K44">
        <v>40</v>
      </c>
      <c r="L44">
        <v>10</v>
      </c>
      <c r="M44" s="46">
        <f t="shared" si="4"/>
        <v>4</v>
      </c>
    </row>
    <row r="45" spans="1:13">
      <c r="A45" s="44" t="s">
        <v>2073</v>
      </c>
      <c r="B45">
        <v>20</v>
      </c>
      <c r="C45">
        <v>20</v>
      </c>
      <c r="D45">
        <v>10</v>
      </c>
      <c r="E45" s="46">
        <f t="shared" si="1"/>
        <v>2</v>
      </c>
      <c r="F45">
        <v>20</v>
      </c>
      <c r="G45">
        <v>20</v>
      </c>
      <c r="H45">
        <v>15</v>
      </c>
      <c r="I45" s="46">
        <f t="shared" si="3"/>
        <v>3</v>
      </c>
      <c r="J45">
        <v>20</v>
      </c>
      <c r="K45">
        <v>20</v>
      </c>
      <c r="L45">
        <v>10</v>
      </c>
      <c r="M45" s="46">
        <f t="shared" si="4"/>
        <v>2</v>
      </c>
    </row>
    <row r="46" spans="1:13">
      <c r="A46" s="44" t="s">
        <v>2074</v>
      </c>
      <c r="B46">
        <v>96</v>
      </c>
      <c r="C46">
        <v>20</v>
      </c>
      <c r="D46">
        <v>10</v>
      </c>
      <c r="E46" s="46">
        <f t="shared" si="1"/>
        <v>2</v>
      </c>
      <c r="F46">
        <v>96</v>
      </c>
      <c r="G46">
        <v>20</v>
      </c>
      <c r="H46">
        <v>15</v>
      </c>
      <c r="I46" s="46">
        <f t="shared" si="3"/>
        <v>3</v>
      </c>
      <c r="J46">
        <v>96</v>
      </c>
      <c r="K46">
        <v>20</v>
      </c>
      <c r="L46">
        <v>10</v>
      </c>
      <c r="M46" s="46">
        <f t="shared" si="4"/>
        <v>2</v>
      </c>
    </row>
    <row r="47" spans="1:13">
      <c r="A47" s="44" t="s">
        <v>2075</v>
      </c>
      <c r="B47">
        <v>18</v>
      </c>
      <c r="C47">
        <v>20</v>
      </c>
      <c r="D47">
        <v>10</v>
      </c>
      <c r="E47" s="46">
        <f t="shared" si="1"/>
        <v>2</v>
      </c>
      <c r="F47">
        <v>18</v>
      </c>
      <c r="G47">
        <v>20</v>
      </c>
      <c r="H47">
        <v>15</v>
      </c>
      <c r="I47" s="46">
        <f t="shared" si="3"/>
        <v>3</v>
      </c>
      <c r="J47">
        <v>18</v>
      </c>
      <c r="K47">
        <v>20</v>
      </c>
      <c r="L47">
        <v>10</v>
      </c>
      <c r="M47" s="46">
        <f t="shared" si="4"/>
        <v>2</v>
      </c>
    </row>
    <row r="48" spans="1:13">
      <c r="A48" s="44" t="s">
        <v>2076</v>
      </c>
      <c r="B48">
        <v>10</v>
      </c>
      <c r="C48">
        <v>100</v>
      </c>
      <c r="D48">
        <v>10</v>
      </c>
      <c r="E48" s="46">
        <f t="shared" si="1"/>
        <v>10</v>
      </c>
      <c r="F48" s="45"/>
      <c r="I48" s="46"/>
      <c r="J48" s="45"/>
      <c r="M48" s="46"/>
    </row>
    <row r="49" spans="1:13">
      <c r="A49" s="43"/>
      <c r="B49" s="45"/>
      <c r="D49">
        <f>D3+D10+D15+D24+D25+D26+D39+D44+D48</f>
        <v>100</v>
      </c>
      <c r="E49" s="47">
        <f>SUM(E3:E48)</f>
        <v>99.999999999999986</v>
      </c>
      <c r="F49" s="45"/>
      <c r="H49">
        <f>H6+H10+H15+H24+H26+H39+H44</f>
        <v>100</v>
      </c>
      <c r="I49" s="47">
        <f>SUM(I3:I48)</f>
        <v>100</v>
      </c>
      <c r="J49" s="45"/>
      <c r="L49">
        <f>L8+L10+L15+L24+L26+L39+L44</f>
        <v>100</v>
      </c>
      <c r="M49" s="47">
        <f>SUM(M3:M48)</f>
        <v>99.999999999999986</v>
      </c>
    </row>
  </sheetData>
  <autoFilter ref="A2:M49" xr:uid="{BEFBB303-DA0B-488D-BD08-226EC93A44DB}"/>
  <mergeCells count="3">
    <mergeCell ref="B1:E1"/>
    <mergeCell ref="F1:I1"/>
    <mergeCell ref="J1:M1"/>
  </mergeCells>
  <pageMargins left="0.7" right="0.7" top="0.75" bottom="0.75" header="0.3" footer="0.3"/>
  <pageSetup paperSize="9" orientation="portrait" horizontalDpi="4294967293" r:id="rId1"/>
  <ignoredErrors>
    <ignoredError sqref="A3:A4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9B7F1-632B-4B26-8075-45232453CDA2}">
  <dimension ref="A1:AA112"/>
  <sheetViews>
    <sheetView workbookViewId="0">
      <pane xSplit="2" ySplit="2" topLeftCell="O3" activePane="bottomRight" state="frozen"/>
      <selection pane="bottomRight" activeCell="P21" sqref="P21"/>
      <selection pane="bottomLeft" activeCell="A3" sqref="A3"/>
      <selection pane="topRight" activeCell="C1" sqref="C1"/>
    </sheetView>
  </sheetViews>
  <sheetFormatPr defaultRowHeight="15"/>
  <cols>
    <col min="2" max="2" width="16.85546875" bestFit="1" customWidth="1"/>
    <col min="3" max="3" width="20.42578125" bestFit="1" customWidth="1"/>
    <col min="4" max="4" width="14.42578125" bestFit="1" customWidth="1"/>
    <col min="5" max="5" width="8.5703125" bestFit="1" customWidth="1"/>
    <col min="6" max="6" width="7.42578125" bestFit="1" customWidth="1"/>
    <col min="7" max="7" width="9.42578125" bestFit="1" customWidth="1"/>
    <col min="8" max="8" width="10.5703125" bestFit="1" customWidth="1"/>
    <col min="9" max="9" width="20.140625" bestFit="1" customWidth="1"/>
    <col min="10" max="10" width="7.5703125" customWidth="1"/>
    <col min="11" max="11" width="14.42578125" bestFit="1" customWidth="1"/>
    <col min="12" max="12" width="8.5703125" bestFit="1" customWidth="1"/>
    <col min="13" max="13" width="7.42578125" bestFit="1" customWidth="1"/>
    <col min="14" max="14" width="9.42578125" bestFit="1" customWidth="1"/>
    <col min="15" max="15" width="10.5703125" bestFit="1" customWidth="1"/>
    <col min="16" max="16" width="18.42578125" bestFit="1" customWidth="1"/>
    <col min="17" max="17" width="9.5703125" bestFit="1" customWidth="1"/>
    <col min="18" max="18" width="10.42578125" bestFit="1" customWidth="1"/>
    <col min="19" max="19" width="15.5703125" bestFit="1" customWidth="1"/>
    <col min="20" max="20" width="11.7109375" bestFit="1" customWidth="1"/>
    <col min="21" max="21" width="22.42578125" bestFit="1" customWidth="1"/>
    <col min="22" max="22" width="22.42578125" hidden="1" customWidth="1"/>
    <col min="23" max="23" width="13.7109375" bestFit="1" customWidth="1"/>
    <col min="25" max="25" width="4.5703125" bestFit="1" customWidth="1"/>
    <col min="26" max="26" width="4.85546875" bestFit="1" customWidth="1"/>
    <col min="27" max="27" width="5.85546875" bestFit="1" customWidth="1"/>
  </cols>
  <sheetData>
    <row r="1" spans="1:27" s="2" customFormat="1">
      <c r="D1" s="78" t="s">
        <v>129</v>
      </c>
      <c r="E1" s="78"/>
      <c r="F1" s="78"/>
      <c r="G1" s="78"/>
      <c r="H1" s="78"/>
      <c r="I1" s="4" t="s">
        <v>130</v>
      </c>
      <c r="J1" s="78" t="s">
        <v>131</v>
      </c>
      <c r="K1" s="78"/>
      <c r="L1" s="78"/>
      <c r="M1" s="78"/>
      <c r="N1" s="78"/>
      <c r="O1" s="78"/>
      <c r="P1" s="4" t="s">
        <v>132</v>
      </c>
      <c r="Q1" s="4" t="s">
        <v>133</v>
      </c>
      <c r="R1" s="4" t="s">
        <v>134</v>
      </c>
      <c r="S1" s="4" t="s">
        <v>135</v>
      </c>
      <c r="T1" s="4" t="s">
        <v>136</v>
      </c>
      <c r="W1"/>
    </row>
    <row r="2" spans="1:27" s="1" customFormat="1">
      <c r="A2" s="1" t="s">
        <v>6</v>
      </c>
      <c r="B2" s="1" t="s">
        <v>137</v>
      </c>
      <c r="C2" s="1" t="s">
        <v>138</v>
      </c>
      <c r="D2" s="3" t="s">
        <v>139</v>
      </c>
      <c r="E2" s="3" t="s">
        <v>140</v>
      </c>
      <c r="F2" s="3" t="s">
        <v>141</v>
      </c>
      <c r="G2" s="3" t="s">
        <v>142</v>
      </c>
      <c r="H2" s="3" t="s">
        <v>143</v>
      </c>
      <c r="I2" s="3" t="s">
        <v>144</v>
      </c>
      <c r="J2" s="3" t="s">
        <v>145</v>
      </c>
      <c r="K2" s="3" t="s">
        <v>139</v>
      </c>
      <c r="L2" s="3" t="s">
        <v>140</v>
      </c>
      <c r="M2" s="3" t="s">
        <v>141</v>
      </c>
      <c r="N2" s="3" t="s">
        <v>142</v>
      </c>
      <c r="O2" s="3" t="s">
        <v>143</v>
      </c>
      <c r="P2" s="3" t="s">
        <v>146</v>
      </c>
      <c r="Q2" s="1" t="s">
        <v>147</v>
      </c>
      <c r="R2" s="1" t="s">
        <v>148</v>
      </c>
      <c r="S2" s="1" t="s">
        <v>149</v>
      </c>
      <c r="T2" s="1" t="s">
        <v>150</v>
      </c>
      <c r="U2" s="14" t="s">
        <v>13</v>
      </c>
      <c r="V2" s="14"/>
      <c r="W2" s="1" t="s">
        <v>151</v>
      </c>
      <c r="Y2" s="23" t="s">
        <v>15</v>
      </c>
      <c r="Z2" s="23" t="s">
        <v>16</v>
      </c>
      <c r="AA2" s="23" t="s">
        <v>17</v>
      </c>
    </row>
    <row r="3" spans="1:27">
      <c r="A3" t="s">
        <v>18</v>
      </c>
      <c r="B3" t="s">
        <v>19</v>
      </c>
      <c r="C3" t="s">
        <v>152</v>
      </c>
      <c r="D3">
        <v>38</v>
      </c>
      <c r="E3">
        <v>50</v>
      </c>
      <c r="F3">
        <v>0</v>
      </c>
      <c r="G3">
        <v>0</v>
      </c>
      <c r="H3" s="8">
        <f t="shared" ref="H3:H66" si="0">SUM(D3:G3)</f>
        <v>88</v>
      </c>
      <c r="I3">
        <f>H3/$H$111*100</f>
        <v>37.931034482758619</v>
      </c>
      <c r="J3">
        <v>2020</v>
      </c>
      <c r="K3">
        <v>62</v>
      </c>
      <c r="L3">
        <v>33.58</v>
      </c>
      <c r="M3">
        <v>22.36</v>
      </c>
      <c r="N3">
        <v>4</v>
      </c>
      <c r="O3">
        <f t="shared" ref="O3:O66" si="1">SUM(K3:N3)</f>
        <v>121.94</v>
      </c>
      <c r="P3" s="8">
        <f>O3/$O$111*100</f>
        <v>46.9</v>
      </c>
      <c r="Q3" s="8">
        <f t="shared" ref="Q3:Q66" si="2">100*((P3-I3))/IF(I3=0,1,I3)</f>
        <v>23.645454545454545</v>
      </c>
      <c r="R3" s="8">
        <f>IF(P3&gt;=80,12,((P3/100)*12)+((Q3/$Q$110))/($Q$111/100))</f>
        <v>5.6289254507065518</v>
      </c>
      <c r="S3">
        <f>ROUND(R3/$R$110*100,4)</f>
        <v>46.907699999999998</v>
      </c>
      <c r="T3" s="1">
        <f t="shared" ref="T3:T35" si="3">LOOKUP(S3,$Y$3:$Z$10,$AA$3:$AA$10)</f>
        <v>4</v>
      </c>
      <c r="U3">
        <f>ROUND((T3/12)*(10/100)*20,1)</f>
        <v>0.7</v>
      </c>
      <c r="W3">
        <v>6</v>
      </c>
      <c r="Y3" s="25">
        <v>-100</v>
      </c>
      <c r="Z3" s="25">
        <v>19</v>
      </c>
      <c r="AA3" s="10">
        <v>0</v>
      </c>
    </row>
    <row r="4" spans="1:27">
      <c r="A4" t="s">
        <v>18</v>
      </c>
      <c r="B4" t="s">
        <v>20</v>
      </c>
      <c r="C4" t="s">
        <v>152</v>
      </c>
      <c r="D4">
        <v>62.1</v>
      </c>
      <c r="E4">
        <v>28.75</v>
      </c>
      <c r="F4">
        <v>0</v>
      </c>
      <c r="G4">
        <v>0</v>
      </c>
      <c r="H4" s="8">
        <f t="shared" si="0"/>
        <v>90.85</v>
      </c>
      <c r="I4">
        <f>H4/$H$111*100</f>
        <v>39.15948275862069</v>
      </c>
      <c r="J4">
        <v>2020</v>
      </c>
      <c r="K4">
        <v>71.83</v>
      </c>
      <c r="L4">
        <v>50.68</v>
      </c>
      <c r="M4">
        <v>45.68</v>
      </c>
      <c r="N4">
        <v>0</v>
      </c>
      <c r="O4">
        <f>SUM(K4:N4)</f>
        <v>168.19</v>
      </c>
      <c r="P4" s="8">
        <f t="shared" ref="P4:P67" si="4">O4/$O$111*100</f>
        <v>64.688461538461539</v>
      </c>
      <c r="Q4" s="8">
        <f t="shared" si="2"/>
        <v>65.192328859912791</v>
      </c>
      <c r="R4" s="8">
        <f t="shared" ref="R4:R67" si="5">IF(P4&gt;=80,12,((P4/100)*12)+((Q4/$Q$110))/($Q$111/100))</f>
        <v>7.765166923080808</v>
      </c>
      <c r="S4">
        <f t="shared" ref="S4:S67" si="6">ROUND(R4/$R$110*100,4)</f>
        <v>64.709699999999998</v>
      </c>
      <c r="T4" s="1">
        <f t="shared" si="3"/>
        <v>8</v>
      </c>
      <c r="U4">
        <f t="shared" ref="U4:U67" si="7">ROUND((T4/12)*(10/100)*20,1)</f>
        <v>1.3</v>
      </c>
      <c r="W4">
        <v>10</v>
      </c>
      <c r="Y4" s="25">
        <v>20</v>
      </c>
      <c r="Z4" s="25">
        <v>29</v>
      </c>
      <c r="AA4" s="10">
        <v>1</v>
      </c>
    </row>
    <row r="5" spans="1:27">
      <c r="A5" t="s">
        <v>18</v>
      </c>
      <c r="B5" t="s">
        <v>21</v>
      </c>
      <c r="C5" t="s">
        <v>152</v>
      </c>
      <c r="D5">
        <v>53.6</v>
      </c>
      <c r="E5">
        <v>46.4</v>
      </c>
      <c r="F5">
        <v>0</v>
      </c>
      <c r="G5">
        <v>0</v>
      </c>
      <c r="H5" s="8">
        <f t="shared" si="0"/>
        <v>100</v>
      </c>
      <c r="I5">
        <f>H5/$H$111*100</f>
        <v>43.103448275862064</v>
      </c>
      <c r="J5">
        <v>2020</v>
      </c>
      <c r="K5">
        <v>70.91</v>
      </c>
      <c r="L5">
        <v>42.95</v>
      </c>
      <c r="M5">
        <v>25.8</v>
      </c>
      <c r="N5">
        <v>1.8</v>
      </c>
      <c r="O5">
        <f t="shared" si="1"/>
        <v>141.46</v>
      </c>
      <c r="P5" s="8">
        <f t="shared" si="4"/>
        <v>54.407692307692315</v>
      </c>
      <c r="Q5" s="8">
        <f t="shared" si="2"/>
        <v>26.225846153846184</v>
      </c>
      <c r="R5" s="8">
        <f t="shared" si="5"/>
        <v>6.5299495206231271</v>
      </c>
      <c r="S5">
        <f t="shared" si="6"/>
        <v>54.416200000000003</v>
      </c>
      <c r="T5" s="1">
        <f t="shared" si="3"/>
        <v>6</v>
      </c>
      <c r="U5">
        <f t="shared" si="7"/>
        <v>1</v>
      </c>
      <c r="W5">
        <v>6</v>
      </c>
      <c r="Y5" s="25">
        <v>30</v>
      </c>
      <c r="Z5" s="25">
        <v>39</v>
      </c>
      <c r="AA5" s="10">
        <v>2</v>
      </c>
    </row>
    <row r="6" spans="1:27">
      <c r="A6" t="s">
        <v>18</v>
      </c>
      <c r="B6" t="s">
        <v>22</v>
      </c>
      <c r="C6" t="s">
        <v>152</v>
      </c>
      <c r="D6">
        <v>100</v>
      </c>
      <c r="E6">
        <v>35</v>
      </c>
      <c r="F6">
        <v>85</v>
      </c>
      <c r="G6">
        <v>0</v>
      </c>
      <c r="H6" s="8">
        <f t="shared" si="0"/>
        <v>220</v>
      </c>
      <c r="I6">
        <f t="shared" ref="I6:I69" si="8">H6/$H$111*100</f>
        <v>94.827586206896555</v>
      </c>
      <c r="J6">
        <v>2020</v>
      </c>
      <c r="K6">
        <v>100</v>
      </c>
      <c r="L6">
        <v>46</v>
      </c>
      <c r="M6">
        <v>36</v>
      </c>
      <c r="N6">
        <v>0</v>
      </c>
      <c r="O6">
        <f t="shared" si="1"/>
        <v>182</v>
      </c>
      <c r="P6" s="8">
        <f t="shared" si="4"/>
        <v>70</v>
      </c>
      <c r="Q6" s="8">
        <f t="shared" si="2"/>
        <v>-26.181818181818183</v>
      </c>
      <c r="R6" s="8">
        <f t="shared" si="5"/>
        <v>8.3989752794944739</v>
      </c>
      <c r="S6">
        <f t="shared" si="6"/>
        <v>69.991500000000002</v>
      </c>
      <c r="T6" s="1">
        <f t="shared" si="3"/>
        <v>8</v>
      </c>
      <c r="U6">
        <f t="shared" si="7"/>
        <v>1.3</v>
      </c>
      <c r="W6">
        <v>8</v>
      </c>
      <c r="Y6" s="25">
        <v>40</v>
      </c>
      <c r="Z6" s="25">
        <v>49</v>
      </c>
      <c r="AA6" s="10">
        <v>4</v>
      </c>
    </row>
    <row r="7" spans="1:27">
      <c r="A7" t="s">
        <v>18</v>
      </c>
      <c r="B7" t="s">
        <v>23</v>
      </c>
      <c r="C7" t="s">
        <v>152</v>
      </c>
      <c r="D7">
        <v>60.8</v>
      </c>
      <c r="E7">
        <v>38.25</v>
      </c>
      <c r="F7">
        <v>0</v>
      </c>
      <c r="G7">
        <v>0</v>
      </c>
      <c r="H7" s="8">
        <f t="shared" si="0"/>
        <v>99.05</v>
      </c>
      <c r="I7">
        <f t="shared" si="8"/>
        <v>42.693965517241381</v>
      </c>
      <c r="J7">
        <v>2020</v>
      </c>
      <c r="K7">
        <v>100</v>
      </c>
      <c r="L7">
        <v>38.14</v>
      </c>
      <c r="M7">
        <v>26.68</v>
      </c>
      <c r="N7">
        <v>2</v>
      </c>
      <c r="O7">
        <f t="shared" si="1"/>
        <v>166.82</v>
      </c>
      <c r="P7" s="8">
        <f t="shared" si="4"/>
        <v>64.161538461538456</v>
      </c>
      <c r="Q7" s="8">
        <f t="shared" si="2"/>
        <v>50.282452529802335</v>
      </c>
      <c r="R7" s="8">
        <f t="shared" si="5"/>
        <v>7.7013526017107559</v>
      </c>
      <c r="S7">
        <f t="shared" si="6"/>
        <v>64.177899999999994</v>
      </c>
      <c r="T7" s="1">
        <f t="shared" si="3"/>
        <v>8</v>
      </c>
      <c r="U7">
        <f t="shared" si="7"/>
        <v>1.3</v>
      </c>
      <c r="W7">
        <v>10</v>
      </c>
      <c r="Y7" s="25">
        <v>50</v>
      </c>
      <c r="Z7" s="25">
        <v>59</v>
      </c>
      <c r="AA7" s="10">
        <v>6</v>
      </c>
    </row>
    <row r="8" spans="1:27">
      <c r="A8" t="s">
        <v>18</v>
      </c>
      <c r="B8" t="s">
        <v>24</v>
      </c>
      <c r="C8" t="s">
        <v>152</v>
      </c>
      <c r="D8">
        <v>66</v>
      </c>
      <c r="E8">
        <v>50</v>
      </c>
      <c r="F8">
        <v>0</v>
      </c>
      <c r="G8">
        <v>0</v>
      </c>
      <c r="H8" s="8">
        <f t="shared" si="0"/>
        <v>116</v>
      </c>
      <c r="I8">
        <f t="shared" si="8"/>
        <v>50</v>
      </c>
      <c r="J8">
        <v>2020</v>
      </c>
      <c r="K8">
        <v>66</v>
      </c>
      <c r="L8">
        <v>50</v>
      </c>
      <c r="M8">
        <v>16.7</v>
      </c>
      <c r="N8">
        <v>0</v>
      </c>
      <c r="O8">
        <f t="shared" si="1"/>
        <v>132.69999999999999</v>
      </c>
      <c r="P8" s="8">
        <f t="shared" si="4"/>
        <v>51.038461538461533</v>
      </c>
      <c r="Q8" s="8">
        <f t="shared" si="2"/>
        <v>2.076923076923066</v>
      </c>
      <c r="R8" s="8">
        <f t="shared" si="5"/>
        <v>6.1246966725401002</v>
      </c>
      <c r="S8">
        <f t="shared" si="6"/>
        <v>51.039099999999998</v>
      </c>
      <c r="T8" s="1">
        <f t="shared" si="3"/>
        <v>6</v>
      </c>
      <c r="U8">
        <f t="shared" si="7"/>
        <v>1</v>
      </c>
      <c r="W8">
        <v>6</v>
      </c>
      <c r="Y8" s="25">
        <v>60</v>
      </c>
      <c r="Z8" s="25">
        <v>69</v>
      </c>
      <c r="AA8" s="10">
        <v>8</v>
      </c>
    </row>
    <row r="9" spans="1:27">
      <c r="A9" t="s">
        <v>18</v>
      </c>
      <c r="B9" t="s">
        <v>25</v>
      </c>
      <c r="C9" t="s">
        <v>152</v>
      </c>
      <c r="D9">
        <v>80</v>
      </c>
      <c r="E9">
        <v>40</v>
      </c>
      <c r="F9">
        <v>0</v>
      </c>
      <c r="G9">
        <v>0</v>
      </c>
      <c r="H9" s="8">
        <f t="shared" si="0"/>
        <v>120</v>
      </c>
      <c r="I9">
        <f t="shared" si="8"/>
        <v>51.724137931034484</v>
      </c>
      <c r="J9">
        <v>2020</v>
      </c>
      <c r="K9">
        <v>91</v>
      </c>
      <c r="L9">
        <v>72</v>
      </c>
      <c r="M9">
        <v>30</v>
      </c>
      <c r="N9">
        <v>6</v>
      </c>
      <c r="O9">
        <f t="shared" si="1"/>
        <v>199</v>
      </c>
      <c r="P9" s="8">
        <f t="shared" si="4"/>
        <v>76.538461538461533</v>
      </c>
      <c r="Q9" s="8">
        <f t="shared" si="2"/>
        <v>47.974358974358964</v>
      </c>
      <c r="R9" s="8">
        <f t="shared" si="5"/>
        <v>9.1864930353208862</v>
      </c>
      <c r="S9">
        <f t="shared" si="6"/>
        <v>76.554100000000005</v>
      </c>
      <c r="T9" s="1">
        <f t="shared" si="3"/>
        <v>10</v>
      </c>
      <c r="U9">
        <f t="shared" si="7"/>
        <v>1.7</v>
      </c>
      <c r="W9">
        <v>12</v>
      </c>
      <c r="Y9" s="25">
        <v>70</v>
      </c>
      <c r="Z9" s="25">
        <v>79</v>
      </c>
      <c r="AA9" s="10">
        <v>10</v>
      </c>
    </row>
    <row r="10" spans="1:27">
      <c r="A10" t="s">
        <v>18</v>
      </c>
      <c r="B10" t="s">
        <v>26</v>
      </c>
      <c r="C10" t="s">
        <v>152</v>
      </c>
      <c r="D10">
        <v>88</v>
      </c>
      <c r="E10">
        <v>71</v>
      </c>
      <c r="F10">
        <v>0</v>
      </c>
      <c r="G10">
        <v>0</v>
      </c>
      <c r="H10" s="8">
        <f t="shared" si="0"/>
        <v>159</v>
      </c>
      <c r="I10">
        <f t="shared" si="8"/>
        <v>68.534482758620683</v>
      </c>
      <c r="J10">
        <v>2020</v>
      </c>
      <c r="K10">
        <v>88</v>
      </c>
      <c r="L10">
        <v>71</v>
      </c>
      <c r="M10">
        <v>38</v>
      </c>
      <c r="N10">
        <v>9</v>
      </c>
      <c r="O10">
        <f t="shared" si="1"/>
        <v>206</v>
      </c>
      <c r="P10" s="8">
        <f t="shared" si="4"/>
        <v>79.230769230769226</v>
      </c>
      <c r="Q10" s="8">
        <f t="shared" si="2"/>
        <v>15.607160135462026</v>
      </c>
      <c r="R10" s="8">
        <f t="shared" si="5"/>
        <v>9.5083031505647444</v>
      </c>
      <c r="S10">
        <f t="shared" si="6"/>
        <v>79.235900000000001</v>
      </c>
      <c r="T10" s="66">
        <f t="shared" si="3"/>
        <v>10</v>
      </c>
      <c r="U10">
        <f t="shared" si="7"/>
        <v>1.7</v>
      </c>
      <c r="V10" s="66" t="s">
        <v>153</v>
      </c>
      <c r="W10" t="s">
        <v>27</v>
      </c>
      <c r="Y10" s="25">
        <v>80</v>
      </c>
      <c r="Z10" s="25">
        <v>120</v>
      </c>
      <c r="AA10" s="10">
        <v>12</v>
      </c>
    </row>
    <row r="11" spans="1:27">
      <c r="A11" t="s">
        <v>18</v>
      </c>
      <c r="B11" t="s">
        <v>28</v>
      </c>
      <c r="C11" t="s">
        <v>152</v>
      </c>
      <c r="D11">
        <v>68</v>
      </c>
      <c r="E11">
        <v>50</v>
      </c>
      <c r="F11">
        <v>0</v>
      </c>
      <c r="G11">
        <v>0</v>
      </c>
      <c r="H11" s="8">
        <f t="shared" si="0"/>
        <v>118</v>
      </c>
      <c r="I11">
        <f t="shared" si="8"/>
        <v>50.862068965517238</v>
      </c>
      <c r="J11">
        <v>2020</v>
      </c>
      <c r="K11">
        <v>68</v>
      </c>
      <c r="L11">
        <v>50</v>
      </c>
      <c r="M11">
        <v>0</v>
      </c>
      <c r="N11">
        <v>0</v>
      </c>
      <c r="O11">
        <f t="shared" si="1"/>
        <v>118</v>
      </c>
      <c r="P11" s="8">
        <f t="shared" si="4"/>
        <v>45.384615384615387</v>
      </c>
      <c r="Q11" s="8">
        <f t="shared" si="2"/>
        <v>-10.769230769230759</v>
      </c>
      <c r="R11" s="8">
        <f t="shared" si="5"/>
        <v>5.445732353210869</v>
      </c>
      <c r="S11">
        <f t="shared" si="6"/>
        <v>45.381100000000004</v>
      </c>
      <c r="T11" s="1">
        <f t="shared" si="3"/>
        <v>4</v>
      </c>
      <c r="U11">
        <f t="shared" si="7"/>
        <v>0.7</v>
      </c>
      <c r="W11">
        <v>4</v>
      </c>
    </row>
    <row r="12" spans="1:27">
      <c r="A12" t="s">
        <v>18</v>
      </c>
      <c r="B12" t="s">
        <v>29</v>
      </c>
      <c r="C12" t="s">
        <v>152</v>
      </c>
      <c r="D12">
        <v>100</v>
      </c>
      <c r="E12">
        <v>100</v>
      </c>
      <c r="H12" s="8">
        <f t="shared" si="0"/>
        <v>200</v>
      </c>
      <c r="I12">
        <f t="shared" si="8"/>
        <v>86.206896551724128</v>
      </c>
      <c r="J12">
        <v>2020</v>
      </c>
      <c r="K12">
        <v>100</v>
      </c>
      <c r="L12">
        <v>100</v>
      </c>
      <c r="O12">
        <f t="shared" si="1"/>
        <v>200</v>
      </c>
      <c r="P12" s="8">
        <f t="shared" si="4"/>
        <v>76.923076923076934</v>
      </c>
      <c r="Q12" s="8">
        <f t="shared" si="2"/>
        <v>-10.769230769230747</v>
      </c>
      <c r="R12" s="8">
        <f t="shared" si="5"/>
        <v>9.2303477378262553</v>
      </c>
      <c r="S12">
        <f t="shared" si="6"/>
        <v>76.919600000000003</v>
      </c>
      <c r="T12" s="1">
        <f t="shared" si="3"/>
        <v>10</v>
      </c>
      <c r="U12">
        <f t="shared" si="7"/>
        <v>1.7</v>
      </c>
      <c r="W12">
        <v>10</v>
      </c>
    </row>
    <row r="13" spans="1:27">
      <c r="A13" t="s">
        <v>18</v>
      </c>
      <c r="B13" t="s">
        <v>32</v>
      </c>
      <c r="C13" t="s">
        <v>152</v>
      </c>
      <c r="D13">
        <v>78.2</v>
      </c>
      <c r="E13">
        <v>32.520000000000003</v>
      </c>
      <c r="F13">
        <v>0</v>
      </c>
      <c r="G13">
        <v>0</v>
      </c>
      <c r="H13" s="8">
        <f t="shared" si="0"/>
        <v>110.72</v>
      </c>
      <c r="I13">
        <f t="shared" si="8"/>
        <v>47.724137931034484</v>
      </c>
      <c r="J13">
        <v>2020</v>
      </c>
      <c r="K13">
        <v>69.44</v>
      </c>
      <c r="L13">
        <v>36.479999999999997</v>
      </c>
      <c r="M13">
        <v>0</v>
      </c>
      <c r="N13">
        <v>0</v>
      </c>
      <c r="O13">
        <f t="shared" si="1"/>
        <v>105.91999999999999</v>
      </c>
      <c r="P13" s="8">
        <f t="shared" si="4"/>
        <v>40.738461538461536</v>
      </c>
      <c r="Q13" s="8">
        <f t="shared" si="2"/>
        <v>-14.637616718541581</v>
      </c>
      <c r="R13" s="8">
        <f t="shared" si="5"/>
        <v>4.8880424883444178</v>
      </c>
      <c r="S13">
        <f t="shared" si="6"/>
        <v>40.733699999999999</v>
      </c>
      <c r="T13" s="1">
        <f t="shared" si="3"/>
        <v>4</v>
      </c>
      <c r="U13">
        <f t="shared" si="7"/>
        <v>0.7</v>
      </c>
      <c r="W13">
        <v>1</v>
      </c>
    </row>
    <row r="14" spans="1:27">
      <c r="A14" t="s">
        <v>18</v>
      </c>
      <c r="B14" t="s">
        <v>33</v>
      </c>
      <c r="C14" t="s">
        <v>152</v>
      </c>
      <c r="D14">
        <v>51</v>
      </c>
      <c r="E14">
        <v>0</v>
      </c>
      <c r="F14">
        <v>0</v>
      </c>
      <c r="G14">
        <v>0</v>
      </c>
      <c r="H14" s="8">
        <f t="shared" si="0"/>
        <v>51</v>
      </c>
      <c r="I14">
        <f t="shared" si="8"/>
        <v>21.982758620689655</v>
      </c>
      <c r="J14">
        <v>2020</v>
      </c>
      <c r="K14">
        <v>51</v>
      </c>
      <c r="L14">
        <v>36</v>
      </c>
      <c r="M14">
        <v>15</v>
      </c>
      <c r="N14">
        <v>0</v>
      </c>
      <c r="O14">
        <f t="shared" si="1"/>
        <v>102</v>
      </c>
      <c r="P14" s="8">
        <f t="shared" si="4"/>
        <v>39.230769230769234</v>
      </c>
      <c r="Q14" s="8">
        <f t="shared" si="2"/>
        <v>78.461538461538481</v>
      </c>
      <c r="R14" s="8">
        <f t="shared" si="5"/>
        <v>4.7107631848482869</v>
      </c>
      <c r="S14">
        <f t="shared" si="6"/>
        <v>39.256399999999999</v>
      </c>
      <c r="T14" s="1">
        <f t="shared" si="3"/>
        <v>2</v>
      </c>
      <c r="U14">
        <f t="shared" si="7"/>
        <v>0.3</v>
      </c>
      <c r="W14">
        <v>6</v>
      </c>
    </row>
    <row r="15" spans="1:27">
      <c r="A15" t="s">
        <v>18</v>
      </c>
      <c r="B15" t="s">
        <v>34</v>
      </c>
      <c r="C15" t="s">
        <v>152</v>
      </c>
      <c r="D15">
        <v>51.03</v>
      </c>
      <c r="E15">
        <v>34.11</v>
      </c>
      <c r="F15">
        <v>26.9</v>
      </c>
      <c r="G15">
        <v>3.4</v>
      </c>
      <c r="H15" s="8">
        <f t="shared" si="0"/>
        <v>115.44</v>
      </c>
      <c r="I15">
        <f t="shared" si="8"/>
        <v>49.758620689655167</v>
      </c>
      <c r="J15">
        <v>2020</v>
      </c>
      <c r="K15">
        <v>80</v>
      </c>
      <c r="L15">
        <v>90</v>
      </c>
      <c r="M15">
        <v>5</v>
      </c>
      <c r="N15">
        <v>85</v>
      </c>
      <c r="O15">
        <f t="shared" si="1"/>
        <v>260</v>
      </c>
      <c r="P15" s="8">
        <f t="shared" si="4"/>
        <v>100</v>
      </c>
      <c r="Q15" s="8">
        <f t="shared" si="2"/>
        <v>100.97020097020101</v>
      </c>
      <c r="R15" s="8">
        <f t="shared" si="5"/>
        <v>12</v>
      </c>
      <c r="S15">
        <f t="shared" si="6"/>
        <v>100</v>
      </c>
      <c r="T15" s="1">
        <f t="shared" si="3"/>
        <v>12</v>
      </c>
      <c r="U15">
        <f t="shared" si="7"/>
        <v>2</v>
      </c>
      <c r="W15">
        <v>12</v>
      </c>
    </row>
    <row r="16" spans="1:27">
      <c r="A16" t="s">
        <v>18</v>
      </c>
      <c r="B16" t="s">
        <v>35</v>
      </c>
      <c r="C16" t="s">
        <v>152</v>
      </c>
      <c r="D16">
        <v>100</v>
      </c>
      <c r="E16">
        <v>20</v>
      </c>
      <c r="F16">
        <v>0</v>
      </c>
      <c r="G16">
        <v>0</v>
      </c>
      <c r="H16" s="8">
        <f t="shared" si="0"/>
        <v>120</v>
      </c>
      <c r="I16">
        <f t="shared" si="8"/>
        <v>51.724137931034484</v>
      </c>
      <c r="J16">
        <v>2020</v>
      </c>
      <c r="K16">
        <v>100</v>
      </c>
      <c r="L16">
        <v>50</v>
      </c>
      <c r="M16">
        <v>0</v>
      </c>
      <c r="N16">
        <v>0</v>
      </c>
      <c r="O16">
        <f t="shared" si="1"/>
        <v>150</v>
      </c>
      <c r="P16" s="8">
        <f t="shared" si="4"/>
        <v>57.692307692307686</v>
      </c>
      <c r="Q16" s="8">
        <f t="shared" si="2"/>
        <v>11.538461538461524</v>
      </c>
      <c r="R16" s="8">
        <f t="shared" si="5"/>
        <v>6.9235285226586836</v>
      </c>
      <c r="S16">
        <f t="shared" si="6"/>
        <v>57.696100000000001</v>
      </c>
      <c r="T16" s="1">
        <f t="shared" si="3"/>
        <v>6</v>
      </c>
      <c r="U16">
        <f t="shared" si="7"/>
        <v>1</v>
      </c>
      <c r="W16">
        <v>6</v>
      </c>
    </row>
    <row r="17" spans="1:23">
      <c r="A17" t="s">
        <v>18</v>
      </c>
      <c r="B17" t="s">
        <v>36</v>
      </c>
      <c r="C17" t="s">
        <v>152</v>
      </c>
      <c r="D17">
        <v>50</v>
      </c>
      <c r="E17">
        <v>0</v>
      </c>
      <c r="F17">
        <v>0</v>
      </c>
      <c r="G17">
        <v>0</v>
      </c>
      <c r="H17" s="8">
        <f t="shared" si="0"/>
        <v>50</v>
      </c>
      <c r="I17">
        <f t="shared" si="8"/>
        <v>21.551724137931032</v>
      </c>
      <c r="J17">
        <v>2020</v>
      </c>
      <c r="K17">
        <v>50.02</v>
      </c>
      <c r="L17">
        <v>29.18</v>
      </c>
      <c r="M17">
        <v>0</v>
      </c>
      <c r="N17">
        <v>0</v>
      </c>
      <c r="O17">
        <f t="shared" si="1"/>
        <v>79.2</v>
      </c>
      <c r="P17" s="8">
        <f t="shared" si="4"/>
        <v>30.461538461538463</v>
      </c>
      <c r="Q17" s="8">
        <f t="shared" si="2"/>
        <v>41.341538461538484</v>
      </c>
      <c r="R17" s="8">
        <f t="shared" si="5"/>
        <v>3.657002666579428</v>
      </c>
      <c r="S17">
        <f t="shared" si="6"/>
        <v>30.475000000000001</v>
      </c>
      <c r="T17" s="1">
        <f t="shared" si="3"/>
        <v>2</v>
      </c>
      <c r="U17">
        <f t="shared" si="7"/>
        <v>0.3</v>
      </c>
      <c r="W17">
        <v>1</v>
      </c>
    </row>
    <row r="18" spans="1:23">
      <c r="A18" t="s">
        <v>18</v>
      </c>
      <c r="B18" t="s">
        <v>37</v>
      </c>
      <c r="C18" t="s">
        <v>152</v>
      </c>
      <c r="D18">
        <v>80</v>
      </c>
      <c r="E18">
        <v>60</v>
      </c>
      <c r="F18">
        <v>0</v>
      </c>
      <c r="G18">
        <v>0</v>
      </c>
      <c r="H18" s="8">
        <f t="shared" si="0"/>
        <v>140</v>
      </c>
      <c r="I18">
        <f t="shared" si="8"/>
        <v>60.344827586206897</v>
      </c>
      <c r="J18">
        <v>2020</v>
      </c>
      <c r="K18">
        <v>100</v>
      </c>
      <c r="L18">
        <v>78</v>
      </c>
      <c r="M18">
        <v>12</v>
      </c>
      <c r="N18">
        <v>12</v>
      </c>
      <c r="O18">
        <f t="shared" si="1"/>
        <v>202</v>
      </c>
      <c r="P18" s="8">
        <f t="shared" si="4"/>
        <v>77.692307692307693</v>
      </c>
      <c r="Q18" s="8">
        <f t="shared" si="2"/>
        <v>28.747252747252752</v>
      </c>
      <c r="R18" s="8">
        <f t="shared" si="5"/>
        <v>9.3242020511777692</v>
      </c>
      <c r="S18">
        <f t="shared" si="6"/>
        <v>77.701700000000002</v>
      </c>
      <c r="T18" s="66">
        <f t="shared" si="3"/>
        <v>10</v>
      </c>
      <c r="U18">
        <f t="shared" si="7"/>
        <v>1.7</v>
      </c>
      <c r="V18" s="66" t="s">
        <v>153</v>
      </c>
      <c r="W18">
        <v>12</v>
      </c>
    </row>
    <row r="19" spans="1:23">
      <c r="A19" t="s">
        <v>18</v>
      </c>
      <c r="B19" t="s">
        <v>38</v>
      </c>
      <c r="C19" t="s">
        <v>152</v>
      </c>
      <c r="D19">
        <v>38.5</v>
      </c>
      <c r="E19">
        <v>47.14</v>
      </c>
      <c r="F19">
        <v>22.13</v>
      </c>
      <c r="G19">
        <v>0</v>
      </c>
      <c r="H19" s="8">
        <f t="shared" si="0"/>
        <v>107.77</v>
      </c>
      <c r="I19">
        <f t="shared" si="8"/>
        <v>46.452586206896548</v>
      </c>
      <c r="J19">
        <v>2020</v>
      </c>
      <c r="K19">
        <v>68</v>
      </c>
      <c r="L19">
        <v>47.14</v>
      </c>
      <c r="M19">
        <v>0</v>
      </c>
      <c r="N19">
        <v>0</v>
      </c>
      <c r="O19">
        <f t="shared" si="1"/>
        <v>115.14</v>
      </c>
      <c r="P19" s="8">
        <f t="shared" si="4"/>
        <v>44.284615384615385</v>
      </c>
      <c r="Q19" s="8">
        <f t="shared" si="2"/>
        <v>-4.6670616198313981</v>
      </c>
      <c r="R19" s="8">
        <f t="shared" si="5"/>
        <v>5.3139711837539627</v>
      </c>
      <c r="S19">
        <f t="shared" si="6"/>
        <v>44.283099999999997</v>
      </c>
      <c r="T19" s="1">
        <f t="shared" si="3"/>
        <v>4</v>
      </c>
      <c r="U19">
        <f t="shared" si="7"/>
        <v>0.7</v>
      </c>
      <c r="W19">
        <v>4</v>
      </c>
    </row>
    <row r="20" spans="1:23">
      <c r="A20" t="s">
        <v>18</v>
      </c>
      <c r="B20" t="s">
        <v>39</v>
      </c>
      <c r="C20" t="s">
        <v>152</v>
      </c>
      <c r="D20">
        <v>60</v>
      </c>
      <c r="E20">
        <v>5</v>
      </c>
      <c r="F20">
        <v>0</v>
      </c>
      <c r="G20">
        <v>0</v>
      </c>
      <c r="H20" s="8">
        <f t="shared" si="0"/>
        <v>65</v>
      </c>
      <c r="I20">
        <f t="shared" si="8"/>
        <v>28.017241379310342</v>
      </c>
      <c r="J20">
        <v>2020</v>
      </c>
      <c r="K20">
        <v>60</v>
      </c>
      <c r="L20">
        <v>48</v>
      </c>
      <c r="M20">
        <v>3</v>
      </c>
      <c r="N20">
        <v>0</v>
      </c>
      <c r="O20">
        <f t="shared" si="1"/>
        <v>111</v>
      </c>
      <c r="P20" s="8">
        <f t="shared" si="4"/>
        <v>42.692307692307693</v>
      </c>
      <c r="Q20" s="8">
        <f t="shared" si="2"/>
        <v>52.378698224852087</v>
      </c>
      <c r="R20" s="8">
        <f t="shared" si="5"/>
        <v>5.125126953588591</v>
      </c>
      <c r="S20">
        <f t="shared" si="6"/>
        <v>42.709400000000002</v>
      </c>
      <c r="T20" s="1">
        <f t="shared" si="3"/>
        <v>4</v>
      </c>
      <c r="U20">
        <f t="shared" si="7"/>
        <v>0.7</v>
      </c>
      <c r="W20">
        <v>6</v>
      </c>
    </row>
    <row r="21" spans="1:23">
      <c r="A21" t="s">
        <v>18</v>
      </c>
      <c r="B21" t="s">
        <v>40</v>
      </c>
      <c r="C21" t="s">
        <v>152</v>
      </c>
      <c r="D21">
        <v>100</v>
      </c>
      <c r="E21">
        <v>50</v>
      </c>
      <c r="F21">
        <v>0</v>
      </c>
      <c r="G21">
        <v>0</v>
      </c>
      <c r="H21" s="8">
        <f t="shared" si="0"/>
        <v>150</v>
      </c>
      <c r="I21">
        <f t="shared" si="8"/>
        <v>64.65517241379311</v>
      </c>
      <c r="J21">
        <v>2020</v>
      </c>
      <c r="K21">
        <v>100</v>
      </c>
      <c r="L21">
        <v>80</v>
      </c>
      <c r="M21">
        <v>0</v>
      </c>
      <c r="N21">
        <v>0</v>
      </c>
      <c r="O21">
        <f t="shared" si="1"/>
        <v>180</v>
      </c>
      <c r="P21" s="8">
        <f t="shared" si="4"/>
        <v>69.230769230769226</v>
      </c>
      <c r="Q21" s="8">
        <f t="shared" si="2"/>
        <v>7.0769230769230589</v>
      </c>
      <c r="R21" s="8">
        <f t="shared" si="5"/>
        <v>8.3079692887691206</v>
      </c>
      <c r="S21">
        <f t="shared" si="6"/>
        <v>69.233099999999993</v>
      </c>
      <c r="T21" s="1">
        <f t="shared" si="3"/>
        <v>8</v>
      </c>
      <c r="U21">
        <f t="shared" si="7"/>
        <v>1.3</v>
      </c>
      <c r="W21">
        <v>10</v>
      </c>
    </row>
    <row r="22" spans="1:23">
      <c r="A22" t="s">
        <v>18</v>
      </c>
      <c r="B22" t="s">
        <v>41</v>
      </c>
      <c r="C22" t="s">
        <v>152</v>
      </c>
      <c r="D22">
        <v>51</v>
      </c>
      <c r="E22">
        <v>26</v>
      </c>
      <c r="F22">
        <v>0</v>
      </c>
      <c r="G22">
        <v>0</v>
      </c>
      <c r="H22" s="8">
        <f t="shared" si="0"/>
        <v>77</v>
      </c>
      <c r="I22">
        <f t="shared" si="8"/>
        <v>33.189655172413794</v>
      </c>
      <c r="J22">
        <v>2020</v>
      </c>
      <c r="K22">
        <v>56.72</v>
      </c>
      <c r="L22">
        <v>100</v>
      </c>
      <c r="M22">
        <v>0</v>
      </c>
      <c r="N22">
        <v>0</v>
      </c>
      <c r="O22">
        <f t="shared" si="1"/>
        <v>156.72</v>
      </c>
      <c r="P22" s="8">
        <f t="shared" si="4"/>
        <v>60.276923076923069</v>
      </c>
      <c r="Q22" s="8">
        <f t="shared" si="2"/>
        <v>81.61358641358639</v>
      </c>
      <c r="R22" s="8">
        <f t="shared" si="5"/>
        <v>7.2364250132266061</v>
      </c>
      <c r="S22">
        <f t="shared" si="6"/>
        <v>60.3035</v>
      </c>
      <c r="T22" s="1">
        <f t="shared" si="3"/>
        <v>8</v>
      </c>
      <c r="U22">
        <f t="shared" si="7"/>
        <v>1.3</v>
      </c>
      <c r="W22">
        <v>10</v>
      </c>
    </row>
    <row r="23" spans="1:23">
      <c r="A23" t="s">
        <v>18</v>
      </c>
      <c r="B23" t="s">
        <v>42</v>
      </c>
      <c r="C23" t="s">
        <v>152</v>
      </c>
      <c r="D23">
        <v>75</v>
      </c>
      <c r="E23">
        <v>0</v>
      </c>
      <c r="F23">
        <v>0</v>
      </c>
      <c r="G23">
        <v>0</v>
      </c>
      <c r="H23" s="8">
        <f t="shared" si="0"/>
        <v>75</v>
      </c>
      <c r="I23">
        <f t="shared" si="8"/>
        <v>32.327586206896555</v>
      </c>
      <c r="J23">
        <v>2020</v>
      </c>
      <c r="K23">
        <v>75</v>
      </c>
      <c r="L23">
        <v>25</v>
      </c>
      <c r="M23">
        <v>0</v>
      </c>
      <c r="N23">
        <v>25</v>
      </c>
      <c r="O23">
        <f t="shared" si="1"/>
        <v>125</v>
      </c>
      <c r="P23" s="8">
        <f t="shared" si="4"/>
        <v>48.07692307692308</v>
      </c>
      <c r="Q23" s="8">
        <f t="shared" si="2"/>
        <v>48.717948717948715</v>
      </c>
      <c r="R23" s="8">
        <f t="shared" si="5"/>
        <v>5.7711375230204283</v>
      </c>
      <c r="S23">
        <f t="shared" si="6"/>
        <v>48.092799999999997</v>
      </c>
      <c r="T23" s="66">
        <f t="shared" si="3"/>
        <v>4</v>
      </c>
      <c r="U23">
        <f t="shared" si="7"/>
        <v>0.7</v>
      </c>
      <c r="V23" s="66" t="s">
        <v>154</v>
      </c>
      <c r="W23">
        <v>1</v>
      </c>
    </row>
    <row r="24" spans="1:23">
      <c r="A24" t="s">
        <v>18</v>
      </c>
      <c r="B24" t="s">
        <v>43</v>
      </c>
      <c r="C24" t="s">
        <v>152</v>
      </c>
      <c r="D24">
        <v>100</v>
      </c>
      <c r="E24">
        <v>43.8</v>
      </c>
      <c r="F24">
        <v>0</v>
      </c>
      <c r="G24">
        <v>40</v>
      </c>
      <c r="H24" s="8">
        <f t="shared" si="0"/>
        <v>183.8</v>
      </c>
      <c r="I24">
        <f t="shared" si="8"/>
        <v>79.224137931034491</v>
      </c>
      <c r="J24">
        <v>2020</v>
      </c>
      <c r="K24">
        <v>100</v>
      </c>
      <c r="L24">
        <v>43.8</v>
      </c>
      <c r="M24">
        <v>0</v>
      </c>
      <c r="N24">
        <v>40</v>
      </c>
      <c r="O24">
        <f t="shared" si="1"/>
        <v>183.8</v>
      </c>
      <c r="P24" s="8">
        <f t="shared" si="4"/>
        <v>70.692307692307693</v>
      </c>
      <c r="Q24" s="8">
        <f t="shared" si="2"/>
        <v>-10.769230769230777</v>
      </c>
      <c r="R24" s="8">
        <f t="shared" si="5"/>
        <v>8.4826554301339456</v>
      </c>
      <c r="S24">
        <f t="shared" si="6"/>
        <v>70.688800000000001</v>
      </c>
      <c r="T24" s="1">
        <f t="shared" si="3"/>
        <v>10</v>
      </c>
      <c r="U24">
        <f t="shared" si="7"/>
        <v>1.7</v>
      </c>
      <c r="W24">
        <v>8</v>
      </c>
    </row>
    <row r="25" spans="1:23">
      <c r="A25" t="s">
        <v>18</v>
      </c>
      <c r="B25" t="s">
        <v>44</v>
      </c>
      <c r="C25" t="s">
        <v>152</v>
      </c>
      <c r="D25">
        <v>100</v>
      </c>
      <c r="E25">
        <v>85</v>
      </c>
      <c r="F25">
        <v>15</v>
      </c>
      <c r="G25">
        <v>0</v>
      </c>
      <c r="H25" s="8">
        <f t="shared" si="0"/>
        <v>200</v>
      </c>
      <c r="I25">
        <f t="shared" si="8"/>
        <v>86.206896551724128</v>
      </c>
      <c r="J25">
        <v>2020</v>
      </c>
      <c r="K25">
        <v>100</v>
      </c>
      <c r="L25">
        <v>77.5</v>
      </c>
      <c r="M25">
        <v>17.5</v>
      </c>
      <c r="N25">
        <v>0</v>
      </c>
      <c r="O25">
        <f t="shared" si="1"/>
        <v>195</v>
      </c>
      <c r="P25" s="8">
        <f t="shared" si="4"/>
        <v>75</v>
      </c>
      <c r="Q25" s="8">
        <f t="shared" si="2"/>
        <v>-12.999999999999989</v>
      </c>
      <c r="R25" s="8">
        <f t="shared" si="5"/>
        <v>8.9994911978045486</v>
      </c>
      <c r="S25">
        <f t="shared" si="6"/>
        <v>74.995800000000003</v>
      </c>
      <c r="T25" s="1">
        <f t="shared" si="3"/>
        <v>10</v>
      </c>
      <c r="U25">
        <f t="shared" si="7"/>
        <v>1.7</v>
      </c>
      <c r="W25">
        <v>10</v>
      </c>
    </row>
    <row r="26" spans="1:23">
      <c r="A26" t="s">
        <v>18</v>
      </c>
      <c r="B26" t="s">
        <v>45</v>
      </c>
      <c r="C26" t="s">
        <v>152</v>
      </c>
      <c r="D26">
        <v>68.8</v>
      </c>
      <c r="E26">
        <v>15.6</v>
      </c>
      <c r="F26">
        <v>21.1</v>
      </c>
      <c r="G26">
        <v>0</v>
      </c>
      <c r="H26" s="8">
        <f t="shared" si="0"/>
        <v>105.5</v>
      </c>
      <c r="I26">
        <f t="shared" si="8"/>
        <v>45.474137931034484</v>
      </c>
      <c r="J26">
        <v>2020</v>
      </c>
      <c r="K26">
        <v>70.3</v>
      </c>
      <c r="L26">
        <v>40.200000000000003</v>
      </c>
      <c r="M26">
        <v>0</v>
      </c>
      <c r="N26">
        <v>0</v>
      </c>
      <c r="O26">
        <f t="shared" si="1"/>
        <v>110.5</v>
      </c>
      <c r="P26" s="8">
        <f t="shared" si="4"/>
        <v>42.5</v>
      </c>
      <c r="Q26" s="8">
        <f t="shared" si="2"/>
        <v>-6.5402843601895757</v>
      </c>
      <c r="R26" s="8">
        <f t="shared" si="5"/>
        <v>5.0997440222275889</v>
      </c>
      <c r="S26">
        <f t="shared" si="6"/>
        <v>42.497900000000001</v>
      </c>
      <c r="T26" s="1">
        <f t="shared" si="3"/>
        <v>4</v>
      </c>
      <c r="U26">
        <f t="shared" si="7"/>
        <v>0.7</v>
      </c>
      <c r="W26">
        <v>4</v>
      </c>
    </row>
    <row r="27" spans="1:23">
      <c r="A27" t="s">
        <v>18</v>
      </c>
      <c r="B27" t="s">
        <v>46</v>
      </c>
      <c r="C27" t="s">
        <v>152</v>
      </c>
      <c r="D27">
        <v>80</v>
      </c>
      <c r="E27">
        <v>20</v>
      </c>
      <c r="F27">
        <v>0</v>
      </c>
      <c r="G27">
        <v>0</v>
      </c>
      <c r="H27" s="8">
        <f t="shared" si="0"/>
        <v>100</v>
      </c>
      <c r="I27">
        <f t="shared" si="8"/>
        <v>43.103448275862064</v>
      </c>
      <c r="J27">
        <v>2020</v>
      </c>
      <c r="K27">
        <v>81</v>
      </c>
      <c r="L27">
        <v>73.5</v>
      </c>
      <c r="M27">
        <v>3.4</v>
      </c>
      <c r="N27">
        <v>0</v>
      </c>
      <c r="O27">
        <f t="shared" si="1"/>
        <v>157.9</v>
      </c>
      <c r="P27" s="8">
        <f t="shared" si="4"/>
        <v>60.730769230769234</v>
      </c>
      <c r="Q27" s="8">
        <f t="shared" si="2"/>
        <v>40.895384615384643</v>
      </c>
      <c r="R27" s="8">
        <f t="shared" si="5"/>
        <v>7.289292897036626</v>
      </c>
      <c r="S27">
        <f t="shared" si="6"/>
        <v>60.744100000000003</v>
      </c>
      <c r="T27" s="1">
        <f t="shared" si="3"/>
        <v>8</v>
      </c>
      <c r="U27">
        <f t="shared" si="7"/>
        <v>1.3</v>
      </c>
      <c r="W27">
        <v>8</v>
      </c>
    </row>
    <row r="28" spans="1:23">
      <c r="A28" t="s">
        <v>18</v>
      </c>
      <c r="B28" t="s">
        <v>47</v>
      </c>
      <c r="C28" t="s">
        <v>152</v>
      </c>
      <c r="H28" s="8">
        <f t="shared" si="0"/>
        <v>0</v>
      </c>
      <c r="I28">
        <f t="shared" si="8"/>
        <v>0</v>
      </c>
      <c r="J28">
        <v>2020</v>
      </c>
      <c r="K28">
        <v>62.5</v>
      </c>
      <c r="L28">
        <v>100</v>
      </c>
      <c r="M28">
        <v>0</v>
      </c>
      <c r="N28">
        <v>0</v>
      </c>
      <c r="O28">
        <f t="shared" si="1"/>
        <v>162.5</v>
      </c>
      <c r="P28" s="8">
        <f t="shared" si="4"/>
        <v>62.5</v>
      </c>
      <c r="Q28" s="8">
        <f t="shared" si="2"/>
        <v>6250</v>
      </c>
      <c r="R28" s="8">
        <f t="shared" si="5"/>
        <v>7.7446164401207902</v>
      </c>
      <c r="S28">
        <f t="shared" si="6"/>
        <v>64.538499999999999</v>
      </c>
      <c r="T28" s="1">
        <f t="shared" si="3"/>
        <v>8</v>
      </c>
      <c r="U28">
        <f t="shared" si="7"/>
        <v>1.3</v>
      </c>
      <c r="W28">
        <v>12</v>
      </c>
    </row>
    <row r="29" spans="1:23">
      <c r="A29" t="s">
        <v>18</v>
      </c>
      <c r="B29" t="s">
        <v>48</v>
      </c>
      <c r="C29" t="s">
        <v>152</v>
      </c>
      <c r="D29">
        <v>51</v>
      </c>
      <c r="E29">
        <v>11</v>
      </c>
      <c r="F29">
        <v>0</v>
      </c>
      <c r="G29">
        <v>0</v>
      </c>
      <c r="H29" s="8">
        <f t="shared" si="0"/>
        <v>62</v>
      </c>
      <c r="I29">
        <f t="shared" si="8"/>
        <v>26.72413793103448</v>
      </c>
      <c r="J29">
        <v>2020</v>
      </c>
      <c r="K29">
        <v>75</v>
      </c>
      <c r="L29">
        <v>75</v>
      </c>
      <c r="M29">
        <v>25</v>
      </c>
      <c r="N29">
        <v>0</v>
      </c>
      <c r="O29">
        <f t="shared" si="1"/>
        <v>175</v>
      </c>
      <c r="P29" s="8">
        <f t="shared" si="4"/>
        <v>67.307692307692307</v>
      </c>
      <c r="Q29" s="8">
        <f t="shared" si="2"/>
        <v>151.86104218362286</v>
      </c>
      <c r="R29" s="8">
        <f t="shared" si="5"/>
        <v>8.0828667101281955</v>
      </c>
      <c r="S29">
        <f t="shared" si="6"/>
        <v>67.357200000000006</v>
      </c>
      <c r="T29" s="1">
        <f t="shared" si="3"/>
        <v>8</v>
      </c>
      <c r="U29">
        <f t="shared" si="7"/>
        <v>1.3</v>
      </c>
      <c r="W29">
        <v>12</v>
      </c>
    </row>
    <row r="30" spans="1:23">
      <c r="A30" t="s">
        <v>18</v>
      </c>
      <c r="B30" t="s">
        <v>49</v>
      </c>
      <c r="C30" t="s">
        <v>152</v>
      </c>
      <c r="D30">
        <v>51</v>
      </c>
      <c r="E30">
        <v>51</v>
      </c>
      <c r="F30">
        <v>0</v>
      </c>
      <c r="G30">
        <v>0</v>
      </c>
      <c r="H30" s="8">
        <f t="shared" si="0"/>
        <v>102</v>
      </c>
      <c r="I30">
        <f t="shared" si="8"/>
        <v>43.96551724137931</v>
      </c>
      <c r="J30">
        <v>2020</v>
      </c>
      <c r="K30">
        <v>51</v>
      </c>
      <c r="L30">
        <v>100</v>
      </c>
      <c r="M30">
        <v>25</v>
      </c>
      <c r="N30">
        <v>0</v>
      </c>
      <c r="O30">
        <f t="shared" si="1"/>
        <v>176</v>
      </c>
      <c r="P30" s="8">
        <f t="shared" si="4"/>
        <v>67.692307692307693</v>
      </c>
      <c r="Q30" s="8">
        <f t="shared" si="2"/>
        <v>53.966817496229268</v>
      </c>
      <c r="R30" s="8">
        <f t="shared" si="5"/>
        <v>8.1251891104018146</v>
      </c>
      <c r="S30">
        <f t="shared" si="6"/>
        <v>67.709900000000005</v>
      </c>
      <c r="T30" s="1">
        <f t="shared" si="3"/>
        <v>8</v>
      </c>
      <c r="U30">
        <f t="shared" si="7"/>
        <v>1.3</v>
      </c>
      <c r="W30">
        <v>10</v>
      </c>
    </row>
    <row r="31" spans="1:23">
      <c r="A31" t="s">
        <v>18</v>
      </c>
      <c r="B31" t="s">
        <v>50</v>
      </c>
      <c r="C31" t="s">
        <v>152</v>
      </c>
      <c r="D31">
        <v>40</v>
      </c>
      <c r="E31">
        <v>80</v>
      </c>
      <c r="F31">
        <v>0</v>
      </c>
      <c r="G31">
        <v>0</v>
      </c>
      <c r="H31" s="8">
        <f t="shared" si="0"/>
        <v>120</v>
      </c>
      <c r="I31">
        <f t="shared" si="8"/>
        <v>51.724137931034484</v>
      </c>
      <c r="J31">
        <v>2020</v>
      </c>
      <c r="K31">
        <v>80</v>
      </c>
      <c r="L31">
        <v>80</v>
      </c>
      <c r="M31">
        <v>0</v>
      </c>
      <c r="N31">
        <v>0</v>
      </c>
      <c r="O31">
        <f t="shared" si="1"/>
        <v>160</v>
      </c>
      <c r="P31" s="8">
        <f t="shared" si="4"/>
        <v>61.53846153846154</v>
      </c>
      <c r="Q31" s="8">
        <f t="shared" si="2"/>
        <v>18.974358974358974</v>
      </c>
      <c r="R31" s="8">
        <f t="shared" si="5"/>
        <v>7.3853580150387259</v>
      </c>
      <c r="S31">
        <f t="shared" si="6"/>
        <v>61.544699999999999</v>
      </c>
      <c r="T31" s="1">
        <f t="shared" si="3"/>
        <v>8</v>
      </c>
      <c r="U31">
        <f t="shared" si="7"/>
        <v>1.3</v>
      </c>
      <c r="W31">
        <v>8</v>
      </c>
    </row>
    <row r="32" spans="1:23">
      <c r="A32" t="s">
        <v>18</v>
      </c>
      <c r="B32" t="s">
        <v>51</v>
      </c>
      <c r="C32" t="s">
        <v>152</v>
      </c>
      <c r="D32">
        <v>55</v>
      </c>
      <c r="E32">
        <v>0</v>
      </c>
      <c r="F32">
        <v>22</v>
      </c>
      <c r="G32">
        <v>0</v>
      </c>
      <c r="H32" s="8">
        <f t="shared" si="0"/>
        <v>77</v>
      </c>
      <c r="I32">
        <f t="shared" si="8"/>
        <v>33.189655172413794</v>
      </c>
      <c r="J32">
        <v>2020</v>
      </c>
      <c r="K32">
        <v>55</v>
      </c>
      <c r="L32">
        <v>22</v>
      </c>
      <c r="M32">
        <v>22</v>
      </c>
      <c r="N32">
        <v>0</v>
      </c>
      <c r="O32">
        <f t="shared" si="1"/>
        <v>99</v>
      </c>
      <c r="P32" s="8">
        <f t="shared" si="4"/>
        <v>38.076923076923073</v>
      </c>
      <c r="Q32" s="8">
        <f t="shared" si="2"/>
        <v>14.725274725274712</v>
      </c>
      <c r="R32" s="8">
        <f t="shared" si="5"/>
        <v>4.5698070963160644</v>
      </c>
      <c r="S32">
        <f t="shared" si="6"/>
        <v>38.081699999999998</v>
      </c>
      <c r="T32" s="1">
        <f t="shared" si="3"/>
        <v>2</v>
      </c>
      <c r="U32">
        <f t="shared" si="7"/>
        <v>0.3</v>
      </c>
      <c r="W32">
        <v>4</v>
      </c>
    </row>
    <row r="33" spans="1:23">
      <c r="A33" t="s">
        <v>18</v>
      </c>
      <c r="B33" t="s">
        <v>52</v>
      </c>
      <c r="C33" t="s">
        <v>152</v>
      </c>
      <c r="D33">
        <v>92</v>
      </c>
      <c r="E33">
        <v>11</v>
      </c>
      <c r="F33">
        <v>0</v>
      </c>
      <c r="G33">
        <v>0</v>
      </c>
      <c r="H33" s="8">
        <f t="shared" si="0"/>
        <v>103</v>
      </c>
      <c r="I33">
        <f t="shared" si="8"/>
        <v>44.396551724137936</v>
      </c>
      <c r="J33">
        <v>2020</v>
      </c>
      <c r="K33">
        <v>96</v>
      </c>
      <c r="L33">
        <v>85</v>
      </c>
      <c r="M33">
        <v>0</v>
      </c>
      <c r="N33">
        <v>0</v>
      </c>
      <c r="O33">
        <f t="shared" si="1"/>
        <v>181</v>
      </c>
      <c r="P33" s="8">
        <f t="shared" si="4"/>
        <v>69.615384615384613</v>
      </c>
      <c r="Q33" s="8">
        <f t="shared" si="2"/>
        <v>56.803584764749786</v>
      </c>
      <c r="R33" s="8">
        <f t="shared" si="5"/>
        <v>8.3560693683567528</v>
      </c>
      <c r="S33">
        <f t="shared" si="6"/>
        <v>69.633899999999997</v>
      </c>
      <c r="T33" s="1">
        <f t="shared" si="3"/>
        <v>8</v>
      </c>
      <c r="U33">
        <f t="shared" si="7"/>
        <v>1.3</v>
      </c>
      <c r="W33">
        <v>12</v>
      </c>
    </row>
    <row r="34" spans="1:23">
      <c r="A34" t="s">
        <v>18</v>
      </c>
      <c r="B34" t="s">
        <v>53</v>
      </c>
      <c r="C34" t="s">
        <v>152</v>
      </c>
      <c r="D34">
        <v>55.46</v>
      </c>
      <c r="E34">
        <v>15.79</v>
      </c>
      <c r="F34">
        <v>0</v>
      </c>
      <c r="G34">
        <v>0</v>
      </c>
      <c r="H34" s="8">
        <f t="shared" si="0"/>
        <v>71.25</v>
      </c>
      <c r="I34">
        <f t="shared" si="8"/>
        <v>30.711206896551722</v>
      </c>
      <c r="J34">
        <v>2020</v>
      </c>
      <c r="K34">
        <v>71.42</v>
      </c>
      <c r="L34">
        <v>35.71</v>
      </c>
      <c r="M34">
        <v>0</v>
      </c>
      <c r="N34">
        <v>0</v>
      </c>
      <c r="O34">
        <f t="shared" si="1"/>
        <v>107.13</v>
      </c>
      <c r="P34" s="8">
        <f t="shared" si="4"/>
        <v>41.20384615384615</v>
      </c>
      <c r="Q34" s="8">
        <f t="shared" si="2"/>
        <v>34.165506072874486</v>
      </c>
      <c r="R34" s="8">
        <f t="shared" si="5"/>
        <v>4.9457987295768131</v>
      </c>
      <c r="S34">
        <f t="shared" si="6"/>
        <v>41.215000000000003</v>
      </c>
      <c r="T34" s="1">
        <f t="shared" si="3"/>
        <v>4</v>
      </c>
      <c r="U34">
        <f t="shared" si="7"/>
        <v>0.7</v>
      </c>
      <c r="W34">
        <v>4</v>
      </c>
    </row>
    <row r="35" spans="1:23">
      <c r="A35" t="s">
        <v>18</v>
      </c>
      <c r="B35" t="s">
        <v>54</v>
      </c>
      <c r="C35" t="s">
        <v>152</v>
      </c>
      <c r="H35" s="8">
        <f t="shared" si="0"/>
        <v>0</v>
      </c>
      <c r="I35">
        <f t="shared" si="8"/>
        <v>0</v>
      </c>
      <c r="J35">
        <v>2020</v>
      </c>
      <c r="K35">
        <v>100</v>
      </c>
      <c r="L35">
        <v>58</v>
      </c>
      <c r="M35">
        <v>18</v>
      </c>
      <c r="O35">
        <f t="shared" si="1"/>
        <v>176</v>
      </c>
      <c r="P35" s="8">
        <f t="shared" si="4"/>
        <v>67.692307692307693</v>
      </c>
      <c r="Q35" s="8">
        <f t="shared" si="2"/>
        <v>6769.2307692307695</v>
      </c>
      <c r="R35" s="8">
        <f t="shared" si="5"/>
        <v>8.3880153443769796</v>
      </c>
      <c r="S35">
        <f t="shared" si="6"/>
        <v>69.900099999999995</v>
      </c>
      <c r="T35" s="1">
        <f t="shared" si="3"/>
        <v>8</v>
      </c>
      <c r="U35">
        <f t="shared" si="7"/>
        <v>1.3</v>
      </c>
      <c r="W35">
        <v>12</v>
      </c>
    </row>
    <row r="36" spans="1:23">
      <c r="A36" t="s">
        <v>18</v>
      </c>
      <c r="B36" t="s">
        <v>56</v>
      </c>
      <c r="C36" t="s">
        <v>152</v>
      </c>
      <c r="D36">
        <v>100</v>
      </c>
      <c r="E36">
        <v>86</v>
      </c>
      <c r="F36">
        <v>0</v>
      </c>
      <c r="G36">
        <v>0</v>
      </c>
      <c r="H36" s="8">
        <f t="shared" si="0"/>
        <v>186</v>
      </c>
      <c r="I36">
        <f t="shared" si="8"/>
        <v>80.172413793103445</v>
      </c>
      <c r="J36">
        <v>2020</v>
      </c>
      <c r="K36">
        <v>100</v>
      </c>
      <c r="L36">
        <v>86</v>
      </c>
      <c r="M36">
        <v>0</v>
      </c>
      <c r="N36">
        <v>0</v>
      </c>
      <c r="O36">
        <f t="shared" si="1"/>
        <v>186</v>
      </c>
      <c r="P36" s="8">
        <f t="shared" si="4"/>
        <v>71.538461538461533</v>
      </c>
      <c r="Q36" s="8">
        <f t="shared" si="2"/>
        <v>-10.769230769230772</v>
      </c>
      <c r="R36" s="8">
        <f t="shared" si="5"/>
        <v>8.5841938916724043</v>
      </c>
      <c r="S36">
        <f t="shared" si="6"/>
        <v>71.534899999999993</v>
      </c>
      <c r="T36" s="1">
        <f t="shared" ref="T36:T67" si="9">LOOKUP(S36,$Y$3:$Z$10,$AA$3:$AA$10)</f>
        <v>10</v>
      </c>
      <c r="U36">
        <f t="shared" si="7"/>
        <v>1.7</v>
      </c>
      <c r="W36">
        <v>8</v>
      </c>
    </row>
    <row r="37" spans="1:23">
      <c r="A37" t="s">
        <v>18</v>
      </c>
      <c r="B37" t="s">
        <v>57</v>
      </c>
      <c r="C37" t="s">
        <v>152</v>
      </c>
      <c r="D37">
        <v>100</v>
      </c>
      <c r="E37">
        <v>55</v>
      </c>
      <c r="F37">
        <v>50</v>
      </c>
      <c r="G37">
        <v>0</v>
      </c>
      <c r="H37" s="8">
        <f t="shared" si="0"/>
        <v>205</v>
      </c>
      <c r="I37">
        <f t="shared" si="8"/>
        <v>88.362068965517238</v>
      </c>
      <c r="J37">
        <v>2020</v>
      </c>
      <c r="K37">
        <v>100</v>
      </c>
      <c r="L37">
        <v>0</v>
      </c>
      <c r="M37">
        <v>0</v>
      </c>
      <c r="N37">
        <v>0</v>
      </c>
      <c r="O37">
        <f t="shared" si="1"/>
        <v>100</v>
      </c>
      <c r="P37" s="8">
        <f t="shared" si="4"/>
        <v>38.461538461538467</v>
      </c>
      <c r="Q37" s="8">
        <f t="shared" si="2"/>
        <v>-56.472795497185736</v>
      </c>
      <c r="R37" s="8">
        <f t="shared" si="5"/>
        <v>4.6131743475129063</v>
      </c>
      <c r="S37">
        <f t="shared" si="6"/>
        <v>38.443100000000001</v>
      </c>
      <c r="T37" s="1">
        <f t="shared" si="9"/>
        <v>2</v>
      </c>
      <c r="U37">
        <f t="shared" si="7"/>
        <v>0.3</v>
      </c>
      <c r="W37">
        <v>1</v>
      </c>
    </row>
    <row r="38" spans="1:23">
      <c r="A38" t="s">
        <v>18</v>
      </c>
      <c r="B38" t="s">
        <v>58</v>
      </c>
      <c r="C38" t="s">
        <v>152</v>
      </c>
      <c r="D38">
        <v>69.2</v>
      </c>
      <c r="E38">
        <v>3.15</v>
      </c>
      <c r="F38">
        <v>14.9</v>
      </c>
      <c r="G38">
        <v>0</v>
      </c>
      <c r="H38" s="8">
        <f t="shared" si="0"/>
        <v>87.250000000000014</v>
      </c>
      <c r="I38">
        <f t="shared" si="8"/>
        <v>37.607758620689665</v>
      </c>
      <c r="J38">
        <v>2020</v>
      </c>
      <c r="K38">
        <v>81</v>
      </c>
      <c r="L38">
        <v>25.33</v>
      </c>
      <c r="M38">
        <v>69.67</v>
      </c>
      <c r="N38">
        <v>0</v>
      </c>
      <c r="O38">
        <f t="shared" si="1"/>
        <v>176</v>
      </c>
      <c r="P38" s="8">
        <f t="shared" si="4"/>
        <v>67.692307692307693</v>
      </c>
      <c r="Q38" s="8">
        <f t="shared" si="2"/>
        <v>79.995591800749352</v>
      </c>
      <c r="R38" s="8">
        <f t="shared" si="5"/>
        <v>8.1262078409795873</v>
      </c>
      <c r="S38">
        <f t="shared" si="6"/>
        <v>67.718400000000003</v>
      </c>
      <c r="T38" s="1">
        <f t="shared" si="9"/>
        <v>8</v>
      </c>
      <c r="U38">
        <f t="shared" si="7"/>
        <v>1.3</v>
      </c>
      <c r="W38">
        <v>12</v>
      </c>
    </row>
    <row r="39" spans="1:23">
      <c r="A39" t="s">
        <v>18</v>
      </c>
      <c r="B39" t="s">
        <v>59</v>
      </c>
      <c r="C39" t="s">
        <v>152</v>
      </c>
      <c r="D39">
        <v>100</v>
      </c>
      <c r="E39">
        <v>30</v>
      </c>
      <c r="F39">
        <v>0</v>
      </c>
      <c r="G39">
        <v>77</v>
      </c>
      <c r="H39" s="8">
        <f t="shared" si="0"/>
        <v>207</v>
      </c>
      <c r="I39">
        <f t="shared" si="8"/>
        <v>89.224137931034491</v>
      </c>
      <c r="J39">
        <v>2020</v>
      </c>
      <c r="K39">
        <v>100</v>
      </c>
      <c r="L39">
        <v>30</v>
      </c>
      <c r="M39">
        <v>0</v>
      </c>
      <c r="N39">
        <v>77</v>
      </c>
      <c r="O39">
        <f t="shared" si="1"/>
        <v>207</v>
      </c>
      <c r="P39" s="8">
        <f t="shared" si="4"/>
        <v>79.615384615384613</v>
      </c>
      <c r="Q39" s="8">
        <f t="shared" si="2"/>
        <v>-10.769230769230781</v>
      </c>
      <c r="R39" s="8">
        <f t="shared" si="5"/>
        <v>9.5534246609031754</v>
      </c>
      <c r="S39">
        <f t="shared" si="6"/>
        <v>79.611900000000006</v>
      </c>
      <c r="T39" s="1">
        <f t="shared" si="9"/>
        <v>10</v>
      </c>
      <c r="U39">
        <f t="shared" si="7"/>
        <v>1.7</v>
      </c>
      <c r="W39">
        <v>10</v>
      </c>
    </row>
    <row r="40" spans="1:23">
      <c r="A40" t="s">
        <v>18</v>
      </c>
      <c r="B40" t="s">
        <v>60</v>
      </c>
      <c r="C40" t="s">
        <v>152</v>
      </c>
      <c r="D40">
        <v>50</v>
      </c>
      <c r="E40">
        <v>0</v>
      </c>
      <c r="F40">
        <v>0</v>
      </c>
      <c r="G40">
        <v>0</v>
      </c>
      <c r="H40" s="8">
        <f t="shared" si="0"/>
        <v>50</v>
      </c>
      <c r="I40">
        <f t="shared" si="8"/>
        <v>21.551724137931032</v>
      </c>
      <c r="J40">
        <v>2020</v>
      </c>
      <c r="K40">
        <v>50</v>
      </c>
      <c r="L40">
        <v>50</v>
      </c>
      <c r="M40">
        <v>5</v>
      </c>
      <c r="N40">
        <v>0</v>
      </c>
      <c r="O40">
        <f t="shared" si="1"/>
        <v>105</v>
      </c>
      <c r="P40" s="8">
        <f t="shared" si="4"/>
        <v>40.384615384615387</v>
      </c>
      <c r="Q40" s="8">
        <f t="shared" si="2"/>
        <v>87.384615384615415</v>
      </c>
      <c r="R40" s="8">
        <f t="shared" si="5"/>
        <v>4.8495739603197201</v>
      </c>
      <c r="S40">
        <f t="shared" si="6"/>
        <v>40.4131</v>
      </c>
      <c r="T40" s="1">
        <f t="shared" si="9"/>
        <v>4</v>
      </c>
      <c r="U40">
        <f t="shared" si="7"/>
        <v>0.7</v>
      </c>
      <c r="W40">
        <v>6</v>
      </c>
    </row>
    <row r="41" spans="1:23">
      <c r="A41" t="s">
        <v>18</v>
      </c>
      <c r="B41" t="s">
        <v>61</v>
      </c>
      <c r="C41" t="s">
        <v>152</v>
      </c>
      <c r="D41">
        <v>100</v>
      </c>
      <c r="E41">
        <v>50</v>
      </c>
      <c r="F41">
        <v>0</v>
      </c>
      <c r="G41">
        <v>0</v>
      </c>
      <c r="H41" s="8">
        <f t="shared" si="0"/>
        <v>150</v>
      </c>
      <c r="I41">
        <f t="shared" si="8"/>
        <v>64.65517241379311</v>
      </c>
      <c r="J41">
        <v>2020</v>
      </c>
      <c r="K41">
        <v>100</v>
      </c>
      <c r="L41">
        <v>50</v>
      </c>
      <c r="M41">
        <v>0</v>
      </c>
      <c r="N41">
        <v>0</v>
      </c>
      <c r="O41">
        <f t="shared" si="1"/>
        <v>150</v>
      </c>
      <c r="P41" s="8">
        <f t="shared" si="4"/>
        <v>57.692307692307686</v>
      </c>
      <c r="Q41" s="8">
        <f t="shared" si="2"/>
        <v>-10.769230769230788</v>
      </c>
      <c r="R41" s="8">
        <f t="shared" si="5"/>
        <v>6.9226554301339451</v>
      </c>
      <c r="S41">
        <f t="shared" si="6"/>
        <v>57.688800000000001</v>
      </c>
      <c r="T41" s="1">
        <f t="shared" si="9"/>
        <v>6</v>
      </c>
      <c r="U41">
        <f t="shared" si="7"/>
        <v>1</v>
      </c>
      <c r="W41">
        <v>6</v>
      </c>
    </row>
    <row r="42" spans="1:23">
      <c r="A42" t="s">
        <v>18</v>
      </c>
      <c r="B42" t="s">
        <v>62</v>
      </c>
      <c r="C42" t="s">
        <v>152</v>
      </c>
      <c r="D42">
        <v>100</v>
      </c>
      <c r="E42">
        <v>30</v>
      </c>
      <c r="F42">
        <v>0</v>
      </c>
      <c r="G42">
        <v>0</v>
      </c>
      <c r="H42" s="8">
        <f t="shared" si="0"/>
        <v>130</v>
      </c>
      <c r="I42">
        <f t="shared" si="8"/>
        <v>56.034482758620683</v>
      </c>
      <c r="J42">
        <v>2020</v>
      </c>
      <c r="K42">
        <v>100</v>
      </c>
      <c r="L42">
        <v>30</v>
      </c>
      <c r="M42">
        <v>0</v>
      </c>
      <c r="N42">
        <v>0</v>
      </c>
      <c r="O42">
        <f t="shared" si="1"/>
        <v>130</v>
      </c>
      <c r="P42" s="8">
        <f t="shared" si="4"/>
        <v>50</v>
      </c>
      <c r="Q42" s="8">
        <f t="shared" si="2"/>
        <v>-10.769230769230759</v>
      </c>
      <c r="R42" s="8">
        <f t="shared" si="5"/>
        <v>5.9995785070570227</v>
      </c>
      <c r="S42">
        <f t="shared" si="6"/>
        <v>49.996499999999997</v>
      </c>
      <c r="T42" s="66">
        <f t="shared" si="9"/>
        <v>4</v>
      </c>
      <c r="U42">
        <f t="shared" si="7"/>
        <v>0.7</v>
      </c>
      <c r="V42" s="66" t="s">
        <v>154</v>
      </c>
      <c r="W42">
        <v>4</v>
      </c>
    </row>
    <row r="43" spans="1:23">
      <c r="A43" t="s">
        <v>18</v>
      </c>
      <c r="B43" t="s">
        <v>63</v>
      </c>
      <c r="C43" t="s">
        <v>152</v>
      </c>
      <c r="D43">
        <v>60</v>
      </c>
      <c r="E43">
        <v>0</v>
      </c>
      <c r="F43">
        <v>0</v>
      </c>
      <c r="G43">
        <v>0</v>
      </c>
      <c r="H43" s="8">
        <f t="shared" si="0"/>
        <v>60</v>
      </c>
      <c r="I43">
        <f t="shared" si="8"/>
        <v>25.862068965517242</v>
      </c>
      <c r="J43">
        <v>2020</v>
      </c>
      <c r="K43">
        <v>60</v>
      </c>
      <c r="L43">
        <v>10</v>
      </c>
      <c r="M43">
        <v>0</v>
      </c>
      <c r="N43">
        <v>0</v>
      </c>
      <c r="O43">
        <f t="shared" si="1"/>
        <v>70</v>
      </c>
      <c r="P43" s="8">
        <f t="shared" si="4"/>
        <v>26.923076923076923</v>
      </c>
      <c r="Q43" s="8">
        <f t="shared" si="2"/>
        <v>4.1025641025641013</v>
      </c>
      <c r="R43" s="8">
        <f t="shared" si="5"/>
        <v>3.2309297995094126</v>
      </c>
      <c r="S43">
        <f t="shared" si="6"/>
        <v>26.924399999999999</v>
      </c>
      <c r="T43" s="1">
        <f t="shared" si="9"/>
        <v>1</v>
      </c>
      <c r="U43">
        <f t="shared" si="7"/>
        <v>0.2</v>
      </c>
      <c r="W43">
        <v>1</v>
      </c>
    </row>
    <row r="44" spans="1:23">
      <c r="A44" t="s">
        <v>18</v>
      </c>
      <c r="B44" t="s">
        <v>64</v>
      </c>
      <c r="C44" t="s">
        <v>152</v>
      </c>
      <c r="D44">
        <v>100</v>
      </c>
      <c r="E44">
        <v>87</v>
      </c>
      <c r="F44">
        <v>0</v>
      </c>
      <c r="G44">
        <v>0</v>
      </c>
      <c r="H44" s="8">
        <f t="shared" si="0"/>
        <v>187</v>
      </c>
      <c r="I44">
        <f t="shared" si="8"/>
        <v>80.603448275862064</v>
      </c>
      <c r="J44">
        <v>2020</v>
      </c>
      <c r="K44">
        <v>100</v>
      </c>
      <c r="L44">
        <v>62.34</v>
      </c>
      <c r="M44">
        <v>24.67</v>
      </c>
      <c r="N44">
        <v>0</v>
      </c>
      <c r="O44">
        <f t="shared" si="1"/>
        <v>187.01</v>
      </c>
      <c r="P44" s="8">
        <f t="shared" si="4"/>
        <v>71.926923076923075</v>
      </c>
      <c r="Q44" s="8">
        <f t="shared" si="2"/>
        <v>-10.76445907034142</v>
      </c>
      <c r="R44" s="8">
        <f t="shared" si="5"/>
        <v>8.6308094630455496</v>
      </c>
      <c r="S44">
        <f t="shared" si="6"/>
        <v>71.923400000000001</v>
      </c>
      <c r="T44" s="1">
        <f t="shared" si="9"/>
        <v>10</v>
      </c>
      <c r="U44">
        <f t="shared" si="7"/>
        <v>1.7</v>
      </c>
      <c r="W44">
        <v>10</v>
      </c>
    </row>
    <row r="45" spans="1:23">
      <c r="A45" t="s">
        <v>18</v>
      </c>
      <c r="B45" t="s">
        <v>65</v>
      </c>
      <c r="C45" t="s">
        <v>152</v>
      </c>
      <c r="D45">
        <v>83</v>
      </c>
      <c r="E45">
        <v>0</v>
      </c>
      <c r="F45">
        <v>0</v>
      </c>
      <c r="G45">
        <v>0</v>
      </c>
      <c r="H45" s="8">
        <f t="shared" si="0"/>
        <v>83</v>
      </c>
      <c r="I45">
        <f t="shared" si="8"/>
        <v>35.775862068965516</v>
      </c>
      <c r="J45">
        <v>2020</v>
      </c>
      <c r="K45">
        <v>83</v>
      </c>
      <c r="L45">
        <v>0</v>
      </c>
      <c r="M45">
        <v>0</v>
      </c>
      <c r="N45">
        <v>0</v>
      </c>
      <c r="O45">
        <f t="shared" si="1"/>
        <v>83</v>
      </c>
      <c r="P45" s="8">
        <f t="shared" si="4"/>
        <v>31.92307692307692</v>
      </c>
      <c r="Q45" s="8">
        <f t="shared" si="2"/>
        <v>-10.769230769230775</v>
      </c>
      <c r="R45" s="8">
        <f t="shared" si="5"/>
        <v>3.8303477378262532</v>
      </c>
      <c r="S45">
        <f t="shared" si="6"/>
        <v>31.919599999999999</v>
      </c>
      <c r="T45" s="1">
        <f t="shared" si="9"/>
        <v>2</v>
      </c>
      <c r="U45">
        <f t="shared" si="7"/>
        <v>0.3</v>
      </c>
      <c r="W45">
        <v>1</v>
      </c>
    </row>
    <row r="46" spans="1:23">
      <c r="A46" t="s">
        <v>18</v>
      </c>
      <c r="B46" t="s">
        <v>66</v>
      </c>
      <c r="C46" t="s">
        <v>152</v>
      </c>
      <c r="D46">
        <v>100</v>
      </c>
      <c r="E46">
        <v>0</v>
      </c>
      <c r="F46">
        <v>0</v>
      </c>
      <c r="G46">
        <v>0</v>
      </c>
      <c r="H46" s="8">
        <f t="shared" si="0"/>
        <v>100</v>
      </c>
      <c r="I46">
        <f t="shared" si="8"/>
        <v>43.103448275862064</v>
      </c>
      <c r="J46">
        <v>2020</v>
      </c>
      <c r="K46">
        <v>100</v>
      </c>
      <c r="L46">
        <v>0</v>
      </c>
      <c r="M46">
        <v>0</v>
      </c>
      <c r="N46">
        <v>0</v>
      </c>
      <c r="O46">
        <f t="shared" si="1"/>
        <v>100</v>
      </c>
      <c r="P46" s="8">
        <f t="shared" si="4"/>
        <v>38.461538461538467</v>
      </c>
      <c r="Q46" s="8">
        <f t="shared" si="2"/>
        <v>-10.769230769230747</v>
      </c>
      <c r="R46" s="8">
        <f t="shared" si="5"/>
        <v>4.6149631224416394</v>
      </c>
      <c r="S46">
        <f t="shared" si="6"/>
        <v>38.457999999999998</v>
      </c>
      <c r="T46" s="1">
        <f t="shared" si="9"/>
        <v>2</v>
      </c>
      <c r="U46">
        <f t="shared" si="7"/>
        <v>0.3</v>
      </c>
      <c r="W46">
        <v>1</v>
      </c>
    </row>
    <row r="47" spans="1:23">
      <c r="A47" t="s">
        <v>18</v>
      </c>
      <c r="B47" t="s">
        <v>67</v>
      </c>
      <c r="C47" t="s">
        <v>152</v>
      </c>
      <c r="D47">
        <v>100</v>
      </c>
      <c r="E47">
        <v>0</v>
      </c>
      <c r="F47">
        <v>0</v>
      </c>
      <c r="G47">
        <v>0</v>
      </c>
      <c r="H47" s="8">
        <f t="shared" si="0"/>
        <v>100</v>
      </c>
      <c r="I47">
        <f t="shared" si="8"/>
        <v>43.103448275862064</v>
      </c>
      <c r="J47">
        <v>2020</v>
      </c>
      <c r="K47">
        <v>100</v>
      </c>
      <c r="L47">
        <v>0</v>
      </c>
      <c r="M47">
        <v>0</v>
      </c>
      <c r="N47">
        <v>0</v>
      </c>
      <c r="O47">
        <f t="shared" si="1"/>
        <v>100</v>
      </c>
      <c r="P47" s="8">
        <f t="shared" si="4"/>
        <v>38.461538461538467</v>
      </c>
      <c r="Q47" s="8">
        <f t="shared" si="2"/>
        <v>-10.769230769230747</v>
      </c>
      <c r="R47" s="8">
        <f t="shared" si="5"/>
        <v>4.6149631224416394</v>
      </c>
      <c r="S47">
        <f t="shared" si="6"/>
        <v>38.457999999999998</v>
      </c>
      <c r="T47" s="1">
        <f t="shared" si="9"/>
        <v>2</v>
      </c>
      <c r="U47">
        <f t="shared" si="7"/>
        <v>0.3</v>
      </c>
      <c r="W47">
        <v>1</v>
      </c>
    </row>
    <row r="48" spans="1:23">
      <c r="A48" t="s">
        <v>18</v>
      </c>
      <c r="B48" t="s">
        <v>68</v>
      </c>
      <c r="C48" t="s">
        <v>152</v>
      </c>
      <c r="D48">
        <v>60</v>
      </c>
      <c r="E48">
        <v>0</v>
      </c>
      <c r="F48">
        <v>0</v>
      </c>
      <c r="G48">
        <v>8</v>
      </c>
      <c r="H48" s="8">
        <f t="shared" si="0"/>
        <v>68</v>
      </c>
      <c r="I48">
        <f t="shared" si="8"/>
        <v>29.310344827586203</v>
      </c>
      <c r="J48">
        <v>2020</v>
      </c>
      <c r="K48">
        <v>60</v>
      </c>
      <c r="L48">
        <v>31</v>
      </c>
      <c r="M48">
        <v>0</v>
      </c>
      <c r="N48">
        <v>8</v>
      </c>
      <c r="O48">
        <f t="shared" si="1"/>
        <v>99</v>
      </c>
      <c r="P48" s="8">
        <f t="shared" si="4"/>
        <v>38.076923076923073</v>
      </c>
      <c r="Q48" s="8">
        <f t="shared" si="2"/>
        <v>29.909502262443443</v>
      </c>
      <c r="R48" s="8">
        <f t="shared" si="5"/>
        <v>4.5704013861858446</v>
      </c>
      <c r="S48">
        <f t="shared" si="6"/>
        <v>38.0867</v>
      </c>
      <c r="T48" s="1">
        <f t="shared" si="9"/>
        <v>2</v>
      </c>
      <c r="U48">
        <f t="shared" si="7"/>
        <v>0.3</v>
      </c>
      <c r="W48">
        <v>4</v>
      </c>
    </row>
    <row r="49" spans="1:23">
      <c r="A49" t="s">
        <v>18</v>
      </c>
      <c r="B49" t="s">
        <v>69</v>
      </c>
      <c r="C49" t="s">
        <v>152</v>
      </c>
      <c r="D49">
        <v>51</v>
      </c>
      <c r="E49">
        <v>74</v>
      </c>
      <c r="F49">
        <v>23</v>
      </c>
      <c r="G49">
        <v>0</v>
      </c>
      <c r="H49" s="8">
        <f t="shared" si="0"/>
        <v>148</v>
      </c>
      <c r="I49">
        <f t="shared" si="8"/>
        <v>63.793103448275865</v>
      </c>
      <c r="J49">
        <v>2020</v>
      </c>
      <c r="K49">
        <v>60</v>
      </c>
      <c r="L49">
        <v>65</v>
      </c>
      <c r="M49">
        <v>26</v>
      </c>
      <c r="N49">
        <v>0</v>
      </c>
      <c r="O49">
        <f t="shared" si="1"/>
        <v>151</v>
      </c>
      <c r="P49" s="8">
        <f t="shared" si="4"/>
        <v>58.07692307692308</v>
      </c>
      <c r="Q49" s="8">
        <f t="shared" si="2"/>
        <v>-8.960498960498958</v>
      </c>
      <c r="R49" s="8">
        <f t="shared" si="5"/>
        <v>6.9688800675735818</v>
      </c>
      <c r="S49">
        <f t="shared" si="6"/>
        <v>58.073999999999998</v>
      </c>
      <c r="T49" s="1">
        <f t="shared" si="9"/>
        <v>6</v>
      </c>
      <c r="U49">
        <f t="shared" si="7"/>
        <v>1</v>
      </c>
      <c r="W49">
        <v>6</v>
      </c>
    </row>
    <row r="50" spans="1:23">
      <c r="A50" t="s">
        <v>18</v>
      </c>
      <c r="B50" t="s">
        <v>70</v>
      </c>
      <c r="C50" t="s">
        <v>152</v>
      </c>
      <c r="D50">
        <v>100</v>
      </c>
      <c r="E50">
        <v>70</v>
      </c>
      <c r="F50">
        <v>0</v>
      </c>
      <c r="G50">
        <v>0</v>
      </c>
      <c r="H50" s="8">
        <f t="shared" si="0"/>
        <v>170</v>
      </c>
      <c r="I50">
        <f t="shared" si="8"/>
        <v>73.275862068965509</v>
      </c>
      <c r="J50">
        <v>2020</v>
      </c>
      <c r="K50">
        <v>100</v>
      </c>
      <c r="L50">
        <v>70</v>
      </c>
      <c r="M50">
        <v>0</v>
      </c>
      <c r="N50">
        <v>0</v>
      </c>
      <c r="O50">
        <f t="shared" si="1"/>
        <v>170</v>
      </c>
      <c r="P50" s="8">
        <f t="shared" si="4"/>
        <v>65.384615384615387</v>
      </c>
      <c r="Q50" s="8">
        <f t="shared" si="2"/>
        <v>-10.769230769230756</v>
      </c>
      <c r="R50" s="8">
        <f t="shared" si="5"/>
        <v>7.8457323532108694</v>
      </c>
      <c r="S50">
        <f t="shared" si="6"/>
        <v>65.381100000000004</v>
      </c>
      <c r="T50" s="1">
        <f t="shared" si="9"/>
        <v>8</v>
      </c>
      <c r="U50">
        <f t="shared" si="7"/>
        <v>1.3</v>
      </c>
      <c r="W50">
        <v>8</v>
      </c>
    </row>
    <row r="51" spans="1:23">
      <c r="A51" t="s">
        <v>18</v>
      </c>
      <c r="B51" t="s">
        <v>71</v>
      </c>
      <c r="C51" t="s">
        <v>152</v>
      </c>
      <c r="D51">
        <v>100</v>
      </c>
      <c r="E51">
        <v>25</v>
      </c>
      <c r="F51">
        <v>6.45</v>
      </c>
      <c r="G51">
        <v>0</v>
      </c>
      <c r="H51" s="8">
        <f t="shared" si="0"/>
        <v>131.44999999999999</v>
      </c>
      <c r="I51">
        <f t="shared" si="8"/>
        <v>56.659482758620683</v>
      </c>
      <c r="J51">
        <v>2020</v>
      </c>
      <c r="K51">
        <v>100</v>
      </c>
      <c r="L51">
        <v>42.5</v>
      </c>
      <c r="M51">
        <v>42.5</v>
      </c>
      <c r="N51">
        <v>0</v>
      </c>
      <c r="O51">
        <f t="shared" si="1"/>
        <v>185</v>
      </c>
      <c r="P51" s="8">
        <f t="shared" si="4"/>
        <v>71.15384615384616</v>
      </c>
      <c r="Q51" s="8">
        <f t="shared" si="2"/>
        <v>25.581531439272052</v>
      </c>
      <c r="R51" s="8">
        <f t="shared" si="5"/>
        <v>8.5394627645660997</v>
      </c>
      <c r="S51">
        <f t="shared" si="6"/>
        <v>71.162199999999999</v>
      </c>
      <c r="T51" s="1">
        <f t="shared" si="9"/>
        <v>10</v>
      </c>
      <c r="U51">
        <f t="shared" si="7"/>
        <v>1.7</v>
      </c>
      <c r="W51">
        <v>12</v>
      </c>
    </row>
    <row r="52" spans="1:23">
      <c r="A52" t="s">
        <v>18</v>
      </c>
      <c r="B52" t="s">
        <v>72</v>
      </c>
      <c r="C52" t="s">
        <v>152</v>
      </c>
      <c r="D52">
        <v>60</v>
      </c>
      <c r="E52">
        <v>30</v>
      </c>
      <c r="F52">
        <v>0</v>
      </c>
      <c r="G52">
        <v>0</v>
      </c>
      <c r="H52" s="8">
        <f t="shared" si="0"/>
        <v>90</v>
      </c>
      <c r="I52">
        <f t="shared" si="8"/>
        <v>38.793103448275865</v>
      </c>
      <c r="J52">
        <v>2020</v>
      </c>
      <c r="K52">
        <v>60</v>
      </c>
      <c r="L52">
        <v>55</v>
      </c>
      <c r="M52">
        <v>20</v>
      </c>
      <c r="N52">
        <v>0</v>
      </c>
      <c r="O52">
        <f t="shared" si="1"/>
        <v>135</v>
      </c>
      <c r="P52" s="8">
        <f t="shared" si="4"/>
        <v>51.923076923076927</v>
      </c>
      <c r="Q52" s="8">
        <f t="shared" si="2"/>
        <v>33.846153846153847</v>
      </c>
      <c r="R52" s="8">
        <f t="shared" si="5"/>
        <v>6.2320939228757322</v>
      </c>
      <c r="S52">
        <f t="shared" si="6"/>
        <v>51.934100000000001</v>
      </c>
      <c r="T52" s="1">
        <f t="shared" si="9"/>
        <v>6</v>
      </c>
      <c r="U52">
        <f t="shared" si="7"/>
        <v>1</v>
      </c>
      <c r="W52">
        <v>6</v>
      </c>
    </row>
    <row r="53" spans="1:23">
      <c r="A53" t="s">
        <v>18</v>
      </c>
      <c r="B53" t="s">
        <v>73</v>
      </c>
      <c r="C53" t="s">
        <v>152</v>
      </c>
      <c r="D53">
        <v>74</v>
      </c>
      <c r="E53">
        <v>38.340000000000003</v>
      </c>
      <c r="F53">
        <v>6.72</v>
      </c>
      <c r="G53">
        <v>0</v>
      </c>
      <c r="H53" s="8">
        <f t="shared" si="0"/>
        <v>119.06</v>
      </c>
      <c r="I53">
        <f t="shared" si="8"/>
        <v>51.318965517241381</v>
      </c>
      <c r="J53">
        <v>2020</v>
      </c>
      <c r="K53">
        <v>100</v>
      </c>
      <c r="L53">
        <v>86.84</v>
      </c>
      <c r="M53">
        <v>1.32</v>
      </c>
      <c r="N53">
        <v>0</v>
      </c>
      <c r="O53">
        <f t="shared" si="1"/>
        <v>188.16</v>
      </c>
      <c r="P53" s="8">
        <f t="shared" si="4"/>
        <v>72.369230769230768</v>
      </c>
      <c r="Q53" s="8">
        <f t="shared" si="2"/>
        <v>41.018491000012915</v>
      </c>
      <c r="R53" s="8">
        <f t="shared" si="5"/>
        <v>8.6859130998672995</v>
      </c>
      <c r="S53">
        <f t="shared" si="6"/>
        <v>72.382599999999996</v>
      </c>
      <c r="T53" s="1">
        <f t="shared" si="9"/>
        <v>10</v>
      </c>
      <c r="U53">
        <f t="shared" si="7"/>
        <v>1.7</v>
      </c>
      <c r="W53">
        <v>12</v>
      </c>
    </row>
    <row r="54" spans="1:23">
      <c r="A54" t="s">
        <v>18</v>
      </c>
      <c r="B54" t="s">
        <v>74</v>
      </c>
      <c r="C54" t="s">
        <v>152</v>
      </c>
      <c r="D54">
        <v>100</v>
      </c>
      <c r="E54">
        <v>0</v>
      </c>
      <c r="F54">
        <v>5.83</v>
      </c>
      <c r="G54">
        <v>0</v>
      </c>
      <c r="H54" s="8">
        <f t="shared" si="0"/>
        <v>105.83</v>
      </c>
      <c r="I54">
        <f t="shared" si="8"/>
        <v>45.616379310344826</v>
      </c>
      <c r="J54">
        <v>2020</v>
      </c>
      <c r="K54">
        <v>100</v>
      </c>
      <c r="L54">
        <v>0</v>
      </c>
      <c r="M54">
        <v>0</v>
      </c>
      <c r="N54">
        <v>0</v>
      </c>
      <c r="O54">
        <f t="shared" si="1"/>
        <v>100</v>
      </c>
      <c r="P54" s="8">
        <f t="shared" si="4"/>
        <v>38.461538461538467</v>
      </c>
      <c r="Q54" s="8">
        <f t="shared" si="2"/>
        <v>-15.68480654751087</v>
      </c>
      <c r="R54" s="8">
        <f t="shared" si="5"/>
        <v>4.6147707335379549</v>
      </c>
      <c r="S54">
        <f t="shared" si="6"/>
        <v>38.456400000000002</v>
      </c>
      <c r="T54" s="1">
        <f t="shared" si="9"/>
        <v>2</v>
      </c>
      <c r="U54">
        <f t="shared" si="7"/>
        <v>0.3</v>
      </c>
      <c r="W54">
        <v>1</v>
      </c>
    </row>
    <row r="55" spans="1:23">
      <c r="A55" t="s">
        <v>18</v>
      </c>
      <c r="B55" t="s">
        <v>75</v>
      </c>
      <c r="C55" t="s">
        <v>152</v>
      </c>
      <c r="D55">
        <v>72.5</v>
      </c>
      <c r="E55">
        <v>30</v>
      </c>
      <c r="F55">
        <v>22.5</v>
      </c>
      <c r="G55">
        <v>0</v>
      </c>
      <c r="H55" s="8">
        <f t="shared" si="0"/>
        <v>125</v>
      </c>
      <c r="I55">
        <f t="shared" si="8"/>
        <v>53.879310344827594</v>
      </c>
      <c r="J55">
        <v>2020</v>
      </c>
      <c r="K55">
        <v>72.5</v>
      </c>
      <c r="L55">
        <v>57.5</v>
      </c>
      <c r="M55">
        <v>7.5</v>
      </c>
      <c r="N55">
        <v>0</v>
      </c>
      <c r="O55">
        <f t="shared" si="1"/>
        <v>137.5</v>
      </c>
      <c r="P55" s="8">
        <f t="shared" si="4"/>
        <v>52.884615384615387</v>
      </c>
      <c r="Q55" s="8">
        <f t="shared" si="2"/>
        <v>-1.8461538461538569</v>
      </c>
      <c r="R55" s="8">
        <f t="shared" si="5"/>
        <v>6.3460815902207646</v>
      </c>
      <c r="S55">
        <f t="shared" si="6"/>
        <v>52.884</v>
      </c>
      <c r="T55" s="1">
        <f t="shared" si="9"/>
        <v>6</v>
      </c>
      <c r="U55">
        <f t="shared" si="7"/>
        <v>1</v>
      </c>
      <c r="W55">
        <v>6</v>
      </c>
    </row>
    <row r="56" spans="1:23">
      <c r="A56" t="s">
        <v>18</v>
      </c>
      <c r="B56" t="s">
        <v>76</v>
      </c>
      <c r="C56" t="s">
        <v>152</v>
      </c>
      <c r="D56">
        <v>80</v>
      </c>
      <c r="E56">
        <v>35</v>
      </c>
      <c r="F56">
        <v>10</v>
      </c>
      <c r="G56">
        <v>0</v>
      </c>
      <c r="H56" s="8">
        <f t="shared" si="0"/>
        <v>125</v>
      </c>
      <c r="I56">
        <f t="shared" si="8"/>
        <v>53.879310344827594</v>
      </c>
      <c r="J56">
        <v>2020</v>
      </c>
      <c r="K56">
        <v>80</v>
      </c>
      <c r="L56">
        <v>80</v>
      </c>
      <c r="M56">
        <v>10</v>
      </c>
      <c r="N56">
        <v>0</v>
      </c>
      <c r="O56">
        <f t="shared" si="1"/>
        <v>170</v>
      </c>
      <c r="P56" s="8">
        <f t="shared" si="4"/>
        <v>65.384615384615387</v>
      </c>
      <c r="Q56" s="8">
        <f t="shared" si="2"/>
        <v>21.353846153846142</v>
      </c>
      <c r="R56" s="8">
        <f t="shared" si="5"/>
        <v>7.8469896064464937</v>
      </c>
      <c r="S56">
        <f t="shared" si="6"/>
        <v>65.391599999999997</v>
      </c>
      <c r="T56" s="1">
        <f t="shared" si="9"/>
        <v>8</v>
      </c>
      <c r="U56">
        <f t="shared" si="7"/>
        <v>1.3</v>
      </c>
      <c r="W56">
        <v>8</v>
      </c>
    </row>
    <row r="57" spans="1:23">
      <c r="A57" t="s">
        <v>18</v>
      </c>
      <c r="B57" t="s">
        <v>77</v>
      </c>
      <c r="C57" t="s">
        <v>152</v>
      </c>
      <c r="D57">
        <v>100</v>
      </c>
      <c r="E57">
        <v>12</v>
      </c>
      <c r="F57">
        <v>0</v>
      </c>
      <c r="G57">
        <v>0</v>
      </c>
      <c r="H57" s="8">
        <f t="shared" si="0"/>
        <v>112</v>
      </c>
      <c r="I57">
        <f t="shared" si="8"/>
        <v>48.275862068965516</v>
      </c>
      <c r="J57">
        <v>2020</v>
      </c>
      <c r="K57">
        <v>100</v>
      </c>
      <c r="L57">
        <v>39</v>
      </c>
      <c r="M57">
        <v>0</v>
      </c>
      <c r="N57">
        <v>6</v>
      </c>
      <c r="O57">
        <f t="shared" si="1"/>
        <v>145</v>
      </c>
      <c r="P57" s="8">
        <f t="shared" si="4"/>
        <v>55.769230769230774</v>
      </c>
      <c r="Q57" s="8">
        <f t="shared" si="2"/>
        <v>15.521978021978033</v>
      </c>
      <c r="R57" s="8">
        <f t="shared" si="5"/>
        <v>6.692915201268872</v>
      </c>
      <c r="S57">
        <f t="shared" si="6"/>
        <v>55.774299999999997</v>
      </c>
      <c r="T57" s="1">
        <f t="shared" si="9"/>
        <v>6</v>
      </c>
      <c r="U57">
        <f t="shared" si="7"/>
        <v>1</v>
      </c>
      <c r="W57">
        <v>6</v>
      </c>
    </row>
    <row r="58" spans="1:23">
      <c r="A58" t="s">
        <v>18</v>
      </c>
      <c r="B58" t="s">
        <v>78</v>
      </c>
      <c r="C58" t="s">
        <v>152</v>
      </c>
      <c r="D58">
        <v>100</v>
      </c>
      <c r="E58">
        <v>45</v>
      </c>
      <c r="F58">
        <v>0</v>
      </c>
      <c r="G58">
        <v>0</v>
      </c>
      <c r="H58" s="8">
        <f t="shared" si="0"/>
        <v>145</v>
      </c>
      <c r="I58">
        <f t="shared" si="8"/>
        <v>62.5</v>
      </c>
      <c r="J58">
        <v>2020</v>
      </c>
      <c r="K58">
        <v>100</v>
      </c>
      <c r="L58">
        <v>45</v>
      </c>
      <c r="M58">
        <v>0</v>
      </c>
      <c r="N58">
        <v>0</v>
      </c>
      <c r="O58">
        <f t="shared" si="1"/>
        <v>145</v>
      </c>
      <c r="P58" s="8">
        <f t="shared" si="4"/>
        <v>55.769230769230774</v>
      </c>
      <c r="Q58" s="8">
        <f t="shared" si="2"/>
        <v>-10.769230769230763</v>
      </c>
      <c r="R58" s="8">
        <f t="shared" si="5"/>
        <v>6.6918861993647152</v>
      </c>
      <c r="S58">
        <f t="shared" si="6"/>
        <v>55.765700000000002</v>
      </c>
      <c r="T58" s="1">
        <f t="shared" si="9"/>
        <v>6</v>
      </c>
      <c r="U58">
        <f t="shared" si="7"/>
        <v>1</v>
      </c>
      <c r="W58">
        <v>6</v>
      </c>
    </row>
    <row r="59" spans="1:23">
      <c r="A59" t="s">
        <v>18</v>
      </c>
      <c r="B59" t="s">
        <v>79</v>
      </c>
      <c r="C59" t="s">
        <v>152</v>
      </c>
      <c r="D59">
        <v>0</v>
      </c>
      <c r="E59">
        <v>0</v>
      </c>
      <c r="F59">
        <v>0</v>
      </c>
      <c r="G59">
        <v>0</v>
      </c>
      <c r="H59" s="8">
        <f t="shared" si="0"/>
        <v>0</v>
      </c>
      <c r="I59">
        <f t="shared" si="8"/>
        <v>0</v>
      </c>
      <c r="J59">
        <v>2020</v>
      </c>
      <c r="K59">
        <v>100</v>
      </c>
      <c r="L59">
        <v>0</v>
      </c>
      <c r="M59">
        <v>0</v>
      </c>
      <c r="N59">
        <v>0</v>
      </c>
      <c r="O59">
        <f t="shared" si="1"/>
        <v>100</v>
      </c>
      <c r="P59" s="8">
        <f t="shared" si="4"/>
        <v>38.461538461538467</v>
      </c>
      <c r="Q59" s="8">
        <f t="shared" si="2"/>
        <v>3846.1538461538466</v>
      </c>
      <c r="R59" s="8">
        <f t="shared" si="5"/>
        <v>4.7659178093051029</v>
      </c>
      <c r="S59">
        <f t="shared" si="6"/>
        <v>39.716000000000001</v>
      </c>
      <c r="T59" s="1">
        <f t="shared" si="9"/>
        <v>2</v>
      </c>
      <c r="U59">
        <f t="shared" si="7"/>
        <v>0.3</v>
      </c>
      <c r="W59">
        <v>6</v>
      </c>
    </row>
    <row r="60" spans="1:23">
      <c r="A60" t="s">
        <v>18</v>
      </c>
      <c r="B60" t="s">
        <v>80</v>
      </c>
      <c r="C60" t="s">
        <v>152</v>
      </c>
      <c r="D60">
        <v>0</v>
      </c>
      <c r="E60">
        <v>0</v>
      </c>
      <c r="F60">
        <v>0</v>
      </c>
      <c r="G60">
        <v>0</v>
      </c>
      <c r="H60" s="8">
        <f t="shared" si="0"/>
        <v>0</v>
      </c>
      <c r="I60">
        <f t="shared" si="8"/>
        <v>0</v>
      </c>
      <c r="J60">
        <v>2020</v>
      </c>
      <c r="K60">
        <v>100</v>
      </c>
      <c r="L60">
        <v>51</v>
      </c>
      <c r="M60">
        <v>50</v>
      </c>
      <c r="N60">
        <v>15</v>
      </c>
      <c r="O60">
        <f t="shared" si="1"/>
        <v>216</v>
      </c>
      <c r="P60" s="8">
        <f t="shared" si="4"/>
        <v>83.07692307692308</v>
      </c>
      <c r="Q60" s="8">
        <f>100*((P60-I60))/IF(I60=0,1,I60)</f>
        <v>8307.6923076923085</v>
      </c>
      <c r="R60" s="8">
        <f t="shared" si="5"/>
        <v>12</v>
      </c>
      <c r="S60">
        <f t="shared" si="6"/>
        <v>100</v>
      </c>
      <c r="T60" s="1">
        <f t="shared" si="9"/>
        <v>12</v>
      </c>
      <c r="U60">
        <f t="shared" si="7"/>
        <v>2</v>
      </c>
      <c r="W60">
        <v>12</v>
      </c>
    </row>
    <row r="61" spans="1:23">
      <c r="A61" t="s">
        <v>18</v>
      </c>
      <c r="B61" t="s">
        <v>81</v>
      </c>
      <c r="C61" t="s">
        <v>152</v>
      </c>
      <c r="D61">
        <v>100</v>
      </c>
      <c r="E61">
        <v>16.66</v>
      </c>
      <c r="F61">
        <v>38</v>
      </c>
      <c r="G61">
        <v>19</v>
      </c>
      <c r="H61" s="8">
        <f t="shared" si="0"/>
        <v>173.66</v>
      </c>
      <c r="I61">
        <f t="shared" si="8"/>
        <v>74.853448275862064</v>
      </c>
      <c r="J61">
        <v>2020</v>
      </c>
      <c r="K61">
        <v>100</v>
      </c>
      <c r="L61">
        <v>24</v>
      </c>
      <c r="M61">
        <v>5</v>
      </c>
      <c r="N61">
        <v>19</v>
      </c>
      <c r="O61">
        <f t="shared" si="1"/>
        <v>148</v>
      </c>
      <c r="P61" s="8">
        <f t="shared" si="4"/>
        <v>56.92307692307692</v>
      </c>
      <c r="Q61" s="8">
        <f t="shared" si="2"/>
        <v>-23.95396840864997</v>
      </c>
      <c r="R61" s="8">
        <f t="shared" si="5"/>
        <v>6.8298317052526079</v>
      </c>
      <c r="S61">
        <f t="shared" si="6"/>
        <v>56.915300000000002</v>
      </c>
      <c r="T61" s="1">
        <f t="shared" si="9"/>
        <v>6</v>
      </c>
      <c r="U61">
        <f t="shared" si="7"/>
        <v>1</v>
      </c>
      <c r="W61">
        <v>6</v>
      </c>
    </row>
    <row r="62" spans="1:23">
      <c r="A62" t="s">
        <v>18</v>
      </c>
      <c r="B62" t="s">
        <v>82</v>
      </c>
      <c r="C62" t="s">
        <v>152</v>
      </c>
      <c r="D62">
        <v>100</v>
      </c>
      <c r="E62">
        <v>0</v>
      </c>
      <c r="F62">
        <v>0</v>
      </c>
      <c r="G62">
        <v>0</v>
      </c>
      <c r="H62" s="8">
        <f t="shared" si="0"/>
        <v>100</v>
      </c>
      <c r="I62">
        <f t="shared" si="8"/>
        <v>43.103448275862064</v>
      </c>
      <c r="J62">
        <v>2020</v>
      </c>
      <c r="K62">
        <v>100</v>
      </c>
      <c r="L62">
        <v>45</v>
      </c>
      <c r="M62">
        <v>46</v>
      </c>
      <c r="N62">
        <v>0</v>
      </c>
      <c r="O62">
        <f t="shared" si="1"/>
        <v>191</v>
      </c>
      <c r="P62" s="8">
        <f t="shared" si="4"/>
        <v>73.461538461538467</v>
      </c>
      <c r="Q62" s="8">
        <f t="shared" si="2"/>
        <v>70.430769230769258</v>
      </c>
      <c r="R62" s="8">
        <f t="shared" si="5"/>
        <v>8.8181411792316879</v>
      </c>
      <c r="S62">
        <f t="shared" si="6"/>
        <v>73.484499999999997</v>
      </c>
      <c r="T62" s="1">
        <f t="shared" si="9"/>
        <v>10</v>
      </c>
      <c r="U62">
        <f t="shared" si="7"/>
        <v>1.7</v>
      </c>
      <c r="W62">
        <v>12</v>
      </c>
    </row>
    <row r="63" spans="1:23">
      <c r="A63" t="s">
        <v>18</v>
      </c>
      <c r="B63" t="s">
        <v>83</v>
      </c>
      <c r="C63" t="s">
        <v>152</v>
      </c>
      <c r="D63">
        <v>100</v>
      </c>
      <c r="E63">
        <v>50</v>
      </c>
      <c r="F63">
        <v>0</v>
      </c>
      <c r="G63">
        <v>0</v>
      </c>
      <c r="H63" s="8">
        <f t="shared" si="0"/>
        <v>150</v>
      </c>
      <c r="I63">
        <f t="shared" si="8"/>
        <v>64.65517241379311</v>
      </c>
      <c r="J63">
        <v>2020</v>
      </c>
      <c r="K63">
        <v>100</v>
      </c>
      <c r="L63">
        <v>50</v>
      </c>
      <c r="M63">
        <v>0</v>
      </c>
      <c r="N63">
        <v>0</v>
      </c>
      <c r="O63">
        <f t="shared" si="1"/>
        <v>150</v>
      </c>
      <c r="P63" s="8">
        <f t="shared" si="4"/>
        <v>57.692307692307686</v>
      </c>
      <c r="Q63" s="8">
        <f t="shared" si="2"/>
        <v>-10.769230769230788</v>
      </c>
      <c r="R63" s="8">
        <f t="shared" si="5"/>
        <v>6.9226554301339451</v>
      </c>
      <c r="S63">
        <f t="shared" si="6"/>
        <v>57.688800000000001</v>
      </c>
      <c r="T63" s="1">
        <f t="shared" si="9"/>
        <v>6</v>
      </c>
      <c r="U63">
        <f t="shared" si="7"/>
        <v>1</v>
      </c>
      <c r="W63">
        <v>6</v>
      </c>
    </row>
    <row r="64" spans="1:23">
      <c r="A64" t="s">
        <v>18</v>
      </c>
      <c r="B64" t="s">
        <v>84</v>
      </c>
      <c r="C64" t="s">
        <v>152</v>
      </c>
      <c r="D64">
        <v>52</v>
      </c>
      <c r="E64">
        <v>13</v>
      </c>
      <c r="F64">
        <v>0</v>
      </c>
      <c r="G64">
        <v>0</v>
      </c>
      <c r="H64" s="8">
        <f t="shared" si="0"/>
        <v>65</v>
      </c>
      <c r="I64">
        <f t="shared" si="8"/>
        <v>28.017241379310342</v>
      </c>
      <c r="J64">
        <v>2020</v>
      </c>
      <c r="K64">
        <v>72</v>
      </c>
      <c r="L64">
        <v>59</v>
      </c>
      <c r="M64">
        <v>0</v>
      </c>
      <c r="N64">
        <v>13</v>
      </c>
      <c r="O64">
        <f t="shared" si="1"/>
        <v>144</v>
      </c>
      <c r="P64" s="8">
        <f t="shared" si="4"/>
        <v>55.384615384615387</v>
      </c>
      <c r="Q64" s="8">
        <f t="shared" si="2"/>
        <v>97.680473372781094</v>
      </c>
      <c r="R64" s="8">
        <f t="shared" si="5"/>
        <v>6.6499769261003685</v>
      </c>
      <c r="S64">
        <f t="shared" si="6"/>
        <v>55.416499999999999</v>
      </c>
      <c r="T64" s="1">
        <f t="shared" si="9"/>
        <v>6</v>
      </c>
      <c r="U64">
        <f t="shared" si="7"/>
        <v>1</v>
      </c>
      <c r="W64">
        <v>10</v>
      </c>
    </row>
    <row r="65" spans="1:23">
      <c r="A65" t="s">
        <v>18</v>
      </c>
      <c r="B65" t="s">
        <v>85</v>
      </c>
      <c r="C65" t="s">
        <v>152</v>
      </c>
      <c r="D65">
        <v>70</v>
      </c>
      <c r="E65">
        <v>37.5</v>
      </c>
      <c r="F65">
        <v>5</v>
      </c>
      <c r="G65">
        <v>0</v>
      </c>
      <c r="H65" s="8">
        <f t="shared" si="0"/>
        <v>112.5</v>
      </c>
      <c r="I65">
        <f t="shared" si="8"/>
        <v>48.491379310344826</v>
      </c>
      <c r="J65">
        <v>2020</v>
      </c>
      <c r="K65">
        <v>81</v>
      </c>
      <c r="L65">
        <v>65</v>
      </c>
      <c r="M65">
        <v>11</v>
      </c>
      <c r="N65">
        <v>0</v>
      </c>
      <c r="O65">
        <f t="shared" si="1"/>
        <v>157</v>
      </c>
      <c r="P65" s="8">
        <f t="shared" si="4"/>
        <v>60.38461538461538</v>
      </c>
      <c r="Q65" s="8">
        <f t="shared" si="2"/>
        <v>24.526495726495721</v>
      </c>
      <c r="R65" s="8">
        <f t="shared" si="5"/>
        <v>7.2471137796055656</v>
      </c>
      <c r="S65">
        <f t="shared" si="6"/>
        <v>60.392600000000002</v>
      </c>
      <c r="T65" s="1">
        <f t="shared" si="9"/>
        <v>8</v>
      </c>
      <c r="U65">
        <f t="shared" si="7"/>
        <v>1.3</v>
      </c>
      <c r="W65">
        <v>8</v>
      </c>
    </row>
    <row r="66" spans="1:23">
      <c r="A66" t="s">
        <v>18</v>
      </c>
      <c r="B66" t="s">
        <v>86</v>
      </c>
      <c r="C66" t="s">
        <v>152</v>
      </c>
      <c r="D66">
        <v>51</v>
      </c>
      <c r="E66">
        <v>75</v>
      </c>
      <c r="F66">
        <v>90</v>
      </c>
      <c r="G66">
        <v>0</v>
      </c>
      <c r="H66" s="8">
        <f t="shared" si="0"/>
        <v>216</v>
      </c>
      <c r="I66">
        <f t="shared" si="8"/>
        <v>93.103448275862064</v>
      </c>
      <c r="J66">
        <v>2020</v>
      </c>
      <c r="K66">
        <v>51</v>
      </c>
      <c r="L66">
        <v>64</v>
      </c>
      <c r="M66">
        <v>10</v>
      </c>
      <c r="N66">
        <v>0</v>
      </c>
      <c r="O66">
        <f t="shared" si="1"/>
        <v>125</v>
      </c>
      <c r="P66" s="8">
        <f t="shared" si="4"/>
        <v>48.07692307692308</v>
      </c>
      <c r="Q66" s="8">
        <f t="shared" si="2"/>
        <v>-48.361823361823355</v>
      </c>
      <c r="R66" s="8">
        <f t="shared" si="5"/>
        <v>5.7673379536998057</v>
      </c>
      <c r="S66">
        <f t="shared" si="6"/>
        <v>48.061100000000003</v>
      </c>
      <c r="T66" s="1">
        <f t="shared" si="9"/>
        <v>4</v>
      </c>
      <c r="U66">
        <f t="shared" si="7"/>
        <v>0.7</v>
      </c>
      <c r="W66">
        <v>2</v>
      </c>
    </row>
    <row r="67" spans="1:23">
      <c r="A67" t="s">
        <v>18</v>
      </c>
      <c r="B67" t="s">
        <v>87</v>
      </c>
      <c r="C67" t="s">
        <v>152</v>
      </c>
      <c r="D67">
        <v>100</v>
      </c>
      <c r="E67">
        <v>35</v>
      </c>
      <c r="F67">
        <v>0</v>
      </c>
      <c r="G67">
        <v>0</v>
      </c>
      <c r="H67" s="8">
        <f t="shared" ref="H67:H108" si="10">SUM(D67:G67)</f>
        <v>135</v>
      </c>
      <c r="I67">
        <f t="shared" si="8"/>
        <v>58.189655172413794</v>
      </c>
      <c r="J67">
        <v>2020</v>
      </c>
      <c r="K67">
        <v>100</v>
      </c>
      <c r="L67">
        <v>35</v>
      </c>
      <c r="M67">
        <v>0</v>
      </c>
      <c r="N67">
        <v>0</v>
      </c>
      <c r="O67">
        <f t="shared" ref="O67:O108" si="11">SUM(K67:N67)</f>
        <v>135</v>
      </c>
      <c r="P67" s="8">
        <f t="shared" si="4"/>
        <v>51.923076923076927</v>
      </c>
      <c r="Q67" s="8">
        <f t="shared" ref="Q67:Q108" si="12">100*((P67-I67))/IF(I67=0,1,I67)</f>
        <v>-10.769230769230765</v>
      </c>
      <c r="R67" s="8">
        <f t="shared" si="5"/>
        <v>6.2303477378262544</v>
      </c>
      <c r="S67">
        <f t="shared" si="6"/>
        <v>51.919600000000003</v>
      </c>
      <c r="T67" s="1">
        <f t="shared" si="9"/>
        <v>6</v>
      </c>
      <c r="U67">
        <f t="shared" si="7"/>
        <v>1</v>
      </c>
      <c r="W67">
        <v>6</v>
      </c>
    </row>
    <row r="68" spans="1:23">
      <c r="A68" t="s">
        <v>18</v>
      </c>
      <c r="B68" t="s">
        <v>88</v>
      </c>
      <c r="C68" t="s">
        <v>152</v>
      </c>
      <c r="D68">
        <v>100</v>
      </c>
      <c r="E68">
        <v>100</v>
      </c>
      <c r="F68">
        <v>0</v>
      </c>
      <c r="G68">
        <v>4</v>
      </c>
      <c r="H68" s="8">
        <f t="shared" si="10"/>
        <v>204</v>
      </c>
      <c r="I68">
        <f t="shared" si="8"/>
        <v>87.931034482758619</v>
      </c>
      <c r="J68">
        <v>2020</v>
      </c>
      <c r="K68">
        <v>100</v>
      </c>
      <c r="L68">
        <v>96</v>
      </c>
      <c r="M68">
        <v>8</v>
      </c>
      <c r="N68">
        <v>4</v>
      </c>
      <c r="O68">
        <f t="shared" si="11"/>
        <v>208</v>
      </c>
      <c r="P68" s="8">
        <f t="shared" ref="P68:P108" si="13">O68/$O$111*100</f>
        <v>80</v>
      </c>
      <c r="Q68" s="8">
        <f t="shared" si="12"/>
        <v>-9.0196078431372531</v>
      </c>
      <c r="R68" s="8">
        <f t="shared" ref="R68:R108" si="14">IF(P68&gt;=80,12,((P68/100)*12)+((Q68/$Q$110))/($Q$111/100))</f>
        <v>12</v>
      </c>
      <c r="S68">
        <f t="shared" ref="S68:S108" si="15">ROUND(R68/$R$110*100,4)</f>
        <v>100</v>
      </c>
      <c r="T68" s="1">
        <f t="shared" ref="T68:T99" si="16">LOOKUP(S68,$Y$3:$Z$10,$AA$3:$AA$10)</f>
        <v>12</v>
      </c>
      <c r="U68">
        <f t="shared" ref="U68:U108" si="17">ROUND((T68/12)*(10/100)*20,1)</f>
        <v>2</v>
      </c>
      <c r="W68">
        <v>12</v>
      </c>
    </row>
    <row r="69" spans="1:23">
      <c r="A69" t="s">
        <v>18</v>
      </c>
      <c r="B69" t="s">
        <v>89</v>
      </c>
      <c r="C69" t="s">
        <v>152</v>
      </c>
      <c r="D69">
        <v>67</v>
      </c>
      <c r="E69">
        <v>20</v>
      </c>
      <c r="F69">
        <v>5</v>
      </c>
      <c r="G69">
        <v>5</v>
      </c>
      <c r="H69" s="8">
        <f t="shared" si="10"/>
        <v>97</v>
      </c>
      <c r="I69">
        <f t="shared" si="8"/>
        <v>41.810344827586206</v>
      </c>
      <c r="J69">
        <v>2020</v>
      </c>
      <c r="K69">
        <v>67</v>
      </c>
      <c r="L69">
        <v>20</v>
      </c>
      <c r="M69">
        <v>5</v>
      </c>
      <c r="N69">
        <v>5</v>
      </c>
      <c r="O69">
        <f t="shared" si="11"/>
        <v>97</v>
      </c>
      <c r="P69" s="8">
        <f t="shared" si="13"/>
        <v>37.307692307692307</v>
      </c>
      <c r="Q69" s="8">
        <f t="shared" si="12"/>
        <v>-10.76923076923077</v>
      </c>
      <c r="R69" s="8">
        <f t="shared" si="14"/>
        <v>4.4765015839800997</v>
      </c>
      <c r="S69">
        <f t="shared" si="15"/>
        <v>37.304200000000002</v>
      </c>
      <c r="T69" s="1">
        <f t="shared" si="16"/>
        <v>2</v>
      </c>
      <c r="U69">
        <f t="shared" si="17"/>
        <v>0.3</v>
      </c>
      <c r="W69">
        <v>1</v>
      </c>
    </row>
    <row r="70" spans="1:23">
      <c r="A70" t="s">
        <v>18</v>
      </c>
      <c r="B70" t="s">
        <v>90</v>
      </c>
      <c r="C70" t="s">
        <v>152</v>
      </c>
      <c r="D70">
        <v>100</v>
      </c>
      <c r="E70">
        <v>25</v>
      </c>
      <c r="F70">
        <v>25</v>
      </c>
      <c r="G70">
        <v>0</v>
      </c>
      <c r="H70" s="8">
        <f t="shared" si="10"/>
        <v>150</v>
      </c>
      <c r="I70">
        <f t="shared" ref="I70:I108" si="18">H70/$H$111*100</f>
        <v>64.65517241379311</v>
      </c>
      <c r="J70">
        <v>2020</v>
      </c>
      <c r="K70">
        <v>100</v>
      </c>
      <c r="L70">
        <v>33</v>
      </c>
      <c r="M70">
        <v>33</v>
      </c>
      <c r="N70">
        <v>0</v>
      </c>
      <c r="O70">
        <f t="shared" si="11"/>
        <v>166</v>
      </c>
      <c r="P70" s="8">
        <f t="shared" si="13"/>
        <v>63.84615384615384</v>
      </c>
      <c r="Q70" s="8">
        <f t="shared" si="12"/>
        <v>-1.2512820512820719</v>
      </c>
      <c r="R70" s="8">
        <f t="shared" si="14"/>
        <v>7.6614894880727054</v>
      </c>
      <c r="S70">
        <f t="shared" si="15"/>
        <v>63.845700000000001</v>
      </c>
      <c r="T70" s="1">
        <f t="shared" si="16"/>
        <v>8</v>
      </c>
      <c r="U70">
        <f t="shared" si="17"/>
        <v>1.3</v>
      </c>
      <c r="W70">
        <v>8</v>
      </c>
    </row>
    <row r="71" spans="1:23">
      <c r="A71" t="s">
        <v>18</v>
      </c>
      <c r="B71" t="s">
        <v>91</v>
      </c>
      <c r="C71" t="s">
        <v>152</v>
      </c>
      <c r="D71">
        <v>62.5</v>
      </c>
      <c r="E71">
        <v>0</v>
      </c>
      <c r="F71">
        <v>0</v>
      </c>
      <c r="G71">
        <v>0</v>
      </c>
      <c r="H71" s="8">
        <f t="shared" si="10"/>
        <v>62.5</v>
      </c>
      <c r="I71">
        <f t="shared" si="18"/>
        <v>26.939655172413797</v>
      </c>
      <c r="J71">
        <v>2020</v>
      </c>
      <c r="K71">
        <v>62.5</v>
      </c>
      <c r="L71">
        <v>0</v>
      </c>
      <c r="M71">
        <v>0</v>
      </c>
      <c r="N71">
        <v>0</v>
      </c>
      <c r="O71">
        <f t="shared" si="11"/>
        <v>62.5</v>
      </c>
      <c r="P71" s="8">
        <f t="shared" si="13"/>
        <v>24.03846153846154</v>
      </c>
      <c r="Q71" s="8">
        <f t="shared" si="12"/>
        <v>-10.769230769230777</v>
      </c>
      <c r="R71" s="8">
        <f t="shared" si="14"/>
        <v>2.8841938916724073</v>
      </c>
      <c r="S71">
        <f t="shared" si="15"/>
        <v>24.0349</v>
      </c>
      <c r="T71" s="1">
        <f t="shared" si="16"/>
        <v>1</v>
      </c>
      <c r="U71">
        <f t="shared" si="17"/>
        <v>0.2</v>
      </c>
      <c r="W71">
        <v>1</v>
      </c>
    </row>
    <row r="72" spans="1:23">
      <c r="A72" t="s">
        <v>18</v>
      </c>
      <c r="B72" t="s">
        <v>92</v>
      </c>
      <c r="C72" t="s">
        <v>152</v>
      </c>
      <c r="D72">
        <v>71.900000000000006</v>
      </c>
      <c r="E72">
        <v>27.2</v>
      </c>
      <c r="F72">
        <v>3</v>
      </c>
      <c r="G72">
        <v>5</v>
      </c>
      <c r="H72" s="8">
        <f t="shared" si="10"/>
        <v>107.10000000000001</v>
      </c>
      <c r="I72">
        <f t="shared" si="18"/>
        <v>46.163793103448278</v>
      </c>
      <c r="J72">
        <v>2020</v>
      </c>
      <c r="K72">
        <v>83</v>
      </c>
      <c r="L72">
        <v>29</v>
      </c>
      <c r="M72">
        <v>9</v>
      </c>
      <c r="N72">
        <v>4</v>
      </c>
      <c r="O72">
        <f t="shared" si="11"/>
        <v>125</v>
      </c>
      <c r="P72" s="8">
        <f t="shared" si="13"/>
        <v>48.07692307692308</v>
      </c>
      <c r="Q72" s="8">
        <f t="shared" si="12"/>
        <v>4.1442217912806179</v>
      </c>
      <c r="R72" s="8">
        <f t="shared" si="14"/>
        <v>5.7693929683958336</v>
      </c>
      <c r="S72">
        <f t="shared" si="15"/>
        <v>48.078299999999999</v>
      </c>
      <c r="T72" s="1">
        <f t="shared" si="16"/>
        <v>4</v>
      </c>
      <c r="U72">
        <f t="shared" si="17"/>
        <v>0.7</v>
      </c>
      <c r="W72">
        <v>4</v>
      </c>
    </row>
    <row r="73" spans="1:23">
      <c r="A73" t="s">
        <v>18</v>
      </c>
      <c r="B73" t="s">
        <v>93</v>
      </c>
      <c r="C73" t="s">
        <v>152</v>
      </c>
      <c r="D73">
        <v>60</v>
      </c>
      <c r="E73">
        <v>70</v>
      </c>
      <c r="F73">
        <v>0</v>
      </c>
      <c r="G73">
        <v>0</v>
      </c>
      <c r="H73" s="8">
        <f t="shared" si="10"/>
        <v>130</v>
      </c>
      <c r="I73">
        <f t="shared" si="18"/>
        <v>56.034482758620683</v>
      </c>
      <c r="J73">
        <v>2020</v>
      </c>
      <c r="K73">
        <v>82</v>
      </c>
      <c r="L73">
        <v>75</v>
      </c>
      <c r="M73">
        <v>0</v>
      </c>
      <c r="N73">
        <v>0</v>
      </c>
      <c r="O73">
        <f t="shared" si="11"/>
        <v>157</v>
      </c>
      <c r="P73" s="8">
        <f t="shared" si="13"/>
        <v>60.38461538461538</v>
      </c>
      <c r="Q73" s="8">
        <f t="shared" si="12"/>
        <v>7.7633136094674589</v>
      </c>
      <c r="R73" s="8">
        <f t="shared" si="14"/>
        <v>7.2464576916160359</v>
      </c>
      <c r="S73">
        <f t="shared" si="15"/>
        <v>60.387099999999997</v>
      </c>
      <c r="T73" s="1">
        <f t="shared" si="16"/>
        <v>8</v>
      </c>
      <c r="U73">
        <f t="shared" si="17"/>
        <v>1.3</v>
      </c>
      <c r="W73">
        <v>8</v>
      </c>
    </row>
    <row r="74" spans="1:23">
      <c r="A74" t="s">
        <v>18</v>
      </c>
      <c r="B74" t="s">
        <v>94</v>
      </c>
      <c r="C74" t="s">
        <v>152</v>
      </c>
      <c r="D74">
        <v>62</v>
      </c>
      <c r="E74">
        <v>49</v>
      </c>
      <c r="F74">
        <v>0</v>
      </c>
      <c r="G74">
        <v>0</v>
      </c>
      <c r="H74" s="8">
        <f t="shared" si="10"/>
        <v>111</v>
      </c>
      <c r="I74">
        <f t="shared" si="18"/>
        <v>47.844827586206897</v>
      </c>
      <c r="J74">
        <v>2020</v>
      </c>
      <c r="K74">
        <v>70.650000000000006</v>
      </c>
      <c r="L74">
        <v>53.26</v>
      </c>
      <c r="M74">
        <v>6.52</v>
      </c>
      <c r="N74">
        <v>0</v>
      </c>
      <c r="O74">
        <f t="shared" si="11"/>
        <v>130.43</v>
      </c>
      <c r="P74" s="8">
        <f t="shared" si="13"/>
        <v>50.165384615384625</v>
      </c>
      <c r="Q74" s="8">
        <f t="shared" si="12"/>
        <v>4.8501732501732686</v>
      </c>
      <c r="R74" s="8">
        <f t="shared" si="14"/>
        <v>6.0200359829844627</v>
      </c>
      <c r="S74">
        <f t="shared" si="15"/>
        <v>50.167000000000002</v>
      </c>
      <c r="T74" s="1">
        <f t="shared" si="16"/>
        <v>6</v>
      </c>
      <c r="U74">
        <f t="shared" si="17"/>
        <v>1</v>
      </c>
      <c r="W74">
        <v>6</v>
      </c>
    </row>
    <row r="75" spans="1:23">
      <c r="A75" t="s">
        <v>18</v>
      </c>
      <c r="B75" t="s">
        <v>95</v>
      </c>
      <c r="C75" t="s">
        <v>152</v>
      </c>
      <c r="D75">
        <v>71</v>
      </c>
      <c r="E75">
        <v>34</v>
      </c>
      <c r="F75">
        <v>0</v>
      </c>
      <c r="G75">
        <v>2.25</v>
      </c>
      <c r="H75" s="8">
        <f t="shared" si="10"/>
        <v>107.25</v>
      </c>
      <c r="I75">
        <f t="shared" si="18"/>
        <v>46.228448275862064</v>
      </c>
      <c r="J75">
        <v>2020</v>
      </c>
      <c r="K75">
        <v>82</v>
      </c>
      <c r="L75">
        <v>43</v>
      </c>
      <c r="M75">
        <v>0</v>
      </c>
      <c r="N75">
        <v>2.25</v>
      </c>
      <c r="O75">
        <f t="shared" si="11"/>
        <v>127.25</v>
      </c>
      <c r="P75" s="8">
        <f t="shared" si="13"/>
        <v>48.942307692307693</v>
      </c>
      <c r="Q75" s="8">
        <f t="shared" si="12"/>
        <v>5.8705397166935764</v>
      </c>
      <c r="R75" s="8">
        <f t="shared" si="14"/>
        <v>5.8733066879612572</v>
      </c>
      <c r="S75">
        <f t="shared" si="15"/>
        <v>48.944200000000002</v>
      </c>
      <c r="T75" s="1">
        <f t="shared" si="16"/>
        <v>4</v>
      </c>
      <c r="U75">
        <f t="shared" si="17"/>
        <v>0.7</v>
      </c>
      <c r="W75">
        <v>4</v>
      </c>
    </row>
    <row r="76" spans="1:23">
      <c r="A76" t="s">
        <v>18</v>
      </c>
      <c r="B76" t="s">
        <v>96</v>
      </c>
      <c r="C76" t="s">
        <v>152</v>
      </c>
      <c r="D76">
        <v>100</v>
      </c>
      <c r="E76">
        <v>0</v>
      </c>
      <c r="F76">
        <v>0</v>
      </c>
      <c r="G76">
        <v>0</v>
      </c>
      <c r="H76" s="8">
        <f t="shared" si="10"/>
        <v>100</v>
      </c>
      <c r="I76">
        <f t="shared" si="18"/>
        <v>43.103448275862064</v>
      </c>
      <c r="J76">
        <v>2020</v>
      </c>
      <c r="K76">
        <v>100</v>
      </c>
      <c r="L76">
        <v>0</v>
      </c>
      <c r="M76">
        <v>0</v>
      </c>
      <c r="N76">
        <v>0</v>
      </c>
      <c r="O76">
        <f t="shared" si="11"/>
        <v>100</v>
      </c>
      <c r="P76" s="8">
        <f t="shared" si="13"/>
        <v>38.461538461538467</v>
      </c>
      <c r="Q76" s="8">
        <f t="shared" si="12"/>
        <v>-10.769230769230747</v>
      </c>
      <c r="R76" s="8">
        <f t="shared" si="14"/>
        <v>4.6149631224416394</v>
      </c>
      <c r="S76">
        <f t="shared" si="15"/>
        <v>38.457999999999998</v>
      </c>
      <c r="T76" s="1">
        <f t="shared" si="16"/>
        <v>2</v>
      </c>
      <c r="U76">
        <f t="shared" si="17"/>
        <v>0.3</v>
      </c>
      <c r="W76">
        <v>1</v>
      </c>
    </row>
    <row r="77" spans="1:23">
      <c r="A77" t="s">
        <v>18</v>
      </c>
      <c r="B77" t="s">
        <v>97</v>
      </c>
      <c r="C77" t="s">
        <v>152</v>
      </c>
      <c r="D77">
        <v>100</v>
      </c>
      <c r="E77">
        <v>0</v>
      </c>
      <c r="F77">
        <v>0</v>
      </c>
      <c r="G77">
        <v>0</v>
      </c>
      <c r="H77" s="8">
        <f t="shared" si="10"/>
        <v>100</v>
      </c>
      <c r="I77">
        <f t="shared" si="18"/>
        <v>43.103448275862064</v>
      </c>
      <c r="J77">
        <v>2020</v>
      </c>
      <c r="K77">
        <v>100</v>
      </c>
      <c r="L77">
        <v>41</v>
      </c>
      <c r="M77">
        <v>41</v>
      </c>
      <c r="N77">
        <v>0</v>
      </c>
      <c r="O77">
        <f t="shared" si="11"/>
        <v>182</v>
      </c>
      <c r="P77" s="8">
        <f t="shared" si="13"/>
        <v>70</v>
      </c>
      <c r="Q77" s="8">
        <f t="shared" si="12"/>
        <v>62.400000000000013</v>
      </c>
      <c r="R77" s="8">
        <f t="shared" si="14"/>
        <v>8.4024422505381651</v>
      </c>
      <c r="S77">
        <f t="shared" si="15"/>
        <v>70.020399999999995</v>
      </c>
      <c r="T77" s="1">
        <f t="shared" si="16"/>
        <v>10</v>
      </c>
      <c r="U77">
        <f t="shared" si="17"/>
        <v>1.7</v>
      </c>
      <c r="W77">
        <v>12</v>
      </c>
    </row>
    <row r="78" spans="1:23">
      <c r="A78" t="s">
        <v>18</v>
      </c>
      <c r="B78" t="s">
        <v>98</v>
      </c>
      <c r="C78" t="s">
        <v>152</v>
      </c>
      <c r="D78">
        <v>100</v>
      </c>
      <c r="E78">
        <v>20</v>
      </c>
      <c r="F78">
        <v>0</v>
      </c>
      <c r="G78">
        <v>0</v>
      </c>
      <c r="H78" s="8">
        <f t="shared" si="10"/>
        <v>120</v>
      </c>
      <c r="I78">
        <f t="shared" si="18"/>
        <v>51.724137931034484</v>
      </c>
      <c r="J78">
        <v>2020</v>
      </c>
      <c r="K78">
        <v>100</v>
      </c>
      <c r="L78">
        <v>20</v>
      </c>
      <c r="M78">
        <v>0</v>
      </c>
      <c r="N78">
        <v>0</v>
      </c>
      <c r="O78">
        <f t="shared" si="11"/>
        <v>120</v>
      </c>
      <c r="P78" s="8">
        <f t="shared" si="13"/>
        <v>46.153846153846153</v>
      </c>
      <c r="Q78" s="8">
        <f t="shared" si="12"/>
        <v>-10.769230769230774</v>
      </c>
      <c r="R78" s="8">
        <f t="shared" si="14"/>
        <v>5.538040045518561</v>
      </c>
      <c r="S78">
        <f t="shared" si="15"/>
        <v>46.150300000000001</v>
      </c>
      <c r="T78" s="1">
        <f t="shared" si="16"/>
        <v>4</v>
      </c>
      <c r="U78">
        <f t="shared" si="17"/>
        <v>0.7</v>
      </c>
      <c r="W78">
        <v>4</v>
      </c>
    </row>
    <row r="79" spans="1:23">
      <c r="A79" t="s">
        <v>18</v>
      </c>
      <c r="B79" t="s">
        <v>99</v>
      </c>
      <c r="C79" t="s">
        <v>152</v>
      </c>
      <c r="D79">
        <v>100</v>
      </c>
      <c r="E79">
        <v>50</v>
      </c>
      <c r="F79">
        <v>0</v>
      </c>
      <c r="G79">
        <v>0</v>
      </c>
      <c r="H79" s="8">
        <f t="shared" si="10"/>
        <v>150</v>
      </c>
      <c r="I79">
        <f t="shared" si="18"/>
        <v>64.65517241379311</v>
      </c>
      <c r="J79">
        <v>2020</v>
      </c>
      <c r="K79">
        <v>100</v>
      </c>
      <c r="L79">
        <v>50</v>
      </c>
      <c r="M79">
        <v>0</v>
      </c>
      <c r="N79">
        <v>0</v>
      </c>
      <c r="O79">
        <f t="shared" si="11"/>
        <v>150</v>
      </c>
      <c r="P79" s="8">
        <f t="shared" si="13"/>
        <v>57.692307692307686</v>
      </c>
      <c r="Q79" s="8">
        <f t="shared" si="12"/>
        <v>-10.769230769230788</v>
      </c>
      <c r="R79" s="8">
        <f t="shared" si="14"/>
        <v>6.9226554301339451</v>
      </c>
      <c r="S79">
        <f t="shared" si="15"/>
        <v>57.688800000000001</v>
      </c>
      <c r="T79" s="1">
        <f t="shared" si="16"/>
        <v>6</v>
      </c>
      <c r="U79">
        <f t="shared" si="17"/>
        <v>1</v>
      </c>
      <c r="W79">
        <v>6</v>
      </c>
    </row>
    <row r="80" spans="1:23">
      <c r="A80" t="s">
        <v>18</v>
      </c>
      <c r="B80" t="s">
        <v>100</v>
      </c>
      <c r="C80" t="s">
        <v>152</v>
      </c>
      <c r="D80">
        <v>100</v>
      </c>
      <c r="E80">
        <v>47</v>
      </c>
      <c r="F80">
        <v>0</v>
      </c>
      <c r="G80">
        <v>0</v>
      </c>
      <c r="H80" s="8">
        <f t="shared" si="10"/>
        <v>147</v>
      </c>
      <c r="I80">
        <f t="shared" si="18"/>
        <v>63.362068965517238</v>
      </c>
      <c r="J80">
        <v>2020</v>
      </c>
      <c r="K80">
        <v>100</v>
      </c>
      <c r="L80">
        <v>47</v>
      </c>
      <c r="M80">
        <v>0</v>
      </c>
      <c r="N80">
        <v>0</v>
      </c>
      <c r="O80">
        <f t="shared" si="11"/>
        <v>147</v>
      </c>
      <c r="P80" s="8">
        <f t="shared" si="13"/>
        <v>56.53846153846154</v>
      </c>
      <c r="Q80" s="8">
        <f t="shared" si="12"/>
        <v>-10.769230769230761</v>
      </c>
      <c r="R80" s="8">
        <f t="shared" si="14"/>
        <v>6.7841938916724072</v>
      </c>
      <c r="S80">
        <f t="shared" si="15"/>
        <v>56.5349</v>
      </c>
      <c r="T80" s="1">
        <f t="shared" si="16"/>
        <v>6</v>
      </c>
      <c r="U80">
        <f t="shared" si="17"/>
        <v>1</v>
      </c>
      <c r="W80">
        <v>6</v>
      </c>
    </row>
    <row r="81" spans="1:24">
      <c r="A81" t="s">
        <v>18</v>
      </c>
      <c r="B81" t="s">
        <v>101</v>
      </c>
      <c r="C81" t="s">
        <v>152</v>
      </c>
      <c r="D81">
        <v>30.16</v>
      </c>
      <c r="E81">
        <v>1</v>
      </c>
      <c r="F81">
        <v>1</v>
      </c>
      <c r="G81">
        <v>1</v>
      </c>
      <c r="H81" s="8">
        <f t="shared" si="10"/>
        <v>33.159999999999997</v>
      </c>
      <c r="I81">
        <f t="shared" si="18"/>
        <v>14.293103448275859</v>
      </c>
      <c r="J81">
        <v>2020</v>
      </c>
      <c r="K81">
        <v>87.54</v>
      </c>
      <c r="L81">
        <v>25.8</v>
      </c>
      <c r="M81">
        <v>12.37</v>
      </c>
      <c r="N81">
        <v>0.28000000000000003</v>
      </c>
      <c r="O81">
        <f t="shared" si="11"/>
        <v>125.99000000000001</v>
      </c>
      <c r="P81" s="8">
        <f t="shared" si="13"/>
        <v>48.457692307692312</v>
      </c>
      <c r="Q81" s="8">
        <f t="shared" si="12"/>
        <v>239.02848659181601</v>
      </c>
      <c r="R81" s="8">
        <f t="shared" si="14"/>
        <v>5.8242783245194856</v>
      </c>
      <c r="S81">
        <f t="shared" si="15"/>
        <v>48.535699999999999</v>
      </c>
      <c r="T81" s="1">
        <f t="shared" si="16"/>
        <v>4</v>
      </c>
      <c r="U81">
        <f t="shared" si="17"/>
        <v>0.7</v>
      </c>
      <c r="W81">
        <v>12</v>
      </c>
    </row>
    <row r="82" spans="1:24">
      <c r="A82" t="s">
        <v>18</v>
      </c>
      <c r="B82" t="s">
        <v>102</v>
      </c>
      <c r="C82" t="s">
        <v>152</v>
      </c>
      <c r="D82">
        <v>100</v>
      </c>
      <c r="E82">
        <v>100</v>
      </c>
      <c r="F82">
        <v>0</v>
      </c>
      <c r="G82">
        <v>0</v>
      </c>
      <c r="H82" s="8">
        <f t="shared" si="10"/>
        <v>200</v>
      </c>
      <c r="I82">
        <f t="shared" si="18"/>
        <v>86.206896551724128</v>
      </c>
      <c r="J82">
        <v>2020</v>
      </c>
      <c r="K82">
        <v>100</v>
      </c>
      <c r="L82">
        <v>100</v>
      </c>
      <c r="M82">
        <v>0</v>
      </c>
      <c r="N82">
        <v>0</v>
      </c>
      <c r="O82">
        <f t="shared" si="11"/>
        <v>200</v>
      </c>
      <c r="P82" s="8">
        <f t="shared" si="13"/>
        <v>76.923076923076934</v>
      </c>
      <c r="Q82" s="8">
        <f t="shared" si="12"/>
        <v>-10.769230769230747</v>
      </c>
      <c r="R82" s="8">
        <f t="shared" si="14"/>
        <v>9.2303477378262553</v>
      </c>
      <c r="S82">
        <f t="shared" si="15"/>
        <v>76.919600000000003</v>
      </c>
      <c r="T82" s="1">
        <f t="shared" si="16"/>
        <v>10</v>
      </c>
      <c r="U82">
        <f t="shared" si="17"/>
        <v>1.7</v>
      </c>
      <c r="W82">
        <v>10</v>
      </c>
    </row>
    <row r="83" spans="1:24">
      <c r="A83" t="s">
        <v>18</v>
      </c>
      <c r="B83" t="s">
        <v>103</v>
      </c>
      <c r="C83" t="s">
        <v>152</v>
      </c>
      <c r="D83">
        <v>100</v>
      </c>
      <c r="E83">
        <v>40</v>
      </c>
      <c r="F83">
        <v>1</v>
      </c>
      <c r="G83">
        <v>0</v>
      </c>
      <c r="H83" s="8">
        <f t="shared" si="10"/>
        <v>141</v>
      </c>
      <c r="I83">
        <f t="shared" si="18"/>
        <v>60.775862068965516</v>
      </c>
      <c r="J83">
        <v>2020</v>
      </c>
      <c r="K83">
        <v>100</v>
      </c>
      <c r="L83">
        <v>40</v>
      </c>
      <c r="M83">
        <v>2</v>
      </c>
      <c r="N83">
        <v>0</v>
      </c>
      <c r="O83">
        <f t="shared" si="11"/>
        <v>142</v>
      </c>
      <c r="P83" s="8">
        <f t="shared" si="13"/>
        <v>54.615384615384613</v>
      </c>
      <c r="Q83" s="8">
        <f t="shared" si="12"/>
        <v>-10.136388434260777</v>
      </c>
      <c r="R83" s="8">
        <f t="shared" si="14"/>
        <v>6.553449429485438</v>
      </c>
      <c r="S83">
        <f t="shared" si="15"/>
        <v>54.612099999999998</v>
      </c>
      <c r="T83" s="1">
        <f t="shared" si="16"/>
        <v>6</v>
      </c>
      <c r="U83">
        <f t="shared" si="17"/>
        <v>1</v>
      </c>
      <c r="W83">
        <v>6</v>
      </c>
    </row>
    <row r="84" spans="1:24">
      <c r="A84" t="s">
        <v>18</v>
      </c>
      <c r="B84" t="s">
        <v>104</v>
      </c>
      <c r="C84" t="s">
        <v>152</v>
      </c>
      <c r="D84">
        <v>100</v>
      </c>
      <c r="E84">
        <v>32</v>
      </c>
      <c r="F84">
        <v>0</v>
      </c>
      <c r="G84">
        <v>0</v>
      </c>
      <c r="H84" s="8">
        <f t="shared" si="10"/>
        <v>132</v>
      </c>
      <c r="I84">
        <f t="shared" si="18"/>
        <v>56.896551724137936</v>
      </c>
      <c r="J84">
        <v>2020</v>
      </c>
      <c r="K84">
        <v>100</v>
      </c>
      <c r="L84">
        <v>60</v>
      </c>
      <c r="M84">
        <v>17</v>
      </c>
      <c r="N84">
        <v>40</v>
      </c>
      <c r="O84">
        <f t="shared" si="11"/>
        <v>217</v>
      </c>
      <c r="P84" s="8">
        <f t="shared" si="13"/>
        <v>83.461538461538467</v>
      </c>
      <c r="Q84" s="8">
        <f t="shared" si="12"/>
        <v>46.689976689976689</v>
      </c>
      <c r="R84" s="8">
        <f t="shared" si="14"/>
        <v>12</v>
      </c>
      <c r="S84">
        <f t="shared" si="15"/>
        <v>100</v>
      </c>
      <c r="T84" s="1">
        <f t="shared" si="16"/>
        <v>12</v>
      </c>
      <c r="U84">
        <f t="shared" si="17"/>
        <v>2</v>
      </c>
      <c r="W84">
        <v>12</v>
      </c>
    </row>
    <row r="85" spans="1:24">
      <c r="A85" t="s">
        <v>18</v>
      </c>
      <c r="B85" t="s">
        <v>105</v>
      </c>
      <c r="C85" t="s">
        <v>152</v>
      </c>
      <c r="D85">
        <v>100</v>
      </c>
      <c r="E85">
        <v>0</v>
      </c>
      <c r="F85">
        <v>0</v>
      </c>
      <c r="G85">
        <v>0</v>
      </c>
      <c r="H85" s="8">
        <f t="shared" si="10"/>
        <v>100</v>
      </c>
      <c r="I85">
        <f t="shared" si="18"/>
        <v>43.103448275862064</v>
      </c>
      <c r="J85">
        <v>2020</v>
      </c>
      <c r="K85">
        <v>100</v>
      </c>
      <c r="L85">
        <v>80</v>
      </c>
      <c r="M85">
        <v>0</v>
      </c>
      <c r="N85">
        <v>0</v>
      </c>
      <c r="O85">
        <f t="shared" si="11"/>
        <v>180</v>
      </c>
      <c r="P85" s="8">
        <f t="shared" si="13"/>
        <v>69.230769230769226</v>
      </c>
      <c r="Q85" s="8">
        <f t="shared" si="12"/>
        <v>60.615384615384627</v>
      </c>
      <c r="R85" s="8">
        <f t="shared" si="14"/>
        <v>8.3100647108284935</v>
      </c>
      <c r="S85">
        <f t="shared" si="15"/>
        <v>69.250500000000002</v>
      </c>
      <c r="T85" s="66">
        <f t="shared" si="16"/>
        <v>8</v>
      </c>
      <c r="U85">
        <f t="shared" si="17"/>
        <v>1.3</v>
      </c>
      <c r="V85" s="66" t="s">
        <v>55</v>
      </c>
      <c r="W85">
        <v>12</v>
      </c>
      <c r="X85" s="10" t="s">
        <v>155</v>
      </c>
    </row>
    <row r="86" spans="1:24">
      <c r="A86" t="s">
        <v>18</v>
      </c>
      <c r="B86" t="s">
        <v>106</v>
      </c>
      <c r="C86" t="s">
        <v>152</v>
      </c>
      <c r="D86">
        <v>61.82</v>
      </c>
      <c r="E86">
        <v>9.1</v>
      </c>
      <c r="F86">
        <v>9.09</v>
      </c>
      <c r="G86">
        <v>0</v>
      </c>
      <c r="H86" s="8">
        <f t="shared" si="10"/>
        <v>80.010000000000005</v>
      </c>
      <c r="I86">
        <f t="shared" si="18"/>
        <v>34.487068965517246</v>
      </c>
      <c r="J86">
        <v>2020</v>
      </c>
      <c r="K86">
        <v>61.84</v>
      </c>
      <c r="L86">
        <v>18.190000000000001</v>
      </c>
      <c r="M86">
        <v>4.55</v>
      </c>
      <c r="N86">
        <v>0</v>
      </c>
      <c r="O86">
        <f t="shared" si="11"/>
        <v>84.58</v>
      </c>
      <c r="P86" s="8">
        <f t="shared" si="13"/>
        <v>32.530769230769231</v>
      </c>
      <c r="Q86" s="8">
        <f t="shared" si="12"/>
        <v>-5.6725601607491489</v>
      </c>
      <c r="R86" s="8">
        <f t="shared" si="14"/>
        <v>3.9034702914566446</v>
      </c>
      <c r="S86">
        <f t="shared" si="15"/>
        <v>32.5289</v>
      </c>
      <c r="T86" s="1">
        <f t="shared" si="16"/>
        <v>2</v>
      </c>
      <c r="U86">
        <f t="shared" si="17"/>
        <v>0.3</v>
      </c>
      <c r="W86">
        <v>1</v>
      </c>
    </row>
    <row r="87" spans="1:24">
      <c r="A87" t="s">
        <v>18</v>
      </c>
      <c r="B87" t="s">
        <v>107</v>
      </c>
      <c r="C87" t="s">
        <v>152</v>
      </c>
      <c r="D87">
        <v>100</v>
      </c>
      <c r="E87">
        <v>66</v>
      </c>
      <c r="F87">
        <v>66</v>
      </c>
      <c r="G87">
        <v>0</v>
      </c>
      <c r="H87" s="8">
        <f t="shared" si="10"/>
        <v>232</v>
      </c>
      <c r="I87">
        <f t="shared" si="18"/>
        <v>100</v>
      </c>
      <c r="J87">
        <v>2020</v>
      </c>
      <c r="K87">
        <v>100</v>
      </c>
      <c r="L87">
        <v>100</v>
      </c>
      <c r="M87">
        <v>31</v>
      </c>
      <c r="N87">
        <v>0</v>
      </c>
      <c r="O87">
        <f t="shared" si="11"/>
        <v>231</v>
      </c>
      <c r="P87" s="8">
        <f t="shared" si="13"/>
        <v>88.84615384615384</v>
      </c>
      <c r="Q87" s="8">
        <f t="shared" si="12"/>
        <v>-11.153846153846162</v>
      </c>
      <c r="R87" s="8">
        <f t="shared" si="14"/>
        <v>12</v>
      </c>
      <c r="S87">
        <f t="shared" si="15"/>
        <v>100</v>
      </c>
      <c r="T87" s="1">
        <f t="shared" si="16"/>
        <v>12</v>
      </c>
      <c r="U87">
        <f t="shared" si="17"/>
        <v>2</v>
      </c>
      <c r="W87">
        <v>12</v>
      </c>
    </row>
    <row r="88" spans="1:24">
      <c r="A88" t="s">
        <v>18</v>
      </c>
      <c r="B88" t="s">
        <v>108</v>
      </c>
      <c r="C88" t="s">
        <v>152</v>
      </c>
      <c r="D88">
        <v>100</v>
      </c>
      <c r="E88">
        <v>45</v>
      </c>
      <c r="F88">
        <v>65</v>
      </c>
      <c r="G88">
        <v>0</v>
      </c>
      <c r="H88" s="8">
        <f t="shared" si="10"/>
        <v>210</v>
      </c>
      <c r="I88">
        <f t="shared" si="18"/>
        <v>90.517241379310349</v>
      </c>
      <c r="J88">
        <v>2020</v>
      </c>
      <c r="K88">
        <v>100</v>
      </c>
      <c r="L88">
        <v>55</v>
      </c>
      <c r="M88">
        <v>21</v>
      </c>
      <c r="N88">
        <v>21</v>
      </c>
      <c r="O88">
        <f t="shared" si="11"/>
        <v>197</v>
      </c>
      <c r="P88" s="8">
        <f t="shared" si="13"/>
        <v>75.769230769230774</v>
      </c>
      <c r="Q88" s="8">
        <f t="shared" si="12"/>
        <v>-16.293040293040292</v>
      </c>
      <c r="R88" s="8">
        <f t="shared" si="14"/>
        <v>9.0916700050252572</v>
      </c>
      <c r="S88">
        <f t="shared" si="15"/>
        <v>75.763900000000007</v>
      </c>
      <c r="T88" s="1">
        <f t="shared" si="16"/>
        <v>10</v>
      </c>
      <c r="U88">
        <f t="shared" si="17"/>
        <v>1.7</v>
      </c>
      <c r="W88">
        <v>10</v>
      </c>
    </row>
    <row r="89" spans="1:24">
      <c r="A89" t="s">
        <v>18</v>
      </c>
      <c r="B89" t="s">
        <v>109</v>
      </c>
      <c r="C89" t="s">
        <v>152</v>
      </c>
      <c r="D89">
        <v>62</v>
      </c>
      <c r="E89">
        <v>62</v>
      </c>
      <c r="F89">
        <v>10</v>
      </c>
      <c r="G89">
        <v>0</v>
      </c>
      <c r="H89" s="8">
        <f t="shared" si="10"/>
        <v>134</v>
      </c>
      <c r="I89">
        <f t="shared" si="18"/>
        <v>57.758620689655174</v>
      </c>
      <c r="J89">
        <v>2020</v>
      </c>
      <c r="K89">
        <v>62</v>
      </c>
      <c r="L89">
        <v>57</v>
      </c>
      <c r="M89">
        <v>3</v>
      </c>
      <c r="N89">
        <v>0</v>
      </c>
      <c r="O89">
        <f t="shared" si="11"/>
        <v>122</v>
      </c>
      <c r="P89" s="8">
        <f t="shared" si="13"/>
        <v>46.92307692307692</v>
      </c>
      <c r="Q89" s="8">
        <f t="shared" si="12"/>
        <v>-18.760045924225039</v>
      </c>
      <c r="R89" s="8">
        <f t="shared" si="14"/>
        <v>5.6300349882651526</v>
      </c>
      <c r="S89">
        <f t="shared" si="15"/>
        <v>46.917000000000002</v>
      </c>
      <c r="T89" s="1">
        <f t="shared" si="16"/>
        <v>4</v>
      </c>
      <c r="U89">
        <f t="shared" si="17"/>
        <v>0.7</v>
      </c>
      <c r="W89">
        <v>4</v>
      </c>
    </row>
    <row r="90" spans="1:24">
      <c r="A90" t="s">
        <v>18</v>
      </c>
      <c r="B90" t="s">
        <v>110</v>
      </c>
      <c r="C90" t="s">
        <v>152</v>
      </c>
      <c r="D90">
        <v>10</v>
      </c>
      <c r="E90">
        <v>5</v>
      </c>
      <c r="F90">
        <v>0</v>
      </c>
      <c r="G90">
        <v>0</v>
      </c>
      <c r="H90" s="8">
        <f t="shared" si="10"/>
        <v>15</v>
      </c>
      <c r="I90">
        <f t="shared" si="18"/>
        <v>6.4655172413793105</v>
      </c>
      <c r="J90">
        <v>2020</v>
      </c>
      <c r="K90">
        <v>10</v>
      </c>
      <c r="L90">
        <v>5</v>
      </c>
      <c r="M90">
        <v>3</v>
      </c>
      <c r="N90">
        <v>0</v>
      </c>
      <c r="O90">
        <f t="shared" si="11"/>
        <v>18</v>
      </c>
      <c r="P90" s="8">
        <f t="shared" si="13"/>
        <v>6.9230769230769234</v>
      </c>
      <c r="Q90" s="8">
        <f t="shared" si="12"/>
        <v>7.0769230769230793</v>
      </c>
      <c r="R90" s="8">
        <f t="shared" si="14"/>
        <v>0.83104621184604455</v>
      </c>
      <c r="S90">
        <f t="shared" si="15"/>
        <v>6.9253999999999998</v>
      </c>
      <c r="T90" s="1">
        <f t="shared" si="16"/>
        <v>0</v>
      </c>
      <c r="U90">
        <f t="shared" si="17"/>
        <v>0</v>
      </c>
      <c r="W90">
        <v>0</v>
      </c>
    </row>
    <row r="91" spans="1:24">
      <c r="A91" t="s">
        <v>18</v>
      </c>
      <c r="B91" t="s">
        <v>111</v>
      </c>
      <c r="C91" t="s">
        <v>152</v>
      </c>
      <c r="D91">
        <v>100</v>
      </c>
      <c r="E91">
        <v>0</v>
      </c>
      <c r="F91">
        <v>0</v>
      </c>
      <c r="G91">
        <v>0</v>
      </c>
      <c r="H91" s="8">
        <f t="shared" si="10"/>
        <v>100</v>
      </c>
      <c r="I91">
        <f t="shared" si="18"/>
        <v>43.103448275862064</v>
      </c>
      <c r="J91">
        <v>2020</v>
      </c>
      <c r="K91">
        <v>100</v>
      </c>
      <c r="L91">
        <v>20</v>
      </c>
      <c r="M91">
        <v>30</v>
      </c>
      <c r="N91">
        <v>10</v>
      </c>
      <c r="O91">
        <f t="shared" si="11"/>
        <v>160</v>
      </c>
      <c r="P91" s="8">
        <f t="shared" si="13"/>
        <v>61.53846153846154</v>
      </c>
      <c r="Q91" s="8">
        <f t="shared" si="12"/>
        <v>42.769230769230788</v>
      </c>
      <c r="R91" s="8">
        <f t="shared" si="14"/>
        <v>7.3862893137317807</v>
      </c>
      <c r="S91">
        <f t="shared" si="15"/>
        <v>61.552399999999999</v>
      </c>
      <c r="T91" s="1">
        <f t="shared" si="16"/>
        <v>8</v>
      </c>
      <c r="U91">
        <f t="shared" si="17"/>
        <v>1.3</v>
      </c>
      <c r="W91">
        <v>8</v>
      </c>
    </row>
    <row r="92" spans="1:24">
      <c r="A92" t="s">
        <v>18</v>
      </c>
      <c r="B92" t="s">
        <v>112</v>
      </c>
      <c r="C92" t="s">
        <v>152</v>
      </c>
      <c r="D92">
        <v>100</v>
      </c>
      <c r="E92">
        <v>0</v>
      </c>
      <c r="F92">
        <v>0</v>
      </c>
      <c r="G92">
        <v>0</v>
      </c>
      <c r="H92" s="8">
        <f t="shared" si="10"/>
        <v>100</v>
      </c>
      <c r="I92">
        <f t="shared" si="18"/>
        <v>43.103448275862064</v>
      </c>
      <c r="J92">
        <v>2020</v>
      </c>
      <c r="K92">
        <v>100</v>
      </c>
      <c r="L92">
        <v>0</v>
      </c>
      <c r="M92">
        <v>0</v>
      </c>
      <c r="N92">
        <v>0</v>
      </c>
      <c r="O92">
        <f t="shared" si="11"/>
        <v>100</v>
      </c>
      <c r="P92" s="8">
        <f t="shared" si="13"/>
        <v>38.461538461538467</v>
      </c>
      <c r="Q92" s="8">
        <f t="shared" si="12"/>
        <v>-10.769230769230747</v>
      </c>
      <c r="R92" s="8">
        <f t="shared" si="14"/>
        <v>4.6149631224416394</v>
      </c>
      <c r="S92">
        <f t="shared" si="15"/>
        <v>38.457999999999998</v>
      </c>
      <c r="T92" s="1">
        <f t="shared" si="16"/>
        <v>2</v>
      </c>
      <c r="U92">
        <f t="shared" si="17"/>
        <v>0.3</v>
      </c>
      <c r="W92">
        <v>1</v>
      </c>
    </row>
    <row r="93" spans="1:24">
      <c r="A93" t="s">
        <v>18</v>
      </c>
      <c r="B93" t="s">
        <v>113</v>
      </c>
      <c r="C93" t="s">
        <v>152</v>
      </c>
      <c r="D93">
        <v>60</v>
      </c>
      <c r="E93">
        <v>0</v>
      </c>
      <c r="F93">
        <v>0</v>
      </c>
      <c r="G93">
        <v>0</v>
      </c>
      <c r="H93" s="8">
        <f t="shared" si="10"/>
        <v>60</v>
      </c>
      <c r="I93">
        <f t="shared" si="18"/>
        <v>25.862068965517242</v>
      </c>
      <c r="J93">
        <v>2020</v>
      </c>
      <c r="K93">
        <v>60</v>
      </c>
      <c r="L93">
        <v>50</v>
      </c>
      <c r="M93">
        <v>0</v>
      </c>
      <c r="N93">
        <v>0</v>
      </c>
      <c r="O93">
        <f t="shared" si="11"/>
        <v>110</v>
      </c>
      <c r="P93" s="8">
        <f t="shared" si="13"/>
        <v>42.307692307692307</v>
      </c>
      <c r="Q93" s="8">
        <f t="shared" si="12"/>
        <v>63.589743589743584</v>
      </c>
      <c r="R93" s="8">
        <f t="shared" si="14"/>
        <v>5.0794118923958953</v>
      </c>
      <c r="S93">
        <f t="shared" si="15"/>
        <v>42.328400000000002</v>
      </c>
      <c r="T93" s="1">
        <f t="shared" si="16"/>
        <v>4</v>
      </c>
      <c r="U93">
        <f t="shared" si="17"/>
        <v>0.7</v>
      </c>
      <c r="W93">
        <v>6</v>
      </c>
    </row>
    <row r="94" spans="1:24">
      <c r="A94" t="s">
        <v>18</v>
      </c>
      <c r="B94" t="s">
        <v>114</v>
      </c>
      <c r="C94" t="s">
        <v>152</v>
      </c>
      <c r="D94">
        <v>60</v>
      </c>
      <c r="E94">
        <v>30</v>
      </c>
      <c r="F94">
        <v>0</v>
      </c>
      <c r="G94">
        <v>0</v>
      </c>
      <c r="H94" s="8">
        <f t="shared" si="10"/>
        <v>90</v>
      </c>
      <c r="I94">
        <f t="shared" si="18"/>
        <v>38.793103448275865</v>
      </c>
      <c r="J94">
        <v>2020</v>
      </c>
      <c r="K94">
        <v>100</v>
      </c>
      <c r="L94">
        <v>20</v>
      </c>
      <c r="M94">
        <v>20</v>
      </c>
      <c r="N94">
        <v>0</v>
      </c>
      <c r="O94">
        <f t="shared" si="11"/>
        <v>140</v>
      </c>
      <c r="P94" s="8">
        <f t="shared" si="13"/>
        <v>53.846153846153847</v>
      </c>
      <c r="Q94" s="8">
        <f t="shared" si="12"/>
        <v>38.803418803418793</v>
      </c>
      <c r="R94" s="8">
        <f t="shared" si="14"/>
        <v>6.463057174206015</v>
      </c>
      <c r="S94">
        <f t="shared" si="15"/>
        <v>53.858800000000002</v>
      </c>
      <c r="T94" s="1">
        <f t="shared" si="16"/>
        <v>6</v>
      </c>
      <c r="U94">
        <f t="shared" si="17"/>
        <v>1</v>
      </c>
      <c r="W94">
        <v>8</v>
      </c>
    </row>
    <row r="95" spans="1:24">
      <c r="A95" t="s">
        <v>18</v>
      </c>
      <c r="B95" t="s">
        <v>115</v>
      </c>
      <c r="C95" t="s">
        <v>152</v>
      </c>
      <c r="D95">
        <v>100</v>
      </c>
      <c r="E95">
        <v>6</v>
      </c>
      <c r="F95">
        <v>0</v>
      </c>
      <c r="G95">
        <v>0</v>
      </c>
      <c r="H95" s="8">
        <f t="shared" si="10"/>
        <v>106</v>
      </c>
      <c r="I95">
        <f t="shared" si="18"/>
        <v>45.689655172413794</v>
      </c>
      <c r="J95">
        <v>2020</v>
      </c>
      <c r="K95">
        <v>100</v>
      </c>
      <c r="L95">
        <v>100</v>
      </c>
      <c r="M95">
        <v>0</v>
      </c>
      <c r="N95">
        <v>0</v>
      </c>
      <c r="O95">
        <f t="shared" si="11"/>
        <v>200</v>
      </c>
      <c r="P95" s="8">
        <f t="shared" si="13"/>
        <v>76.923076923076934</v>
      </c>
      <c r="Q95" s="8">
        <f t="shared" si="12"/>
        <v>68.359941944847634</v>
      </c>
      <c r="R95" s="8">
        <f t="shared" si="14"/>
        <v>9.2334447452725001</v>
      </c>
      <c r="S95">
        <f t="shared" si="15"/>
        <v>76.945400000000006</v>
      </c>
      <c r="T95" s="1">
        <f t="shared" si="16"/>
        <v>10</v>
      </c>
      <c r="U95">
        <f t="shared" si="17"/>
        <v>1.7</v>
      </c>
      <c r="W95">
        <v>12</v>
      </c>
    </row>
    <row r="96" spans="1:24">
      <c r="A96" t="s">
        <v>18</v>
      </c>
      <c r="B96" t="s">
        <v>116</v>
      </c>
      <c r="C96" t="s">
        <v>152</v>
      </c>
      <c r="D96">
        <v>60</v>
      </c>
      <c r="E96">
        <v>0</v>
      </c>
      <c r="F96">
        <v>0</v>
      </c>
      <c r="G96">
        <v>0</v>
      </c>
      <c r="H96" s="8">
        <f t="shared" si="10"/>
        <v>60</v>
      </c>
      <c r="I96">
        <f t="shared" si="18"/>
        <v>25.862068965517242</v>
      </c>
      <c r="J96">
        <v>2020</v>
      </c>
      <c r="K96">
        <v>45</v>
      </c>
      <c r="L96">
        <v>15</v>
      </c>
      <c r="M96">
        <v>0</v>
      </c>
      <c r="N96">
        <v>0</v>
      </c>
      <c r="O96">
        <f t="shared" si="11"/>
        <v>60</v>
      </c>
      <c r="P96" s="8">
        <f t="shared" si="13"/>
        <v>23.076923076923077</v>
      </c>
      <c r="Q96" s="8">
        <f t="shared" si="12"/>
        <v>-10.769230769230774</v>
      </c>
      <c r="R96" s="8">
        <f t="shared" si="14"/>
        <v>2.7688092762877918</v>
      </c>
      <c r="S96">
        <f t="shared" si="15"/>
        <v>23.073399999999999</v>
      </c>
      <c r="T96" s="1">
        <f t="shared" si="16"/>
        <v>1</v>
      </c>
      <c r="U96">
        <f t="shared" si="17"/>
        <v>0.2</v>
      </c>
      <c r="W96">
        <v>1</v>
      </c>
    </row>
    <row r="97" spans="1:23">
      <c r="A97" t="s">
        <v>18</v>
      </c>
      <c r="B97" t="s">
        <v>117</v>
      </c>
      <c r="C97" t="s">
        <v>152</v>
      </c>
      <c r="D97">
        <v>87.5</v>
      </c>
      <c r="E97">
        <v>12.5</v>
      </c>
      <c r="F97">
        <v>0</v>
      </c>
      <c r="G97">
        <v>0</v>
      </c>
      <c r="H97" s="8">
        <f t="shared" si="10"/>
        <v>100</v>
      </c>
      <c r="I97">
        <f t="shared" si="18"/>
        <v>43.103448275862064</v>
      </c>
      <c r="J97">
        <v>2020</v>
      </c>
      <c r="K97">
        <v>85.72</v>
      </c>
      <c r="L97">
        <v>14.28</v>
      </c>
      <c r="M97">
        <v>0</v>
      </c>
      <c r="N97">
        <v>0</v>
      </c>
      <c r="O97">
        <f t="shared" si="11"/>
        <v>100</v>
      </c>
      <c r="P97" s="8">
        <f t="shared" si="13"/>
        <v>38.461538461538467</v>
      </c>
      <c r="Q97" s="8">
        <f t="shared" si="12"/>
        <v>-10.769230769230747</v>
      </c>
      <c r="R97" s="8">
        <f t="shared" si="14"/>
        <v>4.6149631224416394</v>
      </c>
      <c r="S97">
        <f t="shared" si="15"/>
        <v>38.457999999999998</v>
      </c>
      <c r="T97" s="1">
        <f t="shared" si="16"/>
        <v>2</v>
      </c>
      <c r="U97">
        <f t="shared" si="17"/>
        <v>0.3</v>
      </c>
      <c r="W97">
        <v>1</v>
      </c>
    </row>
    <row r="98" spans="1:23">
      <c r="A98" t="s">
        <v>18</v>
      </c>
      <c r="B98" t="s">
        <v>118</v>
      </c>
      <c r="C98" t="s">
        <v>152</v>
      </c>
      <c r="D98">
        <v>0</v>
      </c>
      <c r="E98">
        <v>0</v>
      </c>
      <c r="F98">
        <v>0</v>
      </c>
      <c r="G98">
        <v>0</v>
      </c>
      <c r="H98" s="8">
        <f t="shared" si="10"/>
        <v>0</v>
      </c>
      <c r="I98">
        <f t="shared" si="18"/>
        <v>0</v>
      </c>
      <c r="J98">
        <v>2020</v>
      </c>
      <c r="K98">
        <v>100</v>
      </c>
      <c r="L98">
        <v>50</v>
      </c>
      <c r="M98">
        <v>0</v>
      </c>
      <c r="N98">
        <v>0</v>
      </c>
      <c r="O98">
        <f t="shared" si="11"/>
        <v>150</v>
      </c>
      <c r="P98" s="8">
        <f t="shared" si="13"/>
        <v>57.692307692307686</v>
      </c>
      <c r="Q98" s="8">
        <f t="shared" si="12"/>
        <v>5769.2307692307686</v>
      </c>
      <c r="R98" s="8">
        <f t="shared" si="14"/>
        <v>7.1488767139576526</v>
      </c>
      <c r="S98">
        <f t="shared" si="15"/>
        <v>59.573999999999998</v>
      </c>
      <c r="T98" s="1">
        <f t="shared" si="16"/>
        <v>6</v>
      </c>
      <c r="U98">
        <f t="shared" si="17"/>
        <v>1</v>
      </c>
      <c r="W98">
        <v>10</v>
      </c>
    </row>
    <row r="99" spans="1:23">
      <c r="A99" t="s">
        <v>18</v>
      </c>
      <c r="B99" t="s">
        <v>119</v>
      </c>
      <c r="C99" t="s">
        <v>152</v>
      </c>
      <c r="D99">
        <v>100</v>
      </c>
      <c r="E99">
        <v>1.8</v>
      </c>
      <c r="F99">
        <v>0</v>
      </c>
      <c r="G99">
        <v>0</v>
      </c>
      <c r="H99" s="8">
        <f t="shared" si="10"/>
        <v>101.8</v>
      </c>
      <c r="I99">
        <f t="shared" si="18"/>
        <v>43.87931034482758</v>
      </c>
      <c r="J99">
        <v>2020</v>
      </c>
      <c r="K99">
        <v>100</v>
      </c>
      <c r="L99">
        <v>83.38</v>
      </c>
      <c r="M99">
        <v>0</v>
      </c>
      <c r="N99">
        <v>0</v>
      </c>
      <c r="O99">
        <f t="shared" si="11"/>
        <v>183.38</v>
      </c>
      <c r="P99" s="8">
        <f t="shared" si="13"/>
        <v>70.530769230769224</v>
      </c>
      <c r="Q99" s="8">
        <f t="shared" si="12"/>
        <v>60.738098836330664</v>
      </c>
      <c r="R99" s="8">
        <f t="shared" si="14"/>
        <v>8.4660695136950324</v>
      </c>
      <c r="S99">
        <f t="shared" si="15"/>
        <v>70.550600000000003</v>
      </c>
      <c r="T99" s="1">
        <f t="shared" si="16"/>
        <v>10</v>
      </c>
      <c r="U99">
        <f t="shared" si="17"/>
        <v>1.7</v>
      </c>
      <c r="W99">
        <v>12</v>
      </c>
    </row>
    <row r="100" spans="1:23">
      <c r="A100" t="s">
        <v>18</v>
      </c>
      <c r="B100" t="s">
        <v>120</v>
      </c>
      <c r="C100" t="s">
        <v>152</v>
      </c>
      <c r="D100">
        <v>70.86</v>
      </c>
      <c r="E100">
        <v>42.45</v>
      </c>
      <c r="F100">
        <v>0</v>
      </c>
      <c r="G100">
        <v>0</v>
      </c>
      <c r="H100" s="8">
        <f t="shared" si="10"/>
        <v>113.31</v>
      </c>
      <c r="I100">
        <f t="shared" si="18"/>
        <v>48.84051724137931</v>
      </c>
      <c r="J100">
        <v>2020</v>
      </c>
      <c r="K100">
        <v>70.86</v>
      </c>
      <c r="L100">
        <v>50.98</v>
      </c>
      <c r="M100">
        <v>0</v>
      </c>
      <c r="N100">
        <v>0</v>
      </c>
      <c r="O100">
        <f t="shared" si="11"/>
        <v>121.84</v>
      </c>
      <c r="P100" s="8">
        <f t="shared" si="13"/>
        <v>46.861538461538466</v>
      </c>
      <c r="Q100" s="8">
        <f t="shared" si="12"/>
        <v>-4.0519201917136689</v>
      </c>
      <c r="R100" s="8">
        <f t="shared" si="14"/>
        <v>5.6232260287777436</v>
      </c>
      <c r="S100">
        <f t="shared" si="15"/>
        <v>46.860199999999999</v>
      </c>
      <c r="T100" s="1">
        <f t="shared" ref="T100:T108" si="19">LOOKUP(S100,$Y$3:$Z$10,$AA$3:$AA$10)</f>
        <v>4</v>
      </c>
      <c r="U100">
        <f t="shared" si="17"/>
        <v>0.7</v>
      </c>
      <c r="W100">
        <v>4</v>
      </c>
    </row>
    <row r="101" spans="1:23">
      <c r="A101" t="s">
        <v>18</v>
      </c>
      <c r="B101" t="s">
        <v>121</v>
      </c>
      <c r="C101" t="s">
        <v>152</v>
      </c>
      <c r="D101">
        <v>86</v>
      </c>
      <c r="E101">
        <v>34</v>
      </c>
      <c r="F101">
        <v>14</v>
      </c>
      <c r="G101">
        <v>0</v>
      </c>
      <c r="H101" s="8">
        <f t="shared" si="10"/>
        <v>134</v>
      </c>
      <c r="I101">
        <f t="shared" si="18"/>
        <v>57.758620689655174</v>
      </c>
      <c r="J101">
        <v>2020</v>
      </c>
      <c r="K101">
        <v>86</v>
      </c>
      <c r="L101">
        <v>34</v>
      </c>
      <c r="M101">
        <v>0</v>
      </c>
      <c r="N101">
        <v>0</v>
      </c>
      <c r="O101">
        <f t="shared" si="11"/>
        <v>120</v>
      </c>
      <c r="P101" s="8">
        <f t="shared" si="13"/>
        <v>46.153846153846153</v>
      </c>
      <c r="Q101" s="8">
        <f t="shared" si="12"/>
        <v>-20.091848450057409</v>
      </c>
      <c r="R101" s="8">
        <f t="shared" si="14"/>
        <v>5.5376751710306102</v>
      </c>
      <c r="S101">
        <f t="shared" si="15"/>
        <v>46.147300000000001</v>
      </c>
      <c r="T101" s="1">
        <f t="shared" si="19"/>
        <v>4</v>
      </c>
      <c r="U101">
        <f t="shared" si="17"/>
        <v>0.7</v>
      </c>
      <c r="W101">
        <v>4</v>
      </c>
    </row>
    <row r="102" spans="1:23">
      <c r="A102" t="s">
        <v>18</v>
      </c>
      <c r="B102" t="s">
        <v>122</v>
      </c>
      <c r="C102" t="s">
        <v>152</v>
      </c>
      <c r="D102">
        <v>100</v>
      </c>
      <c r="E102">
        <v>40</v>
      </c>
      <c r="F102">
        <v>20</v>
      </c>
      <c r="G102">
        <v>0</v>
      </c>
      <c r="H102" s="8">
        <f t="shared" si="10"/>
        <v>160</v>
      </c>
      <c r="I102">
        <f t="shared" si="18"/>
        <v>68.965517241379317</v>
      </c>
      <c r="J102">
        <v>2020</v>
      </c>
      <c r="K102">
        <v>100</v>
      </c>
      <c r="L102">
        <v>40</v>
      </c>
      <c r="M102">
        <v>0</v>
      </c>
      <c r="N102">
        <v>0</v>
      </c>
      <c r="O102">
        <f t="shared" si="11"/>
        <v>140</v>
      </c>
      <c r="P102" s="8">
        <f t="shared" si="13"/>
        <v>53.846153846153847</v>
      </c>
      <c r="Q102" s="8">
        <f t="shared" si="12"/>
        <v>-21.92307692307693</v>
      </c>
      <c r="R102" s="8">
        <f t="shared" si="14"/>
        <v>6.4606804223331151</v>
      </c>
      <c r="S102">
        <f t="shared" si="15"/>
        <v>53.838999999999999</v>
      </c>
      <c r="T102" s="1">
        <f t="shared" si="19"/>
        <v>6</v>
      </c>
      <c r="U102">
        <f t="shared" si="17"/>
        <v>1</v>
      </c>
      <c r="W102">
        <v>6</v>
      </c>
    </row>
    <row r="103" spans="1:23">
      <c r="A103" t="s">
        <v>18</v>
      </c>
      <c r="B103" t="s">
        <v>123</v>
      </c>
      <c r="C103" t="s">
        <v>152</v>
      </c>
      <c r="D103">
        <v>66.66</v>
      </c>
      <c r="E103">
        <v>16.670000000000002</v>
      </c>
      <c r="F103">
        <v>0</v>
      </c>
      <c r="G103">
        <v>16.670000000000002</v>
      </c>
      <c r="H103" s="8">
        <f t="shared" si="10"/>
        <v>100</v>
      </c>
      <c r="I103">
        <f t="shared" si="18"/>
        <v>43.103448275862064</v>
      </c>
      <c r="J103">
        <v>2020</v>
      </c>
      <c r="K103">
        <v>66.66</v>
      </c>
      <c r="L103">
        <v>33.33</v>
      </c>
      <c r="M103">
        <v>0</v>
      </c>
      <c r="N103">
        <v>0</v>
      </c>
      <c r="O103">
        <f t="shared" si="11"/>
        <v>99.99</v>
      </c>
      <c r="P103" s="8">
        <f t="shared" si="13"/>
        <v>38.457692307692305</v>
      </c>
      <c r="Q103" s="8">
        <f t="shared" si="12"/>
        <v>-10.778153846153842</v>
      </c>
      <c r="R103" s="8">
        <f t="shared" si="14"/>
        <v>4.6145012347430896</v>
      </c>
      <c r="S103">
        <f t="shared" si="15"/>
        <v>38.4542</v>
      </c>
      <c r="T103" s="1">
        <f t="shared" si="19"/>
        <v>2</v>
      </c>
      <c r="U103">
        <f t="shared" si="17"/>
        <v>0.3</v>
      </c>
      <c r="W103">
        <v>2</v>
      </c>
    </row>
    <row r="104" spans="1:23">
      <c r="A104" t="s">
        <v>18</v>
      </c>
      <c r="B104" t="s">
        <v>124</v>
      </c>
      <c r="C104" t="s">
        <v>152</v>
      </c>
      <c r="D104">
        <v>100</v>
      </c>
      <c r="E104">
        <v>55</v>
      </c>
      <c r="F104">
        <v>0</v>
      </c>
      <c r="G104">
        <v>11</v>
      </c>
      <c r="H104" s="8">
        <f t="shared" si="10"/>
        <v>166</v>
      </c>
      <c r="I104">
        <f t="shared" si="18"/>
        <v>71.551724137931032</v>
      </c>
      <c r="J104">
        <v>2020</v>
      </c>
      <c r="K104">
        <v>100</v>
      </c>
      <c r="L104">
        <v>55</v>
      </c>
      <c r="M104">
        <v>0</v>
      </c>
      <c r="N104">
        <v>11</v>
      </c>
      <c r="O104">
        <f t="shared" si="11"/>
        <v>166</v>
      </c>
      <c r="P104" s="8">
        <f t="shared" si="13"/>
        <v>63.84615384615384</v>
      </c>
      <c r="Q104" s="8">
        <f t="shared" si="12"/>
        <v>-10.769230769230775</v>
      </c>
      <c r="R104" s="8">
        <f t="shared" si="14"/>
        <v>7.6611169685954836</v>
      </c>
      <c r="S104">
        <f t="shared" si="15"/>
        <v>63.842599999999997</v>
      </c>
      <c r="T104" s="1">
        <f t="shared" si="19"/>
        <v>8</v>
      </c>
      <c r="U104">
        <f t="shared" si="17"/>
        <v>1.3</v>
      </c>
      <c r="W104">
        <v>8</v>
      </c>
    </row>
    <row r="105" spans="1:23">
      <c r="A105" t="s">
        <v>18</v>
      </c>
      <c r="B105" t="s">
        <v>125</v>
      </c>
      <c r="C105" t="s">
        <v>152</v>
      </c>
      <c r="D105">
        <v>100</v>
      </c>
      <c r="E105">
        <v>0</v>
      </c>
      <c r="F105">
        <v>0</v>
      </c>
      <c r="G105">
        <v>0</v>
      </c>
      <c r="H105" s="8">
        <f t="shared" si="10"/>
        <v>100</v>
      </c>
      <c r="I105">
        <f t="shared" si="18"/>
        <v>43.103448275862064</v>
      </c>
      <c r="J105">
        <v>2020</v>
      </c>
      <c r="K105">
        <v>100</v>
      </c>
      <c r="L105">
        <v>25</v>
      </c>
      <c r="M105">
        <v>0</v>
      </c>
      <c r="N105">
        <v>0</v>
      </c>
      <c r="O105">
        <f t="shared" si="11"/>
        <v>125</v>
      </c>
      <c r="P105" s="8">
        <f t="shared" si="13"/>
        <v>48.07692307692308</v>
      </c>
      <c r="Q105" s="8">
        <f t="shared" si="12"/>
        <v>11.538461538461558</v>
      </c>
      <c r="R105" s="8">
        <f t="shared" si="14"/>
        <v>5.7696823688125303</v>
      </c>
      <c r="S105">
        <f t="shared" si="15"/>
        <v>48.0807</v>
      </c>
      <c r="T105" s="1">
        <f t="shared" si="19"/>
        <v>4</v>
      </c>
      <c r="U105">
        <f t="shared" si="17"/>
        <v>0.7</v>
      </c>
      <c r="W105">
        <v>6</v>
      </c>
    </row>
    <row r="106" spans="1:23">
      <c r="A106" t="s">
        <v>18</v>
      </c>
      <c r="B106" t="s">
        <v>126</v>
      </c>
      <c r="C106" t="s">
        <v>152</v>
      </c>
      <c r="D106">
        <v>100</v>
      </c>
      <c r="H106" s="8">
        <f t="shared" si="10"/>
        <v>100</v>
      </c>
      <c r="I106">
        <f t="shared" si="18"/>
        <v>43.103448275862064</v>
      </c>
      <c r="J106">
        <v>2020</v>
      </c>
      <c r="K106">
        <v>100</v>
      </c>
      <c r="O106">
        <f t="shared" si="11"/>
        <v>100</v>
      </c>
      <c r="P106" s="8">
        <f t="shared" si="13"/>
        <v>38.461538461538467</v>
      </c>
      <c r="Q106" s="8">
        <f t="shared" si="12"/>
        <v>-10.769230769230747</v>
      </c>
      <c r="R106" s="8">
        <f t="shared" si="14"/>
        <v>4.6149631224416394</v>
      </c>
      <c r="S106">
        <f t="shared" si="15"/>
        <v>38.457999999999998</v>
      </c>
      <c r="T106" s="1">
        <f t="shared" si="19"/>
        <v>2</v>
      </c>
      <c r="U106">
        <f t="shared" si="17"/>
        <v>0.3</v>
      </c>
      <c r="W106">
        <v>2</v>
      </c>
    </row>
    <row r="107" spans="1:23">
      <c r="A107" t="s">
        <v>18</v>
      </c>
      <c r="B107" t="s">
        <v>127</v>
      </c>
      <c r="C107" t="s">
        <v>152</v>
      </c>
      <c r="E107">
        <v>2</v>
      </c>
      <c r="H107" s="8">
        <f t="shared" si="10"/>
        <v>2</v>
      </c>
      <c r="I107">
        <f t="shared" si="18"/>
        <v>0.86206896551724133</v>
      </c>
      <c r="J107">
        <v>2020</v>
      </c>
      <c r="L107">
        <v>2</v>
      </c>
      <c r="O107">
        <f t="shared" si="11"/>
        <v>2</v>
      </c>
      <c r="P107" s="8">
        <f t="shared" si="13"/>
        <v>0.76923076923076927</v>
      </c>
      <c r="Q107" s="8">
        <f t="shared" si="12"/>
        <v>-10.769230769230758</v>
      </c>
      <c r="R107" s="8">
        <f t="shared" si="14"/>
        <v>9.1886199364714954E-2</v>
      </c>
      <c r="S107">
        <f t="shared" si="15"/>
        <v>0.76570000000000005</v>
      </c>
      <c r="T107" s="1">
        <f t="shared" si="19"/>
        <v>0</v>
      </c>
      <c r="U107">
        <f t="shared" si="17"/>
        <v>0</v>
      </c>
      <c r="W107">
        <v>0</v>
      </c>
    </row>
    <row r="108" spans="1:23">
      <c r="A108" t="s">
        <v>18</v>
      </c>
      <c r="B108" t="s">
        <v>128</v>
      </c>
      <c r="C108" t="s">
        <v>152</v>
      </c>
      <c r="H108" s="8">
        <f t="shared" si="10"/>
        <v>0</v>
      </c>
      <c r="I108">
        <f t="shared" si="18"/>
        <v>0</v>
      </c>
      <c r="J108">
        <v>2020</v>
      </c>
      <c r="O108">
        <f t="shared" si="11"/>
        <v>0</v>
      </c>
      <c r="P108" s="8">
        <f t="shared" si="13"/>
        <v>0</v>
      </c>
      <c r="Q108" s="8">
        <f t="shared" si="12"/>
        <v>0</v>
      </c>
      <c r="R108" s="8">
        <f t="shared" si="14"/>
        <v>0</v>
      </c>
      <c r="S108">
        <f t="shared" si="15"/>
        <v>0</v>
      </c>
      <c r="T108" s="1">
        <f t="shared" si="19"/>
        <v>0</v>
      </c>
      <c r="U108">
        <f t="shared" si="17"/>
        <v>0</v>
      </c>
      <c r="W108">
        <v>0</v>
      </c>
    </row>
    <row r="109" spans="1:23" ht="15" customHeight="1">
      <c r="H109" s="6" t="s">
        <v>156</v>
      </c>
      <c r="O109" s="6" t="s">
        <v>157</v>
      </c>
      <c r="P109" s="7"/>
      <c r="Q109" s="4" t="s">
        <v>158</v>
      </c>
      <c r="R109" s="4" t="s">
        <v>159</v>
      </c>
      <c r="T109" s="1"/>
    </row>
    <row r="110" spans="1:23">
      <c r="D110" s="1"/>
      <c r="E110" s="1"/>
      <c r="F110" s="1"/>
      <c r="H110" s="5" t="s">
        <v>160</v>
      </c>
      <c r="I110" s="79" t="s">
        <v>161</v>
      </c>
      <c r="J110" s="79"/>
      <c r="K110" s="79"/>
      <c r="L110" s="79"/>
      <c r="M110" s="79"/>
      <c r="O110" s="5" t="s">
        <v>160</v>
      </c>
      <c r="P110" s="9" t="s">
        <v>162</v>
      </c>
      <c r="Q110" s="8">
        <f>MAX(Q3:Q108)</f>
        <v>8307.6923076923085</v>
      </c>
      <c r="R110" s="8">
        <f>MAX(R3:R34)</f>
        <v>12</v>
      </c>
      <c r="T110" s="1"/>
    </row>
    <row r="111" spans="1:23">
      <c r="H111" s="59">
        <f>MAX(H3:H108)</f>
        <v>232</v>
      </c>
      <c r="I111" s="79"/>
      <c r="J111" s="79"/>
      <c r="K111" s="79"/>
      <c r="L111" s="79"/>
      <c r="M111" s="79"/>
      <c r="O111" s="59">
        <f>MAX(O3:O108)</f>
        <v>260</v>
      </c>
      <c r="P111" s="9" t="s">
        <v>163</v>
      </c>
      <c r="Q111" s="8">
        <f>AVERAGE(Q3:Q108)</f>
        <v>307.54875446773929</v>
      </c>
    </row>
    <row r="112" spans="1:23">
      <c r="I112" s="79"/>
      <c r="J112" s="79"/>
      <c r="K112" s="79"/>
      <c r="L112" s="79"/>
      <c r="M112" s="79"/>
    </row>
  </sheetData>
  <autoFilter ref="A2:W112" xr:uid="{6EB9B7F1-632B-4B26-8075-45232453CDA2}"/>
  <sortState xmlns:xlrd2="http://schemas.microsoft.com/office/spreadsheetml/2017/richdata2" ref="A3:H34">
    <sortCondition ref="B3:B34"/>
  </sortState>
  <mergeCells count="3">
    <mergeCell ref="D1:H1"/>
    <mergeCell ref="J1:O1"/>
    <mergeCell ref="I110:M112"/>
  </mergeCells>
  <phoneticPr fontId="4" type="noConversion"/>
  <pageMargins left="0.7" right="0.7" top="0.75" bottom="0.75" header="0.3" footer="0.3"/>
  <pageSetup paperSize="0" orientation="portrait" horizontalDpi="0" verticalDpi="0" copies="0"/>
  <ignoredErrors>
    <ignoredError sqref="O3 O16:O110 O112:O120 O6:O13 O5 O4 O14:O1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2D1BB-7E6E-495D-A1E7-7388FF72FE09}">
  <dimension ref="A1:AA136"/>
  <sheetViews>
    <sheetView workbookViewId="0">
      <pane xSplit="2" ySplit="2" topLeftCell="Q51" activePane="bottomRight" state="frozen"/>
      <selection pane="bottomRight" activeCell="U73" sqref="U73"/>
      <selection pane="bottomLeft" activeCell="A3" sqref="A3"/>
      <selection pane="topRight" activeCell="C1" sqref="C1"/>
    </sheetView>
  </sheetViews>
  <sheetFormatPr defaultRowHeight="15"/>
  <cols>
    <col min="2" max="2" width="16.85546875" bestFit="1" customWidth="1"/>
    <col min="3" max="3" width="20.42578125" bestFit="1" customWidth="1"/>
    <col min="4" max="4" width="14.42578125" bestFit="1" customWidth="1"/>
    <col min="5" max="5" width="8.5703125" bestFit="1" customWidth="1"/>
    <col min="6" max="6" width="7.42578125" bestFit="1" customWidth="1"/>
    <col min="7" max="7" width="9.42578125" bestFit="1" customWidth="1"/>
    <col min="8" max="8" width="10.5703125" bestFit="1" customWidth="1"/>
    <col min="9" max="9" width="20.140625" bestFit="1" customWidth="1"/>
    <col min="10" max="10" width="7.5703125" customWidth="1"/>
    <col min="11" max="11" width="14.42578125" bestFit="1" customWidth="1"/>
    <col min="12" max="12" width="8.5703125" bestFit="1" customWidth="1"/>
    <col min="13" max="13" width="7.42578125" bestFit="1" customWidth="1"/>
    <col min="14" max="14" width="9.42578125" bestFit="1" customWidth="1"/>
    <col min="15" max="15" width="10.5703125" bestFit="1" customWidth="1"/>
    <col min="16" max="16" width="18.42578125" bestFit="1" customWidth="1"/>
    <col min="17" max="17" width="9.5703125" bestFit="1" customWidth="1"/>
    <col min="18" max="18" width="10.42578125" bestFit="1" customWidth="1"/>
    <col min="19" max="19" width="15.5703125" bestFit="1" customWidth="1"/>
    <col min="21" max="21" width="22.42578125" bestFit="1" customWidth="1"/>
    <col min="22" max="22" width="22.42578125" hidden="1" customWidth="1"/>
    <col min="23" max="23" width="13.140625" bestFit="1" customWidth="1"/>
    <col min="25" max="25" width="4.5703125" bestFit="1" customWidth="1"/>
    <col min="26" max="26" width="4.85546875" bestFit="1" customWidth="1"/>
    <col min="27" max="27" width="5.85546875" bestFit="1" customWidth="1"/>
  </cols>
  <sheetData>
    <row r="1" spans="1:27" s="2" customFormat="1">
      <c r="D1" s="78" t="s">
        <v>129</v>
      </c>
      <c r="E1" s="78"/>
      <c r="F1" s="78"/>
      <c r="G1" s="78"/>
      <c r="H1" s="78"/>
      <c r="I1" s="4" t="s">
        <v>130</v>
      </c>
      <c r="J1" s="78" t="s">
        <v>131</v>
      </c>
      <c r="K1" s="78"/>
      <c r="L1" s="78"/>
      <c r="M1" s="78"/>
      <c r="N1" s="78"/>
      <c r="O1" s="78"/>
      <c r="P1" s="4" t="s">
        <v>132</v>
      </c>
      <c r="Q1" s="4" t="s">
        <v>133</v>
      </c>
      <c r="R1" s="4" t="s">
        <v>134</v>
      </c>
      <c r="S1" s="4" t="s">
        <v>135</v>
      </c>
      <c r="T1" s="4" t="s">
        <v>136</v>
      </c>
    </row>
    <row r="2" spans="1:27" s="1" customFormat="1">
      <c r="A2" s="1" t="s">
        <v>6</v>
      </c>
      <c r="B2" s="1" t="s">
        <v>137</v>
      </c>
      <c r="C2" s="1" t="s">
        <v>145</v>
      </c>
      <c r="D2" s="1" t="s">
        <v>139</v>
      </c>
      <c r="E2" s="1" t="s">
        <v>140</v>
      </c>
      <c r="F2" s="1" t="s">
        <v>141</v>
      </c>
      <c r="G2" s="1" t="s">
        <v>142</v>
      </c>
      <c r="H2" s="3" t="s">
        <v>143</v>
      </c>
      <c r="I2" s="3" t="s">
        <v>144</v>
      </c>
      <c r="J2" s="3" t="s">
        <v>145</v>
      </c>
      <c r="K2" s="3" t="s">
        <v>139</v>
      </c>
      <c r="L2" s="3" t="s">
        <v>140</v>
      </c>
      <c r="M2" s="3" t="s">
        <v>141</v>
      </c>
      <c r="N2" s="3" t="s">
        <v>142</v>
      </c>
      <c r="O2" s="3" t="s">
        <v>143</v>
      </c>
      <c r="P2" s="3" t="s">
        <v>146</v>
      </c>
      <c r="Q2" s="1" t="s">
        <v>147</v>
      </c>
      <c r="R2" s="1" t="s">
        <v>148</v>
      </c>
      <c r="S2" s="1" t="s">
        <v>149</v>
      </c>
      <c r="T2" s="1" t="s">
        <v>150</v>
      </c>
      <c r="U2" s="14" t="s">
        <v>13</v>
      </c>
      <c r="V2" s="14"/>
      <c r="W2" s="1" t="s">
        <v>151</v>
      </c>
      <c r="Y2" s="23" t="s">
        <v>15</v>
      </c>
      <c r="Z2" s="23" t="s">
        <v>16</v>
      </c>
      <c r="AA2" s="23" t="s">
        <v>17</v>
      </c>
    </row>
    <row r="3" spans="1:27">
      <c r="A3" t="s">
        <v>164</v>
      </c>
      <c r="B3" t="s">
        <v>165</v>
      </c>
      <c r="C3" t="s">
        <v>152</v>
      </c>
      <c r="D3">
        <v>52.5</v>
      </c>
      <c r="E3">
        <v>33.5</v>
      </c>
      <c r="F3">
        <v>0</v>
      </c>
      <c r="G3">
        <v>0</v>
      </c>
      <c r="H3" s="8">
        <f>SUM(D3:G3)</f>
        <v>86</v>
      </c>
      <c r="I3" s="8">
        <f t="shared" ref="I3:I34" si="0">H3/$H$134*100</f>
        <v>28.666666666666668</v>
      </c>
      <c r="J3">
        <v>2020</v>
      </c>
      <c r="K3">
        <v>62.27</v>
      </c>
      <c r="L3">
        <v>54.79</v>
      </c>
      <c r="M3">
        <v>22.58</v>
      </c>
      <c r="N3">
        <v>0</v>
      </c>
      <c r="O3">
        <f>SUM(K3:N3)</f>
        <v>139.63999999999999</v>
      </c>
      <c r="P3" s="8">
        <f>O3/$O$134*100</f>
        <v>46.546666666666667</v>
      </c>
      <c r="Q3" s="8">
        <f>100*((P3-I3))/IF(I3=0,1,I3)</f>
        <v>62.372093023255815</v>
      </c>
      <c r="R3" s="8">
        <f>IF(P3&gt;=80,12,((P3/100)*12)+((Q3/$Q$133))/($Q$134/100))</f>
        <v>5.5859298305997696</v>
      </c>
      <c r="S3">
        <f>ROUND(R3/$R$133*100,4)</f>
        <v>46.549399999999999</v>
      </c>
      <c r="T3" s="1">
        <f>LOOKUP(S3,$Y$3:$Z$10,$AA$3:$AA$10)</f>
        <v>4</v>
      </c>
      <c r="U3">
        <f>ROUND((T3/12)*(10/100)*25,1)</f>
        <v>0.8</v>
      </c>
      <c r="W3">
        <v>4</v>
      </c>
      <c r="Y3" s="25">
        <v>-100</v>
      </c>
      <c r="Z3" s="25">
        <v>19</v>
      </c>
      <c r="AA3" s="10">
        <v>0</v>
      </c>
    </row>
    <row r="4" spans="1:27">
      <c r="A4" t="s">
        <v>164</v>
      </c>
      <c r="B4" t="s">
        <v>166</v>
      </c>
      <c r="C4" t="s">
        <v>152</v>
      </c>
      <c r="D4">
        <v>15.2</v>
      </c>
      <c r="E4">
        <v>80</v>
      </c>
      <c r="F4">
        <v>0</v>
      </c>
      <c r="G4">
        <v>0</v>
      </c>
      <c r="H4" s="8">
        <f t="shared" ref="H4:H66" si="1">SUM(D4:G4)</f>
        <v>95.2</v>
      </c>
      <c r="I4" s="8">
        <f t="shared" si="0"/>
        <v>31.733333333333334</v>
      </c>
      <c r="J4">
        <v>2020</v>
      </c>
      <c r="K4">
        <v>62.03</v>
      </c>
      <c r="L4">
        <v>75.239999999999995</v>
      </c>
      <c r="M4">
        <v>15</v>
      </c>
      <c r="N4">
        <v>0</v>
      </c>
      <c r="O4">
        <f t="shared" ref="O4:O67" si="2">SUM(K4:N4)</f>
        <v>152.26999999999998</v>
      </c>
      <c r="P4" s="8">
        <f t="shared" ref="P4:P67" si="3">O4/$O$134*100</f>
        <v>50.756666666666661</v>
      </c>
      <c r="Q4" s="8">
        <f t="shared" ref="Q4:Q67" si="4">100*((P4-I4))/IF(I4=0,1,I4)</f>
        <v>59.947478991596611</v>
      </c>
      <c r="R4" s="8">
        <f t="shared" ref="R4:R67" si="5">IF(P4&gt;=80,12,((P4/100)*12)+((Q4/$Q$133))/($Q$134/100))</f>
        <v>6.0911170089697491</v>
      </c>
      <c r="S4">
        <f t="shared" ref="S4:S67" si="6">ROUND(R4/$R$133*100,4)</f>
        <v>50.759300000000003</v>
      </c>
      <c r="T4" s="1">
        <f t="shared" ref="T4:T67" si="7">LOOKUP(S4,$Y$3:$Z$10,$AA$3:$AA$10)</f>
        <v>6</v>
      </c>
      <c r="U4">
        <f t="shared" ref="U4:U67" si="8">ROUND((T4/12)*(10/100)*25,1)</f>
        <v>1.3</v>
      </c>
      <c r="W4">
        <v>6</v>
      </c>
      <c r="Y4" s="25">
        <v>20</v>
      </c>
      <c r="Z4" s="25">
        <v>29</v>
      </c>
      <c r="AA4" s="10">
        <v>1</v>
      </c>
    </row>
    <row r="5" spans="1:27">
      <c r="A5" t="s">
        <v>164</v>
      </c>
      <c r="B5" t="s">
        <v>167</v>
      </c>
      <c r="C5" t="s">
        <v>152</v>
      </c>
      <c r="D5">
        <v>40</v>
      </c>
      <c r="E5">
        <v>45</v>
      </c>
      <c r="F5">
        <v>0</v>
      </c>
      <c r="G5">
        <v>0</v>
      </c>
      <c r="H5" s="8">
        <f t="shared" si="1"/>
        <v>85</v>
      </c>
      <c r="I5" s="8">
        <f t="shared" si="0"/>
        <v>28.333333333333332</v>
      </c>
      <c r="J5">
        <v>2020</v>
      </c>
      <c r="K5">
        <v>62.03</v>
      </c>
      <c r="L5">
        <v>90</v>
      </c>
      <c r="M5">
        <v>12.5</v>
      </c>
      <c r="N5">
        <v>0</v>
      </c>
      <c r="O5">
        <f t="shared" si="2"/>
        <v>164.53</v>
      </c>
      <c r="P5" s="8">
        <f t="shared" si="3"/>
        <v>54.843333333333334</v>
      </c>
      <c r="Q5" s="8">
        <f t="shared" si="4"/>
        <v>93.564705882352939</v>
      </c>
      <c r="R5" s="8">
        <f t="shared" si="5"/>
        <v>6.5816947806232324</v>
      </c>
      <c r="S5">
        <f t="shared" si="6"/>
        <v>54.847499999999997</v>
      </c>
      <c r="T5" s="1">
        <f t="shared" si="7"/>
        <v>6</v>
      </c>
      <c r="U5">
        <f t="shared" si="8"/>
        <v>1.3</v>
      </c>
      <c r="W5">
        <v>6</v>
      </c>
      <c r="Y5" s="25">
        <v>30</v>
      </c>
      <c r="Z5" s="25">
        <v>39</v>
      </c>
      <c r="AA5" s="10">
        <v>2</v>
      </c>
    </row>
    <row r="6" spans="1:27">
      <c r="A6" t="s">
        <v>164</v>
      </c>
      <c r="B6" t="s">
        <v>168</v>
      </c>
      <c r="C6" t="s">
        <v>152</v>
      </c>
      <c r="D6">
        <v>50.1</v>
      </c>
      <c r="E6">
        <v>0</v>
      </c>
      <c r="F6">
        <v>0</v>
      </c>
      <c r="G6">
        <v>0</v>
      </c>
      <c r="H6" s="8">
        <f t="shared" si="1"/>
        <v>50.1</v>
      </c>
      <c r="I6" s="8">
        <f t="shared" si="0"/>
        <v>16.7</v>
      </c>
      <c r="J6">
        <v>2020</v>
      </c>
      <c r="K6">
        <v>59.33</v>
      </c>
      <c r="L6">
        <v>48.67</v>
      </c>
      <c r="M6">
        <v>48.67</v>
      </c>
      <c r="N6">
        <v>0</v>
      </c>
      <c r="O6">
        <f t="shared" si="2"/>
        <v>156.67000000000002</v>
      </c>
      <c r="P6" s="8">
        <f t="shared" si="3"/>
        <v>52.223333333333343</v>
      </c>
      <c r="Q6" s="8">
        <f t="shared" si="4"/>
        <v>212.71457085828348</v>
      </c>
      <c r="R6" s="8">
        <f t="shared" si="5"/>
        <v>6.2679248584276257</v>
      </c>
      <c r="S6">
        <f t="shared" si="6"/>
        <v>52.232700000000001</v>
      </c>
      <c r="T6" s="1">
        <f t="shared" si="7"/>
        <v>6</v>
      </c>
      <c r="U6">
        <f t="shared" si="8"/>
        <v>1.3</v>
      </c>
      <c r="W6">
        <v>6</v>
      </c>
      <c r="Y6" s="25">
        <v>40</v>
      </c>
      <c r="Z6" s="25">
        <v>49</v>
      </c>
      <c r="AA6" s="10">
        <v>4</v>
      </c>
    </row>
    <row r="7" spans="1:27">
      <c r="A7" t="s">
        <v>164</v>
      </c>
      <c r="B7" t="s">
        <v>169</v>
      </c>
      <c r="C7" t="s">
        <v>152</v>
      </c>
      <c r="D7">
        <v>0</v>
      </c>
      <c r="E7">
        <v>0</v>
      </c>
      <c r="F7">
        <v>0</v>
      </c>
      <c r="G7">
        <v>0</v>
      </c>
      <c r="H7" s="8">
        <f t="shared" si="1"/>
        <v>0</v>
      </c>
      <c r="I7" s="8">
        <f t="shared" si="0"/>
        <v>0</v>
      </c>
      <c r="J7">
        <v>2020</v>
      </c>
      <c r="K7">
        <v>64.23</v>
      </c>
      <c r="L7">
        <v>30.62</v>
      </c>
      <c r="M7">
        <v>18</v>
      </c>
      <c r="N7">
        <v>0</v>
      </c>
      <c r="O7">
        <f t="shared" si="2"/>
        <v>112.85000000000001</v>
      </c>
      <c r="P7" s="8">
        <f t="shared" si="3"/>
        <v>37.616666666666667</v>
      </c>
      <c r="Q7" s="8">
        <f t="shared" si="4"/>
        <v>3761.6666666666665</v>
      </c>
      <c r="R7" s="8">
        <f t="shared" si="5"/>
        <v>4.533892113806969</v>
      </c>
      <c r="S7">
        <f t="shared" si="6"/>
        <v>37.782400000000003</v>
      </c>
      <c r="T7" s="1">
        <f t="shared" si="7"/>
        <v>2</v>
      </c>
      <c r="U7">
        <f t="shared" si="8"/>
        <v>0.4</v>
      </c>
      <c r="W7">
        <v>2</v>
      </c>
      <c r="Y7" s="25">
        <v>50</v>
      </c>
      <c r="Z7" s="25">
        <v>59</v>
      </c>
      <c r="AA7" s="10">
        <v>6</v>
      </c>
    </row>
    <row r="8" spans="1:27">
      <c r="A8" t="s">
        <v>164</v>
      </c>
      <c r="B8" t="s">
        <v>170</v>
      </c>
      <c r="C8" t="s">
        <v>152</v>
      </c>
      <c r="D8">
        <v>0</v>
      </c>
      <c r="E8">
        <v>0</v>
      </c>
      <c r="F8">
        <v>0</v>
      </c>
      <c r="G8">
        <v>0</v>
      </c>
      <c r="H8" s="8">
        <f t="shared" si="1"/>
        <v>0</v>
      </c>
      <c r="I8" s="8">
        <f t="shared" si="0"/>
        <v>0</v>
      </c>
      <c r="J8">
        <v>2020</v>
      </c>
      <c r="K8">
        <v>100</v>
      </c>
      <c r="L8">
        <v>15</v>
      </c>
      <c r="M8">
        <v>38.380000000000003</v>
      </c>
      <c r="N8">
        <v>0</v>
      </c>
      <c r="O8">
        <f t="shared" si="2"/>
        <v>153.38</v>
      </c>
      <c r="P8" s="8">
        <f t="shared" si="3"/>
        <v>51.126666666666665</v>
      </c>
      <c r="Q8" s="8">
        <f t="shared" si="4"/>
        <v>5112.6666666666661</v>
      </c>
      <c r="R8" s="8">
        <f t="shared" si="5"/>
        <v>6.1622363528197859</v>
      </c>
      <c r="S8">
        <f t="shared" si="6"/>
        <v>51.351999999999997</v>
      </c>
      <c r="T8" s="1">
        <f t="shared" si="7"/>
        <v>6</v>
      </c>
      <c r="U8">
        <f t="shared" si="8"/>
        <v>1.3</v>
      </c>
      <c r="W8">
        <v>6</v>
      </c>
      <c r="Y8" s="25">
        <v>60</v>
      </c>
      <c r="Z8" s="25">
        <v>69</v>
      </c>
      <c r="AA8" s="10">
        <v>8</v>
      </c>
    </row>
    <row r="9" spans="1:27">
      <c r="A9" t="s">
        <v>164</v>
      </c>
      <c r="B9" t="s">
        <v>171</v>
      </c>
      <c r="C9" t="s">
        <v>152</v>
      </c>
      <c r="D9">
        <v>60</v>
      </c>
      <c r="E9">
        <v>60</v>
      </c>
      <c r="F9">
        <v>0</v>
      </c>
      <c r="G9">
        <v>0</v>
      </c>
      <c r="H9" s="8">
        <f t="shared" si="1"/>
        <v>120</v>
      </c>
      <c r="I9" s="8">
        <f t="shared" si="0"/>
        <v>40</v>
      </c>
      <c r="J9">
        <v>2020</v>
      </c>
      <c r="K9">
        <v>100</v>
      </c>
      <c r="L9">
        <v>100</v>
      </c>
      <c r="M9">
        <v>33.299999999999997</v>
      </c>
      <c r="N9">
        <v>0</v>
      </c>
      <c r="O9">
        <f t="shared" si="2"/>
        <v>233.3</v>
      </c>
      <c r="P9" s="8">
        <f t="shared" si="3"/>
        <v>77.76666666666668</v>
      </c>
      <c r="Q9" s="8">
        <f t="shared" si="4"/>
        <v>94.4166666666667</v>
      </c>
      <c r="R9" s="8">
        <f t="shared" si="5"/>
        <v>9.3324992858870939</v>
      </c>
      <c r="S9">
        <f t="shared" si="6"/>
        <v>77.770799999999994</v>
      </c>
      <c r="T9" s="1">
        <f t="shared" si="7"/>
        <v>10</v>
      </c>
      <c r="U9">
        <f t="shared" si="8"/>
        <v>2.1</v>
      </c>
      <c r="W9">
        <v>10</v>
      </c>
      <c r="Y9" s="25">
        <v>70</v>
      </c>
      <c r="Z9" s="25">
        <v>79</v>
      </c>
      <c r="AA9" s="10">
        <v>10</v>
      </c>
    </row>
    <row r="10" spans="1:27">
      <c r="A10" t="s">
        <v>164</v>
      </c>
      <c r="B10" t="s">
        <v>172</v>
      </c>
      <c r="C10" t="s">
        <v>152</v>
      </c>
      <c r="D10">
        <v>51</v>
      </c>
      <c r="E10">
        <v>0</v>
      </c>
      <c r="F10">
        <v>9</v>
      </c>
      <c r="G10">
        <v>0</v>
      </c>
      <c r="H10" s="8">
        <f t="shared" si="1"/>
        <v>60</v>
      </c>
      <c r="I10" s="8">
        <f t="shared" si="0"/>
        <v>20</v>
      </c>
      <c r="J10">
        <v>2020</v>
      </c>
      <c r="K10">
        <v>61</v>
      </c>
      <c r="L10">
        <v>55.5</v>
      </c>
      <c r="M10">
        <v>0</v>
      </c>
      <c r="N10">
        <v>0</v>
      </c>
      <c r="O10">
        <f t="shared" si="2"/>
        <v>116.5</v>
      </c>
      <c r="P10" s="8">
        <f t="shared" si="3"/>
        <v>38.833333333333329</v>
      </c>
      <c r="Q10" s="8">
        <f t="shared" si="4"/>
        <v>94.166666666666643</v>
      </c>
      <c r="R10" s="8">
        <f t="shared" si="5"/>
        <v>4.6604979638591466</v>
      </c>
      <c r="S10">
        <f t="shared" si="6"/>
        <v>38.837499999999999</v>
      </c>
      <c r="T10" s="1">
        <f t="shared" si="7"/>
        <v>2</v>
      </c>
      <c r="U10">
        <f t="shared" si="8"/>
        <v>0.4</v>
      </c>
      <c r="W10">
        <v>2</v>
      </c>
      <c r="Y10" s="25">
        <v>80</v>
      </c>
      <c r="Z10" s="25">
        <v>120</v>
      </c>
      <c r="AA10" s="10">
        <v>12</v>
      </c>
    </row>
    <row r="11" spans="1:27">
      <c r="A11" t="s">
        <v>164</v>
      </c>
      <c r="B11" t="s">
        <v>173</v>
      </c>
      <c r="C11" t="s">
        <v>152</v>
      </c>
      <c r="D11">
        <v>100</v>
      </c>
      <c r="E11">
        <v>34</v>
      </c>
      <c r="F11">
        <v>0</v>
      </c>
      <c r="G11">
        <v>0</v>
      </c>
      <c r="H11" s="8">
        <f t="shared" si="1"/>
        <v>134</v>
      </c>
      <c r="I11" s="8">
        <f t="shared" si="0"/>
        <v>44.666666666666664</v>
      </c>
      <c r="J11">
        <v>2020</v>
      </c>
      <c r="K11">
        <v>100</v>
      </c>
      <c r="L11">
        <v>77</v>
      </c>
      <c r="M11">
        <v>0</v>
      </c>
      <c r="N11">
        <v>0</v>
      </c>
      <c r="O11">
        <f t="shared" si="2"/>
        <v>177</v>
      </c>
      <c r="P11" s="8">
        <f t="shared" si="3"/>
        <v>59</v>
      </c>
      <c r="Q11" s="8">
        <f t="shared" si="4"/>
        <v>32.089552238805972</v>
      </c>
      <c r="R11" s="8">
        <f t="shared" si="5"/>
        <v>7.0801696931391627</v>
      </c>
      <c r="S11">
        <f t="shared" si="6"/>
        <v>59.001399999999997</v>
      </c>
      <c r="T11" s="1">
        <f t="shared" si="7"/>
        <v>6</v>
      </c>
      <c r="U11">
        <f t="shared" si="8"/>
        <v>1.3</v>
      </c>
      <c r="W11">
        <v>6</v>
      </c>
    </row>
    <row r="12" spans="1:27">
      <c r="A12" t="s">
        <v>164</v>
      </c>
      <c r="B12" t="s">
        <v>174</v>
      </c>
      <c r="C12" t="s">
        <v>152</v>
      </c>
      <c r="D12">
        <v>100</v>
      </c>
      <c r="E12">
        <v>100</v>
      </c>
      <c r="F12">
        <v>0</v>
      </c>
      <c r="G12">
        <v>0</v>
      </c>
      <c r="H12" s="8">
        <f t="shared" si="1"/>
        <v>200</v>
      </c>
      <c r="I12" s="8">
        <f t="shared" si="0"/>
        <v>66.666666666666657</v>
      </c>
      <c r="J12">
        <v>2020</v>
      </c>
      <c r="K12">
        <v>100</v>
      </c>
      <c r="L12">
        <v>100</v>
      </c>
      <c r="M12">
        <v>0</v>
      </c>
      <c r="N12">
        <v>0</v>
      </c>
      <c r="O12">
        <f t="shared" si="2"/>
        <v>200</v>
      </c>
      <c r="P12" s="8">
        <f t="shared" si="3"/>
        <v>66.666666666666657</v>
      </c>
      <c r="Q12" s="8">
        <f t="shared" si="4"/>
        <v>0</v>
      </c>
      <c r="R12" s="8">
        <f t="shared" si="5"/>
        <v>7.9999999999999982</v>
      </c>
      <c r="S12">
        <f t="shared" si="6"/>
        <v>66.666700000000006</v>
      </c>
      <c r="T12" s="1">
        <f t="shared" si="7"/>
        <v>8</v>
      </c>
      <c r="U12">
        <f t="shared" si="8"/>
        <v>1.7</v>
      </c>
      <c r="W12">
        <v>8</v>
      </c>
    </row>
    <row r="13" spans="1:27">
      <c r="A13" t="s">
        <v>164</v>
      </c>
      <c r="B13" t="s">
        <v>175</v>
      </c>
      <c r="C13" t="s">
        <v>152</v>
      </c>
      <c r="H13" s="8">
        <f t="shared" si="1"/>
        <v>0</v>
      </c>
      <c r="I13" s="8">
        <f t="shared" si="0"/>
        <v>0</v>
      </c>
      <c r="J13">
        <v>2020</v>
      </c>
      <c r="K13">
        <v>100</v>
      </c>
      <c r="L13">
        <v>100</v>
      </c>
      <c r="M13">
        <v>0</v>
      </c>
      <c r="N13">
        <v>0</v>
      </c>
      <c r="O13">
        <f t="shared" si="2"/>
        <v>200</v>
      </c>
      <c r="P13" s="8">
        <f t="shared" si="3"/>
        <v>66.666666666666657</v>
      </c>
      <c r="Q13" s="8">
        <f t="shared" si="4"/>
        <v>6666.6666666666661</v>
      </c>
      <c r="R13" s="8">
        <f t="shared" si="5"/>
        <v>8.0352540785236481</v>
      </c>
      <c r="S13">
        <f t="shared" si="6"/>
        <v>66.960499999999996</v>
      </c>
      <c r="T13" s="1">
        <f t="shared" si="7"/>
        <v>8</v>
      </c>
      <c r="U13">
        <f t="shared" si="8"/>
        <v>1.7</v>
      </c>
      <c r="W13">
        <v>8</v>
      </c>
    </row>
    <row r="14" spans="1:27">
      <c r="A14" t="s">
        <v>164</v>
      </c>
      <c r="B14" t="s">
        <v>176</v>
      </c>
      <c r="C14" t="s">
        <v>152</v>
      </c>
      <c r="D14">
        <v>40</v>
      </c>
      <c r="E14">
        <v>20</v>
      </c>
      <c r="F14">
        <v>0</v>
      </c>
      <c r="G14">
        <v>0</v>
      </c>
      <c r="H14" s="8">
        <f t="shared" si="1"/>
        <v>60</v>
      </c>
      <c r="I14" s="8">
        <f t="shared" si="0"/>
        <v>20</v>
      </c>
      <c r="J14">
        <v>2020</v>
      </c>
      <c r="K14">
        <v>66</v>
      </c>
      <c r="L14">
        <v>26</v>
      </c>
      <c r="M14">
        <v>14</v>
      </c>
      <c r="N14">
        <v>1</v>
      </c>
      <c r="O14">
        <f t="shared" si="2"/>
        <v>107</v>
      </c>
      <c r="P14" s="8">
        <f t="shared" si="3"/>
        <v>35.666666666666671</v>
      </c>
      <c r="Q14" s="8">
        <f t="shared" si="4"/>
        <v>78.333333333333357</v>
      </c>
      <c r="R14" s="8">
        <f t="shared" si="5"/>
        <v>4.2804142354226533</v>
      </c>
      <c r="S14">
        <f t="shared" si="6"/>
        <v>35.670099999999998</v>
      </c>
      <c r="T14" s="1">
        <f t="shared" si="7"/>
        <v>2</v>
      </c>
      <c r="U14">
        <f t="shared" si="8"/>
        <v>0.4</v>
      </c>
      <c r="W14">
        <v>2</v>
      </c>
    </row>
    <row r="15" spans="1:27">
      <c r="A15" t="s">
        <v>164</v>
      </c>
      <c r="B15" t="s">
        <v>177</v>
      </c>
      <c r="C15" t="s">
        <v>152</v>
      </c>
      <c r="D15">
        <v>40</v>
      </c>
      <c r="E15">
        <v>20</v>
      </c>
      <c r="F15">
        <v>0</v>
      </c>
      <c r="G15">
        <v>0</v>
      </c>
      <c r="H15" s="8">
        <f t="shared" si="1"/>
        <v>60</v>
      </c>
      <c r="I15" s="8">
        <f t="shared" si="0"/>
        <v>20</v>
      </c>
      <c r="J15">
        <v>2020</v>
      </c>
      <c r="K15">
        <v>100</v>
      </c>
      <c r="L15">
        <v>52</v>
      </c>
      <c r="M15">
        <v>34</v>
      </c>
      <c r="N15">
        <v>2</v>
      </c>
      <c r="O15">
        <f t="shared" si="2"/>
        <v>188</v>
      </c>
      <c r="P15" s="8">
        <f t="shared" si="3"/>
        <v>62.666666666666671</v>
      </c>
      <c r="Q15" s="8">
        <f t="shared" si="4"/>
        <v>213.33333333333334</v>
      </c>
      <c r="R15" s="8">
        <f t="shared" si="5"/>
        <v>7.5211281305127571</v>
      </c>
      <c r="S15">
        <f t="shared" si="6"/>
        <v>62.676099999999998</v>
      </c>
      <c r="T15" s="1">
        <f t="shared" si="7"/>
        <v>8</v>
      </c>
      <c r="U15">
        <f t="shared" si="8"/>
        <v>1.7</v>
      </c>
      <c r="W15">
        <v>8</v>
      </c>
    </row>
    <row r="16" spans="1:27">
      <c r="A16" t="s">
        <v>164</v>
      </c>
      <c r="B16" t="s">
        <v>178</v>
      </c>
      <c r="C16" t="s">
        <v>152</v>
      </c>
      <c r="D16">
        <v>100</v>
      </c>
      <c r="E16">
        <v>50</v>
      </c>
      <c r="F16">
        <v>0</v>
      </c>
      <c r="G16">
        <v>0</v>
      </c>
      <c r="H16" s="8">
        <f t="shared" si="1"/>
        <v>150</v>
      </c>
      <c r="I16" s="8">
        <f t="shared" si="0"/>
        <v>50</v>
      </c>
      <c r="J16">
        <v>2020</v>
      </c>
      <c r="K16">
        <v>100</v>
      </c>
      <c r="L16">
        <v>100</v>
      </c>
      <c r="M16">
        <v>0</v>
      </c>
      <c r="N16">
        <v>0</v>
      </c>
      <c r="O16">
        <f t="shared" si="2"/>
        <v>200</v>
      </c>
      <c r="P16" s="8">
        <f t="shared" si="3"/>
        <v>66.666666666666657</v>
      </c>
      <c r="Q16" s="8">
        <f t="shared" si="4"/>
        <v>33.333333333333314</v>
      </c>
      <c r="R16" s="8">
        <f t="shared" si="5"/>
        <v>8.0001762703926165</v>
      </c>
      <c r="S16">
        <f t="shared" si="6"/>
        <v>66.668099999999995</v>
      </c>
      <c r="T16" s="1">
        <f t="shared" si="7"/>
        <v>8</v>
      </c>
      <c r="U16">
        <f t="shared" si="8"/>
        <v>1.7</v>
      </c>
      <c r="W16">
        <v>8</v>
      </c>
    </row>
    <row r="17" spans="1:23">
      <c r="A17" t="s">
        <v>164</v>
      </c>
      <c r="B17" t="s">
        <v>179</v>
      </c>
      <c r="C17" t="s">
        <v>152</v>
      </c>
      <c r="D17">
        <v>40</v>
      </c>
      <c r="E17">
        <v>50</v>
      </c>
      <c r="F17">
        <v>0</v>
      </c>
      <c r="G17">
        <v>0</v>
      </c>
      <c r="H17" s="8">
        <f t="shared" si="1"/>
        <v>90</v>
      </c>
      <c r="I17" s="8">
        <f t="shared" si="0"/>
        <v>30</v>
      </c>
      <c r="J17">
        <v>2020</v>
      </c>
      <c r="K17">
        <v>51</v>
      </c>
      <c r="L17">
        <v>55</v>
      </c>
      <c r="M17">
        <v>6</v>
      </c>
      <c r="N17">
        <v>14</v>
      </c>
      <c r="O17">
        <f t="shared" si="2"/>
        <v>126</v>
      </c>
      <c r="P17" s="8">
        <f t="shared" si="3"/>
        <v>42</v>
      </c>
      <c r="Q17" s="8">
        <f t="shared" si="4"/>
        <v>40</v>
      </c>
      <c r="R17" s="8">
        <f t="shared" si="5"/>
        <v>5.0402115244711423</v>
      </c>
      <c r="S17">
        <f t="shared" si="6"/>
        <v>42.001800000000003</v>
      </c>
      <c r="T17" s="1">
        <f t="shared" si="7"/>
        <v>4</v>
      </c>
      <c r="U17">
        <f t="shared" si="8"/>
        <v>0.8</v>
      </c>
      <c r="W17">
        <v>4</v>
      </c>
    </row>
    <row r="18" spans="1:23">
      <c r="A18" t="s">
        <v>164</v>
      </c>
      <c r="B18" t="s">
        <v>180</v>
      </c>
      <c r="C18" t="s">
        <v>152</v>
      </c>
      <c r="D18">
        <v>92.5</v>
      </c>
      <c r="H18" s="8">
        <f t="shared" si="1"/>
        <v>92.5</v>
      </c>
      <c r="I18" s="8">
        <f t="shared" si="0"/>
        <v>30.833333333333336</v>
      </c>
      <c r="J18">
        <v>2020</v>
      </c>
      <c r="K18">
        <v>95.424999999999997</v>
      </c>
      <c r="L18">
        <v>1</v>
      </c>
      <c r="O18">
        <f t="shared" si="2"/>
        <v>96.424999999999997</v>
      </c>
      <c r="P18" s="8">
        <f t="shared" si="3"/>
        <v>32.141666666666666</v>
      </c>
      <c r="Q18" s="8">
        <f t="shared" si="4"/>
        <v>4.2432432432432323</v>
      </c>
      <c r="R18" s="8">
        <f t="shared" si="5"/>
        <v>3.8570224387445742</v>
      </c>
      <c r="S18">
        <f t="shared" si="6"/>
        <v>32.1419</v>
      </c>
      <c r="T18" s="1">
        <f t="shared" si="7"/>
        <v>2</v>
      </c>
      <c r="U18">
        <f t="shared" si="8"/>
        <v>0.4</v>
      </c>
      <c r="W18">
        <v>2</v>
      </c>
    </row>
    <row r="19" spans="1:23">
      <c r="A19" t="s">
        <v>164</v>
      </c>
      <c r="B19" t="s">
        <v>181</v>
      </c>
      <c r="C19" t="s">
        <v>152</v>
      </c>
      <c r="D19">
        <v>25.1</v>
      </c>
      <c r="E19">
        <v>25.1</v>
      </c>
      <c r="F19">
        <v>0</v>
      </c>
      <c r="G19">
        <v>0</v>
      </c>
      <c r="H19" s="8">
        <f t="shared" si="1"/>
        <v>50.2</v>
      </c>
      <c r="I19" s="8">
        <f t="shared" si="0"/>
        <v>16.733333333333334</v>
      </c>
      <c r="J19">
        <v>2020</v>
      </c>
      <c r="K19">
        <v>51</v>
      </c>
      <c r="L19">
        <v>75</v>
      </c>
      <c r="M19">
        <v>0</v>
      </c>
      <c r="N19">
        <v>26</v>
      </c>
      <c r="O19">
        <f t="shared" si="2"/>
        <v>152</v>
      </c>
      <c r="P19" s="8">
        <f t="shared" si="3"/>
        <v>50.666666666666671</v>
      </c>
      <c r="Q19" s="8">
        <f t="shared" si="4"/>
        <v>202.78884462151396</v>
      </c>
      <c r="R19" s="8">
        <f t="shared" si="5"/>
        <v>6.0810723700778011</v>
      </c>
      <c r="S19">
        <f t="shared" si="6"/>
        <v>50.675600000000003</v>
      </c>
      <c r="T19" s="1">
        <f t="shared" si="7"/>
        <v>6</v>
      </c>
      <c r="U19">
        <f t="shared" si="8"/>
        <v>1.3</v>
      </c>
      <c r="W19">
        <v>6</v>
      </c>
    </row>
    <row r="20" spans="1:23">
      <c r="A20" t="s">
        <v>164</v>
      </c>
      <c r="B20" t="s">
        <v>182</v>
      </c>
      <c r="C20" t="s">
        <v>152</v>
      </c>
      <c r="H20" s="8">
        <f t="shared" si="1"/>
        <v>0</v>
      </c>
      <c r="I20" s="8">
        <f t="shared" si="0"/>
        <v>0</v>
      </c>
      <c r="J20">
        <v>2020</v>
      </c>
      <c r="O20">
        <f t="shared" si="2"/>
        <v>0</v>
      </c>
      <c r="P20" s="8">
        <f t="shared" si="3"/>
        <v>0</v>
      </c>
      <c r="Q20" s="8">
        <f t="shared" si="4"/>
        <v>0</v>
      </c>
      <c r="R20" s="8">
        <f t="shared" si="5"/>
        <v>0</v>
      </c>
      <c r="S20">
        <f t="shared" si="6"/>
        <v>0</v>
      </c>
      <c r="T20" s="1">
        <f t="shared" si="7"/>
        <v>0</v>
      </c>
      <c r="U20">
        <f t="shared" si="8"/>
        <v>0</v>
      </c>
      <c r="W20">
        <v>0</v>
      </c>
    </row>
    <row r="21" spans="1:23">
      <c r="A21" t="s">
        <v>164</v>
      </c>
      <c r="B21" t="s">
        <v>183</v>
      </c>
      <c r="C21" t="s">
        <v>152</v>
      </c>
      <c r="D21">
        <v>100</v>
      </c>
      <c r="E21">
        <v>28.64</v>
      </c>
      <c r="F21">
        <v>0</v>
      </c>
      <c r="G21">
        <v>0</v>
      </c>
      <c r="H21" s="8">
        <f t="shared" si="1"/>
        <v>128.63999999999999</v>
      </c>
      <c r="I21" s="8">
        <f t="shared" si="0"/>
        <v>42.879999999999995</v>
      </c>
      <c r="J21">
        <v>2020</v>
      </c>
      <c r="K21">
        <v>100</v>
      </c>
      <c r="L21">
        <v>28.64</v>
      </c>
      <c r="M21">
        <v>0</v>
      </c>
      <c r="N21">
        <v>0</v>
      </c>
      <c r="O21">
        <f t="shared" si="2"/>
        <v>128.63999999999999</v>
      </c>
      <c r="P21" s="8">
        <f t="shared" si="3"/>
        <v>42.879999999999995</v>
      </c>
      <c r="Q21" s="8">
        <f t="shared" si="4"/>
        <v>0</v>
      </c>
      <c r="R21" s="8">
        <f t="shared" si="5"/>
        <v>5.1456</v>
      </c>
      <c r="S21">
        <f t="shared" si="6"/>
        <v>42.88</v>
      </c>
      <c r="T21" s="1">
        <f t="shared" si="7"/>
        <v>4</v>
      </c>
      <c r="U21">
        <f t="shared" si="8"/>
        <v>0.8</v>
      </c>
      <c r="W21">
        <v>4</v>
      </c>
    </row>
    <row r="22" spans="1:23">
      <c r="A22" t="s">
        <v>164</v>
      </c>
      <c r="B22" t="s">
        <v>184</v>
      </c>
      <c r="C22" t="s">
        <v>152</v>
      </c>
      <c r="D22">
        <v>100</v>
      </c>
      <c r="E22">
        <v>36</v>
      </c>
      <c r="F22">
        <v>0</v>
      </c>
      <c r="G22">
        <v>0</v>
      </c>
      <c r="H22" s="8">
        <f t="shared" si="1"/>
        <v>136</v>
      </c>
      <c r="I22" s="8">
        <f t="shared" si="0"/>
        <v>45.333333333333329</v>
      </c>
      <c r="J22">
        <v>2020</v>
      </c>
      <c r="K22">
        <v>100</v>
      </c>
      <c r="L22">
        <v>36</v>
      </c>
      <c r="M22">
        <v>0</v>
      </c>
      <c r="N22">
        <v>0</v>
      </c>
      <c r="O22">
        <f t="shared" si="2"/>
        <v>136</v>
      </c>
      <c r="P22" s="8">
        <f t="shared" si="3"/>
        <v>45.333333333333329</v>
      </c>
      <c r="Q22" s="8">
        <f t="shared" si="4"/>
        <v>0</v>
      </c>
      <c r="R22" s="8">
        <f t="shared" si="5"/>
        <v>5.4399999999999995</v>
      </c>
      <c r="S22">
        <f t="shared" si="6"/>
        <v>45.333300000000001</v>
      </c>
      <c r="T22" s="1">
        <f t="shared" si="7"/>
        <v>4</v>
      </c>
      <c r="U22">
        <f t="shared" si="8"/>
        <v>0.8</v>
      </c>
      <c r="W22">
        <v>4</v>
      </c>
    </row>
    <row r="23" spans="1:23">
      <c r="A23" t="s">
        <v>164</v>
      </c>
      <c r="B23" t="s">
        <v>185</v>
      </c>
      <c r="C23" t="s">
        <v>152</v>
      </c>
      <c r="D23">
        <v>100</v>
      </c>
      <c r="E23">
        <v>0</v>
      </c>
      <c r="F23">
        <v>0</v>
      </c>
      <c r="G23">
        <v>0</v>
      </c>
      <c r="H23" s="8">
        <f t="shared" si="1"/>
        <v>100</v>
      </c>
      <c r="I23" s="8">
        <f t="shared" si="0"/>
        <v>33.333333333333329</v>
      </c>
      <c r="J23">
        <v>2020</v>
      </c>
      <c r="K23">
        <v>100</v>
      </c>
      <c r="L23">
        <v>41</v>
      </c>
      <c r="M23">
        <v>0</v>
      </c>
      <c r="N23">
        <v>0</v>
      </c>
      <c r="O23">
        <f t="shared" si="2"/>
        <v>141</v>
      </c>
      <c r="P23" s="8">
        <f t="shared" si="3"/>
        <v>47</v>
      </c>
      <c r="Q23" s="8">
        <f t="shared" si="4"/>
        <v>41.000000000000021</v>
      </c>
      <c r="R23" s="8">
        <f t="shared" si="5"/>
        <v>5.6402168125829197</v>
      </c>
      <c r="S23">
        <f t="shared" si="6"/>
        <v>47.001800000000003</v>
      </c>
      <c r="T23" s="1">
        <f t="shared" si="7"/>
        <v>4</v>
      </c>
      <c r="U23">
        <f t="shared" si="8"/>
        <v>0.8</v>
      </c>
      <c r="W23">
        <v>4</v>
      </c>
    </row>
    <row r="24" spans="1:23">
      <c r="A24" t="s">
        <v>164</v>
      </c>
      <c r="B24" t="s">
        <v>186</v>
      </c>
      <c r="C24" t="s">
        <v>152</v>
      </c>
      <c r="D24">
        <v>0</v>
      </c>
      <c r="E24">
        <v>0</v>
      </c>
      <c r="F24">
        <v>0</v>
      </c>
      <c r="G24">
        <v>0</v>
      </c>
      <c r="H24" s="8">
        <f t="shared" si="1"/>
        <v>0</v>
      </c>
      <c r="I24" s="8">
        <f t="shared" si="0"/>
        <v>0</v>
      </c>
      <c r="J24">
        <v>2020</v>
      </c>
      <c r="K24">
        <v>66</v>
      </c>
      <c r="L24">
        <v>48</v>
      </c>
      <c r="M24">
        <v>0</v>
      </c>
      <c r="N24">
        <v>0</v>
      </c>
      <c r="O24">
        <f t="shared" si="2"/>
        <v>114</v>
      </c>
      <c r="P24" s="8">
        <f t="shared" si="3"/>
        <v>38</v>
      </c>
      <c r="Q24" s="8">
        <f t="shared" si="4"/>
        <v>3800</v>
      </c>
      <c r="R24" s="8">
        <f t="shared" si="5"/>
        <v>4.580094824758481</v>
      </c>
      <c r="S24">
        <f t="shared" si="6"/>
        <v>38.167499999999997</v>
      </c>
      <c r="T24" s="1">
        <f t="shared" si="7"/>
        <v>2</v>
      </c>
      <c r="U24">
        <f t="shared" si="8"/>
        <v>0.4</v>
      </c>
      <c r="W24">
        <v>2</v>
      </c>
    </row>
    <row r="25" spans="1:23">
      <c r="A25" t="s">
        <v>164</v>
      </c>
      <c r="B25" t="s">
        <v>187</v>
      </c>
      <c r="C25" t="s">
        <v>152</v>
      </c>
      <c r="H25" s="8">
        <f t="shared" si="1"/>
        <v>0</v>
      </c>
      <c r="I25" s="8">
        <f t="shared" si="0"/>
        <v>0</v>
      </c>
      <c r="J25">
        <v>2020</v>
      </c>
      <c r="K25">
        <v>49</v>
      </c>
      <c r="L25">
        <v>66</v>
      </c>
      <c r="M25">
        <v>0</v>
      </c>
      <c r="N25">
        <v>0</v>
      </c>
      <c r="O25">
        <f t="shared" si="2"/>
        <v>115</v>
      </c>
      <c r="P25" s="8">
        <f t="shared" si="3"/>
        <v>38.333333333333336</v>
      </c>
      <c r="Q25" s="8">
        <f t="shared" si="4"/>
        <v>3833.3333333333335</v>
      </c>
      <c r="R25" s="8">
        <f t="shared" si="5"/>
        <v>4.6202710951510992</v>
      </c>
      <c r="S25">
        <f t="shared" si="6"/>
        <v>38.502299999999998</v>
      </c>
      <c r="T25" s="1">
        <f t="shared" si="7"/>
        <v>2</v>
      </c>
      <c r="U25">
        <f t="shared" si="8"/>
        <v>0.4</v>
      </c>
      <c r="W25">
        <v>2</v>
      </c>
    </row>
    <row r="26" spans="1:23">
      <c r="A26" t="s">
        <v>164</v>
      </c>
      <c r="B26" t="s">
        <v>188</v>
      </c>
      <c r="C26" t="s">
        <v>152</v>
      </c>
      <c r="H26" s="8">
        <f t="shared" si="1"/>
        <v>0</v>
      </c>
      <c r="I26" s="8">
        <f t="shared" si="0"/>
        <v>0</v>
      </c>
      <c r="J26">
        <v>2020</v>
      </c>
      <c r="K26">
        <v>100</v>
      </c>
      <c r="L26">
        <v>0</v>
      </c>
      <c r="M26">
        <v>0</v>
      </c>
      <c r="N26">
        <v>0</v>
      </c>
      <c r="O26">
        <f t="shared" si="2"/>
        <v>100</v>
      </c>
      <c r="P26" s="8">
        <f t="shared" si="3"/>
        <v>33.333333333333329</v>
      </c>
      <c r="Q26" s="8">
        <f t="shared" si="4"/>
        <v>3333.333333333333</v>
      </c>
      <c r="R26" s="8">
        <f t="shared" si="5"/>
        <v>4.0176270392618241</v>
      </c>
      <c r="S26">
        <f t="shared" si="6"/>
        <v>33.480200000000004</v>
      </c>
      <c r="T26" s="1">
        <f t="shared" si="7"/>
        <v>2</v>
      </c>
      <c r="U26">
        <f t="shared" si="8"/>
        <v>0.4</v>
      </c>
      <c r="W26">
        <v>2</v>
      </c>
    </row>
    <row r="27" spans="1:23">
      <c r="A27" t="s">
        <v>164</v>
      </c>
      <c r="B27" t="s">
        <v>189</v>
      </c>
      <c r="C27" t="s">
        <v>152</v>
      </c>
      <c r="D27">
        <v>100</v>
      </c>
      <c r="E27">
        <v>7.5</v>
      </c>
      <c r="F27">
        <v>30</v>
      </c>
      <c r="G27">
        <v>0</v>
      </c>
      <c r="H27" s="8">
        <f t="shared" si="1"/>
        <v>137.5</v>
      </c>
      <c r="I27" s="8">
        <f t="shared" si="0"/>
        <v>45.833333333333329</v>
      </c>
      <c r="J27">
        <v>2020</v>
      </c>
      <c r="K27">
        <v>100</v>
      </c>
      <c r="L27">
        <v>7.5</v>
      </c>
      <c r="M27">
        <v>0</v>
      </c>
      <c r="N27">
        <v>0</v>
      </c>
      <c r="O27">
        <f t="shared" si="2"/>
        <v>107.5</v>
      </c>
      <c r="P27" s="8">
        <f t="shared" si="3"/>
        <v>35.833333333333336</v>
      </c>
      <c r="Q27" s="8">
        <f t="shared" si="4"/>
        <v>-21.818181818181806</v>
      </c>
      <c r="R27" s="8">
        <f t="shared" si="5"/>
        <v>4.2998846230157408</v>
      </c>
      <c r="S27">
        <f t="shared" si="6"/>
        <v>35.8324</v>
      </c>
      <c r="T27" s="1">
        <f t="shared" si="7"/>
        <v>2</v>
      </c>
      <c r="U27">
        <f t="shared" si="8"/>
        <v>0.4</v>
      </c>
      <c r="W27">
        <v>2</v>
      </c>
    </row>
    <row r="28" spans="1:23">
      <c r="A28" t="s">
        <v>164</v>
      </c>
      <c r="B28" t="s">
        <v>190</v>
      </c>
      <c r="C28" t="s">
        <v>152</v>
      </c>
      <c r="D28">
        <v>100</v>
      </c>
      <c r="E28">
        <v>100</v>
      </c>
      <c r="F28">
        <v>0</v>
      </c>
      <c r="G28">
        <v>0</v>
      </c>
      <c r="H28" s="8">
        <f t="shared" si="1"/>
        <v>200</v>
      </c>
      <c r="I28" s="8">
        <f t="shared" si="0"/>
        <v>66.666666666666657</v>
      </c>
      <c r="J28">
        <v>2020</v>
      </c>
      <c r="K28">
        <v>100</v>
      </c>
      <c r="L28">
        <v>100</v>
      </c>
      <c r="M28">
        <v>0</v>
      </c>
      <c r="N28">
        <v>0</v>
      </c>
      <c r="O28">
        <f t="shared" si="2"/>
        <v>200</v>
      </c>
      <c r="P28" s="8">
        <f t="shared" si="3"/>
        <v>66.666666666666657</v>
      </c>
      <c r="Q28" s="8">
        <f t="shared" si="4"/>
        <v>0</v>
      </c>
      <c r="R28" s="8">
        <f t="shared" si="5"/>
        <v>7.9999999999999982</v>
      </c>
      <c r="S28">
        <f t="shared" si="6"/>
        <v>66.666700000000006</v>
      </c>
      <c r="T28" s="1">
        <f t="shared" si="7"/>
        <v>8</v>
      </c>
      <c r="U28">
        <f t="shared" si="8"/>
        <v>1.7</v>
      </c>
      <c r="W28">
        <v>8</v>
      </c>
    </row>
    <row r="29" spans="1:23">
      <c r="A29" t="s">
        <v>164</v>
      </c>
      <c r="B29" t="s">
        <v>191</v>
      </c>
      <c r="C29" t="s">
        <v>152</v>
      </c>
      <c r="D29">
        <v>100</v>
      </c>
      <c r="E29">
        <v>100</v>
      </c>
      <c r="H29" s="8">
        <f t="shared" si="1"/>
        <v>200</v>
      </c>
      <c r="I29" s="8">
        <f t="shared" si="0"/>
        <v>66.666666666666657</v>
      </c>
      <c r="J29">
        <v>2020</v>
      </c>
      <c r="K29">
        <v>100</v>
      </c>
      <c r="L29">
        <v>100</v>
      </c>
      <c r="O29">
        <f t="shared" si="2"/>
        <v>200</v>
      </c>
      <c r="P29" s="8">
        <f t="shared" si="3"/>
        <v>66.666666666666657</v>
      </c>
      <c r="Q29" s="8">
        <f t="shared" si="4"/>
        <v>0</v>
      </c>
      <c r="R29" s="8">
        <f t="shared" si="5"/>
        <v>7.9999999999999982</v>
      </c>
      <c r="S29">
        <f t="shared" si="6"/>
        <v>66.666700000000006</v>
      </c>
      <c r="T29" s="1">
        <f t="shared" si="7"/>
        <v>8</v>
      </c>
      <c r="U29">
        <f t="shared" si="8"/>
        <v>1.7</v>
      </c>
      <c r="W29">
        <v>8</v>
      </c>
    </row>
    <row r="30" spans="1:23">
      <c r="A30" t="s">
        <v>164</v>
      </c>
      <c r="B30" t="s">
        <v>192</v>
      </c>
      <c r="C30" t="s">
        <v>152</v>
      </c>
      <c r="D30">
        <v>100</v>
      </c>
      <c r="E30">
        <v>27.75</v>
      </c>
      <c r="F30">
        <v>0</v>
      </c>
      <c r="G30">
        <v>0</v>
      </c>
      <c r="H30" s="8">
        <f t="shared" si="1"/>
        <v>127.75</v>
      </c>
      <c r="I30" s="8">
        <f t="shared" si="0"/>
        <v>42.583333333333336</v>
      </c>
      <c r="J30">
        <v>2020</v>
      </c>
      <c r="K30">
        <v>100</v>
      </c>
      <c r="L30">
        <v>23</v>
      </c>
      <c r="M30">
        <v>0</v>
      </c>
      <c r="N30">
        <v>7.75</v>
      </c>
      <c r="O30">
        <f t="shared" si="2"/>
        <v>130.75</v>
      </c>
      <c r="P30" s="8">
        <f t="shared" si="3"/>
        <v>43.583333333333336</v>
      </c>
      <c r="Q30" s="8">
        <f t="shared" si="4"/>
        <v>2.3483365949119372</v>
      </c>
      <c r="R30" s="8">
        <f t="shared" si="5"/>
        <v>5.2300124182664076</v>
      </c>
      <c r="S30">
        <f t="shared" si="6"/>
        <v>43.583399999999997</v>
      </c>
      <c r="T30" s="1">
        <f t="shared" si="7"/>
        <v>4</v>
      </c>
      <c r="U30">
        <f t="shared" si="8"/>
        <v>0.8</v>
      </c>
      <c r="W30">
        <v>4</v>
      </c>
    </row>
    <row r="31" spans="1:23">
      <c r="A31" t="s">
        <v>164</v>
      </c>
      <c r="B31" t="s">
        <v>193</v>
      </c>
      <c r="C31" t="s">
        <v>152</v>
      </c>
      <c r="D31">
        <v>16</v>
      </c>
      <c r="E31">
        <v>14</v>
      </c>
      <c r="F31">
        <v>14</v>
      </c>
      <c r="G31">
        <v>0</v>
      </c>
      <c r="H31" s="8">
        <f t="shared" si="1"/>
        <v>44</v>
      </c>
      <c r="I31" s="8">
        <f t="shared" si="0"/>
        <v>14.666666666666666</v>
      </c>
      <c r="J31">
        <v>2020</v>
      </c>
      <c r="K31">
        <v>51</v>
      </c>
      <c r="L31">
        <v>39</v>
      </c>
      <c r="M31">
        <v>14</v>
      </c>
      <c r="N31">
        <v>0</v>
      </c>
      <c r="O31">
        <f t="shared" si="2"/>
        <v>104</v>
      </c>
      <c r="P31" s="8">
        <f t="shared" si="3"/>
        <v>34.666666666666671</v>
      </c>
      <c r="Q31" s="8">
        <f t="shared" si="4"/>
        <v>136.3636363636364</v>
      </c>
      <c r="R31" s="8">
        <f t="shared" si="5"/>
        <v>4.1607211061516214</v>
      </c>
      <c r="S31">
        <f t="shared" si="6"/>
        <v>34.672699999999999</v>
      </c>
      <c r="T31" s="1">
        <f t="shared" si="7"/>
        <v>2</v>
      </c>
      <c r="U31">
        <f t="shared" si="8"/>
        <v>0.4</v>
      </c>
      <c r="W31">
        <v>2</v>
      </c>
    </row>
    <row r="32" spans="1:23">
      <c r="A32" t="s">
        <v>164</v>
      </c>
      <c r="B32" t="s">
        <v>194</v>
      </c>
      <c r="C32" t="s">
        <v>152</v>
      </c>
      <c r="D32">
        <v>51</v>
      </c>
      <c r="E32">
        <v>28</v>
      </c>
      <c r="F32">
        <v>0</v>
      </c>
      <c r="G32">
        <v>0</v>
      </c>
      <c r="H32" s="8">
        <f t="shared" si="1"/>
        <v>79</v>
      </c>
      <c r="I32" s="8">
        <f t="shared" si="0"/>
        <v>26.333333333333332</v>
      </c>
      <c r="J32">
        <v>2020</v>
      </c>
      <c r="K32">
        <v>51</v>
      </c>
      <c r="L32">
        <v>28</v>
      </c>
      <c r="M32">
        <v>0</v>
      </c>
      <c r="N32">
        <v>0</v>
      </c>
      <c r="O32">
        <f t="shared" si="2"/>
        <v>79</v>
      </c>
      <c r="P32" s="8">
        <f t="shared" si="3"/>
        <v>26.333333333333332</v>
      </c>
      <c r="Q32" s="8">
        <f t="shared" si="4"/>
        <v>0</v>
      </c>
      <c r="R32" s="8">
        <f t="shared" si="5"/>
        <v>3.1599999999999997</v>
      </c>
      <c r="S32">
        <f t="shared" si="6"/>
        <v>26.333300000000001</v>
      </c>
      <c r="T32" s="1">
        <f t="shared" si="7"/>
        <v>1</v>
      </c>
      <c r="U32">
        <f t="shared" si="8"/>
        <v>0.2</v>
      </c>
      <c r="W32">
        <v>1</v>
      </c>
    </row>
    <row r="33" spans="1:23">
      <c r="A33" t="s">
        <v>164</v>
      </c>
      <c r="B33" t="s">
        <v>195</v>
      </c>
      <c r="C33" t="s">
        <v>152</v>
      </c>
      <c r="D33">
        <v>56.33</v>
      </c>
      <c r="E33">
        <v>7.19</v>
      </c>
      <c r="H33" s="8">
        <f t="shared" si="1"/>
        <v>63.519999999999996</v>
      </c>
      <c r="I33" s="8">
        <f t="shared" si="0"/>
        <v>21.173333333333332</v>
      </c>
      <c r="J33">
        <v>2020</v>
      </c>
      <c r="K33">
        <v>88.73</v>
      </c>
      <c r="L33">
        <v>19.079999999999998</v>
      </c>
      <c r="M33">
        <v>11.15</v>
      </c>
      <c r="N33">
        <v>0.56999999999999995</v>
      </c>
      <c r="O33">
        <f t="shared" si="2"/>
        <v>119.53</v>
      </c>
      <c r="P33" s="8">
        <f t="shared" si="3"/>
        <v>39.843333333333334</v>
      </c>
      <c r="Q33" s="8">
        <f t="shared" si="4"/>
        <v>88.176952141057953</v>
      </c>
      <c r="R33" s="8">
        <f t="shared" si="5"/>
        <v>4.7816662895792135</v>
      </c>
      <c r="S33">
        <f t="shared" si="6"/>
        <v>39.847200000000001</v>
      </c>
      <c r="T33" s="1">
        <f t="shared" si="7"/>
        <v>2</v>
      </c>
      <c r="U33">
        <f t="shared" si="8"/>
        <v>0.4</v>
      </c>
      <c r="W33">
        <v>4</v>
      </c>
    </row>
    <row r="34" spans="1:23">
      <c r="A34" t="s">
        <v>164</v>
      </c>
      <c r="B34" t="s">
        <v>196</v>
      </c>
      <c r="C34" t="s">
        <v>152</v>
      </c>
      <c r="D34">
        <v>100</v>
      </c>
      <c r="E34">
        <v>10</v>
      </c>
      <c r="F34">
        <v>10</v>
      </c>
      <c r="G34">
        <v>0</v>
      </c>
      <c r="H34" s="8">
        <f t="shared" si="1"/>
        <v>120</v>
      </c>
      <c r="I34" s="8">
        <f t="shared" si="0"/>
        <v>40</v>
      </c>
      <c r="J34">
        <v>2020</v>
      </c>
      <c r="K34">
        <v>100</v>
      </c>
      <c r="L34">
        <v>10</v>
      </c>
      <c r="M34">
        <v>10</v>
      </c>
      <c r="N34">
        <v>0</v>
      </c>
      <c r="O34">
        <f t="shared" si="2"/>
        <v>120</v>
      </c>
      <c r="P34" s="8">
        <f t="shared" si="3"/>
        <v>40</v>
      </c>
      <c r="Q34" s="8">
        <f t="shared" si="4"/>
        <v>0</v>
      </c>
      <c r="R34" s="8">
        <f t="shared" si="5"/>
        <v>4.8000000000000007</v>
      </c>
      <c r="S34">
        <f t="shared" si="6"/>
        <v>40</v>
      </c>
      <c r="T34" s="1">
        <f t="shared" si="7"/>
        <v>4</v>
      </c>
      <c r="U34">
        <f t="shared" si="8"/>
        <v>0.8</v>
      </c>
      <c r="W34">
        <v>4</v>
      </c>
    </row>
    <row r="35" spans="1:23">
      <c r="A35" t="s">
        <v>164</v>
      </c>
      <c r="B35" t="s">
        <v>197</v>
      </c>
      <c r="C35" t="s">
        <v>152</v>
      </c>
      <c r="H35" s="8">
        <f t="shared" si="1"/>
        <v>0</v>
      </c>
      <c r="I35" s="8">
        <f t="shared" ref="I35:I65" si="9">H35/$H$134*100</f>
        <v>0</v>
      </c>
      <c r="J35">
        <v>2020</v>
      </c>
      <c r="K35">
        <v>100</v>
      </c>
      <c r="L35">
        <v>50</v>
      </c>
      <c r="M35">
        <v>100</v>
      </c>
      <c r="N35">
        <v>50</v>
      </c>
      <c r="O35">
        <f t="shared" si="2"/>
        <v>300</v>
      </c>
      <c r="P35" s="8">
        <f t="shared" si="3"/>
        <v>100</v>
      </c>
      <c r="Q35" s="8">
        <f t="shared" si="4"/>
        <v>10000</v>
      </c>
      <c r="R35" s="8">
        <f t="shared" si="5"/>
        <v>12</v>
      </c>
      <c r="S35">
        <f t="shared" si="6"/>
        <v>100</v>
      </c>
      <c r="T35" s="1">
        <f t="shared" si="7"/>
        <v>12</v>
      </c>
      <c r="U35">
        <f t="shared" si="8"/>
        <v>2.5</v>
      </c>
      <c r="W35">
        <v>12</v>
      </c>
    </row>
    <row r="36" spans="1:23">
      <c r="A36" t="s">
        <v>164</v>
      </c>
      <c r="B36" t="s">
        <v>198</v>
      </c>
      <c r="C36" t="s">
        <v>152</v>
      </c>
      <c r="D36">
        <v>75</v>
      </c>
      <c r="E36">
        <v>40</v>
      </c>
      <c r="F36">
        <v>0</v>
      </c>
      <c r="G36">
        <v>0</v>
      </c>
      <c r="H36" s="8">
        <f t="shared" si="1"/>
        <v>115</v>
      </c>
      <c r="I36" s="8">
        <f t="shared" si="9"/>
        <v>38.333333333333336</v>
      </c>
      <c r="J36">
        <v>2020</v>
      </c>
      <c r="K36">
        <v>75</v>
      </c>
      <c r="L36">
        <v>61</v>
      </c>
      <c r="M36">
        <v>0</v>
      </c>
      <c r="N36">
        <v>10</v>
      </c>
      <c r="O36">
        <f t="shared" si="2"/>
        <v>146</v>
      </c>
      <c r="P36" s="8">
        <f t="shared" si="3"/>
        <v>48.666666666666671</v>
      </c>
      <c r="Q36" s="8">
        <f t="shared" si="4"/>
        <v>26.956521739130437</v>
      </c>
      <c r="R36" s="8">
        <f t="shared" si="5"/>
        <v>5.8401425491001175</v>
      </c>
      <c r="S36">
        <f t="shared" si="6"/>
        <v>48.667900000000003</v>
      </c>
      <c r="T36" s="1">
        <f t="shared" si="7"/>
        <v>4</v>
      </c>
      <c r="U36">
        <f t="shared" si="8"/>
        <v>0.8</v>
      </c>
      <c r="W36">
        <v>4</v>
      </c>
    </row>
    <row r="37" spans="1:23">
      <c r="A37" t="s">
        <v>164</v>
      </c>
      <c r="B37" t="s">
        <v>199</v>
      </c>
      <c r="C37" t="s">
        <v>152</v>
      </c>
      <c r="D37">
        <v>26</v>
      </c>
      <c r="E37">
        <v>67</v>
      </c>
      <c r="F37">
        <v>79</v>
      </c>
      <c r="G37">
        <v>0</v>
      </c>
      <c r="H37" s="8">
        <f t="shared" si="1"/>
        <v>172</v>
      </c>
      <c r="I37" s="8">
        <f t="shared" si="9"/>
        <v>57.333333333333336</v>
      </c>
      <c r="J37">
        <v>2020</v>
      </c>
      <c r="K37">
        <v>26</v>
      </c>
      <c r="L37">
        <v>74</v>
      </c>
      <c r="M37">
        <v>0</v>
      </c>
      <c r="N37">
        <v>0</v>
      </c>
      <c r="O37">
        <f t="shared" si="2"/>
        <v>100</v>
      </c>
      <c r="P37" s="8">
        <f t="shared" si="3"/>
        <v>33.333333333333329</v>
      </c>
      <c r="Q37" s="8">
        <f t="shared" si="4"/>
        <v>-41.860465116279087</v>
      </c>
      <c r="R37" s="8">
        <f t="shared" si="5"/>
        <v>3.9997786371813624</v>
      </c>
      <c r="S37">
        <f t="shared" si="6"/>
        <v>33.331499999999998</v>
      </c>
      <c r="T37" s="1">
        <f t="shared" si="7"/>
        <v>2</v>
      </c>
      <c r="U37">
        <f t="shared" si="8"/>
        <v>0.4</v>
      </c>
      <c r="W37">
        <v>2</v>
      </c>
    </row>
    <row r="38" spans="1:23">
      <c r="A38" t="s">
        <v>164</v>
      </c>
      <c r="B38" t="s">
        <v>200</v>
      </c>
      <c r="C38" t="s">
        <v>152</v>
      </c>
      <c r="D38">
        <v>70</v>
      </c>
      <c r="E38">
        <v>20</v>
      </c>
      <c r="F38">
        <v>0</v>
      </c>
      <c r="G38">
        <v>0</v>
      </c>
      <c r="H38" s="8">
        <f t="shared" si="1"/>
        <v>90</v>
      </c>
      <c r="I38" s="8">
        <f t="shared" si="9"/>
        <v>30</v>
      </c>
      <c r="J38">
        <v>2020</v>
      </c>
      <c r="K38">
        <v>70</v>
      </c>
      <c r="L38">
        <v>20</v>
      </c>
      <c r="M38">
        <v>0</v>
      </c>
      <c r="N38">
        <v>0</v>
      </c>
      <c r="O38">
        <f t="shared" si="2"/>
        <v>90</v>
      </c>
      <c r="P38" s="8">
        <f t="shared" si="3"/>
        <v>30</v>
      </c>
      <c r="Q38" s="8">
        <f t="shared" si="4"/>
        <v>0</v>
      </c>
      <c r="R38" s="8">
        <f t="shared" si="5"/>
        <v>3.5999999999999996</v>
      </c>
      <c r="S38">
        <f t="shared" si="6"/>
        <v>30</v>
      </c>
      <c r="T38" s="1">
        <f t="shared" si="7"/>
        <v>2</v>
      </c>
      <c r="U38">
        <f t="shared" si="8"/>
        <v>0.4</v>
      </c>
      <c r="W38">
        <v>2</v>
      </c>
    </row>
    <row r="39" spans="1:23">
      <c r="A39" t="s">
        <v>164</v>
      </c>
      <c r="B39" t="s">
        <v>201</v>
      </c>
      <c r="C39" t="s">
        <v>152</v>
      </c>
      <c r="D39">
        <v>70</v>
      </c>
      <c r="E39">
        <v>20</v>
      </c>
      <c r="F39">
        <v>0</v>
      </c>
      <c r="G39">
        <v>0</v>
      </c>
      <c r="H39" s="8">
        <f t="shared" si="1"/>
        <v>90</v>
      </c>
      <c r="I39" s="8">
        <f t="shared" si="9"/>
        <v>30</v>
      </c>
      <c r="J39">
        <v>2020</v>
      </c>
      <c r="K39">
        <v>70</v>
      </c>
      <c r="L39">
        <v>20</v>
      </c>
      <c r="M39">
        <v>0</v>
      </c>
      <c r="N39">
        <v>0</v>
      </c>
      <c r="O39">
        <f t="shared" si="2"/>
        <v>90</v>
      </c>
      <c r="P39" s="8">
        <f t="shared" si="3"/>
        <v>30</v>
      </c>
      <c r="Q39" s="8">
        <f t="shared" si="4"/>
        <v>0</v>
      </c>
      <c r="R39" s="8">
        <f t="shared" si="5"/>
        <v>3.5999999999999996</v>
      </c>
      <c r="S39">
        <f t="shared" si="6"/>
        <v>30</v>
      </c>
      <c r="T39" s="1">
        <f t="shared" si="7"/>
        <v>2</v>
      </c>
      <c r="U39">
        <f t="shared" si="8"/>
        <v>0.4</v>
      </c>
      <c r="W39">
        <v>2</v>
      </c>
    </row>
    <row r="40" spans="1:23">
      <c r="A40" t="s">
        <v>164</v>
      </c>
      <c r="B40" t="s">
        <v>202</v>
      </c>
      <c r="C40" t="s">
        <v>152</v>
      </c>
      <c r="D40">
        <v>66</v>
      </c>
      <c r="E40">
        <v>50</v>
      </c>
      <c r="F40">
        <v>0</v>
      </c>
      <c r="G40">
        <v>0</v>
      </c>
      <c r="H40" s="8">
        <f t="shared" si="1"/>
        <v>116</v>
      </c>
      <c r="I40" s="8">
        <f t="shared" si="9"/>
        <v>38.666666666666664</v>
      </c>
      <c r="J40">
        <v>2020</v>
      </c>
      <c r="K40">
        <v>66</v>
      </c>
      <c r="L40">
        <v>50</v>
      </c>
      <c r="M40">
        <v>0</v>
      </c>
      <c r="N40">
        <v>0</v>
      </c>
      <c r="O40">
        <f t="shared" si="2"/>
        <v>116</v>
      </c>
      <c r="P40" s="8">
        <f t="shared" si="3"/>
        <v>38.666666666666664</v>
      </c>
      <c r="Q40" s="8">
        <f t="shared" si="4"/>
        <v>0</v>
      </c>
      <c r="R40" s="8">
        <f t="shared" si="5"/>
        <v>4.6399999999999997</v>
      </c>
      <c r="S40">
        <f t="shared" si="6"/>
        <v>38.666699999999999</v>
      </c>
      <c r="T40" s="1">
        <f t="shared" si="7"/>
        <v>2</v>
      </c>
      <c r="U40">
        <f t="shared" si="8"/>
        <v>0.4</v>
      </c>
      <c r="W40">
        <v>2</v>
      </c>
    </row>
    <row r="41" spans="1:23">
      <c r="A41" t="s">
        <v>164</v>
      </c>
      <c r="B41" t="s">
        <v>203</v>
      </c>
      <c r="C41" t="s">
        <v>152</v>
      </c>
      <c r="D41">
        <v>0</v>
      </c>
      <c r="E41">
        <v>0</v>
      </c>
      <c r="F41">
        <v>0</v>
      </c>
      <c r="G41">
        <v>0</v>
      </c>
      <c r="H41" s="8">
        <f t="shared" si="1"/>
        <v>0</v>
      </c>
      <c r="I41" s="8">
        <f t="shared" si="9"/>
        <v>0</v>
      </c>
      <c r="J41">
        <v>2020</v>
      </c>
      <c r="K41">
        <v>100</v>
      </c>
      <c r="L41">
        <v>50</v>
      </c>
      <c r="M41">
        <v>50</v>
      </c>
      <c r="N41">
        <v>12.5</v>
      </c>
      <c r="O41">
        <f t="shared" si="2"/>
        <v>212.5</v>
      </c>
      <c r="P41" s="8">
        <f t="shared" si="3"/>
        <v>70.833333333333343</v>
      </c>
      <c r="Q41" s="8">
        <f t="shared" si="4"/>
        <v>7083.3333333333339</v>
      </c>
      <c r="R41" s="8">
        <f t="shared" si="5"/>
        <v>8.5374574584313798</v>
      </c>
      <c r="S41">
        <f t="shared" si="6"/>
        <v>71.145499999999998</v>
      </c>
      <c r="T41" s="1">
        <f t="shared" si="7"/>
        <v>10</v>
      </c>
      <c r="U41">
        <f t="shared" si="8"/>
        <v>2.1</v>
      </c>
      <c r="W41">
        <v>10</v>
      </c>
    </row>
    <row r="42" spans="1:23">
      <c r="A42" t="s">
        <v>164</v>
      </c>
      <c r="B42" t="s">
        <v>204</v>
      </c>
      <c r="C42" t="s">
        <v>152</v>
      </c>
      <c r="D42">
        <v>0</v>
      </c>
      <c r="E42">
        <v>0</v>
      </c>
      <c r="F42">
        <v>0</v>
      </c>
      <c r="G42">
        <v>0</v>
      </c>
      <c r="H42" s="8">
        <f t="shared" si="1"/>
        <v>0</v>
      </c>
      <c r="I42" s="8">
        <f t="shared" si="9"/>
        <v>0</v>
      </c>
      <c r="J42">
        <v>2020</v>
      </c>
      <c r="K42">
        <v>51</v>
      </c>
      <c r="L42">
        <v>21</v>
      </c>
      <c r="M42">
        <v>0</v>
      </c>
      <c r="N42">
        <v>0</v>
      </c>
      <c r="O42">
        <f t="shared" si="2"/>
        <v>72</v>
      </c>
      <c r="P42" s="8">
        <f t="shared" si="3"/>
        <v>24</v>
      </c>
      <c r="Q42" s="8">
        <f t="shared" si="4"/>
        <v>2400</v>
      </c>
      <c r="R42" s="8">
        <f t="shared" si="5"/>
        <v>2.8926914682685139</v>
      </c>
      <c r="S42">
        <f t="shared" si="6"/>
        <v>24.105799999999999</v>
      </c>
      <c r="T42" s="1">
        <f t="shared" si="7"/>
        <v>1</v>
      </c>
      <c r="U42">
        <f t="shared" si="8"/>
        <v>0.2</v>
      </c>
      <c r="W42">
        <v>1</v>
      </c>
    </row>
    <row r="43" spans="1:23">
      <c r="A43" t="s">
        <v>164</v>
      </c>
      <c r="B43" t="s">
        <v>205</v>
      </c>
      <c r="C43" t="s">
        <v>152</v>
      </c>
      <c r="D43">
        <v>60</v>
      </c>
      <c r="E43">
        <v>46.67</v>
      </c>
      <c r="F43">
        <v>0</v>
      </c>
      <c r="G43">
        <v>0</v>
      </c>
      <c r="H43" s="8">
        <f t="shared" si="1"/>
        <v>106.67</v>
      </c>
      <c r="I43" s="8">
        <f t="shared" si="9"/>
        <v>35.556666666666672</v>
      </c>
      <c r="J43">
        <v>2020</v>
      </c>
      <c r="K43">
        <v>60</v>
      </c>
      <c r="L43">
        <v>46.7</v>
      </c>
      <c r="M43">
        <v>0</v>
      </c>
      <c r="N43">
        <v>0</v>
      </c>
      <c r="O43">
        <f t="shared" si="2"/>
        <v>106.7</v>
      </c>
      <c r="P43" s="8">
        <f t="shared" si="3"/>
        <v>35.56666666666667</v>
      </c>
      <c r="Q43" s="8">
        <f t="shared" si="4"/>
        <v>2.8124121121209364E-2</v>
      </c>
      <c r="R43" s="8">
        <f t="shared" si="5"/>
        <v>4.2680001487234964</v>
      </c>
      <c r="S43">
        <f t="shared" si="6"/>
        <v>35.566699999999997</v>
      </c>
      <c r="T43" s="1">
        <f t="shared" si="7"/>
        <v>2</v>
      </c>
      <c r="U43">
        <f t="shared" si="8"/>
        <v>0.4</v>
      </c>
      <c r="W43">
        <v>2</v>
      </c>
    </row>
    <row r="44" spans="1:23">
      <c r="A44" t="s">
        <v>164</v>
      </c>
      <c r="B44" t="s">
        <v>206</v>
      </c>
      <c r="C44" t="s">
        <v>152</v>
      </c>
      <c r="H44" s="8">
        <f t="shared" si="1"/>
        <v>0</v>
      </c>
      <c r="I44" s="8">
        <f t="shared" si="9"/>
        <v>0</v>
      </c>
      <c r="J44">
        <v>2020</v>
      </c>
      <c r="K44">
        <v>85</v>
      </c>
      <c r="L44">
        <v>100</v>
      </c>
      <c r="M44">
        <v>20</v>
      </c>
      <c r="N44">
        <v>0</v>
      </c>
      <c r="O44">
        <f t="shared" si="2"/>
        <v>205</v>
      </c>
      <c r="P44" s="8">
        <f t="shared" si="3"/>
        <v>68.333333333333329</v>
      </c>
      <c r="Q44" s="8">
        <f t="shared" si="4"/>
        <v>6833.333333333333</v>
      </c>
      <c r="R44" s="8">
        <f t="shared" si="5"/>
        <v>8.2361354304867405</v>
      </c>
      <c r="S44">
        <f t="shared" si="6"/>
        <v>68.634500000000003</v>
      </c>
      <c r="T44" s="1">
        <f t="shared" si="7"/>
        <v>8</v>
      </c>
      <c r="U44">
        <f t="shared" si="8"/>
        <v>1.7</v>
      </c>
      <c r="W44">
        <v>8</v>
      </c>
    </row>
    <row r="45" spans="1:23">
      <c r="A45" t="s">
        <v>164</v>
      </c>
      <c r="B45" t="s">
        <v>207</v>
      </c>
      <c r="C45" t="s">
        <v>152</v>
      </c>
      <c r="D45">
        <v>0</v>
      </c>
      <c r="E45">
        <v>0</v>
      </c>
      <c r="F45">
        <v>0</v>
      </c>
      <c r="G45">
        <v>0</v>
      </c>
      <c r="H45" s="8">
        <f t="shared" si="1"/>
        <v>0</v>
      </c>
      <c r="I45" s="8">
        <f t="shared" si="9"/>
        <v>0</v>
      </c>
      <c r="J45">
        <v>2020</v>
      </c>
      <c r="K45">
        <v>53</v>
      </c>
      <c r="L45">
        <v>51</v>
      </c>
      <c r="M45">
        <v>20.5</v>
      </c>
      <c r="N45">
        <v>0</v>
      </c>
      <c r="O45">
        <f t="shared" si="2"/>
        <v>124.5</v>
      </c>
      <c r="P45" s="8">
        <f t="shared" si="3"/>
        <v>41.5</v>
      </c>
      <c r="Q45" s="8">
        <f t="shared" si="4"/>
        <v>4150</v>
      </c>
      <c r="R45" s="8">
        <f t="shared" si="5"/>
        <v>5.0019456638809716</v>
      </c>
      <c r="S45">
        <f t="shared" si="6"/>
        <v>41.682899999999997</v>
      </c>
      <c r="T45" s="1">
        <f t="shared" si="7"/>
        <v>4</v>
      </c>
      <c r="U45">
        <f t="shared" si="8"/>
        <v>0.8</v>
      </c>
      <c r="W45">
        <v>4</v>
      </c>
    </row>
    <row r="46" spans="1:23">
      <c r="A46" t="s">
        <v>164</v>
      </c>
      <c r="B46" t="s">
        <v>208</v>
      </c>
      <c r="C46" t="s">
        <v>152</v>
      </c>
      <c r="D46">
        <v>0</v>
      </c>
      <c r="E46">
        <v>0</v>
      </c>
      <c r="F46">
        <v>0</v>
      </c>
      <c r="G46">
        <v>0</v>
      </c>
      <c r="H46" s="8">
        <f t="shared" si="1"/>
        <v>0</v>
      </c>
      <c r="I46" s="8">
        <f t="shared" si="9"/>
        <v>0</v>
      </c>
      <c r="J46">
        <v>2020</v>
      </c>
      <c r="K46">
        <v>100</v>
      </c>
      <c r="L46">
        <v>92</v>
      </c>
      <c r="M46">
        <v>72</v>
      </c>
      <c r="N46">
        <v>0</v>
      </c>
      <c r="O46">
        <f t="shared" si="2"/>
        <v>264</v>
      </c>
      <c r="P46" s="8">
        <f t="shared" si="3"/>
        <v>88</v>
      </c>
      <c r="Q46" s="8">
        <f t="shared" si="4"/>
        <v>8800</v>
      </c>
      <c r="R46" s="8">
        <f t="shared" si="5"/>
        <v>12</v>
      </c>
      <c r="S46">
        <f t="shared" si="6"/>
        <v>100</v>
      </c>
      <c r="T46" s="1">
        <f t="shared" si="7"/>
        <v>12</v>
      </c>
      <c r="U46">
        <f t="shared" si="8"/>
        <v>2.5</v>
      </c>
      <c r="W46">
        <v>12</v>
      </c>
    </row>
    <row r="47" spans="1:23">
      <c r="A47" t="s">
        <v>164</v>
      </c>
      <c r="B47" t="s">
        <v>209</v>
      </c>
      <c r="C47" t="s">
        <v>152</v>
      </c>
      <c r="D47">
        <v>0</v>
      </c>
      <c r="E47">
        <v>66</v>
      </c>
      <c r="F47">
        <v>0</v>
      </c>
      <c r="G47">
        <v>0</v>
      </c>
      <c r="H47" s="8">
        <f t="shared" si="1"/>
        <v>66</v>
      </c>
      <c r="I47" s="8">
        <f t="shared" si="9"/>
        <v>22</v>
      </c>
      <c r="J47">
        <v>2020</v>
      </c>
      <c r="K47">
        <v>100</v>
      </c>
      <c r="L47">
        <v>0</v>
      </c>
      <c r="M47">
        <v>0</v>
      </c>
      <c r="N47">
        <v>0</v>
      </c>
      <c r="O47">
        <f t="shared" si="2"/>
        <v>100</v>
      </c>
      <c r="P47" s="8">
        <f t="shared" si="3"/>
        <v>33.333333333333329</v>
      </c>
      <c r="Q47" s="8">
        <f t="shared" si="4"/>
        <v>51.515151515151494</v>
      </c>
      <c r="R47" s="8">
        <f t="shared" si="5"/>
        <v>4.0002724178794997</v>
      </c>
      <c r="S47">
        <f t="shared" si="6"/>
        <v>33.335599999999999</v>
      </c>
      <c r="T47" s="1">
        <f t="shared" si="7"/>
        <v>2</v>
      </c>
      <c r="U47">
        <f t="shared" si="8"/>
        <v>0.4</v>
      </c>
      <c r="W47">
        <v>2</v>
      </c>
    </row>
    <row r="48" spans="1:23">
      <c r="A48" t="s">
        <v>164</v>
      </c>
      <c r="B48" t="s">
        <v>210</v>
      </c>
      <c r="C48" t="s">
        <v>152</v>
      </c>
      <c r="D48">
        <v>50</v>
      </c>
      <c r="E48">
        <v>50</v>
      </c>
      <c r="F48">
        <v>0</v>
      </c>
      <c r="G48">
        <v>0</v>
      </c>
      <c r="H48" s="8">
        <f t="shared" si="1"/>
        <v>100</v>
      </c>
      <c r="I48" s="8">
        <f t="shared" si="9"/>
        <v>33.333333333333329</v>
      </c>
      <c r="J48">
        <v>2020</v>
      </c>
      <c r="K48">
        <v>64.900000000000006</v>
      </c>
      <c r="L48">
        <v>19.899999999999999</v>
      </c>
      <c r="M48">
        <v>0</v>
      </c>
      <c r="N48">
        <v>0</v>
      </c>
      <c r="O48">
        <f t="shared" si="2"/>
        <v>84.800000000000011</v>
      </c>
      <c r="P48" s="8">
        <f t="shared" si="3"/>
        <v>28.266666666666669</v>
      </c>
      <c r="Q48" s="8">
        <f t="shared" si="4"/>
        <v>-15.19999999999998</v>
      </c>
      <c r="R48" s="8">
        <f t="shared" si="5"/>
        <v>3.3919196207009663</v>
      </c>
      <c r="S48">
        <f t="shared" si="6"/>
        <v>28.265999999999998</v>
      </c>
      <c r="T48" s="1">
        <f t="shared" si="7"/>
        <v>1</v>
      </c>
      <c r="U48">
        <f t="shared" si="8"/>
        <v>0.2</v>
      </c>
      <c r="W48">
        <v>1</v>
      </c>
    </row>
    <row r="49" spans="1:23">
      <c r="A49" t="s">
        <v>164</v>
      </c>
      <c r="B49" t="s">
        <v>211</v>
      </c>
      <c r="C49" t="s">
        <v>152</v>
      </c>
      <c r="D49">
        <v>0</v>
      </c>
      <c r="E49">
        <v>0</v>
      </c>
      <c r="F49">
        <v>0</v>
      </c>
      <c r="G49">
        <v>0</v>
      </c>
      <c r="H49" s="8">
        <f t="shared" si="1"/>
        <v>0</v>
      </c>
      <c r="I49" s="8">
        <f t="shared" si="9"/>
        <v>0</v>
      </c>
      <c r="J49">
        <v>2020</v>
      </c>
      <c r="K49">
        <v>100</v>
      </c>
      <c r="L49">
        <v>100</v>
      </c>
      <c r="M49">
        <v>40</v>
      </c>
      <c r="N49">
        <v>0</v>
      </c>
      <c r="O49">
        <f t="shared" si="2"/>
        <v>240</v>
      </c>
      <c r="P49" s="8">
        <f t="shared" si="3"/>
        <v>80</v>
      </c>
      <c r="Q49" s="8">
        <f t="shared" si="4"/>
        <v>8000</v>
      </c>
      <c r="R49" s="8">
        <f t="shared" si="5"/>
        <v>12</v>
      </c>
      <c r="S49">
        <f t="shared" si="6"/>
        <v>100</v>
      </c>
      <c r="T49" s="1">
        <f t="shared" si="7"/>
        <v>12</v>
      </c>
      <c r="U49">
        <f t="shared" si="8"/>
        <v>2.5</v>
      </c>
      <c r="W49">
        <v>12</v>
      </c>
    </row>
    <row r="50" spans="1:23">
      <c r="A50" t="s">
        <v>164</v>
      </c>
      <c r="B50" t="s">
        <v>212</v>
      </c>
      <c r="C50" t="s">
        <v>152</v>
      </c>
      <c r="D50">
        <v>47.8</v>
      </c>
      <c r="E50">
        <v>0</v>
      </c>
      <c r="F50">
        <v>0</v>
      </c>
      <c r="G50">
        <v>0</v>
      </c>
      <c r="H50" s="8">
        <f t="shared" si="1"/>
        <v>47.8</v>
      </c>
      <c r="I50" s="8">
        <f t="shared" si="9"/>
        <v>15.933333333333334</v>
      </c>
      <c r="J50">
        <v>2020</v>
      </c>
      <c r="K50">
        <v>61</v>
      </c>
      <c r="L50">
        <v>23</v>
      </c>
      <c r="M50">
        <v>0</v>
      </c>
      <c r="N50">
        <v>38</v>
      </c>
      <c r="O50">
        <f t="shared" si="2"/>
        <v>122</v>
      </c>
      <c r="P50" s="8">
        <f t="shared" si="3"/>
        <v>40.666666666666664</v>
      </c>
      <c r="Q50" s="8">
        <f t="shared" si="4"/>
        <v>155.23012552301253</v>
      </c>
      <c r="R50" s="8">
        <f t="shared" si="5"/>
        <v>4.8808208742551624</v>
      </c>
      <c r="S50">
        <f t="shared" si="6"/>
        <v>40.673499999999997</v>
      </c>
      <c r="T50" s="1">
        <f t="shared" si="7"/>
        <v>4</v>
      </c>
      <c r="U50">
        <f t="shared" si="8"/>
        <v>0.8</v>
      </c>
      <c r="W50">
        <v>4</v>
      </c>
    </row>
    <row r="51" spans="1:23">
      <c r="A51" t="s">
        <v>164</v>
      </c>
      <c r="B51" t="s">
        <v>213</v>
      </c>
      <c r="C51" t="s">
        <v>152</v>
      </c>
      <c r="H51" s="8">
        <f t="shared" si="1"/>
        <v>0</v>
      </c>
      <c r="I51" s="8">
        <f t="shared" si="9"/>
        <v>0</v>
      </c>
      <c r="J51">
        <v>2020</v>
      </c>
      <c r="K51">
        <v>70</v>
      </c>
      <c r="L51">
        <v>40</v>
      </c>
      <c r="M51">
        <v>0</v>
      </c>
      <c r="N51">
        <v>0</v>
      </c>
      <c r="O51">
        <f t="shared" si="2"/>
        <v>110</v>
      </c>
      <c r="P51" s="8">
        <f t="shared" si="3"/>
        <v>36.666666666666664</v>
      </c>
      <c r="Q51" s="8">
        <f t="shared" si="4"/>
        <v>3666.6666666666665</v>
      </c>
      <c r="R51" s="8">
        <f t="shared" si="5"/>
        <v>4.4193897431880069</v>
      </c>
      <c r="S51">
        <f t="shared" si="6"/>
        <v>36.828200000000002</v>
      </c>
      <c r="T51" s="1">
        <f t="shared" si="7"/>
        <v>2</v>
      </c>
      <c r="U51">
        <f t="shared" si="8"/>
        <v>0.4</v>
      </c>
      <c r="W51">
        <v>2</v>
      </c>
    </row>
    <row r="52" spans="1:23">
      <c r="A52" t="s">
        <v>164</v>
      </c>
      <c r="B52" t="s">
        <v>214</v>
      </c>
      <c r="C52" t="s">
        <v>152</v>
      </c>
      <c r="H52" s="8">
        <f t="shared" si="1"/>
        <v>0</v>
      </c>
      <c r="I52" s="8">
        <f t="shared" si="9"/>
        <v>0</v>
      </c>
      <c r="J52">
        <v>2020</v>
      </c>
      <c r="K52">
        <v>75</v>
      </c>
      <c r="L52">
        <v>75</v>
      </c>
      <c r="M52">
        <v>50</v>
      </c>
      <c r="N52">
        <v>0</v>
      </c>
      <c r="O52">
        <f t="shared" si="2"/>
        <v>200</v>
      </c>
      <c r="P52" s="8">
        <f t="shared" si="3"/>
        <v>66.666666666666657</v>
      </c>
      <c r="Q52" s="8">
        <f t="shared" si="4"/>
        <v>6666.6666666666661</v>
      </c>
      <c r="R52" s="8">
        <f t="shared" si="5"/>
        <v>8.0352540785236481</v>
      </c>
      <c r="S52">
        <f t="shared" si="6"/>
        <v>66.960499999999996</v>
      </c>
      <c r="T52" s="1">
        <f t="shared" si="7"/>
        <v>8</v>
      </c>
      <c r="U52">
        <f t="shared" si="8"/>
        <v>1.7</v>
      </c>
      <c r="W52">
        <v>8</v>
      </c>
    </row>
    <row r="53" spans="1:23">
      <c r="A53" t="s">
        <v>164</v>
      </c>
      <c r="B53" t="s">
        <v>215</v>
      </c>
      <c r="C53" t="s">
        <v>152</v>
      </c>
      <c r="H53" s="8">
        <f t="shared" si="1"/>
        <v>0</v>
      </c>
      <c r="I53" s="8">
        <f t="shared" si="9"/>
        <v>0</v>
      </c>
      <c r="J53">
        <v>2020</v>
      </c>
      <c r="K53">
        <v>48</v>
      </c>
      <c r="L53">
        <v>48</v>
      </c>
      <c r="M53">
        <v>0</v>
      </c>
      <c r="N53">
        <v>0</v>
      </c>
      <c r="O53">
        <f t="shared" si="2"/>
        <v>96</v>
      </c>
      <c r="P53" s="8">
        <f t="shared" si="3"/>
        <v>32</v>
      </c>
      <c r="Q53" s="8">
        <f t="shared" si="4"/>
        <v>3200</v>
      </c>
      <c r="R53" s="8">
        <f t="shared" si="5"/>
        <v>3.8569219576913518</v>
      </c>
      <c r="S53">
        <f t="shared" si="6"/>
        <v>32.140999999999998</v>
      </c>
      <c r="T53" s="1">
        <f t="shared" si="7"/>
        <v>2</v>
      </c>
      <c r="U53">
        <f t="shared" si="8"/>
        <v>0.4</v>
      </c>
      <c r="W53">
        <v>2</v>
      </c>
    </row>
    <row r="54" spans="1:23">
      <c r="A54" t="s">
        <v>164</v>
      </c>
      <c r="B54" t="s">
        <v>216</v>
      </c>
      <c r="C54" t="s">
        <v>152</v>
      </c>
      <c r="H54" s="8">
        <f t="shared" si="1"/>
        <v>0</v>
      </c>
      <c r="I54" s="8">
        <f t="shared" si="9"/>
        <v>0</v>
      </c>
      <c r="J54">
        <v>2020</v>
      </c>
      <c r="K54">
        <v>63.44</v>
      </c>
      <c r="L54">
        <v>34.17</v>
      </c>
      <c r="M54">
        <v>0</v>
      </c>
      <c r="N54">
        <v>19.350000000000001</v>
      </c>
      <c r="O54">
        <f t="shared" si="2"/>
        <v>116.96000000000001</v>
      </c>
      <c r="P54" s="8">
        <f t="shared" si="3"/>
        <v>38.986666666666672</v>
      </c>
      <c r="Q54" s="8">
        <f t="shared" si="4"/>
        <v>3898.666666666667</v>
      </c>
      <c r="R54" s="8">
        <f t="shared" si="5"/>
        <v>4.6990165851206305</v>
      </c>
      <c r="S54">
        <f t="shared" si="6"/>
        <v>39.158499999999997</v>
      </c>
      <c r="T54" s="1">
        <f t="shared" si="7"/>
        <v>2</v>
      </c>
      <c r="U54">
        <f t="shared" si="8"/>
        <v>0.4</v>
      </c>
      <c r="W54">
        <v>2</v>
      </c>
    </row>
    <row r="55" spans="1:23">
      <c r="A55" t="s">
        <v>164</v>
      </c>
      <c r="B55" t="s">
        <v>217</v>
      </c>
      <c r="C55" t="s">
        <v>152</v>
      </c>
      <c r="H55" s="8">
        <f t="shared" si="1"/>
        <v>0</v>
      </c>
      <c r="I55" s="8">
        <f t="shared" si="9"/>
        <v>0</v>
      </c>
      <c r="J55">
        <v>2020</v>
      </c>
      <c r="K55">
        <v>85</v>
      </c>
      <c r="L55">
        <v>10</v>
      </c>
      <c r="M55">
        <v>0</v>
      </c>
      <c r="N55">
        <v>0</v>
      </c>
      <c r="O55">
        <f t="shared" si="2"/>
        <v>95</v>
      </c>
      <c r="P55" s="8">
        <f t="shared" si="3"/>
        <v>31.666666666666664</v>
      </c>
      <c r="Q55" s="8">
        <f t="shared" si="4"/>
        <v>3166.6666666666665</v>
      </c>
      <c r="R55" s="8">
        <f t="shared" si="5"/>
        <v>3.8167456872987335</v>
      </c>
      <c r="S55">
        <f t="shared" si="6"/>
        <v>31.8062</v>
      </c>
      <c r="T55" s="1">
        <f t="shared" si="7"/>
        <v>2</v>
      </c>
      <c r="U55">
        <f t="shared" si="8"/>
        <v>0.4</v>
      </c>
      <c r="W55">
        <v>2</v>
      </c>
    </row>
    <row r="56" spans="1:23">
      <c r="A56" t="s">
        <v>164</v>
      </c>
      <c r="B56" t="s">
        <v>218</v>
      </c>
      <c r="C56" t="s">
        <v>152</v>
      </c>
      <c r="D56">
        <v>0</v>
      </c>
      <c r="E56">
        <v>0</v>
      </c>
      <c r="F56">
        <v>0</v>
      </c>
      <c r="G56">
        <v>0</v>
      </c>
      <c r="H56" s="8">
        <f t="shared" si="1"/>
        <v>0</v>
      </c>
      <c r="I56" s="8">
        <f t="shared" si="9"/>
        <v>0</v>
      </c>
      <c r="J56">
        <v>2020</v>
      </c>
      <c r="K56">
        <v>92</v>
      </c>
      <c r="L56">
        <v>92</v>
      </c>
      <c r="M56">
        <v>92</v>
      </c>
      <c r="N56">
        <v>0</v>
      </c>
      <c r="O56">
        <f t="shared" si="2"/>
        <v>276</v>
      </c>
      <c r="P56" s="8">
        <f t="shared" si="3"/>
        <v>92</v>
      </c>
      <c r="Q56" s="8">
        <f t="shared" si="4"/>
        <v>9200</v>
      </c>
      <c r="R56" s="8">
        <f t="shared" si="5"/>
        <v>12</v>
      </c>
      <c r="S56">
        <f t="shared" si="6"/>
        <v>100</v>
      </c>
      <c r="T56" s="1">
        <f t="shared" si="7"/>
        <v>12</v>
      </c>
      <c r="U56">
        <f t="shared" si="8"/>
        <v>2.5</v>
      </c>
      <c r="W56">
        <v>12</v>
      </c>
    </row>
    <row r="57" spans="1:23">
      <c r="A57" t="s">
        <v>164</v>
      </c>
      <c r="B57" t="s">
        <v>219</v>
      </c>
      <c r="C57" t="s">
        <v>152</v>
      </c>
      <c r="D57">
        <v>60</v>
      </c>
      <c r="E57">
        <v>86</v>
      </c>
      <c r="F57">
        <v>0</v>
      </c>
      <c r="G57">
        <v>0</v>
      </c>
      <c r="H57" s="8">
        <f t="shared" si="1"/>
        <v>146</v>
      </c>
      <c r="I57" s="8">
        <f t="shared" si="9"/>
        <v>48.666666666666671</v>
      </c>
      <c r="J57">
        <v>2020</v>
      </c>
      <c r="K57">
        <v>60</v>
      </c>
      <c r="L57">
        <v>86</v>
      </c>
      <c r="M57">
        <v>0</v>
      </c>
      <c r="N57">
        <v>0</v>
      </c>
      <c r="O57">
        <f t="shared" si="2"/>
        <v>146</v>
      </c>
      <c r="P57" s="8">
        <f t="shared" si="3"/>
        <v>48.666666666666671</v>
      </c>
      <c r="Q57" s="8">
        <f t="shared" si="4"/>
        <v>0</v>
      </c>
      <c r="R57" s="8">
        <f t="shared" si="5"/>
        <v>5.84</v>
      </c>
      <c r="S57">
        <f t="shared" si="6"/>
        <v>48.666699999999999</v>
      </c>
      <c r="T57" s="1">
        <f t="shared" si="7"/>
        <v>4</v>
      </c>
      <c r="U57">
        <f t="shared" si="8"/>
        <v>0.8</v>
      </c>
      <c r="W57">
        <v>4</v>
      </c>
    </row>
    <row r="58" spans="1:23">
      <c r="A58" t="s">
        <v>164</v>
      </c>
      <c r="B58" t="s">
        <v>220</v>
      </c>
      <c r="C58" t="s">
        <v>152</v>
      </c>
      <c r="D58">
        <v>51</v>
      </c>
      <c r="E58">
        <v>30.8</v>
      </c>
      <c r="F58">
        <v>0</v>
      </c>
      <c r="G58">
        <v>0</v>
      </c>
      <c r="H58" s="8">
        <f t="shared" si="1"/>
        <v>81.8</v>
      </c>
      <c r="I58" s="8">
        <f t="shared" si="9"/>
        <v>27.266666666666666</v>
      </c>
      <c r="J58">
        <v>2020</v>
      </c>
      <c r="K58">
        <v>51</v>
      </c>
      <c r="L58">
        <v>26.88</v>
      </c>
      <c r="M58">
        <v>0</v>
      </c>
      <c r="N58">
        <v>0</v>
      </c>
      <c r="O58">
        <f t="shared" si="2"/>
        <v>77.88</v>
      </c>
      <c r="P58" s="8">
        <f t="shared" si="3"/>
        <v>25.96</v>
      </c>
      <c r="Q58" s="8">
        <f t="shared" si="4"/>
        <v>-4.7921760391197976</v>
      </c>
      <c r="R58" s="8">
        <f t="shared" si="5"/>
        <v>3.1151746584374425</v>
      </c>
      <c r="S58">
        <f t="shared" si="6"/>
        <v>25.959800000000001</v>
      </c>
      <c r="T58" s="1">
        <f t="shared" si="7"/>
        <v>1</v>
      </c>
      <c r="U58">
        <f t="shared" si="8"/>
        <v>0.2</v>
      </c>
      <c r="W58">
        <v>1</v>
      </c>
    </row>
    <row r="59" spans="1:23">
      <c r="A59" t="s">
        <v>164</v>
      </c>
      <c r="B59" t="s">
        <v>221</v>
      </c>
      <c r="C59" t="s">
        <v>152</v>
      </c>
      <c r="D59">
        <v>0</v>
      </c>
      <c r="E59">
        <v>0</v>
      </c>
      <c r="F59">
        <v>0</v>
      </c>
      <c r="G59">
        <v>0</v>
      </c>
      <c r="H59" s="8">
        <f t="shared" si="1"/>
        <v>0</v>
      </c>
      <c r="I59" s="8">
        <f t="shared" si="9"/>
        <v>0</v>
      </c>
      <c r="J59">
        <v>2020</v>
      </c>
      <c r="K59">
        <v>100</v>
      </c>
      <c r="L59">
        <v>60</v>
      </c>
      <c r="M59">
        <v>0</v>
      </c>
      <c r="N59">
        <v>0</v>
      </c>
      <c r="O59">
        <f t="shared" si="2"/>
        <v>160</v>
      </c>
      <c r="P59" s="8">
        <f t="shared" si="3"/>
        <v>53.333333333333336</v>
      </c>
      <c r="Q59" s="8">
        <f t="shared" si="4"/>
        <v>5333.3333333333339</v>
      </c>
      <c r="R59" s="8">
        <f t="shared" si="5"/>
        <v>6.4282032628189203</v>
      </c>
      <c r="S59">
        <f t="shared" si="6"/>
        <v>53.568399999999997</v>
      </c>
      <c r="T59" s="1">
        <f t="shared" si="7"/>
        <v>6</v>
      </c>
      <c r="U59">
        <f t="shared" si="8"/>
        <v>1.3</v>
      </c>
      <c r="W59">
        <v>6</v>
      </c>
    </row>
    <row r="60" spans="1:23">
      <c r="A60" t="s">
        <v>164</v>
      </c>
      <c r="B60" t="s">
        <v>222</v>
      </c>
      <c r="C60" t="s">
        <v>152</v>
      </c>
      <c r="D60">
        <v>0</v>
      </c>
      <c r="E60">
        <v>0</v>
      </c>
      <c r="F60">
        <v>0</v>
      </c>
      <c r="G60">
        <v>0</v>
      </c>
      <c r="H60" s="8">
        <f t="shared" si="1"/>
        <v>0</v>
      </c>
      <c r="I60" s="8">
        <f t="shared" si="9"/>
        <v>0</v>
      </c>
      <c r="J60">
        <v>2020</v>
      </c>
      <c r="K60">
        <v>51</v>
      </c>
      <c r="L60">
        <v>0</v>
      </c>
      <c r="M60">
        <v>0</v>
      </c>
      <c r="N60">
        <v>0</v>
      </c>
      <c r="O60">
        <f t="shared" si="2"/>
        <v>51</v>
      </c>
      <c r="P60" s="8">
        <f t="shared" si="3"/>
        <v>17</v>
      </c>
      <c r="Q60" s="8">
        <f t="shared" si="4"/>
        <v>1700</v>
      </c>
      <c r="R60" s="8">
        <f t="shared" si="5"/>
        <v>2.0489897900235308</v>
      </c>
      <c r="S60">
        <f t="shared" si="6"/>
        <v>17.0749</v>
      </c>
      <c r="T60" s="1">
        <f t="shared" si="7"/>
        <v>0</v>
      </c>
      <c r="U60">
        <f t="shared" si="8"/>
        <v>0</v>
      </c>
      <c r="W60">
        <v>0</v>
      </c>
    </row>
    <row r="61" spans="1:23">
      <c r="A61" t="s">
        <v>164</v>
      </c>
      <c r="B61" t="s">
        <v>223</v>
      </c>
      <c r="C61" t="s">
        <v>152</v>
      </c>
      <c r="D61">
        <v>30</v>
      </c>
      <c r="E61">
        <v>0</v>
      </c>
      <c r="F61">
        <v>80</v>
      </c>
      <c r="G61">
        <v>0</v>
      </c>
      <c r="H61" s="8">
        <f t="shared" si="1"/>
        <v>110</v>
      </c>
      <c r="I61" s="8">
        <f t="shared" si="9"/>
        <v>36.666666666666664</v>
      </c>
      <c r="J61">
        <v>2020</v>
      </c>
      <c r="K61">
        <v>40</v>
      </c>
      <c r="L61">
        <v>19</v>
      </c>
      <c r="M61">
        <v>0</v>
      </c>
      <c r="N61">
        <v>0</v>
      </c>
      <c r="O61">
        <f t="shared" si="2"/>
        <v>59</v>
      </c>
      <c r="P61" s="8">
        <f t="shared" si="3"/>
        <v>19.666666666666664</v>
      </c>
      <c r="Q61" s="8">
        <f t="shared" si="4"/>
        <v>-46.363636363636367</v>
      </c>
      <c r="R61" s="8">
        <f t="shared" si="5"/>
        <v>2.3597548239084492</v>
      </c>
      <c r="S61">
        <f t="shared" si="6"/>
        <v>19.6646</v>
      </c>
      <c r="T61" s="1">
        <f t="shared" si="7"/>
        <v>0</v>
      </c>
      <c r="U61">
        <f t="shared" si="8"/>
        <v>0</v>
      </c>
      <c r="W61">
        <v>0</v>
      </c>
    </row>
    <row r="62" spans="1:23">
      <c r="A62" t="s">
        <v>164</v>
      </c>
      <c r="B62" t="s">
        <v>224</v>
      </c>
      <c r="C62" t="s">
        <v>152</v>
      </c>
      <c r="D62">
        <v>0</v>
      </c>
      <c r="E62">
        <v>0</v>
      </c>
      <c r="F62">
        <v>0</v>
      </c>
      <c r="G62">
        <v>0</v>
      </c>
      <c r="H62" s="8">
        <f t="shared" si="1"/>
        <v>0</v>
      </c>
      <c r="I62" s="8">
        <f t="shared" si="9"/>
        <v>0</v>
      </c>
      <c r="J62">
        <v>2020</v>
      </c>
      <c r="K62">
        <v>51</v>
      </c>
      <c r="L62">
        <v>24</v>
      </c>
      <c r="M62">
        <v>0</v>
      </c>
      <c r="N62">
        <v>0</v>
      </c>
      <c r="O62">
        <f t="shared" si="2"/>
        <v>75</v>
      </c>
      <c r="P62" s="8">
        <f t="shared" si="3"/>
        <v>25</v>
      </c>
      <c r="Q62" s="8">
        <f t="shared" si="4"/>
        <v>2500</v>
      </c>
      <c r="R62" s="8">
        <f t="shared" si="5"/>
        <v>3.0132202794463687</v>
      </c>
      <c r="S62">
        <f t="shared" si="6"/>
        <v>25.110199999999999</v>
      </c>
      <c r="T62" s="1">
        <f t="shared" si="7"/>
        <v>1</v>
      </c>
      <c r="U62">
        <f t="shared" si="8"/>
        <v>0.2</v>
      </c>
      <c r="W62">
        <v>1</v>
      </c>
    </row>
    <row r="63" spans="1:23">
      <c r="A63" t="s">
        <v>164</v>
      </c>
      <c r="B63" t="s">
        <v>225</v>
      </c>
      <c r="C63" t="s">
        <v>152</v>
      </c>
      <c r="H63" s="8">
        <f t="shared" si="1"/>
        <v>0</v>
      </c>
      <c r="I63" s="8">
        <f t="shared" si="9"/>
        <v>0</v>
      </c>
      <c r="J63">
        <v>2020</v>
      </c>
      <c r="K63">
        <v>64</v>
      </c>
      <c r="L63">
        <v>68</v>
      </c>
      <c r="M63">
        <v>16</v>
      </c>
      <c r="N63">
        <v>0</v>
      </c>
      <c r="O63">
        <f t="shared" si="2"/>
        <v>148</v>
      </c>
      <c r="P63" s="8">
        <f t="shared" si="3"/>
        <v>49.333333333333336</v>
      </c>
      <c r="Q63" s="8">
        <f t="shared" si="4"/>
        <v>4933.3333333333339</v>
      </c>
      <c r="R63" s="8">
        <f t="shared" si="5"/>
        <v>5.9460880181075009</v>
      </c>
      <c r="S63">
        <f t="shared" si="6"/>
        <v>49.550699999999999</v>
      </c>
      <c r="T63" s="1">
        <f t="shared" si="7"/>
        <v>4</v>
      </c>
      <c r="U63">
        <f t="shared" si="8"/>
        <v>0.8</v>
      </c>
      <c r="W63">
        <v>4</v>
      </c>
    </row>
    <row r="64" spans="1:23">
      <c r="A64" t="s">
        <v>164</v>
      </c>
      <c r="B64" t="s">
        <v>226</v>
      </c>
      <c r="C64" t="s">
        <v>152</v>
      </c>
      <c r="D64">
        <v>100</v>
      </c>
      <c r="E64">
        <v>0</v>
      </c>
      <c r="F64">
        <v>0</v>
      </c>
      <c r="G64">
        <v>0</v>
      </c>
      <c r="H64" s="8">
        <f t="shared" si="1"/>
        <v>100</v>
      </c>
      <c r="I64" s="8">
        <f t="shared" si="9"/>
        <v>33.333333333333329</v>
      </c>
      <c r="J64">
        <v>2020</v>
      </c>
      <c r="K64">
        <v>100</v>
      </c>
      <c r="L64">
        <v>0</v>
      </c>
      <c r="M64">
        <v>0</v>
      </c>
      <c r="N64">
        <v>0</v>
      </c>
      <c r="O64">
        <f t="shared" si="2"/>
        <v>100</v>
      </c>
      <c r="P64" s="8">
        <f t="shared" si="3"/>
        <v>33.333333333333329</v>
      </c>
      <c r="Q64" s="8">
        <f t="shared" si="4"/>
        <v>0</v>
      </c>
      <c r="R64" s="8">
        <f t="shared" si="5"/>
        <v>3.9999999999999991</v>
      </c>
      <c r="S64">
        <f t="shared" si="6"/>
        <v>33.333300000000001</v>
      </c>
      <c r="T64" s="1">
        <f t="shared" si="7"/>
        <v>2</v>
      </c>
      <c r="U64">
        <f t="shared" si="8"/>
        <v>0.4</v>
      </c>
      <c r="W64">
        <v>2</v>
      </c>
    </row>
    <row r="65" spans="1:23">
      <c r="A65" t="s">
        <v>164</v>
      </c>
      <c r="B65" t="s">
        <v>227</v>
      </c>
      <c r="C65" t="s">
        <v>152</v>
      </c>
      <c r="D65">
        <v>0</v>
      </c>
      <c r="E65">
        <v>0</v>
      </c>
      <c r="F65">
        <v>0</v>
      </c>
      <c r="G65">
        <v>0</v>
      </c>
      <c r="H65" s="8">
        <f t="shared" si="1"/>
        <v>0</v>
      </c>
      <c r="I65" s="8">
        <f t="shared" si="9"/>
        <v>0</v>
      </c>
      <c r="J65">
        <v>2020</v>
      </c>
      <c r="K65">
        <v>100</v>
      </c>
      <c r="L65">
        <v>27</v>
      </c>
      <c r="M65">
        <v>0</v>
      </c>
      <c r="N65">
        <v>0</v>
      </c>
      <c r="O65">
        <f t="shared" si="2"/>
        <v>127</v>
      </c>
      <c r="P65" s="8">
        <f t="shared" si="3"/>
        <v>42.333333333333336</v>
      </c>
      <c r="Q65" s="8">
        <f t="shared" si="4"/>
        <v>4233.3333333333339</v>
      </c>
      <c r="R65" s="8">
        <f t="shared" si="5"/>
        <v>5.1023863398625178</v>
      </c>
      <c r="S65">
        <f t="shared" si="6"/>
        <v>42.5199</v>
      </c>
      <c r="T65" s="1">
        <f t="shared" si="7"/>
        <v>4</v>
      </c>
      <c r="U65">
        <f t="shared" si="8"/>
        <v>0.8</v>
      </c>
      <c r="W65">
        <v>4</v>
      </c>
    </row>
    <row r="66" spans="1:23">
      <c r="A66" t="s">
        <v>164</v>
      </c>
      <c r="B66" t="s">
        <v>228</v>
      </c>
      <c r="C66" t="s">
        <v>152</v>
      </c>
      <c r="H66" s="8">
        <f t="shared" si="1"/>
        <v>0</v>
      </c>
      <c r="I66" s="8">
        <f t="shared" ref="I66:I90" si="10">H66/$H$134*100</f>
        <v>0</v>
      </c>
      <c r="J66">
        <v>2020</v>
      </c>
      <c r="K66">
        <v>40</v>
      </c>
      <c r="L66">
        <v>35</v>
      </c>
      <c r="M66">
        <v>25</v>
      </c>
      <c r="N66">
        <v>0</v>
      </c>
      <c r="O66">
        <f t="shared" si="2"/>
        <v>100</v>
      </c>
      <c r="P66" s="8">
        <f t="shared" si="3"/>
        <v>33.333333333333329</v>
      </c>
      <c r="Q66" s="8">
        <f t="shared" si="4"/>
        <v>3333.333333333333</v>
      </c>
      <c r="R66" s="8">
        <f t="shared" si="5"/>
        <v>4.0176270392618241</v>
      </c>
      <c r="S66">
        <f t="shared" si="6"/>
        <v>33.480200000000004</v>
      </c>
      <c r="T66" s="1">
        <f t="shared" si="7"/>
        <v>2</v>
      </c>
      <c r="U66">
        <f t="shared" si="8"/>
        <v>0.4</v>
      </c>
      <c r="W66">
        <v>2</v>
      </c>
    </row>
    <row r="67" spans="1:23">
      <c r="A67" t="s">
        <v>164</v>
      </c>
      <c r="B67" t="s">
        <v>229</v>
      </c>
      <c r="C67" t="s">
        <v>152</v>
      </c>
      <c r="H67" s="8">
        <f t="shared" ref="H67:H90" si="11">SUM(D67:G67)</f>
        <v>0</v>
      </c>
      <c r="I67" s="8">
        <f t="shared" si="10"/>
        <v>0</v>
      </c>
      <c r="J67">
        <v>2020</v>
      </c>
      <c r="K67">
        <v>100</v>
      </c>
      <c r="L67">
        <v>49</v>
      </c>
      <c r="M67">
        <v>0</v>
      </c>
      <c r="N67">
        <v>6</v>
      </c>
      <c r="O67">
        <f t="shared" si="2"/>
        <v>155</v>
      </c>
      <c r="P67" s="8">
        <f t="shared" si="3"/>
        <v>51.666666666666671</v>
      </c>
      <c r="Q67" s="8">
        <f t="shared" si="4"/>
        <v>5166.666666666667</v>
      </c>
      <c r="R67" s="8">
        <f t="shared" si="5"/>
        <v>6.2273219108558298</v>
      </c>
      <c r="S67">
        <f t="shared" si="6"/>
        <v>51.894300000000001</v>
      </c>
      <c r="T67" s="1">
        <f t="shared" si="7"/>
        <v>6</v>
      </c>
      <c r="U67">
        <f t="shared" si="8"/>
        <v>1.3</v>
      </c>
      <c r="W67">
        <v>6</v>
      </c>
    </row>
    <row r="68" spans="1:23">
      <c r="A68" t="s">
        <v>164</v>
      </c>
      <c r="B68" t="s">
        <v>230</v>
      </c>
      <c r="C68" t="s">
        <v>152</v>
      </c>
      <c r="H68" s="8">
        <f t="shared" si="11"/>
        <v>0</v>
      </c>
      <c r="I68" s="8">
        <f t="shared" si="10"/>
        <v>0</v>
      </c>
      <c r="J68">
        <v>2020</v>
      </c>
      <c r="K68">
        <v>45</v>
      </c>
      <c r="L68">
        <v>95</v>
      </c>
      <c r="M68">
        <v>5</v>
      </c>
      <c r="N68">
        <v>0</v>
      </c>
      <c r="O68">
        <f t="shared" ref="O68:O131" si="12">SUM(K68:N68)</f>
        <v>145</v>
      </c>
      <c r="P68" s="8">
        <f t="shared" ref="P68:P131" si="13">O68/$O$134*100</f>
        <v>48.333333333333336</v>
      </c>
      <c r="Q68" s="8">
        <f t="shared" ref="Q68:Q131" si="14">100*((P68-I68))/IF(I68=0,1,I68)</f>
        <v>4833.3333333333339</v>
      </c>
      <c r="R68" s="8">
        <f t="shared" ref="R68:R131" si="15">IF(P68&gt;=80,12,((P68/100)*12)+((Q68/$Q$133))/($Q$134/100))</f>
        <v>5.825559206929646</v>
      </c>
      <c r="S68">
        <f t="shared" ref="S68:S131" si="16">ROUND(R68/$R$133*100,4)</f>
        <v>48.546300000000002</v>
      </c>
      <c r="T68" s="1">
        <f t="shared" ref="T68:T131" si="17">LOOKUP(S68,$Y$3:$Z$10,$AA$3:$AA$10)</f>
        <v>4</v>
      </c>
      <c r="U68">
        <f t="shared" ref="U68:U131" si="18">ROUND((T68/12)*(10/100)*25,1)</f>
        <v>0.8</v>
      </c>
      <c r="W68">
        <v>4</v>
      </c>
    </row>
    <row r="69" spans="1:23">
      <c r="A69" t="s">
        <v>164</v>
      </c>
      <c r="B69" t="s">
        <v>231</v>
      </c>
      <c r="C69" t="s">
        <v>152</v>
      </c>
      <c r="D69">
        <v>75</v>
      </c>
      <c r="E69">
        <v>50</v>
      </c>
      <c r="F69">
        <v>30</v>
      </c>
      <c r="G69">
        <v>0</v>
      </c>
      <c r="H69" s="8">
        <f t="shared" si="11"/>
        <v>155</v>
      </c>
      <c r="I69" s="8">
        <f t="shared" si="10"/>
        <v>51.666666666666671</v>
      </c>
      <c r="J69">
        <v>2020</v>
      </c>
      <c r="K69">
        <v>75</v>
      </c>
      <c r="L69">
        <v>50</v>
      </c>
      <c r="M69">
        <v>30</v>
      </c>
      <c r="N69">
        <v>0</v>
      </c>
      <c r="O69">
        <f t="shared" si="12"/>
        <v>155</v>
      </c>
      <c r="P69" s="8">
        <f t="shared" si="13"/>
        <v>51.666666666666671</v>
      </c>
      <c r="Q69" s="8">
        <f t="shared" si="14"/>
        <v>0</v>
      </c>
      <c r="R69" s="8">
        <f t="shared" si="15"/>
        <v>6.2000000000000011</v>
      </c>
      <c r="S69">
        <f t="shared" si="16"/>
        <v>51.666699999999999</v>
      </c>
      <c r="T69" s="1">
        <f t="shared" si="17"/>
        <v>6</v>
      </c>
      <c r="U69">
        <f t="shared" si="18"/>
        <v>1.3</v>
      </c>
      <c r="W69">
        <v>6</v>
      </c>
    </row>
    <row r="70" spans="1:23">
      <c r="A70" t="s">
        <v>164</v>
      </c>
      <c r="B70" t="s">
        <v>232</v>
      </c>
      <c r="C70" t="s">
        <v>152</v>
      </c>
      <c r="D70">
        <v>67</v>
      </c>
      <c r="E70">
        <v>67</v>
      </c>
      <c r="F70">
        <v>5</v>
      </c>
      <c r="G70">
        <v>5</v>
      </c>
      <c r="H70" s="8">
        <f t="shared" si="11"/>
        <v>144</v>
      </c>
      <c r="I70" s="8">
        <f t="shared" si="10"/>
        <v>48</v>
      </c>
      <c r="J70">
        <v>2020</v>
      </c>
      <c r="K70">
        <v>67</v>
      </c>
      <c r="L70">
        <v>67</v>
      </c>
      <c r="M70">
        <v>5</v>
      </c>
      <c r="N70">
        <v>5</v>
      </c>
      <c r="O70">
        <f t="shared" si="12"/>
        <v>144</v>
      </c>
      <c r="P70" s="8">
        <f t="shared" si="13"/>
        <v>48</v>
      </c>
      <c r="Q70" s="8">
        <f t="shared" si="14"/>
        <v>0</v>
      </c>
      <c r="R70" s="8">
        <f t="shared" si="15"/>
        <v>5.76</v>
      </c>
      <c r="S70">
        <f t="shared" si="16"/>
        <v>48</v>
      </c>
      <c r="T70" s="1">
        <f t="shared" si="17"/>
        <v>4</v>
      </c>
      <c r="U70">
        <f t="shared" si="18"/>
        <v>0.8</v>
      </c>
      <c r="W70">
        <v>4</v>
      </c>
    </row>
    <row r="71" spans="1:23">
      <c r="A71" t="s">
        <v>164</v>
      </c>
      <c r="B71" t="s">
        <v>233</v>
      </c>
      <c r="C71" t="s">
        <v>152</v>
      </c>
      <c r="D71">
        <v>75</v>
      </c>
      <c r="E71">
        <v>45</v>
      </c>
      <c r="F71">
        <v>0</v>
      </c>
      <c r="G71">
        <v>0</v>
      </c>
      <c r="H71" s="8">
        <f t="shared" si="11"/>
        <v>120</v>
      </c>
      <c r="I71" s="8">
        <f t="shared" si="10"/>
        <v>40</v>
      </c>
      <c r="J71">
        <v>2020</v>
      </c>
      <c r="K71">
        <v>75</v>
      </c>
      <c r="L71">
        <v>85</v>
      </c>
      <c r="M71">
        <v>0</v>
      </c>
      <c r="N71">
        <v>0</v>
      </c>
      <c r="O71">
        <f t="shared" si="12"/>
        <v>160</v>
      </c>
      <c r="P71" s="8">
        <f t="shared" si="13"/>
        <v>53.333333333333336</v>
      </c>
      <c r="Q71" s="8">
        <f t="shared" si="14"/>
        <v>33.333333333333336</v>
      </c>
      <c r="R71" s="8">
        <f t="shared" si="15"/>
        <v>6.4001762703926186</v>
      </c>
      <c r="S71">
        <f t="shared" si="16"/>
        <v>53.334800000000001</v>
      </c>
      <c r="T71" s="1">
        <f t="shared" si="17"/>
        <v>6</v>
      </c>
      <c r="U71">
        <f t="shared" si="18"/>
        <v>1.3</v>
      </c>
      <c r="W71">
        <v>6</v>
      </c>
    </row>
    <row r="72" spans="1:23">
      <c r="A72" t="s">
        <v>164</v>
      </c>
      <c r="B72" t="s">
        <v>234</v>
      </c>
      <c r="C72" t="s">
        <v>152</v>
      </c>
      <c r="D72">
        <v>40</v>
      </c>
      <c r="E72">
        <v>20</v>
      </c>
      <c r="F72">
        <v>0</v>
      </c>
      <c r="G72">
        <v>0</v>
      </c>
      <c r="H72" s="8">
        <f t="shared" si="11"/>
        <v>60</v>
      </c>
      <c r="I72" s="8">
        <f t="shared" si="10"/>
        <v>20</v>
      </c>
      <c r="J72">
        <v>2020</v>
      </c>
      <c r="K72">
        <v>60</v>
      </c>
      <c r="L72">
        <v>80</v>
      </c>
      <c r="M72">
        <v>40</v>
      </c>
      <c r="N72">
        <v>0</v>
      </c>
      <c r="O72">
        <f t="shared" si="12"/>
        <v>180</v>
      </c>
      <c r="P72" s="8">
        <f t="shared" si="13"/>
        <v>60</v>
      </c>
      <c r="Q72" s="8">
        <f t="shared" si="14"/>
        <v>200</v>
      </c>
      <c r="R72" s="8">
        <f t="shared" si="15"/>
        <v>7.2010576223557088</v>
      </c>
      <c r="S72">
        <f t="shared" si="16"/>
        <v>60.008800000000001</v>
      </c>
      <c r="T72" s="1">
        <f t="shared" si="17"/>
        <v>8</v>
      </c>
      <c r="U72">
        <f t="shared" si="18"/>
        <v>1.7</v>
      </c>
      <c r="W72">
        <v>8</v>
      </c>
    </row>
    <row r="73" spans="1:23">
      <c r="A73" t="s">
        <v>164</v>
      </c>
      <c r="B73" t="s">
        <v>235</v>
      </c>
      <c r="C73" t="s">
        <v>152</v>
      </c>
      <c r="D73">
        <v>51</v>
      </c>
      <c r="E73">
        <v>50</v>
      </c>
      <c r="F73">
        <v>51</v>
      </c>
      <c r="G73">
        <v>0</v>
      </c>
      <c r="H73" s="8">
        <f t="shared" si="11"/>
        <v>152</v>
      </c>
      <c r="I73" s="8">
        <f t="shared" si="10"/>
        <v>50.666666666666671</v>
      </c>
      <c r="J73">
        <v>2020</v>
      </c>
      <c r="K73">
        <v>60</v>
      </c>
      <c r="L73">
        <v>100</v>
      </c>
      <c r="M73">
        <v>0</v>
      </c>
      <c r="N73">
        <v>0</v>
      </c>
      <c r="O73">
        <f t="shared" si="12"/>
        <v>160</v>
      </c>
      <c r="P73" s="8">
        <f t="shared" si="13"/>
        <v>53.333333333333336</v>
      </c>
      <c r="Q73" s="8">
        <f t="shared" si="14"/>
        <v>5.2631578947368363</v>
      </c>
      <c r="R73" s="8">
        <f t="shared" si="15"/>
        <v>6.4000278321672557</v>
      </c>
      <c r="S73">
        <f t="shared" si="16"/>
        <v>53.333599999999997</v>
      </c>
      <c r="T73" s="1">
        <f t="shared" si="17"/>
        <v>6</v>
      </c>
      <c r="U73">
        <f t="shared" si="18"/>
        <v>1.3</v>
      </c>
      <c r="W73">
        <v>6</v>
      </c>
    </row>
    <row r="74" spans="1:23">
      <c r="A74" t="s">
        <v>164</v>
      </c>
      <c r="B74" t="s">
        <v>236</v>
      </c>
      <c r="C74" t="s">
        <v>152</v>
      </c>
      <c r="D74">
        <v>66</v>
      </c>
      <c r="E74">
        <v>45</v>
      </c>
      <c r="F74">
        <v>0</v>
      </c>
      <c r="G74">
        <v>0</v>
      </c>
      <c r="H74" s="8">
        <f t="shared" si="11"/>
        <v>111</v>
      </c>
      <c r="I74" s="8">
        <f t="shared" si="10"/>
        <v>37</v>
      </c>
      <c r="J74">
        <v>2020</v>
      </c>
      <c r="K74">
        <v>66</v>
      </c>
      <c r="L74">
        <v>45</v>
      </c>
      <c r="M74">
        <v>0</v>
      </c>
      <c r="N74">
        <v>0</v>
      </c>
      <c r="O74">
        <f t="shared" si="12"/>
        <v>111</v>
      </c>
      <c r="P74" s="8">
        <f t="shared" si="13"/>
        <v>37</v>
      </c>
      <c r="Q74" s="8">
        <f t="shared" si="14"/>
        <v>0</v>
      </c>
      <c r="R74" s="8">
        <f t="shared" si="15"/>
        <v>4.4399999999999995</v>
      </c>
      <c r="S74">
        <f t="shared" si="16"/>
        <v>37</v>
      </c>
      <c r="T74" s="1">
        <f t="shared" si="17"/>
        <v>2</v>
      </c>
      <c r="U74">
        <f t="shared" si="18"/>
        <v>0.4</v>
      </c>
      <c r="W74">
        <v>2</v>
      </c>
    </row>
    <row r="75" spans="1:23">
      <c r="A75" t="s">
        <v>164</v>
      </c>
      <c r="B75" t="s">
        <v>237</v>
      </c>
      <c r="C75" t="s">
        <v>152</v>
      </c>
      <c r="D75">
        <v>100</v>
      </c>
      <c r="E75">
        <v>100</v>
      </c>
      <c r="F75">
        <v>0</v>
      </c>
      <c r="G75">
        <v>0</v>
      </c>
      <c r="H75" s="8">
        <f t="shared" si="11"/>
        <v>200</v>
      </c>
      <c r="I75" s="8">
        <f t="shared" si="10"/>
        <v>66.666666666666657</v>
      </c>
      <c r="J75">
        <v>2020</v>
      </c>
      <c r="K75">
        <v>100</v>
      </c>
      <c r="L75">
        <v>75</v>
      </c>
      <c r="M75">
        <v>0</v>
      </c>
      <c r="N75">
        <v>0</v>
      </c>
      <c r="O75">
        <f t="shared" si="12"/>
        <v>175</v>
      </c>
      <c r="P75" s="8">
        <f t="shared" si="13"/>
        <v>58.333333333333336</v>
      </c>
      <c r="Q75" s="8">
        <f t="shared" si="14"/>
        <v>-12.499999999999984</v>
      </c>
      <c r="R75" s="8">
        <f t="shared" si="15"/>
        <v>6.9999338986027686</v>
      </c>
      <c r="S75">
        <f t="shared" si="16"/>
        <v>58.332799999999999</v>
      </c>
      <c r="T75" s="1">
        <f t="shared" si="17"/>
        <v>6</v>
      </c>
      <c r="U75">
        <f t="shared" si="18"/>
        <v>1.3</v>
      </c>
      <c r="W75">
        <v>6</v>
      </c>
    </row>
    <row r="76" spans="1:23">
      <c r="A76" t="s">
        <v>164</v>
      </c>
      <c r="B76" t="s">
        <v>238</v>
      </c>
      <c r="C76" t="s">
        <v>152</v>
      </c>
      <c r="D76">
        <v>100</v>
      </c>
      <c r="E76">
        <v>40</v>
      </c>
      <c r="F76">
        <v>30</v>
      </c>
      <c r="G76">
        <v>0</v>
      </c>
      <c r="H76" s="8">
        <f t="shared" si="11"/>
        <v>170</v>
      </c>
      <c r="I76" s="8">
        <f t="shared" si="10"/>
        <v>56.666666666666664</v>
      </c>
      <c r="J76">
        <v>2020</v>
      </c>
      <c r="K76">
        <v>100</v>
      </c>
      <c r="L76">
        <v>40</v>
      </c>
      <c r="M76">
        <v>30</v>
      </c>
      <c r="N76">
        <v>0</v>
      </c>
      <c r="O76">
        <f t="shared" si="12"/>
        <v>170</v>
      </c>
      <c r="P76" s="8">
        <f t="shared" si="13"/>
        <v>56.666666666666664</v>
      </c>
      <c r="Q76" s="8">
        <f t="shared" si="14"/>
        <v>0</v>
      </c>
      <c r="R76" s="8">
        <f t="shared" si="15"/>
        <v>6.8</v>
      </c>
      <c r="S76">
        <f t="shared" si="16"/>
        <v>56.666699999999999</v>
      </c>
      <c r="T76" s="1">
        <f t="shared" si="17"/>
        <v>6</v>
      </c>
      <c r="U76">
        <f t="shared" si="18"/>
        <v>1.3</v>
      </c>
      <c r="W76">
        <v>6</v>
      </c>
    </row>
    <row r="77" spans="1:23">
      <c r="A77" t="s">
        <v>164</v>
      </c>
      <c r="B77" t="s">
        <v>239</v>
      </c>
      <c r="C77" t="s">
        <v>152</v>
      </c>
      <c r="D77">
        <v>0</v>
      </c>
      <c r="E77">
        <v>0</v>
      </c>
      <c r="F77">
        <v>0</v>
      </c>
      <c r="G77">
        <v>0</v>
      </c>
      <c r="H77" s="8">
        <f t="shared" si="11"/>
        <v>0</v>
      </c>
      <c r="I77" s="8">
        <f t="shared" si="10"/>
        <v>0</v>
      </c>
      <c r="J77">
        <v>2020</v>
      </c>
      <c r="K77">
        <v>100</v>
      </c>
      <c r="L77">
        <v>0</v>
      </c>
      <c r="M77">
        <v>0</v>
      </c>
      <c r="N77">
        <v>0</v>
      </c>
      <c r="O77">
        <f t="shared" si="12"/>
        <v>100</v>
      </c>
      <c r="P77" s="8">
        <f t="shared" si="13"/>
        <v>33.333333333333329</v>
      </c>
      <c r="Q77" s="8">
        <f t="shared" si="14"/>
        <v>3333.333333333333</v>
      </c>
      <c r="R77" s="8">
        <f t="shared" si="15"/>
        <v>4.0176270392618241</v>
      </c>
      <c r="S77">
        <f t="shared" si="16"/>
        <v>33.480200000000004</v>
      </c>
      <c r="T77" s="1">
        <f t="shared" si="17"/>
        <v>2</v>
      </c>
      <c r="U77">
        <f t="shared" si="18"/>
        <v>0.4</v>
      </c>
      <c r="W77">
        <v>2</v>
      </c>
    </row>
    <row r="78" spans="1:23">
      <c r="A78" t="s">
        <v>164</v>
      </c>
      <c r="B78" t="s">
        <v>240</v>
      </c>
      <c r="C78" t="s">
        <v>152</v>
      </c>
      <c r="D78">
        <v>80</v>
      </c>
      <c r="E78">
        <v>49</v>
      </c>
      <c r="F78">
        <v>16.600000000000001</v>
      </c>
      <c r="G78">
        <v>0</v>
      </c>
      <c r="H78" s="8">
        <f t="shared" si="11"/>
        <v>145.6</v>
      </c>
      <c r="I78" s="8">
        <f t="shared" si="10"/>
        <v>48.533333333333331</v>
      </c>
      <c r="J78">
        <v>2020</v>
      </c>
      <c r="K78">
        <v>83</v>
      </c>
      <c r="L78">
        <v>50.2</v>
      </c>
      <c r="M78">
        <v>16.600000000000001</v>
      </c>
      <c r="N78">
        <v>0</v>
      </c>
      <c r="O78">
        <f t="shared" si="12"/>
        <v>149.79999999999998</v>
      </c>
      <c r="P78" s="8">
        <f t="shared" si="13"/>
        <v>49.93333333333333</v>
      </c>
      <c r="Q78" s="8">
        <f t="shared" si="14"/>
        <v>2.8846153846153819</v>
      </c>
      <c r="R78" s="8">
        <f t="shared" si="15"/>
        <v>5.9920152541685914</v>
      </c>
      <c r="S78">
        <f t="shared" si="16"/>
        <v>49.933500000000002</v>
      </c>
      <c r="T78" s="1">
        <f t="shared" si="17"/>
        <v>4</v>
      </c>
      <c r="U78">
        <f t="shared" si="18"/>
        <v>0.8</v>
      </c>
      <c r="W78">
        <v>4</v>
      </c>
    </row>
    <row r="79" spans="1:23">
      <c r="A79" t="s">
        <v>164</v>
      </c>
      <c r="B79" t="s">
        <v>241</v>
      </c>
      <c r="C79" t="s">
        <v>152</v>
      </c>
      <c r="D79">
        <v>100</v>
      </c>
      <c r="E79">
        <v>0</v>
      </c>
      <c r="F79">
        <v>0</v>
      </c>
      <c r="G79">
        <v>0</v>
      </c>
      <c r="H79" s="8">
        <f t="shared" si="11"/>
        <v>100</v>
      </c>
      <c r="I79" s="8">
        <f t="shared" si="10"/>
        <v>33.333333333333329</v>
      </c>
      <c r="J79">
        <v>2020</v>
      </c>
      <c r="K79">
        <v>100</v>
      </c>
      <c r="L79">
        <v>49</v>
      </c>
      <c r="M79">
        <v>0</v>
      </c>
      <c r="N79">
        <v>0</v>
      </c>
      <c r="O79">
        <f t="shared" si="12"/>
        <v>149</v>
      </c>
      <c r="P79" s="8">
        <f t="shared" si="13"/>
        <v>49.666666666666664</v>
      </c>
      <c r="Q79" s="8">
        <f t="shared" si="14"/>
        <v>49.000000000000014</v>
      </c>
      <c r="R79" s="8">
        <f t="shared" si="15"/>
        <v>5.9602591174771486</v>
      </c>
      <c r="S79">
        <f t="shared" si="16"/>
        <v>49.668799999999997</v>
      </c>
      <c r="T79" s="1">
        <f t="shared" si="17"/>
        <v>4</v>
      </c>
      <c r="U79">
        <f t="shared" si="18"/>
        <v>0.8</v>
      </c>
      <c r="W79">
        <v>4</v>
      </c>
    </row>
    <row r="80" spans="1:23">
      <c r="A80" t="s">
        <v>164</v>
      </c>
      <c r="B80" t="s">
        <v>242</v>
      </c>
      <c r="C80" t="s">
        <v>152</v>
      </c>
      <c r="D80">
        <v>90</v>
      </c>
      <c r="E80">
        <v>20</v>
      </c>
      <c r="F80">
        <v>0</v>
      </c>
      <c r="G80">
        <v>0</v>
      </c>
      <c r="H80" s="8">
        <f t="shared" si="11"/>
        <v>110</v>
      </c>
      <c r="I80" s="8">
        <f t="shared" si="10"/>
        <v>36.666666666666664</v>
      </c>
      <c r="J80">
        <v>2020</v>
      </c>
      <c r="K80">
        <v>90</v>
      </c>
      <c r="L80">
        <v>10</v>
      </c>
      <c r="M80">
        <v>0</v>
      </c>
      <c r="N80">
        <v>0</v>
      </c>
      <c r="O80">
        <f t="shared" si="12"/>
        <v>100</v>
      </c>
      <c r="P80" s="8">
        <f t="shared" si="13"/>
        <v>33.333333333333329</v>
      </c>
      <c r="Q80" s="8">
        <f t="shared" si="14"/>
        <v>-9.0909090909090988</v>
      </c>
      <c r="R80" s="8">
        <f t="shared" si="15"/>
        <v>3.9999519262565579</v>
      </c>
      <c r="S80">
        <f t="shared" si="16"/>
        <v>33.332900000000002</v>
      </c>
      <c r="T80" s="1">
        <f t="shared" si="17"/>
        <v>2</v>
      </c>
      <c r="U80">
        <f t="shared" si="18"/>
        <v>0.4</v>
      </c>
      <c r="W80">
        <v>2</v>
      </c>
    </row>
    <row r="81" spans="1:23">
      <c r="A81" t="s">
        <v>164</v>
      </c>
      <c r="B81" t="s">
        <v>243</v>
      </c>
      <c r="C81" t="s">
        <v>152</v>
      </c>
      <c r="D81">
        <v>76.5</v>
      </c>
      <c r="E81">
        <v>42.5</v>
      </c>
      <c r="F81">
        <v>0</v>
      </c>
      <c r="G81">
        <v>0</v>
      </c>
      <c r="H81" s="8">
        <f t="shared" si="11"/>
        <v>119</v>
      </c>
      <c r="I81" s="8">
        <f t="shared" si="10"/>
        <v>39.666666666666664</v>
      </c>
      <c r="J81">
        <v>2020</v>
      </c>
      <c r="K81">
        <v>100</v>
      </c>
      <c r="L81">
        <v>70</v>
      </c>
      <c r="M81">
        <v>0</v>
      </c>
      <c r="N81">
        <v>0</v>
      </c>
      <c r="O81">
        <f t="shared" si="12"/>
        <v>170</v>
      </c>
      <c r="P81" s="8">
        <f t="shared" si="13"/>
        <v>56.666666666666664</v>
      </c>
      <c r="Q81" s="8">
        <f t="shared" si="14"/>
        <v>42.857142857142861</v>
      </c>
      <c r="R81" s="8">
        <f t="shared" si="15"/>
        <v>6.8002266333619374</v>
      </c>
      <c r="S81">
        <f t="shared" si="16"/>
        <v>56.668599999999998</v>
      </c>
      <c r="T81" s="1">
        <f t="shared" si="17"/>
        <v>6</v>
      </c>
      <c r="U81">
        <f t="shared" si="18"/>
        <v>1.3</v>
      </c>
      <c r="W81">
        <v>6</v>
      </c>
    </row>
    <row r="82" spans="1:23">
      <c r="A82" t="s">
        <v>164</v>
      </c>
      <c r="B82" t="s">
        <v>244</v>
      </c>
      <c r="C82" t="s">
        <v>152</v>
      </c>
      <c r="D82">
        <v>0</v>
      </c>
      <c r="E82">
        <v>0</v>
      </c>
      <c r="F82">
        <v>0</v>
      </c>
      <c r="G82">
        <v>0</v>
      </c>
      <c r="H82" s="8">
        <f t="shared" si="11"/>
        <v>0</v>
      </c>
      <c r="I82" s="8">
        <f t="shared" si="10"/>
        <v>0</v>
      </c>
      <c r="J82">
        <v>2020</v>
      </c>
      <c r="K82">
        <v>100</v>
      </c>
      <c r="L82">
        <v>51</v>
      </c>
      <c r="M82">
        <v>0</v>
      </c>
      <c r="N82">
        <v>0</v>
      </c>
      <c r="O82">
        <f t="shared" si="12"/>
        <v>151</v>
      </c>
      <c r="P82" s="8">
        <f t="shared" si="13"/>
        <v>50.333333333333329</v>
      </c>
      <c r="Q82" s="8">
        <f t="shared" si="14"/>
        <v>5033.333333333333</v>
      </c>
      <c r="R82" s="8">
        <f t="shared" si="15"/>
        <v>6.0666168292853548</v>
      </c>
      <c r="S82">
        <f t="shared" si="16"/>
        <v>50.555100000000003</v>
      </c>
      <c r="T82" s="1">
        <f t="shared" si="17"/>
        <v>6</v>
      </c>
      <c r="U82">
        <f t="shared" si="18"/>
        <v>1.3</v>
      </c>
      <c r="W82">
        <v>6</v>
      </c>
    </row>
    <row r="83" spans="1:23">
      <c r="A83" t="s">
        <v>164</v>
      </c>
      <c r="B83" t="s">
        <v>245</v>
      </c>
      <c r="C83" t="s">
        <v>152</v>
      </c>
      <c r="D83">
        <v>100</v>
      </c>
      <c r="E83">
        <v>6.04</v>
      </c>
      <c r="H83" s="8">
        <f t="shared" si="11"/>
        <v>106.04</v>
      </c>
      <c r="I83" s="8">
        <f t="shared" si="10"/>
        <v>35.346666666666671</v>
      </c>
      <c r="J83">
        <v>2020</v>
      </c>
      <c r="K83">
        <v>100</v>
      </c>
      <c r="L83">
        <v>82.04</v>
      </c>
      <c r="O83">
        <f t="shared" si="12"/>
        <v>182.04000000000002</v>
      </c>
      <c r="P83" s="8">
        <f t="shared" si="13"/>
        <v>60.680000000000014</v>
      </c>
      <c r="Q83" s="8">
        <f t="shared" si="14"/>
        <v>71.671067521689949</v>
      </c>
      <c r="R83" s="8">
        <f t="shared" si="15"/>
        <v>7.2819790046163435</v>
      </c>
      <c r="S83">
        <f t="shared" si="16"/>
        <v>60.683199999999999</v>
      </c>
      <c r="T83" s="1">
        <f t="shared" si="17"/>
        <v>8</v>
      </c>
      <c r="U83">
        <f t="shared" si="18"/>
        <v>1.7</v>
      </c>
      <c r="W83">
        <v>8</v>
      </c>
    </row>
    <row r="84" spans="1:23">
      <c r="A84" t="s">
        <v>164</v>
      </c>
      <c r="B84" t="s">
        <v>246</v>
      </c>
      <c r="C84" t="s">
        <v>152</v>
      </c>
      <c r="D84">
        <v>0</v>
      </c>
      <c r="E84">
        <v>0</v>
      </c>
      <c r="F84">
        <v>0</v>
      </c>
      <c r="G84">
        <v>0</v>
      </c>
      <c r="H84" s="8">
        <f t="shared" si="11"/>
        <v>0</v>
      </c>
      <c r="I84" s="8">
        <f t="shared" si="10"/>
        <v>0</v>
      </c>
      <c r="J84">
        <v>2020</v>
      </c>
      <c r="K84">
        <v>75</v>
      </c>
      <c r="L84">
        <v>100</v>
      </c>
      <c r="M84">
        <v>0</v>
      </c>
      <c r="N84">
        <v>0</v>
      </c>
      <c r="O84">
        <f t="shared" si="12"/>
        <v>175</v>
      </c>
      <c r="P84" s="8">
        <f t="shared" si="13"/>
        <v>58.333333333333336</v>
      </c>
      <c r="Q84" s="8">
        <f t="shared" si="14"/>
        <v>5833.3333333333339</v>
      </c>
      <c r="R84" s="8">
        <f t="shared" si="15"/>
        <v>7.0308473187081937</v>
      </c>
      <c r="S84">
        <f t="shared" si="16"/>
        <v>58.590400000000002</v>
      </c>
      <c r="T84" s="1">
        <f t="shared" si="17"/>
        <v>6</v>
      </c>
      <c r="U84">
        <f t="shared" si="18"/>
        <v>1.3</v>
      </c>
      <c r="W84">
        <v>6</v>
      </c>
    </row>
    <row r="85" spans="1:23">
      <c r="A85" t="s">
        <v>164</v>
      </c>
      <c r="B85" t="s">
        <v>247</v>
      </c>
      <c r="C85" t="s">
        <v>152</v>
      </c>
      <c r="D85">
        <v>40</v>
      </c>
      <c r="E85">
        <v>42.8</v>
      </c>
      <c r="F85">
        <v>0</v>
      </c>
      <c r="G85">
        <v>0</v>
      </c>
      <c r="H85" s="8">
        <f t="shared" si="11"/>
        <v>82.8</v>
      </c>
      <c r="I85" s="8">
        <f t="shared" si="10"/>
        <v>27.599999999999998</v>
      </c>
      <c r="J85">
        <v>2020</v>
      </c>
      <c r="K85">
        <v>40</v>
      </c>
      <c r="L85">
        <v>42.8</v>
      </c>
      <c r="M85">
        <v>0</v>
      </c>
      <c r="N85">
        <v>0</v>
      </c>
      <c r="O85">
        <f t="shared" si="12"/>
        <v>82.8</v>
      </c>
      <c r="P85" s="8">
        <f t="shared" si="13"/>
        <v>27.599999999999998</v>
      </c>
      <c r="Q85" s="8">
        <f t="shared" si="14"/>
        <v>0</v>
      </c>
      <c r="R85" s="8">
        <f t="shared" si="15"/>
        <v>3.3119999999999994</v>
      </c>
      <c r="S85">
        <f t="shared" si="16"/>
        <v>27.6</v>
      </c>
      <c r="T85" s="1">
        <f t="shared" si="17"/>
        <v>1</v>
      </c>
      <c r="U85">
        <f t="shared" si="18"/>
        <v>0.2</v>
      </c>
      <c r="W85">
        <v>1</v>
      </c>
    </row>
    <row r="86" spans="1:23">
      <c r="A86" t="s">
        <v>164</v>
      </c>
      <c r="B86" t="s">
        <v>248</v>
      </c>
      <c r="C86" t="s">
        <v>152</v>
      </c>
      <c r="D86">
        <v>100</v>
      </c>
      <c r="E86">
        <v>30</v>
      </c>
      <c r="F86">
        <v>0</v>
      </c>
      <c r="G86">
        <v>0</v>
      </c>
      <c r="H86" s="8">
        <f t="shared" si="11"/>
        <v>130</v>
      </c>
      <c r="I86" s="8">
        <f t="shared" si="10"/>
        <v>43.333333333333336</v>
      </c>
      <c r="J86">
        <v>2020</v>
      </c>
      <c r="K86">
        <v>100</v>
      </c>
      <c r="L86">
        <v>30</v>
      </c>
      <c r="M86">
        <v>0</v>
      </c>
      <c r="N86">
        <v>0</v>
      </c>
      <c r="O86">
        <f t="shared" si="12"/>
        <v>130</v>
      </c>
      <c r="P86" s="8">
        <f t="shared" si="13"/>
        <v>43.333333333333336</v>
      </c>
      <c r="Q86" s="8">
        <f t="shared" si="14"/>
        <v>0</v>
      </c>
      <c r="R86" s="8">
        <f t="shared" si="15"/>
        <v>5.2</v>
      </c>
      <c r="S86">
        <f t="shared" si="16"/>
        <v>43.333300000000001</v>
      </c>
      <c r="T86" s="1">
        <f t="shared" si="17"/>
        <v>4</v>
      </c>
      <c r="U86">
        <f t="shared" si="18"/>
        <v>0.8</v>
      </c>
      <c r="W86">
        <v>4</v>
      </c>
    </row>
    <row r="87" spans="1:23">
      <c r="A87" t="s">
        <v>164</v>
      </c>
      <c r="B87" t="s">
        <v>249</v>
      </c>
      <c r="C87" t="s">
        <v>152</v>
      </c>
      <c r="D87">
        <v>6</v>
      </c>
      <c r="E87">
        <v>0</v>
      </c>
      <c r="F87">
        <v>0</v>
      </c>
      <c r="G87">
        <v>0</v>
      </c>
      <c r="H87" s="8">
        <f t="shared" si="11"/>
        <v>6</v>
      </c>
      <c r="I87" s="8">
        <f t="shared" si="10"/>
        <v>2</v>
      </c>
      <c r="J87">
        <v>2020</v>
      </c>
      <c r="K87">
        <v>78.599999999999994</v>
      </c>
      <c r="L87">
        <v>34</v>
      </c>
      <c r="M87">
        <v>17</v>
      </c>
      <c r="N87">
        <v>0</v>
      </c>
      <c r="O87">
        <f t="shared" si="12"/>
        <v>129.6</v>
      </c>
      <c r="P87" s="8">
        <f t="shared" si="13"/>
        <v>43.2</v>
      </c>
      <c r="Q87" s="8">
        <f t="shared" si="14"/>
        <v>2060</v>
      </c>
      <c r="R87" s="8">
        <f t="shared" si="15"/>
        <v>5.1948935102638085</v>
      </c>
      <c r="S87">
        <f t="shared" si="16"/>
        <v>43.290799999999997</v>
      </c>
      <c r="T87" s="1">
        <f t="shared" si="17"/>
        <v>4</v>
      </c>
      <c r="U87">
        <f t="shared" si="18"/>
        <v>0.8</v>
      </c>
      <c r="W87">
        <v>6</v>
      </c>
    </row>
    <row r="88" spans="1:23">
      <c r="A88" t="s">
        <v>164</v>
      </c>
      <c r="B88" t="s">
        <v>250</v>
      </c>
      <c r="C88" t="s">
        <v>152</v>
      </c>
      <c r="D88">
        <v>100</v>
      </c>
      <c r="E88">
        <v>66.67</v>
      </c>
      <c r="F88">
        <v>33.33</v>
      </c>
      <c r="G88">
        <v>16.670000000000002</v>
      </c>
      <c r="H88" s="8">
        <f t="shared" si="11"/>
        <v>216.67000000000002</v>
      </c>
      <c r="I88" s="8">
        <f t="shared" si="10"/>
        <v>72.223333333333343</v>
      </c>
      <c r="J88">
        <v>2020</v>
      </c>
      <c r="K88">
        <v>100</v>
      </c>
      <c r="L88">
        <v>66.67</v>
      </c>
      <c r="M88">
        <v>33.33</v>
      </c>
      <c r="N88">
        <v>16.670000000000002</v>
      </c>
      <c r="O88">
        <f t="shared" si="12"/>
        <v>216.67000000000002</v>
      </c>
      <c r="P88" s="8">
        <f t="shared" si="13"/>
        <v>72.223333333333343</v>
      </c>
      <c r="Q88" s="8">
        <f t="shared" si="14"/>
        <v>0</v>
      </c>
      <c r="R88" s="8">
        <f t="shared" si="15"/>
        <v>8.6668000000000003</v>
      </c>
      <c r="S88">
        <f t="shared" si="16"/>
        <v>72.223299999999995</v>
      </c>
      <c r="T88" s="1">
        <f t="shared" si="17"/>
        <v>10</v>
      </c>
      <c r="U88">
        <f t="shared" si="18"/>
        <v>2.1</v>
      </c>
      <c r="W88">
        <v>10</v>
      </c>
    </row>
    <row r="89" spans="1:23">
      <c r="A89" t="s">
        <v>164</v>
      </c>
      <c r="B89" t="s">
        <v>251</v>
      </c>
      <c r="C89" t="s">
        <v>152</v>
      </c>
      <c r="D89">
        <v>0</v>
      </c>
      <c r="E89">
        <v>0</v>
      </c>
      <c r="F89">
        <v>0</v>
      </c>
      <c r="G89">
        <v>0</v>
      </c>
      <c r="H89" s="8">
        <f t="shared" si="11"/>
        <v>0</v>
      </c>
      <c r="I89" s="8">
        <f t="shared" si="10"/>
        <v>0</v>
      </c>
      <c r="J89">
        <v>2020</v>
      </c>
      <c r="K89">
        <v>100</v>
      </c>
      <c r="L89">
        <v>33</v>
      </c>
      <c r="M89">
        <v>0</v>
      </c>
      <c r="N89">
        <v>0</v>
      </c>
      <c r="O89">
        <f t="shared" si="12"/>
        <v>133</v>
      </c>
      <c r="P89" s="8">
        <f t="shared" si="13"/>
        <v>44.333333333333336</v>
      </c>
      <c r="Q89" s="8">
        <f t="shared" si="14"/>
        <v>4433.3333333333339</v>
      </c>
      <c r="R89" s="8">
        <f t="shared" si="15"/>
        <v>5.3434439622182275</v>
      </c>
      <c r="S89">
        <f t="shared" si="16"/>
        <v>44.528700000000001</v>
      </c>
      <c r="T89" s="1">
        <f t="shared" si="17"/>
        <v>4</v>
      </c>
      <c r="U89">
        <f t="shared" si="18"/>
        <v>0.8</v>
      </c>
      <c r="W89">
        <v>4</v>
      </c>
    </row>
    <row r="90" spans="1:23">
      <c r="A90" t="s">
        <v>164</v>
      </c>
      <c r="B90" t="s">
        <v>252</v>
      </c>
      <c r="C90" t="s">
        <v>152</v>
      </c>
      <c r="D90">
        <v>0</v>
      </c>
      <c r="E90">
        <v>0</v>
      </c>
      <c r="F90">
        <v>0</v>
      </c>
      <c r="G90">
        <v>0</v>
      </c>
      <c r="H90" s="8">
        <f t="shared" si="11"/>
        <v>0</v>
      </c>
      <c r="I90" s="8">
        <f t="shared" si="10"/>
        <v>0</v>
      </c>
      <c r="J90">
        <v>2020</v>
      </c>
      <c r="K90">
        <v>100</v>
      </c>
      <c r="L90">
        <v>100</v>
      </c>
      <c r="M90">
        <v>0</v>
      </c>
      <c r="N90">
        <v>0</v>
      </c>
      <c r="O90">
        <f t="shared" si="12"/>
        <v>200</v>
      </c>
      <c r="P90" s="8">
        <f t="shared" si="13"/>
        <v>66.666666666666657</v>
      </c>
      <c r="Q90" s="8">
        <f t="shared" si="14"/>
        <v>6666.6666666666661</v>
      </c>
      <c r="R90" s="8">
        <f t="shared" si="15"/>
        <v>8.0352540785236481</v>
      </c>
      <c r="S90">
        <f t="shared" si="16"/>
        <v>66.960499999999996</v>
      </c>
      <c r="T90" s="1">
        <f t="shared" si="17"/>
        <v>8</v>
      </c>
      <c r="U90">
        <f t="shared" si="18"/>
        <v>1.7</v>
      </c>
      <c r="W90">
        <v>8</v>
      </c>
    </row>
    <row r="91" spans="1:23">
      <c r="A91" t="s">
        <v>164</v>
      </c>
      <c r="B91" t="s">
        <v>253</v>
      </c>
      <c r="C91" t="s">
        <v>152</v>
      </c>
      <c r="D91">
        <v>0</v>
      </c>
      <c r="E91">
        <v>0</v>
      </c>
      <c r="F91">
        <v>0</v>
      </c>
      <c r="G91">
        <v>0</v>
      </c>
      <c r="H91" s="8">
        <f t="shared" ref="H91:H92" si="19">SUM(D91:G91)</f>
        <v>0</v>
      </c>
      <c r="I91" s="8">
        <f t="shared" ref="I91:I92" si="20">H91/$H$134*100</f>
        <v>0</v>
      </c>
      <c r="J91">
        <v>2020</v>
      </c>
      <c r="K91">
        <v>100</v>
      </c>
      <c r="L91">
        <v>0</v>
      </c>
      <c r="M91">
        <v>0</v>
      </c>
      <c r="N91">
        <v>0</v>
      </c>
      <c r="O91">
        <f t="shared" si="12"/>
        <v>100</v>
      </c>
      <c r="P91" s="8">
        <f t="shared" si="13"/>
        <v>33.333333333333329</v>
      </c>
      <c r="Q91" s="8">
        <f t="shared" si="14"/>
        <v>3333.333333333333</v>
      </c>
      <c r="R91" s="8">
        <f t="shared" si="15"/>
        <v>4.0176270392618241</v>
      </c>
      <c r="S91">
        <f t="shared" si="16"/>
        <v>33.480200000000004</v>
      </c>
      <c r="T91" s="66">
        <f t="shared" si="17"/>
        <v>2</v>
      </c>
      <c r="U91">
        <f t="shared" si="18"/>
        <v>0.4</v>
      </c>
      <c r="V91" s="66" t="s">
        <v>55</v>
      </c>
      <c r="W91" t="s">
        <v>254</v>
      </c>
    </row>
    <row r="92" spans="1:23">
      <c r="A92" t="s">
        <v>164</v>
      </c>
      <c r="B92" t="s">
        <v>255</v>
      </c>
      <c r="C92" t="s">
        <v>152</v>
      </c>
      <c r="D92">
        <v>44.93</v>
      </c>
      <c r="E92">
        <v>15.78</v>
      </c>
      <c r="F92">
        <v>10.039999999999999</v>
      </c>
      <c r="G92">
        <v>0</v>
      </c>
      <c r="H92" s="8">
        <f t="shared" si="19"/>
        <v>70.75</v>
      </c>
      <c r="I92" s="8">
        <f t="shared" si="20"/>
        <v>23.583333333333336</v>
      </c>
      <c r="J92">
        <v>2020</v>
      </c>
      <c r="K92">
        <v>51.82</v>
      </c>
      <c r="L92">
        <v>21.6</v>
      </c>
      <c r="M92">
        <v>16.739999999999998</v>
      </c>
      <c r="N92">
        <v>0</v>
      </c>
      <c r="O92">
        <f t="shared" si="12"/>
        <v>90.16</v>
      </c>
      <c r="P92" s="8">
        <f t="shared" si="13"/>
        <v>30.053333333333331</v>
      </c>
      <c r="Q92" s="8">
        <f t="shared" si="14"/>
        <v>27.434628975264996</v>
      </c>
      <c r="R92" s="8">
        <f t="shared" si="15"/>
        <v>3.6065450773846242</v>
      </c>
      <c r="S92">
        <f t="shared" si="16"/>
        <v>30.054500000000001</v>
      </c>
      <c r="T92" s="1">
        <f t="shared" si="17"/>
        <v>2</v>
      </c>
      <c r="U92">
        <f t="shared" si="18"/>
        <v>0.4</v>
      </c>
      <c r="W92">
        <v>2</v>
      </c>
    </row>
    <row r="93" spans="1:23">
      <c r="A93" t="s">
        <v>164</v>
      </c>
      <c r="B93" t="s">
        <v>256</v>
      </c>
      <c r="C93" t="s">
        <v>152</v>
      </c>
      <c r="H93" s="8">
        <f t="shared" ref="H93:H97" si="21">SUM(D93:G93)</f>
        <v>0</v>
      </c>
      <c r="I93" s="8">
        <f t="shared" ref="I93:I97" si="22">H93/$H$134*100</f>
        <v>0</v>
      </c>
      <c r="J93">
        <v>2020</v>
      </c>
      <c r="K93">
        <v>100</v>
      </c>
      <c r="L93">
        <v>32.08</v>
      </c>
      <c r="M93">
        <v>21.25</v>
      </c>
      <c r="N93">
        <v>15.25</v>
      </c>
      <c r="O93">
        <f t="shared" si="12"/>
        <v>168.57999999999998</v>
      </c>
      <c r="P93" s="8">
        <f t="shared" si="13"/>
        <v>56.193333333333328</v>
      </c>
      <c r="Q93" s="8">
        <f t="shared" si="14"/>
        <v>5619.333333333333</v>
      </c>
      <c r="R93" s="8">
        <f t="shared" si="15"/>
        <v>6.7729156627875842</v>
      </c>
      <c r="S93">
        <f t="shared" si="16"/>
        <v>56.441000000000003</v>
      </c>
      <c r="T93" s="1">
        <f t="shared" si="17"/>
        <v>6</v>
      </c>
      <c r="U93">
        <f t="shared" si="18"/>
        <v>1.3</v>
      </c>
      <c r="W93">
        <v>6</v>
      </c>
    </row>
    <row r="94" spans="1:23">
      <c r="A94" t="s">
        <v>164</v>
      </c>
      <c r="B94" t="s">
        <v>257</v>
      </c>
      <c r="C94" t="s">
        <v>152</v>
      </c>
      <c r="D94">
        <v>100</v>
      </c>
      <c r="E94">
        <v>0</v>
      </c>
      <c r="F94">
        <v>0</v>
      </c>
      <c r="G94">
        <v>0</v>
      </c>
      <c r="H94" s="8">
        <f t="shared" si="21"/>
        <v>100</v>
      </c>
      <c r="I94" s="8">
        <f t="shared" si="22"/>
        <v>33.333333333333329</v>
      </c>
      <c r="J94">
        <v>2020</v>
      </c>
      <c r="K94">
        <v>100</v>
      </c>
      <c r="L94">
        <v>0</v>
      </c>
      <c r="M94">
        <v>0</v>
      </c>
      <c r="N94">
        <v>0</v>
      </c>
      <c r="O94">
        <f t="shared" si="12"/>
        <v>100</v>
      </c>
      <c r="P94" s="8">
        <f t="shared" si="13"/>
        <v>33.333333333333329</v>
      </c>
      <c r="Q94" s="8">
        <f t="shared" si="14"/>
        <v>0</v>
      </c>
      <c r="R94" s="8">
        <f t="shared" si="15"/>
        <v>3.9999999999999991</v>
      </c>
      <c r="S94">
        <f t="shared" si="16"/>
        <v>33.333300000000001</v>
      </c>
      <c r="T94" s="1">
        <f t="shared" si="17"/>
        <v>2</v>
      </c>
      <c r="U94">
        <f t="shared" si="18"/>
        <v>0.4</v>
      </c>
      <c r="W94">
        <v>2</v>
      </c>
    </row>
    <row r="95" spans="1:23">
      <c r="A95" t="s">
        <v>164</v>
      </c>
      <c r="B95" t="s">
        <v>258</v>
      </c>
      <c r="C95" t="s">
        <v>152</v>
      </c>
      <c r="D95">
        <v>0</v>
      </c>
      <c r="E95">
        <v>0</v>
      </c>
      <c r="F95">
        <v>0</v>
      </c>
      <c r="G95">
        <v>0</v>
      </c>
      <c r="H95" s="8">
        <f t="shared" si="21"/>
        <v>0</v>
      </c>
      <c r="I95" s="8">
        <f t="shared" si="22"/>
        <v>0</v>
      </c>
      <c r="J95">
        <v>2020</v>
      </c>
      <c r="K95">
        <v>100</v>
      </c>
      <c r="L95">
        <v>56</v>
      </c>
      <c r="M95">
        <v>0</v>
      </c>
      <c r="N95">
        <v>0</v>
      </c>
      <c r="O95">
        <f t="shared" si="12"/>
        <v>156</v>
      </c>
      <c r="P95" s="8">
        <f t="shared" si="13"/>
        <v>52</v>
      </c>
      <c r="Q95" s="8">
        <f t="shared" si="14"/>
        <v>5200</v>
      </c>
      <c r="R95" s="8">
        <f t="shared" si="15"/>
        <v>6.2674981812484472</v>
      </c>
      <c r="S95">
        <f t="shared" si="16"/>
        <v>52.229199999999999</v>
      </c>
      <c r="T95" s="1">
        <f t="shared" si="17"/>
        <v>6</v>
      </c>
      <c r="U95">
        <f t="shared" si="18"/>
        <v>1.3</v>
      </c>
      <c r="W95">
        <v>6</v>
      </c>
    </row>
    <row r="96" spans="1:23">
      <c r="A96" t="s">
        <v>164</v>
      </c>
      <c r="B96" t="s">
        <v>259</v>
      </c>
      <c r="C96" t="s">
        <v>152</v>
      </c>
      <c r="D96">
        <v>0</v>
      </c>
      <c r="E96">
        <v>0</v>
      </c>
      <c r="F96">
        <v>0</v>
      </c>
      <c r="G96">
        <v>0</v>
      </c>
      <c r="H96" s="8">
        <f t="shared" si="21"/>
        <v>0</v>
      </c>
      <c r="I96" s="8">
        <f t="shared" si="22"/>
        <v>0</v>
      </c>
      <c r="J96">
        <v>2020</v>
      </c>
      <c r="K96">
        <v>100</v>
      </c>
      <c r="L96">
        <v>100</v>
      </c>
      <c r="M96">
        <v>33.299999999999997</v>
      </c>
      <c r="N96">
        <v>0</v>
      </c>
      <c r="O96">
        <f t="shared" si="12"/>
        <v>233.3</v>
      </c>
      <c r="P96" s="8">
        <f t="shared" si="13"/>
        <v>77.76666666666668</v>
      </c>
      <c r="Q96" s="8">
        <f t="shared" si="14"/>
        <v>7776.6666666666679</v>
      </c>
      <c r="R96" s="8">
        <f t="shared" si="15"/>
        <v>9.3731238825978398</v>
      </c>
      <c r="S96">
        <f t="shared" si="16"/>
        <v>78.109399999999994</v>
      </c>
      <c r="T96" s="1">
        <f t="shared" si="17"/>
        <v>10</v>
      </c>
      <c r="U96">
        <f t="shared" si="18"/>
        <v>2.1</v>
      </c>
      <c r="W96">
        <v>10</v>
      </c>
    </row>
    <row r="97" spans="1:23">
      <c r="A97" t="s">
        <v>164</v>
      </c>
      <c r="B97" t="s">
        <v>260</v>
      </c>
      <c r="C97" t="s">
        <v>152</v>
      </c>
      <c r="D97">
        <v>0</v>
      </c>
      <c r="E97">
        <v>0</v>
      </c>
      <c r="F97">
        <v>0</v>
      </c>
      <c r="G97">
        <v>0</v>
      </c>
      <c r="H97" s="8">
        <f t="shared" si="21"/>
        <v>0</v>
      </c>
      <c r="I97" s="8">
        <f t="shared" si="22"/>
        <v>0</v>
      </c>
      <c r="J97">
        <v>2020</v>
      </c>
      <c r="K97">
        <v>100</v>
      </c>
      <c r="L97">
        <v>24</v>
      </c>
      <c r="M97">
        <v>8</v>
      </c>
      <c r="N97">
        <v>0</v>
      </c>
      <c r="O97">
        <f t="shared" si="12"/>
        <v>132</v>
      </c>
      <c r="P97" s="8">
        <f t="shared" si="13"/>
        <v>44</v>
      </c>
      <c r="Q97" s="8">
        <f t="shared" si="14"/>
        <v>4400</v>
      </c>
      <c r="R97" s="8">
        <f t="shared" si="15"/>
        <v>5.3032676918256092</v>
      </c>
      <c r="S97">
        <f t="shared" si="16"/>
        <v>44.193899999999999</v>
      </c>
      <c r="T97" s="66">
        <f t="shared" si="17"/>
        <v>4</v>
      </c>
      <c r="U97">
        <f t="shared" si="18"/>
        <v>0.8</v>
      </c>
      <c r="V97" s="66" t="s">
        <v>55</v>
      </c>
      <c r="W97" t="s">
        <v>254</v>
      </c>
    </row>
    <row r="98" spans="1:23">
      <c r="A98" t="s">
        <v>164</v>
      </c>
      <c r="B98" t="s">
        <v>261</v>
      </c>
      <c r="C98" t="s">
        <v>152</v>
      </c>
      <c r="D98">
        <v>0</v>
      </c>
      <c r="E98">
        <v>0</v>
      </c>
      <c r="F98">
        <v>0</v>
      </c>
      <c r="G98">
        <v>0</v>
      </c>
      <c r="H98" s="8">
        <f t="shared" ref="H98:H132" si="23">SUM(D98:G98)</f>
        <v>0</v>
      </c>
      <c r="I98" s="8">
        <f t="shared" ref="I98:I131" si="24">H98/$H$134*100</f>
        <v>0</v>
      </c>
      <c r="J98">
        <v>2020</v>
      </c>
      <c r="K98">
        <v>100</v>
      </c>
      <c r="L98">
        <v>24</v>
      </c>
      <c r="M98">
        <v>24</v>
      </c>
      <c r="N98">
        <v>0</v>
      </c>
      <c r="O98">
        <f t="shared" si="12"/>
        <v>148</v>
      </c>
      <c r="P98" s="8">
        <f t="shared" si="13"/>
        <v>49.333333333333336</v>
      </c>
      <c r="Q98" s="8">
        <f t="shared" si="14"/>
        <v>4933.3333333333339</v>
      </c>
      <c r="R98" s="8">
        <f t="shared" si="15"/>
        <v>5.9460880181075009</v>
      </c>
      <c r="S98">
        <f t="shared" si="16"/>
        <v>49.550699999999999</v>
      </c>
      <c r="T98" s="1">
        <f t="shared" si="17"/>
        <v>4</v>
      </c>
      <c r="U98">
        <f t="shared" si="18"/>
        <v>0.8</v>
      </c>
      <c r="W98">
        <v>4</v>
      </c>
    </row>
    <row r="99" spans="1:23">
      <c r="A99" t="s">
        <v>164</v>
      </c>
      <c r="B99" t="s">
        <v>262</v>
      </c>
      <c r="C99" t="s">
        <v>152</v>
      </c>
      <c r="H99" s="8">
        <f t="shared" si="23"/>
        <v>0</v>
      </c>
      <c r="I99" s="8">
        <f t="shared" si="24"/>
        <v>0</v>
      </c>
      <c r="J99">
        <v>2020</v>
      </c>
      <c r="K99">
        <v>100</v>
      </c>
      <c r="L99">
        <v>100</v>
      </c>
      <c r="M99">
        <v>100</v>
      </c>
      <c r="N99">
        <v>0</v>
      </c>
      <c r="O99">
        <f t="shared" si="12"/>
        <v>300</v>
      </c>
      <c r="P99" s="8">
        <f t="shared" si="13"/>
        <v>100</v>
      </c>
      <c r="Q99" s="8">
        <f t="shared" si="14"/>
        <v>10000</v>
      </c>
      <c r="R99" s="8">
        <f t="shared" si="15"/>
        <v>12</v>
      </c>
      <c r="S99">
        <f t="shared" si="16"/>
        <v>100</v>
      </c>
      <c r="T99" s="1">
        <f t="shared" si="17"/>
        <v>12</v>
      </c>
      <c r="U99">
        <f t="shared" si="18"/>
        <v>2.5</v>
      </c>
      <c r="W99">
        <v>12</v>
      </c>
    </row>
    <row r="100" spans="1:23">
      <c r="A100" t="s">
        <v>164</v>
      </c>
      <c r="B100" t="s">
        <v>263</v>
      </c>
      <c r="C100" t="s">
        <v>152</v>
      </c>
      <c r="D100">
        <v>0</v>
      </c>
      <c r="E100">
        <v>0</v>
      </c>
      <c r="F100">
        <v>0</v>
      </c>
      <c r="G100">
        <v>0</v>
      </c>
      <c r="H100" s="8">
        <f t="shared" si="23"/>
        <v>0</v>
      </c>
      <c r="I100" s="8">
        <f t="shared" si="24"/>
        <v>0</v>
      </c>
      <c r="J100">
        <v>2020</v>
      </c>
      <c r="K100">
        <v>100</v>
      </c>
      <c r="L100">
        <v>33</v>
      </c>
      <c r="M100">
        <v>0</v>
      </c>
      <c r="N100">
        <v>0</v>
      </c>
      <c r="O100">
        <f t="shared" si="12"/>
        <v>133</v>
      </c>
      <c r="P100" s="8">
        <f t="shared" si="13"/>
        <v>44.333333333333336</v>
      </c>
      <c r="Q100" s="8">
        <f t="shared" si="14"/>
        <v>4433.3333333333339</v>
      </c>
      <c r="R100" s="8">
        <f t="shared" si="15"/>
        <v>5.3434439622182275</v>
      </c>
      <c r="S100">
        <f t="shared" si="16"/>
        <v>44.528700000000001</v>
      </c>
      <c r="T100" s="1">
        <f t="shared" si="17"/>
        <v>4</v>
      </c>
      <c r="U100">
        <f t="shared" si="18"/>
        <v>0.8</v>
      </c>
      <c r="W100">
        <v>4</v>
      </c>
    </row>
    <row r="101" spans="1:23">
      <c r="A101" t="s">
        <v>164</v>
      </c>
      <c r="B101" t="s">
        <v>264</v>
      </c>
      <c r="C101" t="s">
        <v>152</v>
      </c>
      <c r="D101">
        <v>100</v>
      </c>
      <c r="E101">
        <v>0</v>
      </c>
      <c r="F101">
        <v>0</v>
      </c>
      <c r="G101">
        <v>0</v>
      </c>
      <c r="H101" s="8">
        <f t="shared" si="23"/>
        <v>100</v>
      </c>
      <c r="I101" s="8">
        <f t="shared" si="24"/>
        <v>33.333333333333329</v>
      </c>
      <c r="J101">
        <v>2020</v>
      </c>
      <c r="K101">
        <v>100</v>
      </c>
      <c r="L101">
        <v>0</v>
      </c>
      <c r="M101">
        <v>0</v>
      </c>
      <c r="N101">
        <v>0</v>
      </c>
      <c r="O101">
        <f t="shared" si="12"/>
        <v>100</v>
      </c>
      <c r="P101" s="8">
        <f t="shared" si="13"/>
        <v>33.333333333333329</v>
      </c>
      <c r="Q101" s="8">
        <f t="shared" si="14"/>
        <v>0</v>
      </c>
      <c r="R101" s="8">
        <f t="shared" si="15"/>
        <v>3.9999999999999991</v>
      </c>
      <c r="S101">
        <f t="shared" si="16"/>
        <v>33.333300000000001</v>
      </c>
      <c r="T101" s="1">
        <f t="shared" si="17"/>
        <v>2</v>
      </c>
      <c r="U101">
        <f t="shared" si="18"/>
        <v>0.4</v>
      </c>
      <c r="W101">
        <v>2</v>
      </c>
    </row>
    <row r="102" spans="1:23">
      <c r="A102" t="s">
        <v>164</v>
      </c>
      <c r="B102" t="s">
        <v>265</v>
      </c>
      <c r="C102" t="s">
        <v>152</v>
      </c>
      <c r="D102">
        <v>51</v>
      </c>
      <c r="E102">
        <v>10</v>
      </c>
      <c r="F102">
        <v>0</v>
      </c>
      <c r="G102">
        <v>0</v>
      </c>
      <c r="H102" s="8">
        <f t="shared" si="23"/>
        <v>61</v>
      </c>
      <c r="I102" s="8">
        <f t="shared" si="24"/>
        <v>20.333333333333332</v>
      </c>
      <c r="J102">
        <v>2020</v>
      </c>
      <c r="K102">
        <v>61</v>
      </c>
      <c r="L102">
        <v>2</v>
      </c>
      <c r="M102">
        <v>2</v>
      </c>
      <c r="N102">
        <v>2</v>
      </c>
      <c r="O102">
        <f t="shared" si="12"/>
        <v>67</v>
      </c>
      <c r="P102" s="8">
        <f t="shared" si="13"/>
        <v>22.333333333333332</v>
      </c>
      <c r="Q102" s="8">
        <f t="shared" si="14"/>
        <v>9.8360655737704921</v>
      </c>
      <c r="R102" s="8">
        <f t="shared" si="15"/>
        <v>2.680052014214215</v>
      </c>
      <c r="S102">
        <f t="shared" si="16"/>
        <v>22.3338</v>
      </c>
      <c r="T102" s="1">
        <f t="shared" si="17"/>
        <v>1</v>
      </c>
      <c r="U102">
        <f t="shared" si="18"/>
        <v>0.2</v>
      </c>
      <c r="W102">
        <v>1</v>
      </c>
    </row>
    <row r="103" spans="1:23">
      <c r="A103" t="s">
        <v>164</v>
      </c>
      <c r="B103" t="s">
        <v>266</v>
      </c>
      <c r="C103" t="s">
        <v>152</v>
      </c>
      <c r="D103">
        <v>50</v>
      </c>
      <c r="E103">
        <v>50</v>
      </c>
      <c r="H103" s="8">
        <f t="shared" si="23"/>
        <v>100</v>
      </c>
      <c r="I103" s="8">
        <f t="shared" si="24"/>
        <v>33.333333333333329</v>
      </c>
      <c r="J103">
        <v>2020</v>
      </c>
      <c r="K103">
        <v>50</v>
      </c>
      <c r="L103">
        <v>50</v>
      </c>
      <c r="M103">
        <v>25</v>
      </c>
      <c r="N103">
        <v>0</v>
      </c>
      <c r="O103">
        <f t="shared" si="12"/>
        <v>125</v>
      </c>
      <c r="P103" s="8">
        <f t="shared" si="13"/>
        <v>41.666666666666671</v>
      </c>
      <c r="Q103" s="8">
        <f t="shared" si="14"/>
        <v>25.000000000000032</v>
      </c>
      <c r="R103" s="8">
        <f t="shared" si="15"/>
        <v>5.0001322027944646</v>
      </c>
      <c r="S103">
        <f t="shared" si="16"/>
        <v>41.6678</v>
      </c>
      <c r="T103" s="1">
        <f t="shared" si="17"/>
        <v>4</v>
      </c>
      <c r="U103">
        <f t="shared" si="18"/>
        <v>0.8</v>
      </c>
      <c r="W103">
        <v>4</v>
      </c>
    </row>
    <row r="104" spans="1:23">
      <c r="A104" t="s">
        <v>164</v>
      </c>
      <c r="B104" t="s">
        <v>267</v>
      </c>
      <c r="C104" t="s">
        <v>152</v>
      </c>
      <c r="D104">
        <v>80</v>
      </c>
      <c r="E104">
        <v>90</v>
      </c>
      <c r="F104">
        <v>0</v>
      </c>
      <c r="G104">
        <v>0</v>
      </c>
      <c r="H104" s="8">
        <f t="shared" si="23"/>
        <v>170</v>
      </c>
      <c r="I104" s="8">
        <f t="shared" si="24"/>
        <v>56.666666666666664</v>
      </c>
      <c r="J104">
        <v>2020</v>
      </c>
      <c r="K104">
        <v>80</v>
      </c>
      <c r="L104">
        <v>90</v>
      </c>
      <c r="M104">
        <v>0</v>
      </c>
      <c r="N104">
        <v>0</v>
      </c>
      <c r="O104">
        <f t="shared" si="12"/>
        <v>170</v>
      </c>
      <c r="P104" s="8">
        <f t="shared" si="13"/>
        <v>56.666666666666664</v>
      </c>
      <c r="Q104" s="8">
        <f t="shared" si="14"/>
        <v>0</v>
      </c>
      <c r="R104" s="8">
        <f t="shared" si="15"/>
        <v>6.8</v>
      </c>
      <c r="S104">
        <f t="shared" si="16"/>
        <v>56.666699999999999</v>
      </c>
      <c r="T104" s="1">
        <f t="shared" si="17"/>
        <v>6</v>
      </c>
      <c r="U104">
        <f t="shared" si="18"/>
        <v>1.3</v>
      </c>
      <c r="W104">
        <v>6</v>
      </c>
    </row>
    <row r="105" spans="1:23">
      <c r="A105" t="s">
        <v>164</v>
      </c>
      <c r="B105" t="s">
        <v>268</v>
      </c>
      <c r="C105" t="s">
        <v>152</v>
      </c>
      <c r="H105" s="8">
        <f t="shared" si="23"/>
        <v>0</v>
      </c>
      <c r="I105" s="8">
        <f t="shared" si="24"/>
        <v>0</v>
      </c>
      <c r="J105">
        <v>2020</v>
      </c>
      <c r="K105">
        <v>100</v>
      </c>
      <c r="L105">
        <v>40</v>
      </c>
      <c r="M105">
        <v>20</v>
      </c>
      <c r="N105">
        <v>20</v>
      </c>
      <c r="O105">
        <f t="shared" si="12"/>
        <v>180</v>
      </c>
      <c r="P105" s="8">
        <f t="shared" si="13"/>
        <v>60</v>
      </c>
      <c r="Q105" s="8">
        <f t="shared" si="14"/>
        <v>6000</v>
      </c>
      <c r="R105" s="8">
        <f t="shared" si="15"/>
        <v>7.2317286706712842</v>
      </c>
      <c r="S105">
        <f t="shared" si="16"/>
        <v>60.264400000000002</v>
      </c>
      <c r="T105" s="1">
        <f t="shared" si="17"/>
        <v>8</v>
      </c>
      <c r="U105">
        <f t="shared" si="18"/>
        <v>1.7</v>
      </c>
      <c r="W105">
        <v>8</v>
      </c>
    </row>
    <row r="106" spans="1:23">
      <c r="A106" t="s">
        <v>164</v>
      </c>
      <c r="B106" t="s">
        <v>269</v>
      </c>
      <c r="C106" t="s">
        <v>152</v>
      </c>
      <c r="H106" s="8">
        <f t="shared" si="23"/>
        <v>0</v>
      </c>
      <c r="I106" s="8">
        <f t="shared" si="24"/>
        <v>0</v>
      </c>
      <c r="J106">
        <v>2020</v>
      </c>
      <c r="K106">
        <v>7</v>
      </c>
      <c r="L106">
        <v>5</v>
      </c>
      <c r="M106">
        <v>5</v>
      </c>
      <c r="N106">
        <v>0</v>
      </c>
      <c r="O106">
        <f t="shared" si="12"/>
        <v>17</v>
      </c>
      <c r="P106" s="8">
        <f t="shared" si="13"/>
        <v>5.6666666666666661</v>
      </c>
      <c r="Q106" s="8">
        <f t="shared" si="14"/>
        <v>566.66666666666663</v>
      </c>
      <c r="R106" s="8">
        <f t="shared" si="15"/>
        <v>0.68299659667451018</v>
      </c>
      <c r="S106">
        <f t="shared" si="16"/>
        <v>5.6916000000000002</v>
      </c>
      <c r="T106" s="1">
        <f t="shared" si="17"/>
        <v>0</v>
      </c>
      <c r="U106">
        <f t="shared" si="18"/>
        <v>0</v>
      </c>
      <c r="W106">
        <v>0</v>
      </c>
    </row>
    <row r="107" spans="1:23">
      <c r="A107" t="s">
        <v>164</v>
      </c>
      <c r="B107" t="s">
        <v>270</v>
      </c>
      <c r="C107" t="s">
        <v>152</v>
      </c>
      <c r="D107">
        <v>10</v>
      </c>
      <c r="E107">
        <v>6</v>
      </c>
      <c r="F107">
        <v>0</v>
      </c>
      <c r="G107">
        <v>3</v>
      </c>
      <c r="H107" s="8">
        <f t="shared" si="23"/>
        <v>19</v>
      </c>
      <c r="I107" s="8">
        <f t="shared" si="24"/>
        <v>6.3333333333333339</v>
      </c>
      <c r="J107">
        <v>2020</v>
      </c>
      <c r="K107">
        <v>10</v>
      </c>
      <c r="L107">
        <v>6</v>
      </c>
      <c r="N107">
        <v>3</v>
      </c>
      <c r="O107">
        <f t="shared" si="12"/>
        <v>19</v>
      </c>
      <c r="P107" s="8">
        <f t="shared" si="13"/>
        <v>6.3333333333333339</v>
      </c>
      <c r="Q107" s="8">
        <f t="shared" si="14"/>
        <v>0</v>
      </c>
      <c r="R107" s="8">
        <f t="shared" si="15"/>
        <v>0.76</v>
      </c>
      <c r="S107">
        <f t="shared" si="16"/>
        <v>6.3333000000000004</v>
      </c>
      <c r="T107" s="1">
        <f t="shared" si="17"/>
        <v>0</v>
      </c>
      <c r="U107">
        <f t="shared" si="18"/>
        <v>0</v>
      </c>
      <c r="W107">
        <v>0</v>
      </c>
    </row>
    <row r="108" spans="1:23">
      <c r="A108" t="s">
        <v>164</v>
      </c>
      <c r="B108" t="s">
        <v>271</v>
      </c>
      <c r="C108" t="s">
        <v>152</v>
      </c>
      <c r="D108">
        <v>100</v>
      </c>
      <c r="E108">
        <v>100</v>
      </c>
      <c r="F108">
        <v>100</v>
      </c>
      <c r="G108">
        <v>0</v>
      </c>
      <c r="H108" s="8">
        <f t="shared" si="23"/>
        <v>300</v>
      </c>
      <c r="I108" s="8">
        <f t="shared" si="24"/>
        <v>100</v>
      </c>
      <c r="J108">
        <v>2020</v>
      </c>
      <c r="K108">
        <v>100</v>
      </c>
      <c r="L108">
        <v>100</v>
      </c>
      <c r="M108">
        <v>0</v>
      </c>
      <c r="N108">
        <v>0</v>
      </c>
      <c r="O108">
        <f t="shared" si="12"/>
        <v>200</v>
      </c>
      <c r="P108" s="8">
        <f t="shared" si="13"/>
        <v>66.666666666666657</v>
      </c>
      <c r="Q108" s="8">
        <f t="shared" si="14"/>
        <v>-33.333333333333343</v>
      </c>
      <c r="R108" s="8">
        <f t="shared" si="15"/>
        <v>7.99982372960738</v>
      </c>
      <c r="S108">
        <f t="shared" si="16"/>
        <v>66.665199999999999</v>
      </c>
      <c r="T108" s="1">
        <f t="shared" si="17"/>
        <v>8</v>
      </c>
      <c r="U108">
        <f t="shared" si="18"/>
        <v>1.7</v>
      </c>
      <c r="W108">
        <v>8</v>
      </c>
    </row>
    <row r="109" spans="1:23">
      <c r="A109" t="s">
        <v>164</v>
      </c>
      <c r="B109" t="s">
        <v>272</v>
      </c>
      <c r="C109" t="s">
        <v>152</v>
      </c>
      <c r="D109">
        <v>100</v>
      </c>
      <c r="E109">
        <v>92</v>
      </c>
      <c r="F109">
        <v>0</v>
      </c>
      <c r="G109">
        <v>0</v>
      </c>
      <c r="H109" s="8">
        <f t="shared" si="23"/>
        <v>192</v>
      </c>
      <c r="I109" s="8">
        <f t="shared" si="24"/>
        <v>64</v>
      </c>
      <c r="J109">
        <v>2020</v>
      </c>
      <c r="K109">
        <v>100</v>
      </c>
      <c r="L109">
        <v>92</v>
      </c>
      <c r="M109">
        <v>0</v>
      </c>
      <c r="N109">
        <v>0</v>
      </c>
      <c r="O109">
        <f t="shared" si="12"/>
        <v>192</v>
      </c>
      <c r="P109" s="8">
        <f t="shared" si="13"/>
        <v>64</v>
      </c>
      <c r="Q109" s="8">
        <f t="shared" si="14"/>
        <v>0</v>
      </c>
      <c r="R109" s="8">
        <f t="shared" si="15"/>
        <v>7.68</v>
      </c>
      <c r="S109">
        <f t="shared" si="16"/>
        <v>64</v>
      </c>
      <c r="T109" s="1">
        <f t="shared" si="17"/>
        <v>8</v>
      </c>
      <c r="U109">
        <f t="shared" si="18"/>
        <v>1.7</v>
      </c>
      <c r="W109">
        <v>8</v>
      </c>
    </row>
    <row r="110" spans="1:23">
      <c r="A110" t="s">
        <v>164</v>
      </c>
      <c r="B110" t="s">
        <v>273</v>
      </c>
      <c r="C110" t="s">
        <v>152</v>
      </c>
      <c r="H110" s="8">
        <f t="shared" si="23"/>
        <v>0</v>
      </c>
      <c r="I110" s="8">
        <f t="shared" si="24"/>
        <v>0</v>
      </c>
      <c r="J110">
        <v>2020</v>
      </c>
      <c r="K110">
        <v>0</v>
      </c>
      <c r="L110">
        <v>51</v>
      </c>
      <c r="O110">
        <f t="shared" si="12"/>
        <v>51</v>
      </c>
      <c r="P110" s="8">
        <f t="shared" si="13"/>
        <v>17</v>
      </c>
      <c r="Q110" s="8">
        <f t="shared" si="14"/>
        <v>1700</v>
      </c>
      <c r="R110" s="8">
        <f t="shared" si="15"/>
        <v>2.0489897900235308</v>
      </c>
      <c r="S110">
        <f t="shared" si="16"/>
        <v>17.0749</v>
      </c>
      <c r="T110" s="1">
        <f t="shared" si="17"/>
        <v>0</v>
      </c>
      <c r="U110">
        <f t="shared" si="18"/>
        <v>0</v>
      </c>
      <c r="W110">
        <v>0</v>
      </c>
    </row>
    <row r="111" spans="1:23">
      <c r="A111" t="s">
        <v>164</v>
      </c>
      <c r="B111" t="s">
        <v>274</v>
      </c>
      <c r="C111" t="s">
        <v>152</v>
      </c>
      <c r="H111" s="8">
        <f t="shared" si="23"/>
        <v>0</v>
      </c>
      <c r="I111" s="8">
        <f t="shared" si="24"/>
        <v>0</v>
      </c>
      <c r="J111">
        <v>2020</v>
      </c>
      <c r="K111">
        <v>100</v>
      </c>
      <c r="L111">
        <v>50</v>
      </c>
      <c r="M111">
        <v>35</v>
      </c>
      <c r="N111">
        <v>15</v>
      </c>
      <c r="O111">
        <f t="shared" si="12"/>
        <v>200</v>
      </c>
      <c r="P111" s="8">
        <f t="shared" si="13"/>
        <v>66.666666666666657</v>
      </c>
      <c r="Q111" s="8">
        <f t="shared" si="14"/>
        <v>6666.6666666666661</v>
      </c>
      <c r="R111" s="8">
        <f t="shared" si="15"/>
        <v>8.0352540785236481</v>
      </c>
      <c r="S111">
        <f t="shared" si="16"/>
        <v>66.960499999999996</v>
      </c>
      <c r="T111" s="1">
        <f t="shared" si="17"/>
        <v>8</v>
      </c>
      <c r="U111">
        <f t="shared" si="18"/>
        <v>1.7</v>
      </c>
      <c r="W111">
        <v>8</v>
      </c>
    </row>
    <row r="112" spans="1:23">
      <c r="A112" t="s">
        <v>164</v>
      </c>
      <c r="B112" t="s">
        <v>275</v>
      </c>
      <c r="C112" t="s">
        <v>152</v>
      </c>
      <c r="D112">
        <v>66</v>
      </c>
      <c r="E112">
        <v>37</v>
      </c>
      <c r="F112">
        <v>0</v>
      </c>
      <c r="G112">
        <v>0</v>
      </c>
      <c r="H112" s="8">
        <f t="shared" si="23"/>
        <v>103</v>
      </c>
      <c r="I112" s="8">
        <f t="shared" si="24"/>
        <v>34.333333333333336</v>
      </c>
      <c r="J112">
        <v>2020</v>
      </c>
      <c r="K112">
        <v>100</v>
      </c>
      <c r="L112">
        <v>0</v>
      </c>
      <c r="M112">
        <v>100</v>
      </c>
      <c r="N112">
        <v>0</v>
      </c>
      <c r="O112">
        <f t="shared" si="12"/>
        <v>200</v>
      </c>
      <c r="P112" s="8">
        <f t="shared" si="13"/>
        <v>66.666666666666657</v>
      </c>
      <c r="Q112" s="8">
        <f t="shared" si="14"/>
        <v>94.174757281553354</v>
      </c>
      <c r="R112" s="8">
        <f t="shared" si="15"/>
        <v>8.0004980066432214</v>
      </c>
      <c r="S112">
        <f t="shared" si="16"/>
        <v>66.6708</v>
      </c>
      <c r="T112" s="1">
        <f t="shared" si="17"/>
        <v>8</v>
      </c>
      <c r="U112">
        <f t="shared" si="18"/>
        <v>1.7</v>
      </c>
      <c r="W112">
        <v>8</v>
      </c>
    </row>
    <row r="113" spans="1:23">
      <c r="A113" t="s">
        <v>164</v>
      </c>
      <c r="B113" t="s">
        <v>276</v>
      </c>
      <c r="C113" t="s">
        <v>152</v>
      </c>
      <c r="D113">
        <v>100</v>
      </c>
      <c r="E113">
        <v>0</v>
      </c>
      <c r="F113">
        <v>0</v>
      </c>
      <c r="G113">
        <v>0</v>
      </c>
      <c r="H113" s="8">
        <f t="shared" si="23"/>
        <v>100</v>
      </c>
      <c r="I113" s="8">
        <f t="shared" si="24"/>
        <v>33.333333333333329</v>
      </c>
      <c r="J113">
        <v>2020</v>
      </c>
      <c r="K113">
        <v>100</v>
      </c>
      <c r="L113">
        <v>20</v>
      </c>
      <c r="M113">
        <v>0</v>
      </c>
      <c r="N113">
        <v>0</v>
      </c>
      <c r="O113">
        <f t="shared" si="12"/>
        <v>120</v>
      </c>
      <c r="P113" s="8">
        <f t="shared" si="13"/>
        <v>40</v>
      </c>
      <c r="Q113" s="8">
        <f t="shared" si="14"/>
        <v>20.000000000000018</v>
      </c>
      <c r="R113" s="8">
        <f t="shared" si="15"/>
        <v>4.8001057622355718</v>
      </c>
      <c r="S113">
        <f t="shared" si="16"/>
        <v>40.000900000000001</v>
      </c>
      <c r="T113" s="1">
        <f t="shared" si="17"/>
        <v>4</v>
      </c>
      <c r="U113">
        <f t="shared" si="18"/>
        <v>0.8</v>
      </c>
      <c r="W113">
        <v>4</v>
      </c>
    </row>
    <row r="114" spans="1:23">
      <c r="A114" t="s">
        <v>164</v>
      </c>
      <c r="B114" t="s">
        <v>277</v>
      </c>
      <c r="C114" t="s">
        <v>152</v>
      </c>
      <c r="D114">
        <v>100</v>
      </c>
      <c r="E114">
        <v>16.670000000000002</v>
      </c>
      <c r="H114" s="8">
        <f t="shared" si="23"/>
        <v>116.67</v>
      </c>
      <c r="I114" s="8">
        <f t="shared" si="24"/>
        <v>38.89</v>
      </c>
      <c r="J114">
        <v>2020</v>
      </c>
      <c r="K114">
        <v>100</v>
      </c>
      <c r="L114">
        <v>16.670000000000002</v>
      </c>
      <c r="M114">
        <v>20</v>
      </c>
      <c r="O114">
        <f t="shared" si="12"/>
        <v>136.67000000000002</v>
      </c>
      <c r="P114" s="8">
        <f t="shared" si="13"/>
        <v>45.556666666666672</v>
      </c>
      <c r="Q114" s="8">
        <f t="shared" si="14"/>
        <v>17.142367360932557</v>
      </c>
      <c r="R114" s="8">
        <f t="shared" si="15"/>
        <v>5.4668906507547543</v>
      </c>
      <c r="S114">
        <f t="shared" si="16"/>
        <v>45.557400000000001</v>
      </c>
      <c r="T114" s="1">
        <f t="shared" si="17"/>
        <v>4</v>
      </c>
      <c r="U114">
        <f t="shared" si="18"/>
        <v>0.8</v>
      </c>
      <c r="W114">
        <v>4</v>
      </c>
    </row>
    <row r="115" spans="1:23">
      <c r="A115" t="s">
        <v>164</v>
      </c>
      <c r="B115" t="s">
        <v>278</v>
      </c>
      <c r="C115" t="s">
        <v>152</v>
      </c>
      <c r="H115" s="8">
        <f t="shared" si="23"/>
        <v>0</v>
      </c>
      <c r="I115" s="8">
        <f t="shared" si="24"/>
        <v>0</v>
      </c>
      <c r="J115">
        <v>2020</v>
      </c>
      <c r="K115">
        <v>100</v>
      </c>
      <c r="L115">
        <v>55</v>
      </c>
      <c r="O115">
        <f t="shared" si="12"/>
        <v>155</v>
      </c>
      <c r="P115" s="8">
        <f t="shared" si="13"/>
        <v>51.666666666666671</v>
      </c>
      <c r="Q115" s="8">
        <f t="shared" si="14"/>
        <v>5166.666666666667</v>
      </c>
      <c r="R115" s="8">
        <f t="shared" si="15"/>
        <v>6.2273219108558298</v>
      </c>
      <c r="S115">
        <f t="shared" si="16"/>
        <v>51.894300000000001</v>
      </c>
      <c r="T115" s="1">
        <f t="shared" si="17"/>
        <v>6</v>
      </c>
      <c r="U115">
        <f t="shared" si="18"/>
        <v>1.3</v>
      </c>
      <c r="W115">
        <v>6</v>
      </c>
    </row>
    <row r="116" spans="1:23">
      <c r="A116" t="s">
        <v>164</v>
      </c>
      <c r="B116" t="s">
        <v>279</v>
      </c>
      <c r="C116" t="s">
        <v>152</v>
      </c>
      <c r="D116">
        <v>100</v>
      </c>
      <c r="E116">
        <v>0.03</v>
      </c>
      <c r="F116">
        <v>0</v>
      </c>
      <c r="G116">
        <v>0</v>
      </c>
      <c r="H116" s="8">
        <f t="shared" si="23"/>
        <v>100.03</v>
      </c>
      <c r="I116" s="8">
        <f t="shared" si="24"/>
        <v>33.343333333333334</v>
      </c>
      <c r="J116">
        <v>2020</v>
      </c>
      <c r="K116">
        <v>100</v>
      </c>
      <c r="L116">
        <v>0.03</v>
      </c>
      <c r="M116">
        <v>0</v>
      </c>
      <c r="N116">
        <v>0</v>
      </c>
      <c r="O116">
        <f t="shared" si="12"/>
        <v>100.03</v>
      </c>
      <c r="P116" s="8">
        <f t="shared" si="13"/>
        <v>33.343333333333334</v>
      </c>
      <c r="Q116" s="8">
        <f t="shared" si="14"/>
        <v>0</v>
      </c>
      <c r="R116" s="8">
        <f t="shared" si="15"/>
        <v>4.0012000000000008</v>
      </c>
      <c r="S116">
        <f t="shared" si="16"/>
        <v>33.343299999999999</v>
      </c>
      <c r="T116" s="1">
        <f t="shared" si="17"/>
        <v>2</v>
      </c>
      <c r="U116">
        <f t="shared" si="18"/>
        <v>0.4</v>
      </c>
      <c r="W116">
        <v>2</v>
      </c>
    </row>
    <row r="117" spans="1:23">
      <c r="A117" t="s">
        <v>164</v>
      </c>
      <c r="B117" t="s">
        <v>280</v>
      </c>
      <c r="C117" t="s">
        <v>152</v>
      </c>
      <c r="D117">
        <v>15</v>
      </c>
      <c r="E117">
        <v>20.8</v>
      </c>
      <c r="F117">
        <v>0</v>
      </c>
      <c r="G117">
        <v>0</v>
      </c>
      <c r="H117" s="8">
        <f t="shared" si="23"/>
        <v>35.799999999999997</v>
      </c>
      <c r="I117" s="8">
        <f t="shared" si="24"/>
        <v>11.933333333333332</v>
      </c>
      <c r="J117">
        <v>2020</v>
      </c>
      <c r="K117">
        <v>63</v>
      </c>
      <c r="L117">
        <v>20.8</v>
      </c>
      <c r="M117">
        <v>0</v>
      </c>
      <c r="N117">
        <v>0</v>
      </c>
      <c r="O117">
        <f t="shared" si="12"/>
        <v>83.8</v>
      </c>
      <c r="P117" s="8">
        <f t="shared" si="13"/>
        <v>27.933333333333334</v>
      </c>
      <c r="Q117" s="8">
        <f t="shared" si="14"/>
        <v>134.07821229050282</v>
      </c>
      <c r="R117" s="8">
        <f t="shared" si="15"/>
        <v>3.35270902057366</v>
      </c>
      <c r="S117">
        <f t="shared" si="16"/>
        <v>27.9392</v>
      </c>
      <c r="T117" s="1">
        <f t="shared" si="17"/>
        <v>1</v>
      </c>
      <c r="U117">
        <f t="shared" si="18"/>
        <v>0.2</v>
      </c>
      <c r="W117">
        <v>1</v>
      </c>
    </row>
    <row r="118" spans="1:23">
      <c r="A118" t="s">
        <v>164</v>
      </c>
      <c r="B118" t="s">
        <v>281</v>
      </c>
      <c r="C118" t="s">
        <v>152</v>
      </c>
      <c r="D118">
        <v>90</v>
      </c>
      <c r="E118">
        <v>0</v>
      </c>
      <c r="F118">
        <v>0</v>
      </c>
      <c r="G118">
        <v>0</v>
      </c>
      <c r="H118" s="8">
        <f t="shared" si="23"/>
        <v>90</v>
      </c>
      <c r="I118" s="8">
        <f t="shared" si="24"/>
        <v>30</v>
      </c>
      <c r="J118">
        <v>2020</v>
      </c>
      <c r="K118">
        <v>100</v>
      </c>
      <c r="L118">
        <v>6.3209999999999997</v>
      </c>
      <c r="M118">
        <v>0</v>
      </c>
      <c r="N118">
        <v>0</v>
      </c>
      <c r="O118">
        <f t="shared" si="12"/>
        <v>106.321</v>
      </c>
      <c r="P118" s="8">
        <f t="shared" si="13"/>
        <v>35.440333333333335</v>
      </c>
      <c r="Q118" s="8">
        <f t="shared" si="14"/>
        <v>18.134444444444451</v>
      </c>
      <c r="R118" s="8">
        <f t="shared" si="15"/>
        <v>4.2529358969692641</v>
      </c>
      <c r="S118">
        <f t="shared" si="16"/>
        <v>35.441099999999999</v>
      </c>
      <c r="T118" s="1">
        <f t="shared" si="17"/>
        <v>2</v>
      </c>
      <c r="U118">
        <f t="shared" si="18"/>
        <v>0.4</v>
      </c>
      <c r="W118">
        <v>2</v>
      </c>
    </row>
    <row r="119" spans="1:23">
      <c r="A119" t="s">
        <v>164</v>
      </c>
      <c r="B119" t="s">
        <v>282</v>
      </c>
      <c r="C119" t="s">
        <v>152</v>
      </c>
      <c r="D119">
        <v>90</v>
      </c>
      <c r="E119">
        <v>55</v>
      </c>
      <c r="H119" s="8">
        <f t="shared" si="23"/>
        <v>145</v>
      </c>
      <c r="I119" s="8">
        <f t="shared" si="24"/>
        <v>48.333333333333336</v>
      </c>
      <c r="J119">
        <v>2020</v>
      </c>
      <c r="K119">
        <v>90</v>
      </c>
      <c r="L119">
        <v>55</v>
      </c>
      <c r="O119">
        <f t="shared" si="12"/>
        <v>145</v>
      </c>
      <c r="P119" s="8">
        <f t="shared" si="13"/>
        <v>48.333333333333336</v>
      </c>
      <c r="Q119" s="8">
        <f t="shared" si="14"/>
        <v>0</v>
      </c>
      <c r="R119" s="8">
        <f t="shared" si="15"/>
        <v>5.8</v>
      </c>
      <c r="S119">
        <f t="shared" si="16"/>
        <v>48.333300000000001</v>
      </c>
      <c r="T119" s="1">
        <f t="shared" si="17"/>
        <v>4</v>
      </c>
      <c r="U119">
        <f t="shared" si="18"/>
        <v>0.8</v>
      </c>
      <c r="W119">
        <v>4</v>
      </c>
    </row>
    <row r="120" spans="1:23">
      <c r="A120" t="s">
        <v>164</v>
      </c>
      <c r="B120" t="s">
        <v>283</v>
      </c>
      <c r="C120" t="s">
        <v>152</v>
      </c>
      <c r="D120">
        <v>100</v>
      </c>
      <c r="E120">
        <v>0</v>
      </c>
      <c r="F120">
        <v>0</v>
      </c>
      <c r="G120">
        <v>0</v>
      </c>
      <c r="H120" s="8">
        <f t="shared" si="23"/>
        <v>100</v>
      </c>
      <c r="I120" s="8">
        <f t="shared" si="24"/>
        <v>33.333333333333329</v>
      </c>
      <c r="J120">
        <v>2020</v>
      </c>
      <c r="K120">
        <v>100</v>
      </c>
      <c r="L120">
        <v>0</v>
      </c>
      <c r="M120">
        <v>0</v>
      </c>
      <c r="N120">
        <v>0</v>
      </c>
      <c r="O120">
        <f t="shared" si="12"/>
        <v>100</v>
      </c>
      <c r="P120" s="8">
        <f t="shared" si="13"/>
        <v>33.333333333333329</v>
      </c>
      <c r="Q120" s="8">
        <f t="shared" si="14"/>
        <v>0</v>
      </c>
      <c r="R120" s="8">
        <f t="shared" si="15"/>
        <v>3.9999999999999991</v>
      </c>
      <c r="S120">
        <f t="shared" si="16"/>
        <v>33.333300000000001</v>
      </c>
      <c r="T120" s="1">
        <f t="shared" si="17"/>
        <v>2</v>
      </c>
      <c r="U120">
        <f t="shared" si="18"/>
        <v>0.4</v>
      </c>
      <c r="W120">
        <v>2</v>
      </c>
    </row>
    <row r="121" spans="1:23">
      <c r="A121" t="s">
        <v>164</v>
      </c>
      <c r="B121" t="s">
        <v>284</v>
      </c>
      <c r="C121" t="s">
        <v>152</v>
      </c>
      <c r="D121">
        <v>0</v>
      </c>
      <c r="E121">
        <v>0</v>
      </c>
      <c r="F121">
        <v>0</v>
      </c>
      <c r="G121">
        <v>0</v>
      </c>
      <c r="H121" s="8">
        <f t="shared" si="23"/>
        <v>0</v>
      </c>
      <c r="I121" s="8">
        <f t="shared" si="24"/>
        <v>0</v>
      </c>
      <c r="J121">
        <v>2020</v>
      </c>
      <c r="K121">
        <v>51</v>
      </c>
      <c r="L121">
        <v>17</v>
      </c>
      <c r="M121">
        <v>0</v>
      </c>
      <c r="N121">
        <v>0</v>
      </c>
      <c r="O121">
        <f t="shared" si="12"/>
        <v>68</v>
      </c>
      <c r="P121" s="8">
        <f t="shared" si="13"/>
        <v>22.666666666666664</v>
      </c>
      <c r="Q121" s="8">
        <f t="shared" si="14"/>
        <v>2266.6666666666665</v>
      </c>
      <c r="R121" s="8">
        <f t="shared" si="15"/>
        <v>2.7319863866980407</v>
      </c>
      <c r="S121">
        <f t="shared" si="16"/>
        <v>22.7666</v>
      </c>
      <c r="T121" s="1">
        <f t="shared" si="17"/>
        <v>1</v>
      </c>
      <c r="U121">
        <f t="shared" si="18"/>
        <v>0.2</v>
      </c>
      <c r="W121">
        <v>1</v>
      </c>
    </row>
    <row r="122" spans="1:23">
      <c r="A122" t="s">
        <v>164</v>
      </c>
      <c r="B122" t="s">
        <v>285</v>
      </c>
      <c r="C122" t="s">
        <v>152</v>
      </c>
      <c r="D122">
        <v>0</v>
      </c>
      <c r="E122">
        <v>0</v>
      </c>
      <c r="F122">
        <v>0</v>
      </c>
      <c r="G122">
        <v>0</v>
      </c>
      <c r="H122" s="8">
        <f t="shared" si="23"/>
        <v>0</v>
      </c>
      <c r="I122" s="8">
        <f t="shared" si="24"/>
        <v>0</v>
      </c>
      <c r="J122">
        <v>2020</v>
      </c>
      <c r="K122">
        <v>66</v>
      </c>
      <c r="L122">
        <v>69</v>
      </c>
      <c r="M122">
        <v>0</v>
      </c>
      <c r="N122">
        <v>0</v>
      </c>
      <c r="O122">
        <f t="shared" si="12"/>
        <v>135</v>
      </c>
      <c r="P122" s="8">
        <f t="shared" si="13"/>
        <v>45</v>
      </c>
      <c r="Q122" s="8">
        <f t="shared" si="14"/>
        <v>4500</v>
      </c>
      <c r="R122" s="8">
        <f t="shared" si="15"/>
        <v>5.4237965030034641</v>
      </c>
      <c r="S122">
        <f t="shared" si="16"/>
        <v>45.198300000000003</v>
      </c>
      <c r="T122" s="1">
        <f t="shared" si="17"/>
        <v>4</v>
      </c>
      <c r="U122">
        <f t="shared" si="18"/>
        <v>0.8</v>
      </c>
      <c r="W122">
        <v>4</v>
      </c>
    </row>
    <row r="123" spans="1:23">
      <c r="A123" t="s">
        <v>164</v>
      </c>
      <c r="B123" t="s">
        <v>286</v>
      </c>
      <c r="C123" t="s">
        <v>152</v>
      </c>
      <c r="D123">
        <v>100</v>
      </c>
      <c r="E123">
        <v>55</v>
      </c>
      <c r="F123">
        <v>0</v>
      </c>
      <c r="G123">
        <v>1</v>
      </c>
      <c r="H123" s="8">
        <f t="shared" si="23"/>
        <v>156</v>
      </c>
      <c r="I123" s="8">
        <f t="shared" si="24"/>
        <v>52</v>
      </c>
      <c r="J123">
        <v>2020</v>
      </c>
      <c r="K123">
        <v>100</v>
      </c>
      <c r="L123">
        <v>55</v>
      </c>
      <c r="M123">
        <v>0</v>
      </c>
      <c r="N123">
        <v>1</v>
      </c>
      <c r="O123">
        <f t="shared" si="12"/>
        <v>156</v>
      </c>
      <c r="P123" s="8">
        <f t="shared" si="13"/>
        <v>52</v>
      </c>
      <c r="Q123" s="8">
        <f t="shared" si="14"/>
        <v>0</v>
      </c>
      <c r="R123" s="8">
        <f t="shared" si="15"/>
        <v>6.24</v>
      </c>
      <c r="S123">
        <f t="shared" si="16"/>
        <v>52</v>
      </c>
      <c r="T123" s="1">
        <f t="shared" si="17"/>
        <v>6</v>
      </c>
      <c r="U123">
        <f t="shared" si="18"/>
        <v>1.3</v>
      </c>
      <c r="W123">
        <v>6</v>
      </c>
    </row>
    <row r="124" spans="1:23">
      <c r="A124" t="s">
        <v>164</v>
      </c>
      <c r="B124" t="s">
        <v>287</v>
      </c>
      <c r="C124" t="s">
        <v>152</v>
      </c>
      <c r="D124">
        <v>100</v>
      </c>
      <c r="E124">
        <v>0</v>
      </c>
      <c r="F124">
        <v>0</v>
      </c>
      <c r="G124">
        <v>0</v>
      </c>
      <c r="H124" s="8">
        <f t="shared" si="23"/>
        <v>100</v>
      </c>
      <c r="I124" s="8">
        <f t="shared" si="24"/>
        <v>33.333333333333329</v>
      </c>
      <c r="J124">
        <v>2020</v>
      </c>
      <c r="K124">
        <v>100</v>
      </c>
      <c r="L124">
        <v>50</v>
      </c>
      <c r="M124">
        <v>0</v>
      </c>
      <c r="N124">
        <v>0</v>
      </c>
      <c r="O124">
        <f t="shared" si="12"/>
        <v>150</v>
      </c>
      <c r="P124" s="8">
        <f t="shared" si="13"/>
        <v>50</v>
      </c>
      <c r="Q124" s="8">
        <f t="shared" si="14"/>
        <v>50.000000000000021</v>
      </c>
      <c r="R124" s="8">
        <f t="shared" si="15"/>
        <v>6.0002644055889274</v>
      </c>
      <c r="S124">
        <f t="shared" si="16"/>
        <v>50.002200000000002</v>
      </c>
      <c r="T124" s="1">
        <f t="shared" si="17"/>
        <v>6</v>
      </c>
      <c r="U124">
        <f t="shared" si="18"/>
        <v>1.3</v>
      </c>
      <c r="W124">
        <v>6</v>
      </c>
    </row>
    <row r="125" spans="1:23">
      <c r="A125" t="s">
        <v>164</v>
      </c>
      <c r="B125" t="s">
        <v>288</v>
      </c>
      <c r="C125" t="s">
        <v>152</v>
      </c>
      <c r="D125">
        <v>0</v>
      </c>
      <c r="E125">
        <v>0</v>
      </c>
      <c r="F125">
        <v>0</v>
      </c>
      <c r="G125">
        <v>0</v>
      </c>
      <c r="H125" s="8">
        <f t="shared" si="23"/>
        <v>0</v>
      </c>
      <c r="I125" s="8">
        <f t="shared" si="24"/>
        <v>0</v>
      </c>
      <c r="J125">
        <v>2020</v>
      </c>
      <c r="K125">
        <v>100</v>
      </c>
      <c r="L125">
        <v>70</v>
      </c>
      <c r="M125">
        <v>20</v>
      </c>
      <c r="N125">
        <v>0</v>
      </c>
      <c r="O125">
        <f t="shared" si="12"/>
        <v>190</v>
      </c>
      <c r="P125" s="8">
        <f t="shared" si="13"/>
        <v>63.333333333333329</v>
      </c>
      <c r="Q125" s="8">
        <f t="shared" si="14"/>
        <v>6333.333333333333</v>
      </c>
      <c r="R125" s="8">
        <f t="shared" si="15"/>
        <v>7.6334913745974671</v>
      </c>
      <c r="S125">
        <f t="shared" si="16"/>
        <v>63.612400000000001</v>
      </c>
      <c r="T125" s="1">
        <f t="shared" si="17"/>
        <v>8</v>
      </c>
      <c r="U125">
        <f t="shared" si="18"/>
        <v>1.7</v>
      </c>
      <c r="W125">
        <v>8</v>
      </c>
    </row>
    <row r="126" spans="1:23">
      <c r="A126" t="s">
        <v>164</v>
      </c>
      <c r="B126" t="s">
        <v>289</v>
      </c>
      <c r="C126" t="s">
        <v>152</v>
      </c>
      <c r="H126" s="8">
        <f t="shared" si="23"/>
        <v>0</v>
      </c>
      <c r="I126" s="8">
        <f t="shared" si="24"/>
        <v>0</v>
      </c>
      <c r="J126">
        <v>2020</v>
      </c>
      <c r="O126">
        <f t="shared" si="12"/>
        <v>0</v>
      </c>
      <c r="P126" s="8">
        <f t="shared" si="13"/>
        <v>0</v>
      </c>
      <c r="Q126" s="8">
        <f t="shared" si="14"/>
        <v>0</v>
      </c>
      <c r="R126" s="8">
        <f t="shared" si="15"/>
        <v>0</v>
      </c>
      <c r="S126">
        <f t="shared" si="16"/>
        <v>0</v>
      </c>
      <c r="T126" s="1">
        <f t="shared" si="17"/>
        <v>0</v>
      </c>
      <c r="U126">
        <f t="shared" si="18"/>
        <v>0</v>
      </c>
      <c r="W126">
        <v>0</v>
      </c>
    </row>
    <row r="127" spans="1:23">
      <c r="A127" t="s">
        <v>164</v>
      </c>
      <c r="B127" t="s">
        <v>290</v>
      </c>
      <c r="C127" t="s">
        <v>152</v>
      </c>
      <c r="D127">
        <v>30</v>
      </c>
      <c r="E127">
        <v>76</v>
      </c>
      <c r="F127">
        <v>14</v>
      </c>
      <c r="G127">
        <v>0</v>
      </c>
      <c r="H127" s="8">
        <f t="shared" si="23"/>
        <v>120</v>
      </c>
      <c r="I127" s="8">
        <f t="shared" si="24"/>
        <v>40</v>
      </c>
      <c r="J127">
        <v>2020</v>
      </c>
      <c r="K127">
        <v>30</v>
      </c>
      <c r="L127">
        <v>76</v>
      </c>
      <c r="M127">
        <v>14</v>
      </c>
      <c r="N127">
        <v>0</v>
      </c>
      <c r="O127">
        <f t="shared" si="12"/>
        <v>120</v>
      </c>
      <c r="P127" s="8">
        <f t="shared" si="13"/>
        <v>40</v>
      </c>
      <c r="Q127" s="8">
        <f t="shared" si="14"/>
        <v>0</v>
      </c>
      <c r="R127" s="8">
        <f t="shared" si="15"/>
        <v>4.8000000000000007</v>
      </c>
      <c r="S127">
        <f t="shared" si="16"/>
        <v>40</v>
      </c>
      <c r="T127" s="1">
        <f t="shared" si="17"/>
        <v>4</v>
      </c>
      <c r="U127">
        <f t="shared" si="18"/>
        <v>0.8</v>
      </c>
      <c r="W127">
        <v>4</v>
      </c>
    </row>
    <row r="128" spans="1:23">
      <c r="A128" t="s">
        <v>164</v>
      </c>
      <c r="B128" t="s">
        <v>291</v>
      </c>
      <c r="C128" t="s">
        <v>152</v>
      </c>
      <c r="D128">
        <v>100</v>
      </c>
      <c r="E128">
        <v>100</v>
      </c>
      <c r="F128">
        <v>0</v>
      </c>
      <c r="G128">
        <v>0</v>
      </c>
      <c r="H128" s="8">
        <f t="shared" si="23"/>
        <v>200</v>
      </c>
      <c r="I128" s="8">
        <f t="shared" si="24"/>
        <v>66.666666666666657</v>
      </c>
      <c r="J128">
        <v>2020</v>
      </c>
      <c r="K128">
        <v>100</v>
      </c>
      <c r="L128">
        <v>100</v>
      </c>
      <c r="M128">
        <v>0</v>
      </c>
      <c r="N128">
        <v>0</v>
      </c>
      <c r="O128">
        <f t="shared" si="12"/>
        <v>200</v>
      </c>
      <c r="P128" s="8">
        <f t="shared" si="13"/>
        <v>66.666666666666657</v>
      </c>
      <c r="Q128" s="8">
        <f t="shared" si="14"/>
        <v>0</v>
      </c>
      <c r="R128" s="8">
        <f t="shared" si="15"/>
        <v>7.9999999999999982</v>
      </c>
      <c r="S128">
        <f t="shared" si="16"/>
        <v>66.666700000000006</v>
      </c>
      <c r="T128" s="1">
        <f t="shared" si="17"/>
        <v>8</v>
      </c>
      <c r="U128">
        <f t="shared" si="18"/>
        <v>1.7</v>
      </c>
      <c r="W128">
        <v>8</v>
      </c>
    </row>
    <row r="129" spans="1:23">
      <c r="A129" t="s">
        <v>164</v>
      </c>
      <c r="B129" t="s">
        <v>292</v>
      </c>
      <c r="C129" t="s">
        <v>152</v>
      </c>
      <c r="D129">
        <v>100</v>
      </c>
      <c r="E129">
        <v>100</v>
      </c>
      <c r="F129">
        <v>100</v>
      </c>
      <c r="G129">
        <v>0</v>
      </c>
      <c r="H129" s="8">
        <f t="shared" si="23"/>
        <v>300</v>
      </c>
      <c r="I129" s="8">
        <f t="shared" si="24"/>
        <v>100</v>
      </c>
      <c r="J129">
        <v>2020</v>
      </c>
      <c r="K129">
        <v>100</v>
      </c>
      <c r="L129">
        <v>100</v>
      </c>
      <c r="M129">
        <v>0</v>
      </c>
      <c r="N129">
        <v>0</v>
      </c>
      <c r="O129">
        <f t="shared" si="12"/>
        <v>200</v>
      </c>
      <c r="P129" s="8">
        <f t="shared" si="13"/>
        <v>66.666666666666657</v>
      </c>
      <c r="Q129" s="8">
        <f t="shared" si="14"/>
        <v>-33.333333333333343</v>
      </c>
      <c r="R129" s="8">
        <f t="shared" si="15"/>
        <v>7.99982372960738</v>
      </c>
      <c r="S129">
        <f t="shared" si="16"/>
        <v>66.665199999999999</v>
      </c>
      <c r="T129" s="1">
        <f t="shared" si="17"/>
        <v>8</v>
      </c>
      <c r="U129">
        <f t="shared" si="18"/>
        <v>1.7</v>
      </c>
      <c r="W129">
        <v>8</v>
      </c>
    </row>
    <row r="130" spans="1:23">
      <c r="A130" t="s">
        <v>164</v>
      </c>
      <c r="B130" t="s">
        <v>293</v>
      </c>
      <c r="C130" t="s">
        <v>152</v>
      </c>
      <c r="D130">
        <v>100</v>
      </c>
      <c r="E130">
        <v>84</v>
      </c>
      <c r="F130">
        <v>0</v>
      </c>
      <c r="G130">
        <v>0</v>
      </c>
      <c r="H130" s="8">
        <f t="shared" si="23"/>
        <v>184</v>
      </c>
      <c r="I130" s="8">
        <f t="shared" si="24"/>
        <v>61.333333333333329</v>
      </c>
      <c r="J130">
        <v>2020</v>
      </c>
      <c r="K130">
        <v>100</v>
      </c>
      <c r="L130">
        <v>84</v>
      </c>
      <c r="M130">
        <v>0</v>
      </c>
      <c r="N130">
        <v>0</v>
      </c>
      <c r="O130">
        <f t="shared" si="12"/>
        <v>184</v>
      </c>
      <c r="P130" s="8">
        <f t="shared" si="13"/>
        <v>61.333333333333329</v>
      </c>
      <c r="Q130" s="8">
        <f t="shared" si="14"/>
        <v>0</v>
      </c>
      <c r="R130" s="8">
        <f t="shared" si="15"/>
        <v>7.3599999999999994</v>
      </c>
      <c r="S130">
        <f t="shared" si="16"/>
        <v>61.333300000000001</v>
      </c>
      <c r="T130" s="1">
        <f t="shared" si="17"/>
        <v>8</v>
      </c>
      <c r="U130">
        <f t="shared" si="18"/>
        <v>1.7</v>
      </c>
      <c r="W130">
        <v>8</v>
      </c>
    </row>
    <row r="131" spans="1:23">
      <c r="A131" t="s">
        <v>164</v>
      </c>
      <c r="B131" t="s">
        <v>294</v>
      </c>
      <c r="C131" t="s">
        <v>152</v>
      </c>
      <c r="D131">
        <v>100</v>
      </c>
      <c r="E131">
        <v>0</v>
      </c>
      <c r="H131" s="8">
        <f t="shared" si="23"/>
        <v>100</v>
      </c>
      <c r="I131" s="8">
        <f t="shared" si="24"/>
        <v>33.333333333333329</v>
      </c>
      <c r="J131">
        <v>2020</v>
      </c>
      <c r="K131">
        <v>100</v>
      </c>
      <c r="L131">
        <v>0</v>
      </c>
      <c r="O131">
        <f t="shared" si="12"/>
        <v>100</v>
      </c>
      <c r="P131" s="8">
        <f t="shared" si="13"/>
        <v>33.333333333333329</v>
      </c>
      <c r="Q131" s="8">
        <f t="shared" si="14"/>
        <v>0</v>
      </c>
      <c r="R131" s="8">
        <f t="shared" si="15"/>
        <v>3.9999999999999991</v>
      </c>
      <c r="S131">
        <f t="shared" si="16"/>
        <v>33.333300000000001</v>
      </c>
      <c r="T131" s="1">
        <f t="shared" si="17"/>
        <v>2</v>
      </c>
      <c r="U131">
        <f t="shared" si="18"/>
        <v>0.4</v>
      </c>
      <c r="W131">
        <v>2</v>
      </c>
    </row>
    <row r="132" spans="1:23">
      <c r="A132" t="s">
        <v>164</v>
      </c>
      <c r="B132" t="s">
        <v>295</v>
      </c>
      <c r="C132" t="s">
        <v>152</v>
      </c>
      <c r="H132" s="8">
        <f t="shared" si="23"/>
        <v>0</v>
      </c>
      <c r="I132" s="8">
        <f t="shared" ref="I132" si="25">H132/$H$134*100</f>
        <v>0</v>
      </c>
      <c r="J132">
        <v>2020</v>
      </c>
      <c r="K132">
        <v>50</v>
      </c>
      <c r="L132">
        <v>0</v>
      </c>
      <c r="M132">
        <v>0</v>
      </c>
      <c r="N132">
        <v>0</v>
      </c>
      <c r="O132">
        <f t="shared" ref="O132" si="26">SUM(K132:N132)</f>
        <v>50</v>
      </c>
      <c r="P132" s="8">
        <f t="shared" ref="P132" si="27">O132/$O$134*100</f>
        <v>16.666666666666664</v>
      </c>
      <c r="Q132" s="8">
        <f t="shared" ref="Q132" si="28">100*((P132-I132))/IF(I132=0,1,I132)</f>
        <v>1666.6666666666665</v>
      </c>
      <c r="R132" s="8">
        <f t="shared" ref="R132" si="29">IF(P132&gt;=80,12,((P132/100)*12)+((Q132/$Q$133))/($Q$134/100))</f>
        <v>2.008813519630912</v>
      </c>
      <c r="S132">
        <f t="shared" ref="S132" si="30">ROUND(R132/$R$133*100,4)</f>
        <v>16.740100000000002</v>
      </c>
      <c r="T132" s="1">
        <f t="shared" ref="T132" si="31">LOOKUP(S132,$Y$3:$Z$10,$AA$3:$AA$10)</f>
        <v>0</v>
      </c>
      <c r="U132">
        <f t="shared" ref="U132" si="32">ROUND((T132/12)*(10/100)*25,1)</f>
        <v>0</v>
      </c>
      <c r="W132">
        <v>0</v>
      </c>
    </row>
    <row r="133" spans="1:23" ht="15" customHeight="1">
      <c r="D133" s="1"/>
      <c r="E133" s="1"/>
      <c r="F133" s="1"/>
      <c r="H133" s="5" t="s">
        <v>160</v>
      </c>
      <c r="I133" s="79" t="s">
        <v>161</v>
      </c>
      <c r="J133" s="79"/>
      <c r="K133" s="79"/>
      <c r="L133" s="79"/>
      <c r="M133" s="79"/>
      <c r="O133" s="5" t="s">
        <v>160</v>
      </c>
      <c r="P133" s="9" t="s">
        <v>162</v>
      </c>
      <c r="Q133" s="8">
        <f>MAX(Q3:Q132)</f>
        <v>10000</v>
      </c>
      <c r="R133" s="8">
        <f>MAX(R3:R132)</f>
        <v>12</v>
      </c>
      <c r="T133" s="1"/>
    </row>
    <row r="134" spans="1:23">
      <c r="H134" s="59">
        <f>MAX(H3:H132)</f>
        <v>300</v>
      </c>
      <c r="I134" s="79"/>
      <c r="J134" s="79"/>
      <c r="K134" s="79"/>
      <c r="L134" s="79"/>
      <c r="M134" s="79"/>
      <c r="O134" s="59">
        <f>MAX(O3:O132)</f>
        <v>300</v>
      </c>
      <c r="P134" s="9" t="s">
        <v>163</v>
      </c>
      <c r="Q134" s="8">
        <f>AVERAGE(Q3:Q132)</f>
        <v>1891.0341571385663</v>
      </c>
    </row>
    <row r="135" spans="1:23">
      <c r="I135" s="79"/>
      <c r="J135" s="79"/>
      <c r="K135" s="79"/>
      <c r="L135" s="79"/>
      <c r="M135" s="79"/>
    </row>
    <row r="136" spans="1:23">
      <c r="T136" s="15"/>
    </row>
  </sheetData>
  <autoFilter ref="A2:W135" xr:uid="{60493A51-C0CE-4511-8B0D-8893BD760A27}"/>
  <mergeCells count="3">
    <mergeCell ref="D1:H1"/>
    <mergeCell ref="J1:O1"/>
    <mergeCell ref="I133:M135"/>
  </mergeCells>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93A51-C0CE-4511-8B0D-8893BD760A27}">
  <dimension ref="A1:AA216"/>
  <sheetViews>
    <sheetView workbookViewId="0">
      <pane xSplit="2" ySplit="2" topLeftCell="R3" activePane="bottomRight" state="frozen"/>
      <selection pane="bottomRight" activeCell="U9" sqref="U9"/>
      <selection pane="bottomLeft" activeCell="A3" sqref="A3"/>
      <selection pane="topRight" activeCell="C1" sqref="C1"/>
    </sheetView>
  </sheetViews>
  <sheetFormatPr defaultRowHeight="15"/>
  <cols>
    <col min="2" max="2" width="16.85546875" bestFit="1" customWidth="1"/>
    <col min="3" max="3" width="20.42578125" bestFit="1" customWidth="1"/>
    <col min="4" max="4" width="14.42578125" bestFit="1" customWidth="1"/>
    <col min="5" max="5" width="8.5703125" bestFit="1" customWidth="1"/>
    <col min="6" max="6" width="7.42578125" bestFit="1" customWidth="1"/>
    <col min="7" max="7" width="9.42578125" bestFit="1" customWidth="1"/>
    <col min="8" max="8" width="10.5703125" bestFit="1" customWidth="1"/>
    <col min="9" max="9" width="20.140625" bestFit="1" customWidth="1"/>
    <col min="10" max="10" width="7.5703125" customWidth="1"/>
    <col min="11" max="11" width="14.42578125" bestFit="1" customWidth="1"/>
    <col min="12" max="12" width="8.5703125" bestFit="1" customWidth="1"/>
    <col min="13" max="13" width="7.42578125" bestFit="1" customWidth="1"/>
    <col min="14" max="14" width="9.42578125" bestFit="1" customWidth="1"/>
    <col min="15" max="15" width="10.5703125" bestFit="1" customWidth="1"/>
    <col min="16" max="16" width="18.42578125" bestFit="1" customWidth="1"/>
    <col min="17" max="17" width="9.5703125" bestFit="1" customWidth="1"/>
    <col min="18" max="18" width="10.42578125" bestFit="1" customWidth="1"/>
    <col min="19" max="19" width="15.5703125" bestFit="1" customWidth="1"/>
    <col min="20" max="20" width="11.7109375" bestFit="1" customWidth="1"/>
    <col min="21" max="21" width="22.42578125" bestFit="1" customWidth="1"/>
    <col min="22" max="22" width="22.42578125" hidden="1" customWidth="1"/>
    <col min="23" max="23" width="13.140625" bestFit="1" customWidth="1"/>
    <col min="25" max="25" width="4.5703125" bestFit="1" customWidth="1"/>
    <col min="26" max="26" width="4.85546875" bestFit="1" customWidth="1"/>
    <col min="27" max="27" width="5.85546875" bestFit="1" customWidth="1"/>
  </cols>
  <sheetData>
    <row r="1" spans="1:27" s="2" customFormat="1">
      <c r="D1" s="78" t="s">
        <v>129</v>
      </c>
      <c r="E1" s="78"/>
      <c r="F1" s="78"/>
      <c r="G1" s="78"/>
      <c r="H1" s="78"/>
      <c r="I1" s="4" t="s">
        <v>130</v>
      </c>
      <c r="J1" s="78" t="s">
        <v>131</v>
      </c>
      <c r="K1" s="78"/>
      <c r="L1" s="78"/>
      <c r="M1" s="78"/>
      <c r="N1" s="78"/>
      <c r="O1" s="78"/>
      <c r="P1" s="4" t="s">
        <v>132</v>
      </c>
      <c r="Q1" s="4" t="s">
        <v>133</v>
      </c>
      <c r="R1" s="4" t="s">
        <v>134</v>
      </c>
      <c r="S1" s="4" t="s">
        <v>135</v>
      </c>
      <c r="T1" s="4" t="s">
        <v>136</v>
      </c>
    </row>
    <row r="2" spans="1:27" s="1" customFormat="1">
      <c r="A2" s="1" t="s">
        <v>6</v>
      </c>
      <c r="B2" s="1" t="s">
        <v>137</v>
      </c>
      <c r="C2" s="1" t="s">
        <v>145</v>
      </c>
      <c r="D2" s="1" t="s">
        <v>139</v>
      </c>
      <c r="E2" s="1" t="s">
        <v>140</v>
      </c>
      <c r="F2" s="1" t="s">
        <v>141</v>
      </c>
      <c r="G2" s="1" t="s">
        <v>142</v>
      </c>
      <c r="H2" s="3" t="s">
        <v>143</v>
      </c>
      <c r="I2" s="3" t="s">
        <v>144</v>
      </c>
      <c r="J2" s="3" t="s">
        <v>145</v>
      </c>
      <c r="K2" s="3" t="s">
        <v>139</v>
      </c>
      <c r="L2" s="3" t="s">
        <v>140</v>
      </c>
      <c r="M2" s="3" t="s">
        <v>141</v>
      </c>
      <c r="N2" s="3" t="s">
        <v>142</v>
      </c>
      <c r="O2" s="3" t="s">
        <v>143</v>
      </c>
      <c r="P2" s="3" t="s">
        <v>146</v>
      </c>
      <c r="Q2" s="1" t="s">
        <v>147</v>
      </c>
      <c r="R2" s="1" t="s">
        <v>148</v>
      </c>
      <c r="S2" s="1" t="s">
        <v>149</v>
      </c>
      <c r="T2" s="1" t="s">
        <v>150</v>
      </c>
      <c r="U2" s="14" t="s">
        <v>13</v>
      </c>
      <c r="V2" s="14"/>
      <c r="W2" s="1" t="s">
        <v>151</v>
      </c>
      <c r="Y2" s="23" t="s">
        <v>15</v>
      </c>
      <c r="Z2" s="23" t="s">
        <v>16</v>
      </c>
      <c r="AA2" s="23" t="s">
        <v>17</v>
      </c>
    </row>
    <row r="3" spans="1:27">
      <c r="A3" t="s">
        <v>296</v>
      </c>
      <c r="B3" t="s">
        <v>297</v>
      </c>
      <c r="C3" t="s">
        <v>152</v>
      </c>
      <c r="D3">
        <v>0</v>
      </c>
      <c r="E3">
        <v>0</v>
      </c>
      <c r="F3">
        <v>0</v>
      </c>
      <c r="G3">
        <v>0</v>
      </c>
      <c r="H3" s="8">
        <f>SUM(D3:G3)</f>
        <v>0</v>
      </c>
      <c r="I3" s="8">
        <f>H3/$H$215*100</f>
        <v>0</v>
      </c>
      <c r="J3">
        <v>2020</v>
      </c>
      <c r="K3">
        <v>0</v>
      </c>
      <c r="L3">
        <v>0</v>
      </c>
      <c r="M3">
        <v>0</v>
      </c>
      <c r="N3">
        <v>0</v>
      </c>
      <c r="O3">
        <f>SUM(K3:N3)</f>
        <v>0</v>
      </c>
      <c r="P3" s="8">
        <f>O3/$O$215*100</f>
        <v>0</v>
      </c>
      <c r="Q3" s="8">
        <f>100*((P3-I3))/IF(I3=0,1,I3)</f>
        <v>0</v>
      </c>
      <c r="R3" s="8">
        <f>IF(P3&gt;=80,12,((P3/100)*12)+((Q3/$Q$214))/($Q$215/100))</f>
        <v>0</v>
      </c>
      <c r="S3">
        <f>ROUND(R3/$R$214*100,4)</f>
        <v>0</v>
      </c>
      <c r="T3" s="1">
        <f>LOOKUP(S3,$Y$3:$Z$10,$AA$3:$AA$10)</f>
        <v>0</v>
      </c>
      <c r="U3">
        <f>ROUND((T3/12)*(10/100)*20,1)</f>
        <v>0</v>
      </c>
      <c r="W3">
        <v>0</v>
      </c>
      <c r="Y3" s="25">
        <v>-100</v>
      </c>
      <c r="Z3" s="25">
        <v>19</v>
      </c>
      <c r="AA3" s="10">
        <v>0</v>
      </c>
    </row>
    <row r="4" spans="1:27">
      <c r="A4" t="s">
        <v>296</v>
      </c>
      <c r="B4" t="s">
        <v>298</v>
      </c>
      <c r="C4" t="s">
        <v>152</v>
      </c>
      <c r="D4">
        <v>0</v>
      </c>
      <c r="E4">
        <v>0</v>
      </c>
      <c r="F4">
        <v>0</v>
      </c>
      <c r="G4">
        <v>0</v>
      </c>
      <c r="H4" s="8">
        <f t="shared" ref="H4:H67" si="0">SUM(D4:G4)</f>
        <v>0</v>
      </c>
      <c r="I4" s="8">
        <f t="shared" ref="I4:I67" si="1">H4/$H$215*100</f>
        <v>0</v>
      </c>
      <c r="J4">
        <v>2020</v>
      </c>
      <c r="K4">
        <v>0</v>
      </c>
      <c r="L4">
        <v>0</v>
      </c>
      <c r="M4">
        <v>0</v>
      </c>
      <c r="N4">
        <v>0</v>
      </c>
      <c r="O4">
        <f t="shared" ref="O4:O67" si="2">SUM(K4:N4)</f>
        <v>0</v>
      </c>
      <c r="P4" s="8">
        <f t="shared" ref="P4:P67" si="3">O4/$O$215*100</f>
        <v>0</v>
      </c>
      <c r="Q4" s="8">
        <f t="shared" ref="Q4:Q67" si="4">100*((P4-I4))/IF(I4=0,1,I4)</f>
        <v>0</v>
      </c>
      <c r="R4" s="8">
        <f t="shared" ref="R4:R67" si="5">IF(P4&gt;=80,12,((P4/100)*12)+((Q4/$Q$214))/($Q$215/100))</f>
        <v>0</v>
      </c>
      <c r="S4">
        <f t="shared" ref="S4:S67" si="6">ROUND(R4/$R$214*100,4)</f>
        <v>0</v>
      </c>
      <c r="T4" s="1">
        <f t="shared" ref="T4:T67" si="7">LOOKUP(S4,$Y$3:$Z$10,$AA$3:$AA$10)</f>
        <v>0</v>
      </c>
      <c r="U4">
        <f t="shared" ref="U4:U67" si="8">ROUND((T4/12)*(10/100)*20,1)</f>
        <v>0</v>
      </c>
      <c r="W4">
        <v>0</v>
      </c>
      <c r="Y4" s="25">
        <v>20</v>
      </c>
      <c r="Z4" s="25">
        <v>29</v>
      </c>
      <c r="AA4" s="10">
        <v>1</v>
      </c>
    </row>
    <row r="5" spans="1:27">
      <c r="A5" t="s">
        <v>296</v>
      </c>
      <c r="B5" t="s">
        <v>299</v>
      </c>
      <c r="C5" t="s">
        <v>152</v>
      </c>
      <c r="H5" s="8">
        <f t="shared" si="0"/>
        <v>0</v>
      </c>
      <c r="I5" s="8">
        <f t="shared" si="1"/>
        <v>0</v>
      </c>
      <c r="J5">
        <v>2020</v>
      </c>
      <c r="O5">
        <f t="shared" si="2"/>
        <v>0</v>
      </c>
      <c r="P5" s="8">
        <f t="shared" si="3"/>
        <v>0</v>
      </c>
      <c r="Q5" s="8">
        <f t="shared" si="4"/>
        <v>0</v>
      </c>
      <c r="R5" s="8">
        <f t="shared" si="5"/>
        <v>0</v>
      </c>
      <c r="S5">
        <f t="shared" si="6"/>
        <v>0</v>
      </c>
      <c r="T5" s="1">
        <f t="shared" si="7"/>
        <v>0</v>
      </c>
      <c r="U5">
        <f t="shared" si="8"/>
        <v>0</v>
      </c>
      <c r="W5">
        <v>0</v>
      </c>
      <c r="Y5" s="25">
        <v>30</v>
      </c>
      <c r="Z5" s="25">
        <v>39</v>
      </c>
      <c r="AA5" s="10">
        <v>2</v>
      </c>
    </row>
    <row r="6" spans="1:27">
      <c r="A6" t="s">
        <v>296</v>
      </c>
      <c r="B6" t="s">
        <v>300</v>
      </c>
      <c r="C6" t="s">
        <v>152</v>
      </c>
      <c r="D6">
        <v>0</v>
      </c>
      <c r="E6">
        <v>0</v>
      </c>
      <c r="F6">
        <v>0</v>
      </c>
      <c r="G6">
        <v>0</v>
      </c>
      <c r="H6" s="8">
        <f t="shared" si="0"/>
        <v>0</v>
      </c>
      <c r="I6" s="8">
        <f t="shared" si="1"/>
        <v>0</v>
      </c>
      <c r="J6">
        <v>2020</v>
      </c>
      <c r="K6">
        <v>100</v>
      </c>
      <c r="L6">
        <v>34</v>
      </c>
      <c r="M6">
        <v>64</v>
      </c>
      <c r="N6">
        <v>0</v>
      </c>
      <c r="O6">
        <f t="shared" si="2"/>
        <v>198</v>
      </c>
      <c r="P6" s="8">
        <f t="shared" si="3"/>
        <v>49.5</v>
      </c>
      <c r="Q6" s="8">
        <f t="shared" si="4"/>
        <v>4950</v>
      </c>
      <c r="R6" s="8">
        <f t="shared" si="5"/>
        <v>5.9644283288308948</v>
      </c>
      <c r="S6">
        <f t="shared" si="6"/>
        <v>49.703600000000002</v>
      </c>
      <c r="T6" s="1">
        <f t="shared" si="7"/>
        <v>4</v>
      </c>
      <c r="U6">
        <f t="shared" si="8"/>
        <v>0.7</v>
      </c>
      <c r="W6">
        <v>6</v>
      </c>
      <c r="Y6" s="25">
        <v>40</v>
      </c>
      <c r="Z6" s="25">
        <v>49</v>
      </c>
      <c r="AA6" s="10">
        <v>4</v>
      </c>
    </row>
    <row r="7" spans="1:27">
      <c r="A7" t="s">
        <v>296</v>
      </c>
      <c r="B7" t="s">
        <v>301</v>
      </c>
      <c r="C7" t="s">
        <v>152</v>
      </c>
      <c r="D7">
        <v>0</v>
      </c>
      <c r="E7">
        <v>0</v>
      </c>
      <c r="F7">
        <v>0</v>
      </c>
      <c r="G7">
        <v>0</v>
      </c>
      <c r="H7" s="8">
        <f t="shared" si="0"/>
        <v>0</v>
      </c>
      <c r="I7" s="8">
        <f t="shared" si="1"/>
        <v>0</v>
      </c>
      <c r="J7">
        <v>2020</v>
      </c>
      <c r="K7">
        <v>100</v>
      </c>
      <c r="L7">
        <v>12</v>
      </c>
      <c r="M7">
        <v>15</v>
      </c>
      <c r="N7">
        <v>0</v>
      </c>
      <c r="O7">
        <f t="shared" si="2"/>
        <v>127</v>
      </c>
      <c r="P7" s="8">
        <f t="shared" si="3"/>
        <v>31.75</v>
      </c>
      <c r="Q7" s="8">
        <f t="shared" si="4"/>
        <v>3175</v>
      </c>
      <c r="R7" s="8">
        <f t="shared" si="5"/>
        <v>3.825668675563251</v>
      </c>
      <c r="S7">
        <f t="shared" si="6"/>
        <v>31.880600000000001</v>
      </c>
      <c r="T7" s="1">
        <f t="shared" si="7"/>
        <v>2</v>
      </c>
      <c r="U7">
        <f t="shared" si="8"/>
        <v>0.3</v>
      </c>
      <c r="W7">
        <v>2</v>
      </c>
      <c r="Y7" s="25">
        <v>50</v>
      </c>
      <c r="Z7" s="25">
        <v>59</v>
      </c>
      <c r="AA7" s="10">
        <v>6</v>
      </c>
    </row>
    <row r="8" spans="1:27">
      <c r="A8" t="s">
        <v>296</v>
      </c>
      <c r="B8" t="s">
        <v>302</v>
      </c>
      <c r="C8" t="s">
        <v>152</v>
      </c>
      <c r="D8">
        <v>0</v>
      </c>
      <c r="E8">
        <v>0</v>
      </c>
      <c r="F8">
        <v>0</v>
      </c>
      <c r="G8">
        <v>0</v>
      </c>
      <c r="H8" s="8">
        <f t="shared" si="0"/>
        <v>0</v>
      </c>
      <c r="I8" s="8">
        <f t="shared" si="1"/>
        <v>0</v>
      </c>
      <c r="J8">
        <v>2020</v>
      </c>
      <c r="K8">
        <v>100</v>
      </c>
      <c r="L8">
        <v>48.07</v>
      </c>
      <c r="M8">
        <v>6</v>
      </c>
      <c r="N8">
        <v>0</v>
      </c>
      <c r="O8">
        <f t="shared" si="2"/>
        <v>154.07</v>
      </c>
      <c r="P8" s="8">
        <f t="shared" si="3"/>
        <v>38.517499999999998</v>
      </c>
      <c r="Q8" s="8">
        <f t="shared" si="4"/>
        <v>3851.75</v>
      </c>
      <c r="R8" s="8">
        <f t="shared" si="5"/>
        <v>4.6411084475907876</v>
      </c>
      <c r="S8">
        <f t="shared" si="6"/>
        <v>38.675899999999999</v>
      </c>
      <c r="T8" s="1">
        <f t="shared" si="7"/>
        <v>2</v>
      </c>
      <c r="U8">
        <f t="shared" si="8"/>
        <v>0.3</v>
      </c>
      <c r="W8">
        <v>4</v>
      </c>
      <c r="Y8" s="25">
        <v>60</v>
      </c>
      <c r="Z8" s="25">
        <v>69</v>
      </c>
      <c r="AA8" s="10">
        <v>8</v>
      </c>
    </row>
    <row r="9" spans="1:27">
      <c r="A9" t="s">
        <v>296</v>
      </c>
      <c r="B9" t="s">
        <v>303</v>
      </c>
      <c r="C9" t="s">
        <v>152</v>
      </c>
      <c r="D9">
        <v>0</v>
      </c>
      <c r="E9">
        <v>0</v>
      </c>
      <c r="F9">
        <v>0</v>
      </c>
      <c r="G9">
        <v>0</v>
      </c>
      <c r="H9" s="8">
        <f t="shared" si="0"/>
        <v>0</v>
      </c>
      <c r="I9" s="8">
        <f t="shared" si="1"/>
        <v>0</v>
      </c>
      <c r="J9">
        <v>2020</v>
      </c>
      <c r="K9">
        <v>100</v>
      </c>
      <c r="L9">
        <v>100</v>
      </c>
      <c r="M9">
        <v>91</v>
      </c>
      <c r="N9">
        <v>0</v>
      </c>
      <c r="O9">
        <f t="shared" si="2"/>
        <v>291</v>
      </c>
      <c r="P9" s="8">
        <f t="shared" si="3"/>
        <v>72.75</v>
      </c>
      <c r="Q9" s="8">
        <f t="shared" si="4"/>
        <v>7275</v>
      </c>
      <c r="R9" s="8">
        <f t="shared" si="5"/>
        <v>8.7659022408575282</v>
      </c>
      <c r="S9">
        <f t="shared" si="6"/>
        <v>73.049199999999999</v>
      </c>
      <c r="T9" s="1">
        <f t="shared" si="7"/>
        <v>10</v>
      </c>
      <c r="U9">
        <f t="shared" si="8"/>
        <v>1.7</v>
      </c>
      <c r="W9">
        <v>10</v>
      </c>
      <c r="Y9" s="25">
        <v>70</v>
      </c>
      <c r="Z9" s="25">
        <v>79</v>
      </c>
      <c r="AA9" s="10">
        <v>10</v>
      </c>
    </row>
    <row r="10" spans="1:27">
      <c r="A10" t="s">
        <v>296</v>
      </c>
      <c r="B10" t="s">
        <v>304</v>
      </c>
      <c r="C10" t="s">
        <v>152</v>
      </c>
      <c r="D10">
        <v>0</v>
      </c>
      <c r="E10">
        <v>0</v>
      </c>
      <c r="F10">
        <v>0</v>
      </c>
      <c r="G10">
        <v>0</v>
      </c>
      <c r="H10" s="8">
        <f t="shared" si="0"/>
        <v>0</v>
      </c>
      <c r="I10" s="8">
        <f t="shared" si="1"/>
        <v>0</v>
      </c>
      <c r="J10">
        <v>2020</v>
      </c>
      <c r="K10">
        <v>97.09</v>
      </c>
      <c r="L10">
        <v>37.58</v>
      </c>
      <c r="M10">
        <v>30.58</v>
      </c>
      <c r="N10">
        <v>0.18</v>
      </c>
      <c r="O10">
        <f t="shared" si="2"/>
        <v>165.43</v>
      </c>
      <c r="P10" s="8">
        <f t="shared" si="3"/>
        <v>41.357500000000002</v>
      </c>
      <c r="Q10" s="8">
        <f t="shared" si="4"/>
        <v>4135.75</v>
      </c>
      <c r="R10" s="8">
        <f t="shared" si="5"/>
        <v>4.9833099921136119</v>
      </c>
      <c r="S10">
        <f t="shared" si="6"/>
        <v>41.5276</v>
      </c>
      <c r="T10" s="1">
        <f t="shared" si="7"/>
        <v>4</v>
      </c>
      <c r="U10">
        <f t="shared" si="8"/>
        <v>0.7</v>
      </c>
      <c r="W10">
        <v>4</v>
      </c>
      <c r="Y10" s="25">
        <v>80</v>
      </c>
      <c r="Z10" s="25">
        <v>120</v>
      </c>
      <c r="AA10" s="10">
        <v>12</v>
      </c>
    </row>
    <row r="11" spans="1:27">
      <c r="A11" t="s">
        <v>296</v>
      </c>
      <c r="B11" t="s">
        <v>305</v>
      </c>
      <c r="C11" t="s">
        <v>152</v>
      </c>
      <c r="D11">
        <v>0</v>
      </c>
      <c r="E11">
        <v>0</v>
      </c>
      <c r="F11">
        <v>0</v>
      </c>
      <c r="G11">
        <v>0</v>
      </c>
      <c r="H11" s="8">
        <f t="shared" si="0"/>
        <v>0</v>
      </c>
      <c r="I11" s="8">
        <f t="shared" si="1"/>
        <v>0</v>
      </c>
      <c r="J11">
        <v>2020</v>
      </c>
      <c r="K11">
        <v>100</v>
      </c>
      <c r="L11">
        <v>10</v>
      </c>
      <c r="M11">
        <v>22.5</v>
      </c>
      <c r="N11">
        <v>0</v>
      </c>
      <c r="O11">
        <f t="shared" si="2"/>
        <v>132.5</v>
      </c>
      <c r="P11" s="8">
        <f t="shared" si="3"/>
        <v>33.125</v>
      </c>
      <c r="Q11" s="8">
        <f t="shared" si="4"/>
        <v>3312.5</v>
      </c>
      <c r="R11" s="8">
        <f t="shared" si="5"/>
        <v>3.9913472402529977</v>
      </c>
      <c r="S11">
        <f t="shared" si="6"/>
        <v>33.261200000000002</v>
      </c>
      <c r="T11" s="1">
        <f t="shared" si="7"/>
        <v>2</v>
      </c>
      <c r="U11">
        <f t="shared" si="8"/>
        <v>0.3</v>
      </c>
      <c r="W11">
        <v>2</v>
      </c>
    </row>
    <row r="12" spans="1:27">
      <c r="A12" t="s">
        <v>296</v>
      </c>
      <c r="B12" t="s">
        <v>306</v>
      </c>
      <c r="C12" t="s">
        <v>152</v>
      </c>
      <c r="D12">
        <v>0</v>
      </c>
      <c r="E12">
        <v>0</v>
      </c>
      <c r="F12">
        <v>0</v>
      </c>
      <c r="G12">
        <v>0</v>
      </c>
      <c r="H12" s="8">
        <f t="shared" si="0"/>
        <v>0</v>
      </c>
      <c r="I12" s="8">
        <f t="shared" si="1"/>
        <v>0</v>
      </c>
      <c r="J12">
        <v>2020</v>
      </c>
      <c r="K12">
        <v>100</v>
      </c>
      <c r="L12">
        <v>100</v>
      </c>
      <c r="M12">
        <v>10</v>
      </c>
      <c r="N12">
        <v>0</v>
      </c>
      <c r="O12">
        <f t="shared" si="2"/>
        <v>210</v>
      </c>
      <c r="P12" s="8">
        <f t="shared" si="3"/>
        <v>52.5</v>
      </c>
      <c r="Q12" s="8">
        <f t="shared" si="4"/>
        <v>5250</v>
      </c>
      <c r="R12" s="8">
        <f t="shared" si="5"/>
        <v>6.3259088336085263</v>
      </c>
      <c r="S12">
        <f t="shared" si="6"/>
        <v>52.715899999999998</v>
      </c>
      <c r="T12" s="1">
        <f t="shared" si="7"/>
        <v>6</v>
      </c>
      <c r="U12">
        <f t="shared" si="8"/>
        <v>1</v>
      </c>
      <c r="W12">
        <v>6</v>
      </c>
    </row>
    <row r="13" spans="1:27">
      <c r="A13" t="s">
        <v>296</v>
      </c>
      <c r="B13" t="s">
        <v>307</v>
      </c>
      <c r="C13" t="s">
        <v>152</v>
      </c>
      <c r="D13">
        <v>100</v>
      </c>
      <c r="E13">
        <v>100</v>
      </c>
      <c r="F13">
        <v>0</v>
      </c>
      <c r="G13">
        <v>0</v>
      </c>
      <c r="H13" s="8">
        <f t="shared" si="0"/>
        <v>200</v>
      </c>
      <c r="I13" s="8">
        <f t="shared" si="1"/>
        <v>93.023255813953483</v>
      </c>
      <c r="J13">
        <v>2020</v>
      </c>
      <c r="K13">
        <v>100</v>
      </c>
      <c r="L13">
        <v>100</v>
      </c>
      <c r="M13">
        <v>0</v>
      </c>
      <c r="N13">
        <v>0</v>
      </c>
      <c r="O13">
        <f t="shared" si="2"/>
        <v>200</v>
      </c>
      <c r="P13" s="8">
        <f t="shared" si="3"/>
        <v>50</v>
      </c>
      <c r="Q13" s="8">
        <f t="shared" si="4"/>
        <v>-46.25</v>
      </c>
      <c r="R13" s="8">
        <f t="shared" si="5"/>
        <v>5.9997717555134491</v>
      </c>
      <c r="S13">
        <f t="shared" si="6"/>
        <v>49.998100000000001</v>
      </c>
      <c r="T13" s="65">
        <f t="shared" si="7"/>
        <v>4</v>
      </c>
      <c r="U13">
        <f t="shared" si="8"/>
        <v>0.7</v>
      </c>
      <c r="V13" s="65" t="s">
        <v>55</v>
      </c>
      <c r="W13">
        <v>4</v>
      </c>
    </row>
    <row r="14" spans="1:27">
      <c r="A14" t="s">
        <v>296</v>
      </c>
      <c r="B14" t="s">
        <v>308</v>
      </c>
      <c r="C14" t="s">
        <v>152</v>
      </c>
      <c r="D14">
        <v>100</v>
      </c>
      <c r="E14">
        <v>50</v>
      </c>
      <c r="F14">
        <v>0</v>
      </c>
      <c r="G14">
        <v>0</v>
      </c>
      <c r="H14" s="8">
        <f t="shared" si="0"/>
        <v>150</v>
      </c>
      <c r="I14" s="8">
        <f t="shared" si="1"/>
        <v>69.767441860465112</v>
      </c>
      <c r="J14">
        <v>2020</v>
      </c>
      <c r="K14">
        <v>100</v>
      </c>
      <c r="L14">
        <v>100</v>
      </c>
      <c r="M14">
        <v>0</v>
      </c>
      <c r="N14">
        <v>0</v>
      </c>
      <c r="O14">
        <f t="shared" si="2"/>
        <v>200</v>
      </c>
      <c r="P14" s="8">
        <f t="shared" si="3"/>
        <v>50</v>
      </c>
      <c r="Q14" s="8">
        <f t="shared" si="4"/>
        <v>-28.333333333333329</v>
      </c>
      <c r="R14" s="8">
        <f t="shared" si="5"/>
        <v>5.999860174548779</v>
      </c>
      <c r="S14">
        <f t="shared" si="6"/>
        <v>49.998800000000003</v>
      </c>
      <c r="T14" s="65">
        <f t="shared" si="7"/>
        <v>4</v>
      </c>
      <c r="U14">
        <f t="shared" si="8"/>
        <v>0.7</v>
      </c>
      <c r="V14" s="65" t="s">
        <v>55</v>
      </c>
      <c r="W14">
        <v>6</v>
      </c>
    </row>
    <row r="15" spans="1:27">
      <c r="A15" t="s">
        <v>296</v>
      </c>
      <c r="B15" t="s">
        <v>309</v>
      </c>
      <c r="C15" t="s">
        <v>152</v>
      </c>
      <c r="D15">
        <v>0</v>
      </c>
      <c r="E15">
        <v>0</v>
      </c>
      <c r="F15">
        <v>0</v>
      </c>
      <c r="G15">
        <v>0</v>
      </c>
      <c r="H15" s="8">
        <f t="shared" si="0"/>
        <v>0</v>
      </c>
      <c r="I15" s="8">
        <f t="shared" si="1"/>
        <v>0</v>
      </c>
      <c r="J15">
        <v>2020</v>
      </c>
      <c r="K15">
        <v>100</v>
      </c>
      <c r="L15">
        <v>100</v>
      </c>
      <c r="M15">
        <v>42</v>
      </c>
      <c r="N15">
        <v>18</v>
      </c>
      <c r="O15">
        <f t="shared" si="2"/>
        <v>260</v>
      </c>
      <c r="P15" s="8">
        <f t="shared" si="3"/>
        <v>65</v>
      </c>
      <c r="Q15" s="8">
        <f t="shared" si="4"/>
        <v>6500</v>
      </c>
      <c r="R15" s="8">
        <f t="shared" si="5"/>
        <v>7.8320776035153177</v>
      </c>
      <c r="S15">
        <f t="shared" si="6"/>
        <v>65.267300000000006</v>
      </c>
      <c r="T15" s="1">
        <f t="shared" si="7"/>
        <v>8</v>
      </c>
      <c r="U15">
        <f t="shared" si="8"/>
        <v>1.3</v>
      </c>
      <c r="W15">
        <v>10</v>
      </c>
    </row>
    <row r="16" spans="1:27">
      <c r="A16" t="s">
        <v>296</v>
      </c>
      <c r="B16" t="s">
        <v>310</v>
      </c>
      <c r="C16" t="s">
        <v>152</v>
      </c>
      <c r="D16">
        <v>0</v>
      </c>
      <c r="E16">
        <v>0</v>
      </c>
      <c r="F16">
        <v>0</v>
      </c>
      <c r="G16">
        <v>0</v>
      </c>
      <c r="H16" s="8">
        <f t="shared" si="0"/>
        <v>0</v>
      </c>
      <c r="I16" s="8">
        <f t="shared" si="1"/>
        <v>0</v>
      </c>
      <c r="J16">
        <v>2020</v>
      </c>
      <c r="K16">
        <v>100</v>
      </c>
      <c r="L16">
        <v>100</v>
      </c>
      <c r="M16">
        <v>50</v>
      </c>
      <c r="N16">
        <v>0</v>
      </c>
      <c r="O16">
        <f t="shared" si="2"/>
        <v>250</v>
      </c>
      <c r="P16" s="8">
        <f t="shared" si="3"/>
        <v>62.5</v>
      </c>
      <c r="Q16" s="8">
        <f t="shared" si="4"/>
        <v>6250</v>
      </c>
      <c r="R16" s="8">
        <f t="shared" si="5"/>
        <v>7.5308438495339587</v>
      </c>
      <c r="S16">
        <f t="shared" si="6"/>
        <v>62.756999999999998</v>
      </c>
      <c r="T16" s="1">
        <f t="shared" si="7"/>
        <v>8</v>
      </c>
      <c r="U16">
        <f t="shared" si="8"/>
        <v>1.3</v>
      </c>
      <c r="W16">
        <v>8</v>
      </c>
    </row>
    <row r="17" spans="1:23">
      <c r="A17" t="s">
        <v>296</v>
      </c>
      <c r="B17" t="s">
        <v>311</v>
      </c>
      <c r="C17" t="s">
        <v>152</v>
      </c>
      <c r="D17">
        <v>100</v>
      </c>
      <c r="E17">
        <v>25</v>
      </c>
      <c r="F17">
        <v>10</v>
      </c>
      <c r="G17">
        <v>5</v>
      </c>
      <c r="H17" s="8">
        <f t="shared" si="0"/>
        <v>140</v>
      </c>
      <c r="I17" s="8">
        <f t="shared" si="1"/>
        <v>65.116279069767444</v>
      </c>
      <c r="J17">
        <v>2020</v>
      </c>
      <c r="K17">
        <v>100</v>
      </c>
      <c r="L17">
        <v>39</v>
      </c>
      <c r="M17">
        <v>9.5</v>
      </c>
      <c r="N17">
        <v>11.4</v>
      </c>
      <c r="O17">
        <f t="shared" si="2"/>
        <v>159.9</v>
      </c>
      <c r="P17" s="8">
        <f t="shared" si="3"/>
        <v>39.975000000000001</v>
      </c>
      <c r="Q17" s="8">
        <f t="shared" si="4"/>
        <v>-38.609821428571429</v>
      </c>
      <c r="R17" s="8">
        <f t="shared" si="5"/>
        <v>4.7968094599163713</v>
      </c>
      <c r="S17">
        <f t="shared" si="6"/>
        <v>39.973399999999998</v>
      </c>
      <c r="T17" s="1">
        <f t="shared" si="7"/>
        <v>2</v>
      </c>
      <c r="U17">
        <f t="shared" si="8"/>
        <v>0.3</v>
      </c>
      <c r="W17">
        <v>2</v>
      </c>
    </row>
    <row r="18" spans="1:23">
      <c r="A18" t="s">
        <v>296</v>
      </c>
      <c r="B18" t="s">
        <v>312</v>
      </c>
      <c r="C18" t="s">
        <v>152</v>
      </c>
      <c r="H18" s="8">
        <f t="shared" si="0"/>
        <v>0</v>
      </c>
      <c r="I18" s="8">
        <f t="shared" si="1"/>
        <v>0</v>
      </c>
      <c r="J18">
        <v>2020</v>
      </c>
      <c r="K18">
        <v>100</v>
      </c>
      <c r="L18">
        <v>50</v>
      </c>
      <c r="M18">
        <v>50</v>
      </c>
      <c r="N18">
        <v>0</v>
      </c>
      <c r="O18">
        <f t="shared" si="2"/>
        <v>200</v>
      </c>
      <c r="P18" s="8">
        <f t="shared" si="3"/>
        <v>50</v>
      </c>
      <c r="Q18" s="8">
        <f t="shared" si="4"/>
        <v>5000</v>
      </c>
      <c r="R18" s="8">
        <f t="shared" si="5"/>
        <v>6.0246750796271673</v>
      </c>
      <c r="S18">
        <f t="shared" si="6"/>
        <v>50.205599999999997</v>
      </c>
      <c r="T18" s="1">
        <f t="shared" si="7"/>
        <v>6</v>
      </c>
      <c r="U18">
        <f t="shared" si="8"/>
        <v>1</v>
      </c>
      <c r="W18">
        <v>6</v>
      </c>
    </row>
    <row r="19" spans="1:23">
      <c r="A19" t="s">
        <v>296</v>
      </c>
      <c r="B19" t="s">
        <v>313</v>
      </c>
      <c r="C19" t="s">
        <v>152</v>
      </c>
      <c r="D19">
        <v>100</v>
      </c>
      <c r="E19">
        <v>70</v>
      </c>
      <c r="F19">
        <v>0</v>
      </c>
      <c r="G19">
        <v>0</v>
      </c>
      <c r="H19" s="8">
        <f t="shared" si="0"/>
        <v>170</v>
      </c>
      <c r="I19" s="8">
        <f t="shared" si="1"/>
        <v>79.069767441860463</v>
      </c>
      <c r="J19">
        <v>2020</v>
      </c>
      <c r="K19">
        <v>100</v>
      </c>
      <c r="L19">
        <v>70</v>
      </c>
      <c r="M19">
        <v>0</v>
      </c>
      <c r="N19">
        <v>1</v>
      </c>
      <c r="O19">
        <f t="shared" si="2"/>
        <v>171</v>
      </c>
      <c r="P19" s="8">
        <f t="shared" si="3"/>
        <v>42.75</v>
      </c>
      <c r="Q19" s="8">
        <f t="shared" si="4"/>
        <v>-45.933823529411761</v>
      </c>
      <c r="R19" s="8">
        <f t="shared" si="5"/>
        <v>5.1297733158493664</v>
      </c>
      <c r="S19">
        <f t="shared" si="6"/>
        <v>42.748100000000001</v>
      </c>
      <c r="T19" s="1">
        <f t="shared" si="7"/>
        <v>4</v>
      </c>
      <c r="U19">
        <f t="shared" si="8"/>
        <v>0.7</v>
      </c>
      <c r="W19">
        <v>4</v>
      </c>
    </row>
    <row r="20" spans="1:23">
      <c r="A20" t="s">
        <v>296</v>
      </c>
      <c r="B20" t="s">
        <v>314</v>
      </c>
      <c r="C20" t="s">
        <v>152</v>
      </c>
      <c r="D20">
        <v>0</v>
      </c>
      <c r="E20">
        <v>0</v>
      </c>
      <c r="F20">
        <v>0</v>
      </c>
      <c r="G20">
        <v>0</v>
      </c>
      <c r="H20" s="8">
        <f t="shared" si="0"/>
        <v>0</v>
      </c>
      <c r="I20" s="8">
        <f t="shared" si="1"/>
        <v>0</v>
      </c>
      <c r="J20">
        <v>2020</v>
      </c>
      <c r="K20">
        <v>100</v>
      </c>
      <c r="L20">
        <v>49</v>
      </c>
      <c r="M20">
        <v>30</v>
      </c>
      <c r="N20">
        <v>0</v>
      </c>
      <c r="O20">
        <f t="shared" si="2"/>
        <v>179</v>
      </c>
      <c r="P20" s="8">
        <f t="shared" si="3"/>
        <v>44.75</v>
      </c>
      <c r="Q20" s="8">
        <f t="shared" si="4"/>
        <v>4475</v>
      </c>
      <c r="R20" s="8">
        <f t="shared" si="5"/>
        <v>5.3920841962663149</v>
      </c>
      <c r="S20">
        <f t="shared" si="6"/>
        <v>44.933999999999997</v>
      </c>
      <c r="T20" s="1">
        <f t="shared" si="7"/>
        <v>4</v>
      </c>
      <c r="U20">
        <f t="shared" si="8"/>
        <v>0.7</v>
      </c>
      <c r="W20">
        <v>6</v>
      </c>
    </row>
    <row r="21" spans="1:23">
      <c r="A21" t="s">
        <v>296</v>
      </c>
      <c r="B21" t="s">
        <v>315</v>
      </c>
      <c r="C21" t="s">
        <v>152</v>
      </c>
      <c r="H21" s="8">
        <f t="shared" si="0"/>
        <v>0</v>
      </c>
      <c r="I21" s="8">
        <f t="shared" si="1"/>
        <v>0</v>
      </c>
      <c r="J21">
        <v>2020</v>
      </c>
      <c r="K21">
        <v>100</v>
      </c>
      <c r="L21">
        <v>0</v>
      </c>
      <c r="M21">
        <v>0</v>
      </c>
      <c r="N21">
        <v>0</v>
      </c>
      <c r="O21">
        <f t="shared" si="2"/>
        <v>100</v>
      </c>
      <c r="P21" s="8">
        <f t="shared" si="3"/>
        <v>25</v>
      </c>
      <c r="Q21" s="8">
        <f t="shared" si="4"/>
        <v>2500</v>
      </c>
      <c r="R21" s="8">
        <f t="shared" si="5"/>
        <v>3.0123375398135837</v>
      </c>
      <c r="S21">
        <f t="shared" si="6"/>
        <v>25.102799999999998</v>
      </c>
      <c r="T21" s="1">
        <f t="shared" si="7"/>
        <v>1</v>
      </c>
      <c r="U21">
        <f t="shared" si="8"/>
        <v>0.2</v>
      </c>
      <c r="W21">
        <v>2</v>
      </c>
    </row>
    <row r="22" spans="1:23">
      <c r="A22" t="s">
        <v>296</v>
      </c>
      <c r="B22" t="s">
        <v>316</v>
      </c>
      <c r="C22" t="s">
        <v>152</v>
      </c>
      <c r="D22">
        <v>36.79</v>
      </c>
      <c r="E22">
        <v>35.630000000000003</v>
      </c>
      <c r="F22">
        <v>0</v>
      </c>
      <c r="G22">
        <v>0</v>
      </c>
      <c r="H22" s="8">
        <f t="shared" si="0"/>
        <v>72.42</v>
      </c>
      <c r="I22" s="8">
        <f t="shared" si="1"/>
        <v>33.68372093023256</v>
      </c>
      <c r="J22">
        <v>2020</v>
      </c>
      <c r="K22">
        <v>51</v>
      </c>
      <c r="L22">
        <v>25</v>
      </c>
      <c r="M22">
        <v>49</v>
      </c>
      <c r="N22">
        <v>0</v>
      </c>
      <c r="O22">
        <f t="shared" si="2"/>
        <v>125</v>
      </c>
      <c r="P22" s="8">
        <f t="shared" si="3"/>
        <v>31.25</v>
      </c>
      <c r="Q22" s="8">
        <f t="shared" si="4"/>
        <v>-7.2252140292736877</v>
      </c>
      <c r="R22" s="8">
        <f t="shared" si="5"/>
        <v>3.7499643434537009</v>
      </c>
      <c r="S22">
        <f t="shared" si="6"/>
        <v>31.249700000000001</v>
      </c>
      <c r="T22" s="1">
        <f t="shared" si="7"/>
        <v>2</v>
      </c>
      <c r="U22">
        <f t="shared" si="8"/>
        <v>0.3</v>
      </c>
      <c r="W22">
        <v>2</v>
      </c>
    </row>
    <row r="23" spans="1:23">
      <c r="A23" t="s">
        <v>296</v>
      </c>
      <c r="B23" t="s">
        <v>317</v>
      </c>
      <c r="C23" t="s">
        <v>152</v>
      </c>
      <c r="D23">
        <v>0</v>
      </c>
      <c r="E23">
        <v>0</v>
      </c>
      <c r="F23">
        <v>0</v>
      </c>
      <c r="G23">
        <v>0</v>
      </c>
      <c r="H23" s="8">
        <f t="shared" si="0"/>
        <v>0</v>
      </c>
      <c r="I23" s="8">
        <f t="shared" si="1"/>
        <v>0</v>
      </c>
      <c r="J23">
        <v>2020</v>
      </c>
      <c r="K23">
        <v>100</v>
      </c>
      <c r="L23">
        <v>61.52</v>
      </c>
      <c r="M23">
        <v>15.38</v>
      </c>
      <c r="N23">
        <v>7.69</v>
      </c>
      <c r="O23">
        <f t="shared" si="2"/>
        <v>184.59</v>
      </c>
      <c r="P23" s="8">
        <f t="shared" si="3"/>
        <v>46.147500000000001</v>
      </c>
      <c r="Q23" s="8">
        <f t="shared" si="4"/>
        <v>4614.75</v>
      </c>
      <c r="R23" s="8">
        <f t="shared" si="5"/>
        <v>5.5604738647418941</v>
      </c>
      <c r="S23">
        <f t="shared" si="6"/>
        <v>46.337299999999999</v>
      </c>
      <c r="T23" s="1">
        <f t="shared" si="7"/>
        <v>4</v>
      </c>
      <c r="U23">
        <f t="shared" si="8"/>
        <v>0.7</v>
      </c>
      <c r="W23">
        <v>6</v>
      </c>
    </row>
    <row r="24" spans="1:23">
      <c r="A24" t="s">
        <v>296</v>
      </c>
      <c r="B24" t="s">
        <v>318</v>
      </c>
      <c r="C24" t="s">
        <v>152</v>
      </c>
      <c r="H24" s="8">
        <f t="shared" si="0"/>
        <v>0</v>
      </c>
      <c r="I24" s="8">
        <f t="shared" si="1"/>
        <v>0</v>
      </c>
      <c r="J24">
        <v>2020</v>
      </c>
      <c r="K24">
        <v>100</v>
      </c>
      <c r="L24">
        <v>0</v>
      </c>
      <c r="M24">
        <v>0</v>
      </c>
      <c r="N24">
        <v>0</v>
      </c>
      <c r="O24">
        <f t="shared" si="2"/>
        <v>100</v>
      </c>
      <c r="P24" s="8">
        <f t="shared" si="3"/>
        <v>25</v>
      </c>
      <c r="Q24" s="8">
        <f t="shared" si="4"/>
        <v>2500</v>
      </c>
      <c r="R24" s="8">
        <f t="shared" si="5"/>
        <v>3.0123375398135837</v>
      </c>
      <c r="S24">
        <f t="shared" si="6"/>
        <v>25.102799999999998</v>
      </c>
      <c r="T24" s="1">
        <f t="shared" si="7"/>
        <v>1</v>
      </c>
      <c r="U24">
        <f t="shared" si="8"/>
        <v>0.2</v>
      </c>
      <c r="W24">
        <v>2</v>
      </c>
    </row>
    <row r="25" spans="1:23">
      <c r="A25" t="s">
        <v>296</v>
      </c>
      <c r="B25" t="s">
        <v>319</v>
      </c>
      <c r="C25" t="s">
        <v>152</v>
      </c>
      <c r="H25" s="8">
        <f t="shared" si="0"/>
        <v>0</v>
      </c>
      <c r="I25" s="8">
        <f t="shared" si="1"/>
        <v>0</v>
      </c>
      <c r="J25">
        <v>2020</v>
      </c>
      <c r="K25">
        <v>52.5</v>
      </c>
      <c r="L25">
        <v>59.2</v>
      </c>
      <c r="M25">
        <v>76.7</v>
      </c>
      <c r="N25">
        <v>0</v>
      </c>
      <c r="O25">
        <f t="shared" si="2"/>
        <v>188.4</v>
      </c>
      <c r="P25" s="8">
        <f t="shared" si="3"/>
        <v>47.1</v>
      </c>
      <c r="Q25" s="8">
        <f t="shared" si="4"/>
        <v>4710</v>
      </c>
      <c r="R25" s="8">
        <f t="shared" si="5"/>
        <v>5.6752439250087914</v>
      </c>
      <c r="S25">
        <f t="shared" si="6"/>
        <v>47.293700000000001</v>
      </c>
      <c r="T25" s="1">
        <f t="shared" si="7"/>
        <v>4</v>
      </c>
      <c r="U25">
        <f t="shared" si="8"/>
        <v>0.7</v>
      </c>
      <c r="W25">
        <v>6</v>
      </c>
    </row>
    <row r="26" spans="1:23">
      <c r="A26" t="s">
        <v>296</v>
      </c>
      <c r="B26" t="s">
        <v>320</v>
      </c>
      <c r="C26" t="s">
        <v>152</v>
      </c>
      <c r="D26">
        <v>0</v>
      </c>
      <c r="E26">
        <v>0</v>
      </c>
      <c r="F26">
        <v>0</v>
      </c>
      <c r="G26">
        <v>0</v>
      </c>
      <c r="H26" s="8">
        <f t="shared" si="0"/>
        <v>0</v>
      </c>
      <c r="I26" s="8">
        <f t="shared" si="1"/>
        <v>0</v>
      </c>
      <c r="J26">
        <v>2020</v>
      </c>
      <c r="K26">
        <v>0</v>
      </c>
      <c r="L26">
        <v>0</v>
      </c>
      <c r="M26">
        <v>0</v>
      </c>
      <c r="N26">
        <v>0</v>
      </c>
      <c r="O26">
        <f t="shared" si="2"/>
        <v>0</v>
      </c>
      <c r="P26" s="8">
        <f t="shared" si="3"/>
        <v>0</v>
      </c>
      <c r="Q26" s="8">
        <f t="shared" si="4"/>
        <v>0</v>
      </c>
      <c r="R26" s="8">
        <f t="shared" si="5"/>
        <v>0</v>
      </c>
      <c r="S26">
        <f t="shared" si="6"/>
        <v>0</v>
      </c>
      <c r="T26" s="1">
        <f t="shared" si="7"/>
        <v>0</v>
      </c>
      <c r="U26">
        <f t="shared" si="8"/>
        <v>0</v>
      </c>
      <c r="W26">
        <v>0</v>
      </c>
    </row>
    <row r="27" spans="1:23">
      <c r="A27" t="s">
        <v>296</v>
      </c>
      <c r="B27" t="s">
        <v>321</v>
      </c>
      <c r="C27" t="s">
        <v>152</v>
      </c>
      <c r="H27" s="8">
        <f t="shared" si="0"/>
        <v>0</v>
      </c>
      <c r="I27" s="8">
        <f t="shared" si="1"/>
        <v>0</v>
      </c>
      <c r="J27">
        <v>2020</v>
      </c>
      <c r="O27">
        <f t="shared" si="2"/>
        <v>0</v>
      </c>
      <c r="P27" s="8">
        <f t="shared" si="3"/>
        <v>0</v>
      </c>
      <c r="Q27" s="8">
        <f t="shared" si="4"/>
        <v>0</v>
      </c>
      <c r="R27" s="8">
        <f t="shared" si="5"/>
        <v>0</v>
      </c>
      <c r="S27">
        <f t="shared" si="6"/>
        <v>0</v>
      </c>
      <c r="T27" s="1">
        <f t="shared" si="7"/>
        <v>0</v>
      </c>
      <c r="U27">
        <f t="shared" si="8"/>
        <v>0</v>
      </c>
      <c r="W27">
        <v>0</v>
      </c>
    </row>
    <row r="28" spans="1:23">
      <c r="A28" t="s">
        <v>296</v>
      </c>
      <c r="B28" t="s">
        <v>322</v>
      </c>
      <c r="C28" t="s">
        <v>152</v>
      </c>
      <c r="D28">
        <v>100</v>
      </c>
      <c r="E28">
        <v>100</v>
      </c>
      <c r="F28">
        <v>0</v>
      </c>
      <c r="G28">
        <v>0</v>
      </c>
      <c r="H28" s="8">
        <f t="shared" si="0"/>
        <v>200</v>
      </c>
      <c r="I28" s="8">
        <f t="shared" si="1"/>
        <v>93.023255813953483</v>
      </c>
      <c r="J28">
        <v>2020</v>
      </c>
      <c r="K28">
        <v>100</v>
      </c>
      <c r="L28">
        <v>100</v>
      </c>
      <c r="M28">
        <v>0</v>
      </c>
      <c r="N28">
        <v>0</v>
      </c>
      <c r="O28">
        <f t="shared" si="2"/>
        <v>200</v>
      </c>
      <c r="P28" s="8">
        <f t="shared" si="3"/>
        <v>50</v>
      </c>
      <c r="Q28" s="8">
        <f t="shared" si="4"/>
        <v>-46.25</v>
      </c>
      <c r="R28" s="8">
        <f t="shared" si="5"/>
        <v>5.9997717555134491</v>
      </c>
      <c r="S28">
        <f t="shared" si="6"/>
        <v>49.998100000000001</v>
      </c>
      <c r="T28" s="65">
        <f t="shared" si="7"/>
        <v>4</v>
      </c>
      <c r="U28">
        <f t="shared" si="8"/>
        <v>0.7</v>
      </c>
      <c r="V28" s="65" t="s">
        <v>154</v>
      </c>
      <c r="W28">
        <v>4</v>
      </c>
    </row>
    <row r="29" spans="1:23">
      <c r="A29" t="s">
        <v>296</v>
      </c>
      <c r="B29" t="s">
        <v>323</v>
      </c>
      <c r="C29" t="s">
        <v>152</v>
      </c>
      <c r="D29">
        <v>0</v>
      </c>
      <c r="E29">
        <v>0</v>
      </c>
      <c r="F29">
        <v>0</v>
      </c>
      <c r="G29">
        <v>0</v>
      </c>
      <c r="H29" s="8">
        <f t="shared" si="0"/>
        <v>0</v>
      </c>
      <c r="I29" s="8">
        <f t="shared" si="1"/>
        <v>0</v>
      </c>
      <c r="J29">
        <v>2020</v>
      </c>
      <c r="K29">
        <v>0</v>
      </c>
      <c r="L29">
        <v>0</v>
      </c>
      <c r="M29">
        <v>0</v>
      </c>
      <c r="N29">
        <v>0</v>
      </c>
      <c r="O29">
        <f t="shared" si="2"/>
        <v>0</v>
      </c>
      <c r="P29" s="8">
        <f t="shared" si="3"/>
        <v>0</v>
      </c>
      <c r="Q29" s="8">
        <f t="shared" si="4"/>
        <v>0</v>
      </c>
      <c r="R29" s="8">
        <f t="shared" si="5"/>
        <v>0</v>
      </c>
      <c r="S29">
        <f t="shared" si="6"/>
        <v>0</v>
      </c>
      <c r="T29" s="1">
        <f t="shared" si="7"/>
        <v>0</v>
      </c>
      <c r="U29">
        <f t="shared" si="8"/>
        <v>0</v>
      </c>
      <c r="W29">
        <v>0</v>
      </c>
    </row>
    <row r="30" spans="1:23">
      <c r="A30" t="s">
        <v>296</v>
      </c>
      <c r="B30" t="s">
        <v>324</v>
      </c>
      <c r="C30" t="s">
        <v>152</v>
      </c>
      <c r="D30">
        <v>66</v>
      </c>
      <c r="E30">
        <v>50</v>
      </c>
      <c r="F30">
        <v>15</v>
      </c>
      <c r="G30">
        <v>0</v>
      </c>
      <c r="H30" s="8">
        <f t="shared" si="0"/>
        <v>131</v>
      </c>
      <c r="I30" s="8">
        <f t="shared" si="1"/>
        <v>60.930232558139529</v>
      </c>
      <c r="J30">
        <v>2020</v>
      </c>
      <c r="K30">
        <v>66</v>
      </c>
      <c r="L30">
        <v>29</v>
      </c>
      <c r="M30">
        <v>0</v>
      </c>
      <c r="N30">
        <v>0</v>
      </c>
      <c r="O30">
        <f t="shared" si="2"/>
        <v>95</v>
      </c>
      <c r="P30" s="8">
        <f t="shared" si="3"/>
        <v>23.75</v>
      </c>
      <c r="Q30" s="8">
        <f t="shared" si="4"/>
        <v>-61.020992366412209</v>
      </c>
      <c r="R30" s="8">
        <f t="shared" si="5"/>
        <v>2.8496988604308857</v>
      </c>
      <c r="S30">
        <f t="shared" si="6"/>
        <v>23.747499999999999</v>
      </c>
      <c r="T30" s="1">
        <f t="shared" si="7"/>
        <v>1</v>
      </c>
      <c r="U30">
        <f t="shared" si="8"/>
        <v>0.2</v>
      </c>
      <c r="W30">
        <v>1</v>
      </c>
    </row>
    <row r="31" spans="1:23">
      <c r="A31" t="s">
        <v>296</v>
      </c>
      <c r="B31" t="s">
        <v>325</v>
      </c>
      <c r="C31" t="s">
        <v>152</v>
      </c>
      <c r="D31">
        <v>100</v>
      </c>
      <c r="E31">
        <v>30</v>
      </c>
      <c r="F31">
        <v>30</v>
      </c>
      <c r="G31">
        <v>55</v>
      </c>
      <c r="H31" s="8">
        <f t="shared" si="0"/>
        <v>215</v>
      </c>
      <c r="I31" s="8">
        <f t="shared" si="1"/>
        <v>100</v>
      </c>
      <c r="J31">
        <v>2020</v>
      </c>
      <c r="K31">
        <v>100</v>
      </c>
      <c r="L31">
        <v>30</v>
      </c>
      <c r="M31">
        <v>30</v>
      </c>
      <c r="N31">
        <v>55</v>
      </c>
      <c r="O31">
        <f t="shared" si="2"/>
        <v>215</v>
      </c>
      <c r="P31" s="8">
        <f t="shared" si="3"/>
        <v>53.75</v>
      </c>
      <c r="Q31" s="8">
        <f t="shared" si="4"/>
        <v>-46.25</v>
      </c>
      <c r="R31" s="8">
        <f t="shared" si="5"/>
        <v>6.4497717555134484</v>
      </c>
      <c r="S31">
        <f t="shared" si="6"/>
        <v>53.748100000000001</v>
      </c>
      <c r="T31" s="1">
        <f t="shared" si="7"/>
        <v>6</v>
      </c>
      <c r="U31">
        <f t="shared" si="8"/>
        <v>1</v>
      </c>
      <c r="W31">
        <v>6</v>
      </c>
    </row>
    <row r="32" spans="1:23">
      <c r="A32" t="s">
        <v>296</v>
      </c>
      <c r="B32" t="s">
        <v>326</v>
      </c>
      <c r="C32" t="s">
        <v>152</v>
      </c>
      <c r="D32">
        <v>0</v>
      </c>
      <c r="E32">
        <v>0</v>
      </c>
      <c r="H32" s="8">
        <f t="shared" si="0"/>
        <v>0</v>
      </c>
      <c r="I32" s="8">
        <f t="shared" si="1"/>
        <v>0</v>
      </c>
      <c r="J32">
        <v>2020</v>
      </c>
      <c r="K32">
        <v>26</v>
      </c>
      <c r="L32">
        <v>100</v>
      </c>
      <c r="O32">
        <f t="shared" si="2"/>
        <v>126</v>
      </c>
      <c r="P32" s="8">
        <f t="shared" si="3"/>
        <v>31.5</v>
      </c>
      <c r="Q32" s="8">
        <f t="shared" si="4"/>
        <v>3150</v>
      </c>
      <c r="R32" s="8">
        <f t="shared" si="5"/>
        <v>3.7955453001651156</v>
      </c>
      <c r="S32">
        <f t="shared" si="6"/>
        <v>31.6295</v>
      </c>
      <c r="T32" s="1">
        <f t="shared" si="7"/>
        <v>2</v>
      </c>
      <c r="U32">
        <f t="shared" si="8"/>
        <v>0.3</v>
      </c>
      <c r="W32">
        <v>2</v>
      </c>
    </row>
    <row r="33" spans="1:23">
      <c r="A33" t="s">
        <v>296</v>
      </c>
      <c r="B33" t="s">
        <v>327</v>
      </c>
      <c r="C33" t="s">
        <v>152</v>
      </c>
      <c r="D33">
        <v>0</v>
      </c>
      <c r="E33">
        <v>0</v>
      </c>
      <c r="F33">
        <v>0</v>
      </c>
      <c r="G33">
        <v>0</v>
      </c>
      <c r="H33" s="8">
        <f t="shared" si="0"/>
        <v>0</v>
      </c>
      <c r="I33" s="8">
        <f t="shared" si="1"/>
        <v>0</v>
      </c>
      <c r="J33">
        <v>2020</v>
      </c>
      <c r="K33">
        <v>0</v>
      </c>
      <c r="L33">
        <v>0</v>
      </c>
      <c r="M33">
        <v>0</v>
      </c>
      <c r="N33">
        <v>0</v>
      </c>
      <c r="O33">
        <f t="shared" si="2"/>
        <v>0</v>
      </c>
      <c r="P33" s="8">
        <f t="shared" si="3"/>
        <v>0</v>
      </c>
      <c r="Q33" s="8">
        <f t="shared" si="4"/>
        <v>0</v>
      </c>
      <c r="R33" s="8">
        <f t="shared" si="5"/>
        <v>0</v>
      </c>
      <c r="S33">
        <f t="shared" si="6"/>
        <v>0</v>
      </c>
      <c r="T33" s="1">
        <f t="shared" si="7"/>
        <v>0</v>
      </c>
      <c r="U33">
        <f t="shared" si="8"/>
        <v>0</v>
      </c>
      <c r="W33">
        <v>0</v>
      </c>
    </row>
    <row r="34" spans="1:23">
      <c r="A34" t="s">
        <v>296</v>
      </c>
      <c r="B34" t="s">
        <v>328</v>
      </c>
      <c r="C34" t="s">
        <v>152</v>
      </c>
      <c r="D34">
        <v>0</v>
      </c>
      <c r="E34">
        <v>0</v>
      </c>
      <c r="F34">
        <v>0</v>
      </c>
      <c r="G34">
        <v>0</v>
      </c>
      <c r="H34" s="8">
        <f t="shared" si="0"/>
        <v>0</v>
      </c>
      <c r="I34" s="8">
        <f t="shared" si="1"/>
        <v>0</v>
      </c>
      <c r="J34">
        <v>2020</v>
      </c>
      <c r="K34">
        <v>0</v>
      </c>
      <c r="L34">
        <v>0</v>
      </c>
      <c r="M34">
        <v>0</v>
      </c>
      <c r="N34">
        <v>0</v>
      </c>
      <c r="O34">
        <f t="shared" si="2"/>
        <v>0</v>
      </c>
      <c r="P34" s="8">
        <f t="shared" si="3"/>
        <v>0</v>
      </c>
      <c r="Q34" s="8">
        <f t="shared" si="4"/>
        <v>0</v>
      </c>
      <c r="R34" s="8">
        <f t="shared" si="5"/>
        <v>0</v>
      </c>
      <c r="S34">
        <f t="shared" si="6"/>
        <v>0</v>
      </c>
      <c r="T34" s="1">
        <f t="shared" si="7"/>
        <v>0</v>
      </c>
      <c r="U34">
        <f t="shared" si="8"/>
        <v>0</v>
      </c>
      <c r="W34">
        <v>0</v>
      </c>
    </row>
    <row r="35" spans="1:23">
      <c r="A35" t="s">
        <v>296</v>
      </c>
      <c r="B35" t="s">
        <v>329</v>
      </c>
      <c r="C35" t="s">
        <v>152</v>
      </c>
      <c r="D35">
        <v>0</v>
      </c>
      <c r="E35">
        <v>0</v>
      </c>
      <c r="F35">
        <v>0</v>
      </c>
      <c r="G35">
        <v>0</v>
      </c>
      <c r="H35" s="8">
        <f t="shared" si="0"/>
        <v>0</v>
      </c>
      <c r="I35" s="8">
        <f t="shared" si="1"/>
        <v>0</v>
      </c>
      <c r="J35">
        <v>2020</v>
      </c>
      <c r="K35">
        <v>100</v>
      </c>
      <c r="L35">
        <v>0</v>
      </c>
      <c r="M35">
        <v>0</v>
      </c>
      <c r="N35">
        <v>0</v>
      </c>
      <c r="O35">
        <f t="shared" si="2"/>
        <v>100</v>
      </c>
      <c r="P35" s="8">
        <f t="shared" si="3"/>
        <v>25</v>
      </c>
      <c r="Q35" s="8">
        <f t="shared" si="4"/>
        <v>2500</v>
      </c>
      <c r="R35" s="8">
        <f t="shared" si="5"/>
        <v>3.0123375398135837</v>
      </c>
      <c r="S35">
        <f t="shared" si="6"/>
        <v>25.102799999999998</v>
      </c>
      <c r="T35" s="1">
        <f t="shared" si="7"/>
        <v>1</v>
      </c>
      <c r="U35">
        <f t="shared" si="8"/>
        <v>0.2</v>
      </c>
      <c r="W35">
        <v>2</v>
      </c>
    </row>
    <row r="36" spans="1:23">
      <c r="A36" t="s">
        <v>296</v>
      </c>
      <c r="B36" t="s">
        <v>330</v>
      </c>
      <c r="C36" t="s">
        <v>152</v>
      </c>
      <c r="H36" s="8">
        <f t="shared" si="0"/>
        <v>0</v>
      </c>
      <c r="I36" s="8">
        <f t="shared" si="1"/>
        <v>0</v>
      </c>
      <c r="J36">
        <v>2020</v>
      </c>
      <c r="O36">
        <f t="shared" si="2"/>
        <v>0</v>
      </c>
      <c r="P36" s="8">
        <f t="shared" si="3"/>
        <v>0</v>
      </c>
      <c r="Q36" s="8">
        <f t="shared" si="4"/>
        <v>0</v>
      </c>
      <c r="R36" s="8">
        <f t="shared" si="5"/>
        <v>0</v>
      </c>
      <c r="S36">
        <f t="shared" si="6"/>
        <v>0</v>
      </c>
      <c r="T36" s="1">
        <f t="shared" si="7"/>
        <v>0</v>
      </c>
      <c r="U36">
        <f t="shared" si="8"/>
        <v>0</v>
      </c>
      <c r="W36">
        <v>0</v>
      </c>
    </row>
    <row r="37" spans="1:23">
      <c r="A37" t="s">
        <v>296</v>
      </c>
      <c r="B37" t="s">
        <v>331</v>
      </c>
      <c r="C37" t="s">
        <v>152</v>
      </c>
      <c r="H37" s="8">
        <f t="shared" si="0"/>
        <v>0</v>
      </c>
      <c r="I37" s="8">
        <f t="shared" si="1"/>
        <v>0</v>
      </c>
      <c r="J37">
        <v>2020</v>
      </c>
      <c r="K37">
        <v>100</v>
      </c>
      <c r="L37">
        <v>50</v>
      </c>
      <c r="M37">
        <v>50</v>
      </c>
      <c r="O37">
        <f t="shared" si="2"/>
        <v>200</v>
      </c>
      <c r="P37" s="8">
        <f t="shared" si="3"/>
        <v>50</v>
      </c>
      <c r="Q37" s="8">
        <f t="shared" si="4"/>
        <v>5000</v>
      </c>
      <c r="R37" s="8">
        <f t="shared" si="5"/>
        <v>6.0246750796271673</v>
      </c>
      <c r="S37">
        <f t="shared" si="6"/>
        <v>50.205599999999997</v>
      </c>
      <c r="T37" s="1">
        <f t="shared" si="7"/>
        <v>6</v>
      </c>
      <c r="U37">
        <f t="shared" si="8"/>
        <v>1</v>
      </c>
      <c r="W37">
        <v>6</v>
      </c>
    </row>
    <row r="38" spans="1:23">
      <c r="A38" t="s">
        <v>296</v>
      </c>
      <c r="B38" t="s">
        <v>332</v>
      </c>
      <c r="C38" t="s">
        <v>152</v>
      </c>
      <c r="H38" s="8">
        <f t="shared" si="0"/>
        <v>0</v>
      </c>
      <c r="I38" s="8">
        <f t="shared" si="1"/>
        <v>0</v>
      </c>
      <c r="J38">
        <v>2020</v>
      </c>
      <c r="K38">
        <v>100</v>
      </c>
      <c r="L38">
        <v>0</v>
      </c>
      <c r="M38">
        <v>0</v>
      </c>
      <c r="N38">
        <v>100</v>
      </c>
      <c r="O38">
        <f t="shared" si="2"/>
        <v>200</v>
      </c>
      <c r="P38" s="8">
        <f t="shared" si="3"/>
        <v>50</v>
      </c>
      <c r="Q38" s="8">
        <f t="shared" si="4"/>
        <v>5000</v>
      </c>
      <c r="R38" s="8">
        <f t="shared" si="5"/>
        <v>6.0246750796271673</v>
      </c>
      <c r="S38">
        <f t="shared" si="6"/>
        <v>50.205599999999997</v>
      </c>
      <c r="T38" s="1">
        <f t="shared" si="7"/>
        <v>6</v>
      </c>
      <c r="U38">
        <f t="shared" si="8"/>
        <v>1</v>
      </c>
      <c r="W38">
        <v>6</v>
      </c>
    </row>
    <row r="39" spans="1:23">
      <c r="A39" t="s">
        <v>296</v>
      </c>
      <c r="B39" t="s">
        <v>333</v>
      </c>
      <c r="C39" t="s">
        <v>152</v>
      </c>
      <c r="D39">
        <v>100</v>
      </c>
      <c r="E39">
        <v>100</v>
      </c>
      <c r="F39">
        <v>0</v>
      </c>
      <c r="G39">
        <v>0</v>
      </c>
      <c r="H39" s="8">
        <f t="shared" si="0"/>
        <v>200</v>
      </c>
      <c r="I39" s="8">
        <f t="shared" si="1"/>
        <v>93.023255813953483</v>
      </c>
      <c r="J39">
        <v>2020</v>
      </c>
      <c r="K39">
        <v>100</v>
      </c>
      <c r="L39">
        <v>100</v>
      </c>
      <c r="M39">
        <v>0</v>
      </c>
      <c r="N39">
        <v>0</v>
      </c>
      <c r="O39">
        <f t="shared" si="2"/>
        <v>200</v>
      </c>
      <c r="P39" s="8">
        <f t="shared" si="3"/>
        <v>50</v>
      </c>
      <c r="Q39" s="8">
        <f t="shared" si="4"/>
        <v>-46.25</v>
      </c>
      <c r="R39" s="8">
        <f t="shared" si="5"/>
        <v>5.9997717555134491</v>
      </c>
      <c r="S39">
        <f t="shared" si="6"/>
        <v>49.998100000000001</v>
      </c>
      <c r="T39" s="65">
        <f t="shared" si="7"/>
        <v>4</v>
      </c>
      <c r="U39">
        <f t="shared" si="8"/>
        <v>0.7</v>
      </c>
      <c r="V39" s="65" t="s">
        <v>154</v>
      </c>
      <c r="W39">
        <v>4</v>
      </c>
    </row>
    <row r="40" spans="1:23">
      <c r="A40" t="s">
        <v>296</v>
      </c>
      <c r="B40" t="s">
        <v>334</v>
      </c>
      <c r="C40" t="s">
        <v>152</v>
      </c>
      <c r="D40">
        <v>0</v>
      </c>
      <c r="E40">
        <v>0</v>
      </c>
      <c r="F40">
        <v>0</v>
      </c>
      <c r="G40">
        <v>0</v>
      </c>
      <c r="H40" s="8">
        <f t="shared" si="0"/>
        <v>0</v>
      </c>
      <c r="I40" s="8">
        <f t="shared" si="1"/>
        <v>0</v>
      </c>
      <c r="J40">
        <v>2020</v>
      </c>
      <c r="K40">
        <v>90</v>
      </c>
      <c r="L40">
        <v>45</v>
      </c>
      <c r="M40">
        <v>0</v>
      </c>
      <c r="N40">
        <v>0</v>
      </c>
      <c r="O40">
        <f t="shared" si="2"/>
        <v>135</v>
      </c>
      <c r="P40" s="8">
        <f t="shared" si="3"/>
        <v>33.75</v>
      </c>
      <c r="Q40" s="8">
        <f t="shared" si="4"/>
        <v>3375</v>
      </c>
      <c r="R40" s="8">
        <f t="shared" si="5"/>
        <v>4.0666556787483383</v>
      </c>
      <c r="S40">
        <f t="shared" si="6"/>
        <v>33.888800000000003</v>
      </c>
      <c r="T40" s="1">
        <f t="shared" si="7"/>
        <v>2</v>
      </c>
      <c r="U40">
        <f t="shared" si="8"/>
        <v>0.3</v>
      </c>
      <c r="W40">
        <v>2</v>
      </c>
    </row>
    <row r="41" spans="1:23">
      <c r="A41" t="s">
        <v>296</v>
      </c>
      <c r="B41" t="s">
        <v>335</v>
      </c>
      <c r="C41" t="s">
        <v>152</v>
      </c>
      <c r="D41">
        <v>0</v>
      </c>
      <c r="E41">
        <v>0</v>
      </c>
      <c r="F41">
        <v>0</v>
      </c>
      <c r="G41">
        <v>0</v>
      </c>
      <c r="H41" s="8">
        <f t="shared" si="0"/>
        <v>0</v>
      </c>
      <c r="I41" s="8">
        <f t="shared" si="1"/>
        <v>0</v>
      </c>
      <c r="J41">
        <v>2020</v>
      </c>
      <c r="K41">
        <v>0</v>
      </c>
      <c r="L41">
        <v>0</v>
      </c>
      <c r="M41">
        <v>0</v>
      </c>
      <c r="N41">
        <v>0</v>
      </c>
      <c r="O41">
        <f t="shared" si="2"/>
        <v>0</v>
      </c>
      <c r="P41" s="8">
        <f t="shared" si="3"/>
        <v>0</v>
      </c>
      <c r="Q41" s="8">
        <f t="shared" si="4"/>
        <v>0</v>
      </c>
      <c r="R41" s="8">
        <f t="shared" si="5"/>
        <v>0</v>
      </c>
      <c r="S41">
        <f t="shared" si="6"/>
        <v>0</v>
      </c>
      <c r="T41" s="1">
        <f t="shared" si="7"/>
        <v>0</v>
      </c>
      <c r="U41">
        <f t="shared" si="8"/>
        <v>0</v>
      </c>
      <c r="W41">
        <v>0</v>
      </c>
    </row>
    <row r="42" spans="1:23">
      <c r="A42" t="s">
        <v>296</v>
      </c>
      <c r="B42" t="s">
        <v>336</v>
      </c>
      <c r="C42" t="s">
        <v>152</v>
      </c>
      <c r="D42">
        <v>0</v>
      </c>
      <c r="E42">
        <v>0</v>
      </c>
      <c r="F42">
        <v>0</v>
      </c>
      <c r="G42">
        <v>0</v>
      </c>
      <c r="H42" s="8">
        <f t="shared" si="0"/>
        <v>0</v>
      </c>
      <c r="I42" s="8">
        <f t="shared" si="1"/>
        <v>0</v>
      </c>
      <c r="J42">
        <v>2020</v>
      </c>
      <c r="K42">
        <v>0</v>
      </c>
      <c r="L42">
        <v>17</v>
      </c>
      <c r="M42">
        <v>0</v>
      </c>
      <c r="N42">
        <v>0</v>
      </c>
      <c r="O42">
        <f t="shared" si="2"/>
        <v>17</v>
      </c>
      <c r="P42" s="8">
        <f t="shared" si="3"/>
        <v>4.25</v>
      </c>
      <c r="Q42" s="8">
        <f t="shared" si="4"/>
        <v>425</v>
      </c>
      <c r="R42" s="8">
        <f t="shared" si="5"/>
        <v>0.51209738176830921</v>
      </c>
      <c r="S42">
        <f t="shared" si="6"/>
        <v>4.2675000000000001</v>
      </c>
      <c r="T42" s="1">
        <f t="shared" si="7"/>
        <v>0</v>
      </c>
      <c r="U42">
        <f t="shared" si="8"/>
        <v>0</v>
      </c>
      <c r="W42">
        <v>0</v>
      </c>
    </row>
    <row r="43" spans="1:23">
      <c r="A43" t="s">
        <v>296</v>
      </c>
      <c r="B43" t="s">
        <v>337</v>
      </c>
      <c r="C43" t="s">
        <v>152</v>
      </c>
      <c r="D43">
        <v>0</v>
      </c>
      <c r="E43">
        <v>0</v>
      </c>
      <c r="F43">
        <v>0</v>
      </c>
      <c r="G43">
        <v>0</v>
      </c>
      <c r="H43" s="8">
        <f t="shared" si="0"/>
        <v>0</v>
      </c>
      <c r="I43" s="8">
        <f t="shared" si="1"/>
        <v>0</v>
      </c>
      <c r="J43">
        <v>2020</v>
      </c>
      <c r="K43">
        <v>100</v>
      </c>
      <c r="L43">
        <v>0</v>
      </c>
      <c r="M43">
        <v>100</v>
      </c>
      <c r="N43">
        <v>0</v>
      </c>
      <c r="O43">
        <f t="shared" si="2"/>
        <v>200</v>
      </c>
      <c r="P43" s="8">
        <f t="shared" si="3"/>
        <v>50</v>
      </c>
      <c r="Q43" s="8">
        <f t="shared" si="4"/>
        <v>5000</v>
      </c>
      <c r="R43" s="8">
        <f t="shared" si="5"/>
        <v>6.0246750796271673</v>
      </c>
      <c r="S43">
        <f t="shared" si="6"/>
        <v>50.205599999999997</v>
      </c>
      <c r="T43" s="1">
        <f t="shared" si="7"/>
        <v>6</v>
      </c>
      <c r="U43">
        <f t="shared" si="8"/>
        <v>1</v>
      </c>
      <c r="W43">
        <v>6</v>
      </c>
    </row>
    <row r="44" spans="1:23">
      <c r="A44" t="s">
        <v>296</v>
      </c>
      <c r="B44" t="s">
        <v>338</v>
      </c>
      <c r="C44" t="s">
        <v>152</v>
      </c>
      <c r="D44">
        <v>0</v>
      </c>
      <c r="E44">
        <v>0</v>
      </c>
      <c r="F44">
        <v>0</v>
      </c>
      <c r="G44">
        <v>0</v>
      </c>
      <c r="H44" s="8">
        <f t="shared" si="0"/>
        <v>0</v>
      </c>
      <c r="I44" s="8">
        <f t="shared" si="1"/>
        <v>0</v>
      </c>
      <c r="J44">
        <v>2020</v>
      </c>
      <c r="K44">
        <v>100</v>
      </c>
      <c r="L44">
        <v>100</v>
      </c>
      <c r="M44">
        <v>100</v>
      </c>
      <c r="N44">
        <v>0</v>
      </c>
      <c r="O44">
        <f t="shared" si="2"/>
        <v>300</v>
      </c>
      <c r="P44" s="8">
        <f t="shared" si="3"/>
        <v>75</v>
      </c>
      <c r="Q44" s="8">
        <f t="shared" si="4"/>
        <v>7500</v>
      </c>
      <c r="R44" s="8">
        <f t="shared" si="5"/>
        <v>9.0370126194407501</v>
      </c>
      <c r="S44">
        <f t="shared" si="6"/>
        <v>75.308400000000006</v>
      </c>
      <c r="T44" s="1">
        <f t="shared" si="7"/>
        <v>10</v>
      </c>
      <c r="U44">
        <f t="shared" si="8"/>
        <v>1.7</v>
      </c>
      <c r="W44">
        <v>12</v>
      </c>
    </row>
    <row r="45" spans="1:23">
      <c r="A45" t="s">
        <v>296</v>
      </c>
      <c r="B45" t="s">
        <v>339</v>
      </c>
      <c r="C45" t="s">
        <v>152</v>
      </c>
      <c r="H45" s="8">
        <f t="shared" si="0"/>
        <v>0</v>
      </c>
      <c r="I45" s="8">
        <f t="shared" si="1"/>
        <v>0</v>
      </c>
      <c r="J45">
        <v>2020</v>
      </c>
      <c r="O45">
        <f t="shared" si="2"/>
        <v>0</v>
      </c>
      <c r="P45" s="8">
        <f t="shared" si="3"/>
        <v>0</v>
      </c>
      <c r="Q45" s="8">
        <f t="shared" si="4"/>
        <v>0</v>
      </c>
      <c r="R45" s="8">
        <f t="shared" si="5"/>
        <v>0</v>
      </c>
      <c r="S45">
        <f t="shared" si="6"/>
        <v>0</v>
      </c>
      <c r="T45" s="1">
        <f t="shared" si="7"/>
        <v>0</v>
      </c>
      <c r="U45">
        <f t="shared" si="8"/>
        <v>0</v>
      </c>
      <c r="W45">
        <v>0</v>
      </c>
    </row>
    <row r="46" spans="1:23">
      <c r="A46" t="s">
        <v>296</v>
      </c>
      <c r="B46" t="s">
        <v>340</v>
      </c>
      <c r="C46" t="s">
        <v>152</v>
      </c>
      <c r="H46" s="8">
        <f t="shared" si="0"/>
        <v>0</v>
      </c>
      <c r="I46" s="8">
        <f t="shared" si="1"/>
        <v>0</v>
      </c>
      <c r="J46">
        <v>2020</v>
      </c>
      <c r="K46">
        <v>100</v>
      </c>
      <c r="L46">
        <v>0</v>
      </c>
      <c r="M46">
        <v>0</v>
      </c>
      <c r="N46">
        <v>0</v>
      </c>
      <c r="O46">
        <f t="shared" si="2"/>
        <v>100</v>
      </c>
      <c r="P46" s="8">
        <f t="shared" si="3"/>
        <v>25</v>
      </c>
      <c r="Q46" s="8">
        <f t="shared" si="4"/>
        <v>2500</v>
      </c>
      <c r="R46" s="8">
        <f t="shared" si="5"/>
        <v>3.0123375398135837</v>
      </c>
      <c r="S46">
        <f t="shared" si="6"/>
        <v>25.102799999999998</v>
      </c>
      <c r="T46" s="1">
        <f t="shared" si="7"/>
        <v>1</v>
      </c>
      <c r="U46">
        <f t="shared" si="8"/>
        <v>0.2</v>
      </c>
      <c r="W46">
        <v>2</v>
      </c>
    </row>
    <row r="47" spans="1:23">
      <c r="A47" t="s">
        <v>296</v>
      </c>
      <c r="B47" t="s">
        <v>341</v>
      </c>
      <c r="C47" t="s">
        <v>152</v>
      </c>
      <c r="H47" s="8">
        <f t="shared" si="0"/>
        <v>0</v>
      </c>
      <c r="I47" s="8">
        <f t="shared" si="1"/>
        <v>0</v>
      </c>
      <c r="J47">
        <v>2020</v>
      </c>
      <c r="O47">
        <f t="shared" si="2"/>
        <v>0</v>
      </c>
      <c r="P47" s="8">
        <f t="shared" si="3"/>
        <v>0</v>
      </c>
      <c r="Q47" s="8">
        <f t="shared" si="4"/>
        <v>0</v>
      </c>
      <c r="R47" s="8">
        <f t="shared" si="5"/>
        <v>0</v>
      </c>
      <c r="S47">
        <f t="shared" si="6"/>
        <v>0</v>
      </c>
      <c r="T47" s="1">
        <f t="shared" si="7"/>
        <v>0</v>
      </c>
      <c r="U47">
        <f t="shared" si="8"/>
        <v>0</v>
      </c>
      <c r="W47">
        <v>0</v>
      </c>
    </row>
    <row r="48" spans="1:23">
      <c r="A48" t="s">
        <v>296</v>
      </c>
      <c r="B48" t="s">
        <v>342</v>
      </c>
      <c r="C48" t="s">
        <v>152</v>
      </c>
      <c r="H48" s="8">
        <f t="shared" si="0"/>
        <v>0</v>
      </c>
      <c r="I48" s="8">
        <f t="shared" si="1"/>
        <v>0</v>
      </c>
      <c r="J48">
        <v>2020</v>
      </c>
      <c r="O48">
        <f t="shared" si="2"/>
        <v>0</v>
      </c>
      <c r="P48" s="8">
        <f t="shared" si="3"/>
        <v>0</v>
      </c>
      <c r="Q48" s="8">
        <f t="shared" si="4"/>
        <v>0</v>
      </c>
      <c r="R48" s="8">
        <f t="shared" si="5"/>
        <v>0</v>
      </c>
      <c r="S48">
        <f t="shared" si="6"/>
        <v>0</v>
      </c>
      <c r="T48" s="1">
        <f t="shared" si="7"/>
        <v>0</v>
      </c>
      <c r="U48">
        <f t="shared" si="8"/>
        <v>0</v>
      </c>
      <c r="W48">
        <v>0</v>
      </c>
    </row>
    <row r="49" spans="1:23">
      <c r="A49" t="s">
        <v>296</v>
      </c>
      <c r="B49" t="s">
        <v>343</v>
      </c>
      <c r="C49" t="s">
        <v>152</v>
      </c>
      <c r="D49">
        <v>0</v>
      </c>
      <c r="E49">
        <v>0</v>
      </c>
      <c r="F49">
        <v>0</v>
      </c>
      <c r="G49">
        <v>0</v>
      </c>
      <c r="H49" s="8">
        <f t="shared" si="0"/>
        <v>0</v>
      </c>
      <c r="I49" s="8">
        <f t="shared" si="1"/>
        <v>0</v>
      </c>
      <c r="J49">
        <v>2020</v>
      </c>
      <c r="K49">
        <v>100</v>
      </c>
      <c r="L49">
        <v>88</v>
      </c>
      <c r="M49">
        <v>73</v>
      </c>
      <c r="N49">
        <v>0</v>
      </c>
      <c r="O49">
        <f t="shared" si="2"/>
        <v>261</v>
      </c>
      <c r="P49" s="8">
        <f t="shared" si="3"/>
        <v>65.25</v>
      </c>
      <c r="Q49" s="8">
        <f t="shared" si="4"/>
        <v>6525</v>
      </c>
      <c r="R49" s="8">
        <f t="shared" si="5"/>
        <v>7.862200978913453</v>
      </c>
      <c r="S49">
        <f t="shared" si="6"/>
        <v>65.518299999999996</v>
      </c>
      <c r="T49" s="1">
        <f t="shared" si="7"/>
        <v>8</v>
      </c>
      <c r="U49">
        <f t="shared" si="8"/>
        <v>1.3</v>
      </c>
      <c r="W49">
        <v>10</v>
      </c>
    </row>
    <row r="50" spans="1:23">
      <c r="A50" t="s">
        <v>296</v>
      </c>
      <c r="B50" t="s">
        <v>344</v>
      </c>
      <c r="C50" t="s">
        <v>152</v>
      </c>
      <c r="D50">
        <v>25</v>
      </c>
      <c r="E50">
        <v>50</v>
      </c>
      <c r="F50">
        <v>0</v>
      </c>
      <c r="G50">
        <v>0</v>
      </c>
      <c r="H50" s="8">
        <f t="shared" si="0"/>
        <v>75</v>
      </c>
      <c r="I50" s="8">
        <f t="shared" si="1"/>
        <v>34.883720930232556</v>
      </c>
      <c r="J50">
        <v>2020</v>
      </c>
      <c r="K50">
        <v>25</v>
      </c>
      <c r="L50">
        <v>50</v>
      </c>
      <c r="M50">
        <v>0</v>
      </c>
      <c r="N50">
        <v>0</v>
      </c>
      <c r="O50">
        <f t="shared" si="2"/>
        <v>75</v>
      </c>
      <c r="P50" s="8">
        <f t="shared" si="3"/>
        <v>18.75</v>
      </c>
      <c r="Q50" s="8">
        <f t="shared" si="4"/>
        <v>-46.25</v>
      </c>
      <c r="R50" s="8">
        <f t="shared" si="5"/>
        <v>2.2497717555134487</v>
      </c>
      <c r="S50">
        <f t="shared" si="6"/>
        <v>18.748100000000001</v>
      </c>
      <c r="T50" s="65">
        <f t="shared" si="7"/>
        <v>0</v>
      </c>
      <c r="U50">
        <f t="shared" si="8"/>
        <v>0</v>
      </c>
      <c r="V50" s="65" t="s">
        <v>154</v>
      </c>
      <c r="W50">
        <v>1</v>
      </c>
    </row>
    <row r="51" spans="1:23">
      <c r="A51" t="s">
        <v>296</v>
      </c>
      <c r="B51" t="s">
        <v>345</v>
      </c>
      <c r="C51" t="s">
        <v>152</v>
      </c>
      <c r="D51">
        <v>0</v>
      </c>
      <c r="E51">
        <v>0</v>
      </c>
      <c r="F51">
        <v>0</v>
      </c>
      <c r="G51">
        <v>0</v>
      </c>
      <c r="H51" s="8">
        <f t="shared" si="0"/>
        <v>0</v>
      </c>
      <c r="I51" s="8">
        <f t="shared" si="1"/>
        <v>0</v>
      </c>
      <c r="J51">
        <v>2020</v>
      </c>
      <c r="K51">
        <v>100</v>
      </c>
      <c r="L51">
        <v>35</v>
      </c>
      <c r="M51">
        <v>24</v>
      </c>
      <c r="N51">
        <v>11</v>
      </c>
      <c r="O51">
        <f t="shared" si="2"/>
        <v>170</v>
      </c>
      <c r="P51" s="8">
        <f t="shared" si="3"/>
        <v>42.5</v>
      </c>
      <c r="Q51" s="8">
        <f t="shared" si="4"/>
        <v>4250</v>
      </c>
      <c r="R51" s="8">
        <f t="shared" si="5"/>
        <v>5.1209738176830912</v>
      </c>
      <c r="S51">
        <f t="shared" si="6"/>
        <v>42.674799999999998</v>
      </c>
      <c r="T51" s="1">
        <f t="shared" si="7"/>
        <v>4</v>
      </c>
      <c r="U51">
        <f t="shared" si="8"/>
        <v>0.7</v>
      </c>
      <c r="W51">
        <v>4</v>
      </c>
    </row>
    <row r="52" spans="1:23">
      <c r="A52" t="s">
        <v>296</v>
      </c>
      <c r="B52" t="s">
        <v>346</v>
      </c>
      <c r="C52" t="s">
        <v>152</v>
      </c>
      <c r="H52" s="8">
        <f t="shared" si="0"/>
        <v>0</v>
      </c>
      <c r="I52" s="8">
        <f t="shared" si="1"/>
        <v>0</v>
      </c>
      <c r="J52">
        <v>2020</v>
      </c>
      <c r="K52">
        <v>100</v>
      </c>
      <c r="L52">
        <v>40</v>
      </c>
      <c r="M52">
        <v>100</v>
      </c>
      <c r="N52">
        <v>1</v>
      </c>
      <c r="O52">
        <f t="shared" si="2"/>
        <v>241</v>
      </c>
      <c r="P52" s="8">
        <f t="shared" si="3"/>
        <v>60.25</v>
      </c>
      <c r="Q52" s="8">
        <f t="shared" si="4"/>
        <v>6025</v>
      </c>
      <c r="R52" s="8">
        <f t="shared" si="5"/>
        <v>7.2597334709507368</v>
      </c>
      <c r="S52">
        <f t="shared" si="6"/>
        <v>60.497799999999998</v>
      </c>
      <c r="T52" s="1">
        <f t="shared" si="7"/>
        <v>8</v>
      </c>
      <c r="U52">
        <f t="shared" si="8"/>
        <v>1.3</v>
      </c>
      <c r="W52">
        <v>8</v>
      </c>
    </row>
    <row r="53" spans="1:23">
      <c r="A53" t="s">
        <v>296</v>
      </c>
      <c r="B53" t="s">
        <v>347</v>
      </c>
      <c r="C53" t="s">
        <v>152</v>
      </c>
      <c r="D53">
        <v>0</v>
      </c>
      <c r="E53">
        <v>0</v>
      </c>
      <c r="F53">
        <v>0</v>
      </c>
      <c r="G53">
        <v>0</v>
      </c>
      <c r="H53" s="8">
        <f t="shared" si="0"/>
        <v>0</v>
      </c>
      <c r="I53" s="8">
        <f t="shared" si="1"/>
        <v>0</v>
      </c>
      <c r="J53">
        <v>2020</v>
      </c>
      <c r="K53">
        <v>83.3</v>
      </c>
      <c r="L53">
        <v>100</v>
      </c>
      <c r="M53">
        <v>16.7</v>
      </c>
      <c r="N53">
        <v>0</v>
      </c>
      <c r="O53">
        <f t="shared" si="2"/>
        <v>200</v>
      </c>
      <c r="P53" s="8">
        <f t="shared" si="3"/>
        <v>50</v>
      </c>
      <c r="Q53" s="8">
        <f t="shared" si="4"/>
        <v>5000</v>
      </c>
      <c r="R53" s="8">
        <f t="shared" si="5"/>
        <v>6.0246750796271673</v>
      </c>
      <c r="S53">
        <f t="shared" si="6"/>
        <v>50.205599999999997</v>
      </c>
      <c r="T53" s="1">
        <f t="shared" si="7"/>
        <v>6</v>
      </c>
      <c r="U53">
        <f t="shared" si="8"/>
        <v>1</v>
      </c>
      <c r="W53">
        <v>6</v>
      </c>
    </row>
    <row r="54" spans="1:23">
      <c r="A54" t="s">
        <v>296</v>
      </c>
      <c r="B54" t="s">
        <v>348</v>
      </c>
      <c r="C54" t="s">
        <v>152</v>
      </c>
      <c r="D54">
        <v>0</v>
      </c>
      <c r="E54">
        <v>0</v>
      </c>
      <c r="F54">
        <v>0</v>
      </c>
      <c r="G54">
        <v>0</v>
      </c>
      <c r="H54" s="8">
        <f t="shared" si="0"/>
        <v>0</v>
      </c>
      <c r="I54" s="8">
        <f t="shared" si="1"/>
        <v>0</v>
      </c>
      <c r="J54">
        <v>2020</v>
      </c>
      <c r="K54">
        <v>80</v>
      </c>
      <c r="L54">
        <v>80</v>
      </c>
      <c r="M54">
        <v>10</v>
      </c>
      <c r="N54">
        <v>0</v>
      </c>
      <c r="O54">
        <f t="shared" si="2"/>
        <v>170</v>
      </c>
      <c r="P54" s="8">
        <f t="shared" si="3"/>
        <v>42.5</v>
      </c>
      <c r="Q54" s="8">
        <f t="shared" si="4"/>
        <v>4250</v>
      </c>
      <c r="R54" s="8">
        <f t="shared" si="5"/>
        <v>5.1209738176830912</v>
      </c>
      <c r="S54">
        <f t="shared" si="6"/>
        <v>42.674799999999998</v>
      </c>
      <c r="T54" s="1">
        <f t="shared" si="7"/>
        <v>4</v>
      </c>
      <c r="U54">
        <f t="shared" si="8"/>
        <v>0.7</v>
      </c>
      <c r="W54">
        <v>4</v>
      </c>
    </row>
    <row r="55" spans="1:23">
      <c r="A55" t="s">
        <v>296</v>
      </c>
      <c r="B55" t="s">
        <v>349</v>
      </c>
      <c r="C55" t="s">
        <v>152</v>
      </c>
      <c r="H55" s="8">
        <f t="shared" si="0"/>
        <v>0</v>
      </c>
      <c r="I55" s="8">
        <f t="shared" si="1"/>
        <v>0</v>
      </c>
      <c r="J55">
        <v>2020</v>
      </c>
      <c r="K55">
        <v>51</v>
      </c>
      <c r="L55">
        <v>79</v>
      </c>
      <c r="M55">
        <v>30</v>
      </c>
      <c r="N55">
        <v>0</v>
      </c>
      <c r="O55">
        <f t="shared" si="2"/>
        <v>160</v>
      </c>
      <c r="P55" s="8">
        <f t="shared" si="3"/>
        <v>40</v>
      </c>
      <c r="Q55" s="8">
        <f t="shared" si="4"/>
        <v>4000</v>
      </c>
      <c r="R55" s="8">
        <f t="shared" si="5"/>
        <v>4.819740063701734</v>
      </c>
      <c r="S55">
        <f t="shared" si="6"/>
        <v>40.164499999999997</v>
      </c>
      <c r="T55" s="1">
        <f t="shared" si="7"/>
        <v>4</v>
      </c>
      <c r="U55">
        <f t="shared" si="8"/>
        <v>0.7</v>
      </c>
      <c r="W55">
        <v>4</v>
      </c>
    </row>
    <row r="56" spans="1:23">
      <c r="A56" t="s">
        <v>296</v>
      </c>
      <c r="B56" t="s">
        <v>350</v>
      </c>
      <c r="C56" t="s">
        <v>152</v>
      </c>
      <c r="D56">
        <v>0</v>
      </c>
      <c r="E56">
        <v>0</v>
      </c>
      <c r="F56">
        <v>0</v>
      </c>
      <c r="G56">
        <v>0</v>
      </c>
      <c r="H56" s="8">
        <f t="shared" si="0"/>
        <v>0</v>
      </c>
      <c r="I56" s="8">
        <f t="shared" si="1"/>
        <v>0</v>
      </c>
      <c r="J56">
        <v>2020</v>
      </c>
      <c r="K56">
        <v>0</v>
      </c>
      <c r="L56">
        <v>0</v>
      </c>
      <c r="M56">
        <v>0</v>
      </c>
      <c r="N56">
        <v>0</v>
      </c>
      <c r="O56">
        <f t="shared" si="2"/>
        <v>0</v>
      </c>
      <c r="P56" s="8">
        <f t="shared" si="3"/>
        <v>0</v>
      </c>
      <c r="Q56" s="8">
        <f t="shared" si="4"/>
        <v>0</v>
      </c>
      <c r="R56" s="8">
        <f t="shared" si="5"/>
        <v>0</v>
      </c>
      <c r="S56">
        <f t="shared" si="6"/>
        <v>0</v>
      </c>
      <c r="T56" s="1">
        <f t="shared" si="7"/>
        <v>0</v>
      </c>
      <c r="U56">
        <f t="shared" si="8"/>
        <v>0</v>
      </c>
      <c r="W56">
        <v>0</v>
      </c>
    </row>
    <row r="57" spans="1:23">
      <c r="A57" t="s">
        <v>296</v>
      </c>
      <c r="B57" t="s">
        <v>351</v>
      </c>
      <c r="C57" t="s">
        <v>152</v>
      </c>
      <c r="D57">
        <v>100</v>
      </c>
      <c r="E57">
        <v>0</v>
      </c>
      <c r="F57">
        <v>0</v>
      </c>
      <c r="G57">
        <v>0</v>
      </c>
      <c r="H57" s="8">
        <f t="shared" si="0"/>
        <v>100</v>
      </c>
      <c r="I57" s="8">
        <f t="shared" si="1"/>
        <v>46.511627906976742</v>
      </c>
      <c r="J57">
        <v>2020</v>
      </c>
      <c r="K57">
        <v>100</v>
      </c>
      <c r="L57">
        <v>0</v>
      </c>
      <c r="M57">
        <v>0</v>
      </c>
      <c r="N57">
        <v>0</v>
      </c>
      <c r="O57">
        <f t="shared" si="2"/>
        <v>100</v>
      </c>
      <c r="P57" s="8">
        <f t="shared" si="3"/>
        <v>25</v>
      </c>
      <c r="Q57" s="8">
        <f t="shared" si="4"/>
        <v>-46.25</v>
      </c>
      <c r="R57" s="8">
        <f t="shared" si="5"/>
        <v>2.9997717555134487</v>
      </c>
      <c r="S57">
        <f t="shared" si="6"/>
        <v>24.998100000000001</v>
      </c>
      <c r="T57" s="1">
        <f t="shared" si="7"/>
        <v>1</v>
      </c>
      <c r="U57">
        <f t="shared" si="8"/>
        <v>0.2</v>
      </c>
      <c r="W57">
        <v>1</v>
      </c>
    </row>
    <row r="58" spans="1:23">
      <c r="A58" t="s">
        <v>296</v>
      </c>
      <c r="B58" t="s">
        <v>352</v>
      </c>
      <c r="C58" t="s">
        <v>152</v>
      </c>
      <c r="H58" s="8">
        <f t="shared" si="0"/>
        <v>0</v>
      </c>
      <c r="I58" s="8">
        <f t="shared" si="1"/>
        <v>0</v>
      </c>
      <c r="J58">
        <v>2020</v>
      </c>
      <c r="K58">
        <v>100</v>
      </c>
      <c r="L58">
        <v>75</v>
      </c>
      <c r="M58">
        <v>0</v>
      </c>
      <c r="N58">
        <v>0</v>
      </c>
      <c r="O58">
        <f t="shared" si="2"/>
        <v>175</v>
      </c>
      <c r="P58" s="8">
        <f t="shared" si="3"/>
        <v>43.75</v>
      </c>
      <c r="Q58" s="8">
        <f t="shared" si="4"/>
        <v>4375</v>
      </c>
      <c r="R58" s="8">
        <f t="shared" si="5"/>
        <v>5.2715906946737707</v>
      </c>
      <c r="S58">
        <f t="shared" si="6"/>
        <v>43.929900000000004</v>
      </c>
      <c r="T58" s="1">
        <f t="shared" si="7"/>
        <v>4</v>
      </c>
      <c r="U58">
        <f t="shared" si="8"/>
        <v>0.7</v>
      </c>
      <c r="W58">
        <v>4</v>
      </c>
    </row>
    <row r="59" spans="1:23">
      <c r="A59" t="s">
        <v>296</v>
      </c>
      <c r="B59" t="s">
        <v>353</v>
      </c>
      <c r="C59" t="s">
        <v>152</v>
      </c>
      <c r="H59" s="8">
        <f t="shared" si="0"/>
        <v>0</v>
      </c>
      <c r="I59" s="8">
        <f t="shared" si="1"/>
        <v>0</v>
      </c>
      <c r="J59">
        <v>2020</v>
      </c>
      <c r="K59">
        <v>100</v>
      </c>
      <c r="L59">
        <v>20</v>
      </c>
      <c r="M59">
        <v>10</v>
      </c>
      <c r="N59">
        <v>10</v>
      </c>
      <c r="O59">
        <f t="shared" si="2"/>
        <v>140</v>
      </c>
      <c r="P59" s="8">
        <f t="shared" si="3"/>
        <v>35</v>
      </c>
      <c r="Q59" s="8">
        <f t="shared" si="4"/>
        <v>3500</v>
      </c>
      <c r="R59" s="8">
        <f t="shared" si="5"/>
        <v>4.217272555739016</v>
      </c>
      <c r="S59">
        <f t="shared" si="6"/>
        <v>35.143900000000002</v>
      </c>
      <c r="T59" s="65">
        <f t="shared" si="7"/>
        <v>2</v>
      </c>
      <c r="U59">
        <f t="shared" si="8"/>
        <v>0.3</v>
      </c>
      <c r="V59" s="65" t="s">
        <v>55</v>
      </c>
      <c r="W59">
        <v>4</v>
      </c>
    </row>
    <row r="60" spans="1:23">
      <c r="A60" t="s">
        <v>296</v>
      </c>
      <c r="B60" t="s">
        <v>354</v>
      </c>
      <c r="C60" t="s">
        <v>152</v>
      </c>
      <c r="H60" s="8">
        <f t="shared" si="0"/>
        <v>0</v>
      </c>
      <c r="I60" s="8">
        <f t="shared" si="1"/>
        <v>0</v>
      </c>
      <c r="J60">
        <v>2020</v>
      </c>
      <c r="K60">
        <v>56.18</v>
      </c>
      <c r="L60">
        <v>37.51</v>
      </c>
      <c r="M60">
        <v>10.6</v>
      </c>
      <c r="N60">
        <v>0</v>
      </c>
      <c r="O60">
        <f t="shared" si="2"/>
        <v>104.28999999999999</v>
      </c>
      <c r="P60" s="8">
        <f t="shared" si="3"/>
        <v>26.072499999999998</v>
      </c>
      <c r="Q60" s="8">
        <f t="shared" si="4"/>
        <v>2607.25</v>
      </c>
      <c r="R60" s="8">
        <f t="shared" si="5"/>
        <v>3.1415668202715863</v>
      </c>
      <c r="S60">
        <f t="shared" si="6"/>
        <v>26.1797</v>
      </c>
      <c r="T60" s="65">
        <f t="shared" si="7"/>
        <v>1</v>
      </c>
      <c r="U60">
        <f t="shared" si="8"/>
        <v>0.2</v>
      </c>
      <c r="V60" s="65" t="s">
        <v>55</v>
      </c>
      <c r="W60">
        <v>2</v>
      </c>
    </row>
    <row r="61" spans="1:23">
      <c r="A61" t="s">
        <v>296</v>
      </c>
      <c r="B61" t="s">
        <v>355</v>
      </c>
      <c r="C61" t="s">
        <v>152</v>
      </c>
      <c r="H61" s="8">
        <f t="shared" si="0"/>
        <v>0</v>
      </c>
      <c r="I61" s="8">
        <f t="shared" si="1"/>
        <v>0</v>
      </c>
      <c r="J61">
        <v>2020</v>
      </c>
      <c r="K61">
        <v>33.299999999999997</v>
      </c>
      <c r="L61">
        <v>31.69</v>
      </c>
      <c r="M61">
        <v>1.82</v>
      </c>
      <c r="N61">
        <v>0</v>
      </c>
      <c r="O61">
        <f t="shared" si="2"/>
        <v>66.809999999999988</v>
      </c>
      <c r="P61" s="8">
        <f t="shared" si="3"/>
        <v>16.702499999999997</v>
      </c>
      <c r="Q61" s="8">
        <f t="shared" si="4"/>
        <v>1670.2499999999998</v>
      </c>
      <c r="R61" s="8">
        <f t="shared" si="5"/>
        <v>2.0125427103494551</v>
      </c>
      <c r="S61">
        <f t="shared" si="6"/>
        <v>16.7712</v>
      </c>
      <c r="T61" s="1">
        <f t="shared" si="7"/>
        <v>0</v>
      </c>
      <c r="U61">
        <f t="shared" si="8"/>
        <v>0</v>
      </c>
      <c r="W61">
        <v>1</v>
      </c>
    </row>
    <row r="62" spans="1:23">
      <c r="A62" t="s">
        <v>296</v>
      </c>
      <c r="B62" t="s">
        <v>356</v>
      </c>
      <c r="C62" t="s">
        <v>152</v>
      </c>
      <c r="D62">
        <v>0</v>
      </c>
      <c r="E62">
        <v>0</v>
      </c>
      <c r="F62">
        <v>0</v>
      </c>
      <c r="G62">
        <v>0</v>
      </c>
      <c r="H62" s="8">
        <f t="shared" si="0"/>
        <v>0</v>
      </c>
      <c r="I62" s="8">
        <f t="shared" si="1"/>
        <v>0</v>
      </c>
      <c r="J62">
        <v>2020</v>
      </c>
      <c r="K62">
        <v>49</v>
      </c>
      <c r="L62">
        <v>49</v>
      </c>
      <c r="M62">
        <v>0</v>
      </c>
      <c r="N62">
        <v>0</v>
      </c>
      <c r="O62">
        <f t="shared" si="2"/>
        <v>98</v>
      </c>
      <c r="P62" s="8">
        <f t="shared" si="3"/>
        <v>24.5</v>
      </c>
      <c r="Q62" s="8">
        <f t="shared" si="4"/>
        <v>2450</v>
      </c>
      <c r="R62" s="8">
        <f t="shared" si="5"/>
        <v>2.9520907890173116</v>
      </c>
      <c r="S62">
        <f t="shared" si="6"/>
        <v>24.6008</v>
      </c>
      <c r="T62" s="1">
        <f t="shared" si="7"/>
        <v>1</v>
      </c>
      <c r="U62">
        <f t="shared" si="8"/>
        <v>0.2</v>
      </c>
      <c r="W62">
        <v>1</v>
      </c>
    </row>
    <row r="63" spans="1:23">
      <c r="A63" t="s">
        <v>296</v>
      </c>
      <c r="B63" t="s">
        <v>357</v>
      </c>
      <c r="C63" t="s">
        <v>152</v>
      </c>
      <c r="H63" s="8">
        <f t="shared" si="0"/>
        <v>0</v>
      </c>
      <c r="I63" s="8">
        <f t="shared" si="1"/>
        <v>0</v>
      </c>
      <c r="J63">
        <v>2020</v>
      </c>
      <c r="O63">
        <f t="shared" si="2"/>
        <v>0</v>
      </c>
      <c r="P63" s="8">
        <f t="shared" si="3"/>
        <v>0</v>
      </c>
      <c r="Q63" s="8">
        <f t="shared" si="4"/>
        <v>0</v>
      </c>
      <c r="R63" s="8">
        <f t="shared" si="5"/>
        <v>0</v>
      </c>
      <c r="S63">
        <f t="shared" si="6"/>
        <v>0</v>
      </c>
      <c r="T63" s="1">
        <f t="shared" si="7"/>
        <v>0</v>
      </c>
      <c r="U63">
        <f t="shared" si="8"/>
        <v>0</v>
      </c>
      <c r="W63">
        <v>0</v>
      </c>
    </row>
    <row r="64" spans="1:23">
      <c r="A64" t="s">
        <v>296</v>
      </c>
      <c r="B64" t="s">
        <v>358</v>
      </c>
      <c r="C64" t="s">
        <v>152</v>
      </c>
      <c r="D64">
        <v>0</v>
      </c>
      <c r="E64">
        <v>0</v>
      </c>
      <c r="F64">
        <v>0</v>
      </c>
      <c r="G64">
        <v>0</v>
      </c>
      <c r="H64" s="8">
        <f t="shared" si="0"/>
        <v>0</v>
      </c>
      <c r="I64" s="8">
        <f t="shared" si="1"/>
        <v>0</v>
      </c>
      <c r="J64">
        <v>2020</v>
      </c>
      <c r="K64">
        <v>100</v>
      </c>
      <c r="L64">
        <v>0</v>
      </c>
      <c r="M64">
        <v>0</v>
      </c>
      <c r="N64">
        <v>0</v>
      </c>
      <c r="O64">
        <f t="shared" si="2"/>
        <v>100</v>
      </c>
      <c r="P64" s="8">
        <f t="shared" si="3"/>
        <v>25</v>
      </c>
      <c r="Q64" s="8">
        <f t="shared" si="4"/>
        <v>2500</v>
      </c>
      <c r="R64" s="8">
        <f t="shared" si="5"/>
        <v>3.0123375398135837</v>
      </c>
      <c r="S64">
        <f t="shared" si="6"/>
        <v>25.102799999999998</v>
      </c>
      <c r="T64" s="1">
        <f t="shared" si="7"/>
        <v>1</v>
      </c>
      <c r="U64">
        <f t="shared" si="8"/>
        <v>0.2</v>
      </c>
      <c r="W64">
        <v>1</v>
      </c>
    </row>
    <row r="65" spans="1:23">
      <c r="A65" t="s">
        <v>296</v>
      </c>
      <c r="B65" t="s">
        <v>359</v>
      </c>
      <c r="C65" t="s">
        <v>152</v>
      </c>
      <c r="D65">
        <v>0</v>
      </c>
      <c r="E65">
        <v>0</v>
      </c>
      <c r="F65">
        <v>0</v>
      </c>
      <c r="G65">
        <v>0</v>
      </c>
      <c r="H65" s="8">
        <f t="shared" si="0"/>
        <v>0</v>
      </c>
      <c r="I65" s="8">
        <f t="shared" si="1"/>
        <v>0</v>
      </c>
      <c r="J65">
        <v>2020</v>
      </c>
      <c r="K65">
        <v>90</v>
      </c>
      <c r="L65">
        <v>90</v>
      </c>
      <c r="M65">
        <v>0</v>
      </c>
      <c r="N65">
        <v>0</v>
      </c>
      <c r="O65">
        <f t="shared" si="2"/>
        <v>180</v>
      </c>
      <c r="P65" s="8">
        <f t="shared" si="3"/>
        <v>45</v>
      </c>
      <c r="Q65" s="8">
        <f t="shared" si="4"/>
        <v>4500</v>
      </c>
      <c r="R65" s="8">
        <f t="shared" si="5"/>
        <v>5.4222075716644511</v>
      </c>
      <c r="S65">
        <f t="shared" si="6"/>
        <v>45.185099999999998</v>
      </c>
      <c r="T65" s="1">
        <f t="shared" si="7"/>
        <v>4</v>
      </c>
      <c r="U65">
        <f t="shared" si="8"/>
        <v>0.7</v>
      </c>
      <c r="W65">
        <v>6</v>
      </c>
    </row>
    <row r="66" spans="1:23">
      <c r="A66" t="s">
        <v>296</v>
      </c>
      <c r="B66" t="s">
        <v>360</v>
      </c>
      <c r="C66" t="s">
        <v>152</v>
      </c>
      <c r="D66">
        <v>0</v>
      </c>
      <c r="E66">
        <v>0</v>
      </c>
      <c r="F66">
        <v>0</v>
      </c>
      <c r="G66">
        <v>0</v>
      </c>
      <c r="H66" s="8">
        <f t="shared" si="0"/>
        <v>0</v>
      </c>
      <c r="I66" s="8">
        <f t="shared" si="1"/>
        <v>0</v>
      </c>
      <c r="J66">
        <v>2020</v>
      </c>
      <c r="K66">
        <v>100</v>
      </c>
      <c r="L66">
        <v>100</v>
      </c>
      <c r="M66">
        <v>60</v>
      </c>
      <c r="N66">
        <v>6</v>
      </c>
      <c r="O66">
        <f t="shared" si="2"/>
        <v>266</v>
      </c>
      <c r="P66" s="8">
        <f t="shared" si="3"/>
        <v>66.5</v>
      </c>
      <c r="Q66" s="8">
        <f t="shared" si="4"/>
        <v>6650</v>
      </c>
      <c r="R66" s="8">
        <f t="shared" si="5"/>
        <v>8.0128178559041334</v>
      </c>
      <c r="S66">
        <f t="shared" si="6"/>
        <v>66.773499999999999</v>
      </c>
      <c r="T66" s="1">
        <f t="shared" si="7"/>
        <v>8</v>
      </c>
      <c r="U66">
        <f t="shared" si="8"/>
        <v>1.3</v>
      </c>
      <c r="W66">
        <v>10</v>
      </c>
    </row>
    <row r="67" spans="1:23">
      <c r="A67" t="s">
        <v>296</v>
      </c>
      <c r="B67" t="s">
        <v>361</v>
      </c>
      <c r="C67" t="s">
        <v>152</v>
      </c>
      <c r="D67">
        <v>0</v>
      </c>
      <c r="E67">
        <v>0</v>
      </c>
      <c r="F67">
        <v>0</v>
      </c>
      <c r="G67">
        <v>0</v>
      </c>
      <c r="H67" s="8">
        <f t="shared" si="0"/>
        <v>0</v>
      </c>
      <c r="I67" s="8">
        <f t="shared" si="1"/>
        <v>0</v>
      </c>
      <c r="J67">
        <v>2020</v>
      </c>
      <c r="K67">
        <v>100</v>
      </c>
      <c r="L67">
        <v>96</v>
      </c>
      <c r="M67">
        <v>50</v>
      </c>
      <c r="N67">
        <v>4</v>
      </c>
      <c r="O67">
        <f t="shared" si="2"/>
        <v>250</v>
      </c>
      <c r="P67" s="8">
        <f t="shared" si="3"/>
        <v>62.5</v>
      </c>
      <c r="Q67" s="8">
        <f t="shared" si="4"/>
        <v>6250</v>
      </c>
      <c r="R67" s="8">
        <f t="shared" si="5"/>
        <v>7.5308438495339587</v>
      </c>
      <c r="S67">
        <f t="shared" si="6"/>
        <v>62.756999999999998</v>
      </c>
      <c r="T67" s="1">
        <f t="shared" si="7"/>
        <v>8</v>
      </c>
      <c r="U67">
        <f t="shared" si="8"/>
        <v>1.3</v>
      </c>
      <c r="W67">
        <v>8</v>
      </c>
    </row>
    <row r="68" spans="1:23">
      <c r="A68" t="s">
        <v>296</v>
      </c>
      <c r="B68" t="s">
        <v>362</v>
      </c>
      <c r="C68" t="s">
        <v>152</v>
      </c>
      <c r="D68">
        <v>0</v>
      </c>
      <c r="E68">
        <v>0</v>
      </c>
      <c r="F68">
        <v>0</v>
      </c>
      <c r="G68">
        <v>0</v>
      </c>
      <c r="H68" s="8">
        <f t="shared" ref="H68:H91" si="9">SUM(D68:G68)</f>
        <v>0</v>
      </c>
      <c r="I68" s="8">
        <f t="shared" ref="I68:I99" si="10">H68/$H$215*100</f>
        <v>0</v>
      </c>
      <c r="J68">
        <v>2020</v>
      </c>
      <c r="K68">
        <v>0</v>
      </c>
      <c r="L68">
        <v>0</v>
      </c>
      <c r="M68">
        <v>0</v>
      </c>
      <c r="N68">
        <v>0</v>
      </c>
      <c r="O68">
        <f t="shared" ref="O68:O91" si="11">SUM(K68:N68)</f>
        <v>0</v>
      </c>
      <c r="P68" s="8">
        <f t="shared" ref="P68:P99" si="12">O68/$O$215*100</f>
        <v>0</v>
      </c>
      <c r="Q68" s="8">
        <f t="shared" ref="Q68:Q91" si="13">100*((P68-I68))/IF(I68=0,1,I68)</f>
        <v>0</v>
      </c>
      <c r="R68" s="8">
        <f t="shared" ref="R68:R99" si="14">IF(P68&gt;=80,12,((P68/100)*12)+((Q68/$Q$214))/($Q$215/100))</f>
        <v>0</v>
      </c>
      <c r="S68">
        <f t="shared" ref="S68:S131" si="15">ROUND(R68/$R$214*100,4)</f>
        <v>0</v>
      </c>
      <c r="T68" s="1">
        <f t="shared" ref="T68:T91" si="16">LOOKUP(S68,$Y$3:$Z$10,$AA$3:$AA$10)</f>
        <v>0</v>
      </c>
      <c r="U68">
        <f t="shared" ref="U68:U131" si="17">ROUND((T68/12)*(10/100)*20,1)</f>
        <v>0</v>
      </c>
      <c r="W68">
        <v>0</v>
      </c>
    </row>
    <row r="69" spans="1:23">
      <c r="A69" t="s">
        <v>296</v>
      </c>
      <c r="B69" t="s">
        <v>363</v>
      </c>
      <c r="C69" t="s">
        <v>152</v>
      </c>
      <c r="D69">
        <v>0</v>
      </c>
      <c r="E69">
        <v>0</v>
      </c>
      <c r="F69">
        <v>0</v>
      </c>
      <c r="G69">
        <v>0</v>
      </c>
      <c r="H69" s="8">
        <f t="shared" si="9"/>
        <v>0</v>
      </c>
      <c r="I69" s="8">
        <f t="shared" si="10"/>
        <v>0</v>
      </c>
      <c r="J69">
        <v>2020</v>
      </c>
      <c r="K69">
        <v>100</v>
      </c>
      <c r="L69">
        <v>100</v>
      </c>
      <c r="M69">
        <v>38</v>
      </c>
      <c r="N69">
        <v>15</v>
      </c>
      <c r="O69">
        <f t="shared" si="11"/>
        <v>253</v>
      </c>
      <c r="P69" s="8">
        <f t="shared" si="12"/>
        <v>63.249999999999993</v>
      </c>
      <c r="Q69" s="8">
        <f t="shared" si="13"/>
        <v>6324.9999999999991</v>
      </c>
      <c r="R69" s="8">
        <f t="shared" si="14"/>
        <v>7.6212139757283666</v>
      </c>
      <c r="S69">
        <f t="shared" si="15"/>
        <v>63.510100000000001</v>
      </c>
      <c r="T69" s="1">
        <f t="shared" si="16"/>
        <v>8</v>
      </c>
      <c r="U69">
        <f t="shared" si="17"/>
        <v>1.3</v>
      </c>
      <c r="W69">
        <v>8</v>
      </c>
    </row>
    <row r="70" spans="1:23">
      <c r="A70" t="s">
        <v>296</v>
      </c>
      <c r="B70" t="s">
        <v>364</v>
      </c>
      <c r="C70" t="s">
        <v>152</v>
      </c>
      <c r="D70">
        <v>0</v>
      </c>
      <c r="E70">
        <v>0</v>
      </c>
      <c r="F70">
        <v>0</v>
      </c>
      <c r="G70">
        <v>0</v>
      </c>
      <c r="H70" s="8">
        <f t="shared" si="9"/>
        <v>0</v>
      </c>
      <c r="I70" s="8">
        <f t="shared" si="10"/>
        <v>0</v>
      </c>
      <c r="J70">
        <v>2020</v>
      </c>
      <c r="K70">
        <v>0</v>
      </c>
      <c r="L70">
        <v>0</v>
      </c>
      <c r="M70">
        <v>0</v>
      </c>
      <c r="N70">
        <v>0</v>
      </c>
      <c r="O70">
        <f t="shared" si="11"/>
        <v>0</v>
      </c>
      <c r="P70" s="8">
        <f t="shared" si="12"/>
        <v>0</v>
      </c>
      <c r="Q70" s="8">
        <f t="shared" si="13"/>
        <v>0</v>
      </c>
      <c r="R70" s="8">
        <f t="shared" si="14"/>
        <v>0</v>
      </c>
      <c r="S70">
        <f t="shared" si="15"/>
        <v>0</v>
      </c>
      <c r="T70" s="1">
        <f t="shared" si="16"/>
        <v>0</v>
      </c>
      <c r="U70">
        <f t="shared" si="17"/>
        <v>0</v>
      </c>
      <c r="W70">
        <v>0</v>
      </c>
    </row>
    <row r="71" spans="1:23">
      <c r="A71" t="s">
        <v>296</v>
      </c>
      <c r="B71" t="s">
        <v>365</v>
      </c>
      <c r="C71" t="s">
        <v>152</v>
      </c>
      <c r="D71">
        <v>0</v>
      </c>
      <c r="E71">
        <v>50</v>
      </c>
      <c r="F71">
        <v>0</v>
      </c>
      <c r="G71">
        <v>0</v>
      </c>
      <c r="H71" s="8">
        <f t="shared" si="9"/>
        <v>50</v>
      </c>
      <c r="I71" s="8">
        <f t="shared" si="10"/>
        <v>23.255813953488371</v>
      </c>
      <c r="J71">
        <v>2020</v>
      </c>
      <c r="K71">
        <v>70</v>
      </c>
      <c r="L71">
        <v>100</v>
      </c>
      <c r="M71">
        <v>0</v>
      </c>
      <c r="N71">
        <v>0</v>
      </c>
      <c r="O71">
        <f t="shared" si="11"/>
        <v>170</v>
      </c>
      <c r="P71" s="8">
        <f t="shared" si="12"/>
        <v>42.5</v>
      </c>
      <c r="Q71" s="8">
        <f t="shared" si="13"/>
        <v>82.750000000000014</v>
      </c>
      <c r="R71" s="8">
        <f t="shared" si="14"/>
        <v>5.1004083725678289</v>
      </c>
      <c r="S71">
        <f t="shared" si="15"/>
        <v>42.503399999999999</v>
      </c>
      <c r="T71" s="1">
        <f t="shared" si="16"/>
        <v>4</v>
      </c>
      <c r="U71">
        <f t="shared" si="17"/>
        <v>0.7</v>
      </c>
      <c r="W71">
        <v>4</v>
      </c>
    </row>
    <row r="72" spans="1:23">
      <c r="A72" t="s">
        <v>296</v>
      </c>
      <c r="B72" t="s">
        <v>366</v>
      </c>
      <c r="C72" t="s">
        <v>152</v>
      </c>
      <c r="D72">
        <v>0</v>
      </c>
      <c r="E72">
        <v>0</v>
      </c>
      <c r="F72">
        <v>0</v>
      </c>
      <c r="G72">
        <v>0</v>
      </c>
      <c r="H72" s="8">
        <f t="shared" si="9"/>
        <v>0</v>
      </c>
      <c r="I72" s="8">
        <f t="shared" si="10"/>
        <v>0</v>
      </c>
      <c r="J72">
        <v>2020</v>
      </c>
      <c r="K72">
        <v>100</v>
      </c>
      <c r="L72">
        <v>100</v>
      </c>
      <c r="M72">
        <v>0</v>
      </c>
      <c r="N72">
        <v>0</v>
      </c>
      <c r="O72">
        <f t="shared" si="11"/>
        <v>200</v>
      </c>
      <c r="P72" s="8">
        <f t="shared" si="12"/>
        <v>50</v>
      </c>
      <c r="Q72" s="8">
        <f t="shared" si="13"/>
        <v>5000</v>
      </c>
      <c r="R72" s="8">
        <f t="shared" si="14"/>
        <v>6.0246750796271673</v>
      </c>
      <c r="S72">
        <f t="shared" si="15"/>
        <v>50.205599999999997</v>
      </c>
      <c r="T72" s="1">
        <f t="shared" si="16"/>
        <v>6</v>
      </c>
      <c r="U72">
        <f t="shared" si="17"/>
        <v>1</v>
      </c>
      <c r="W72">
        <v>6</v>
      </c>
    </row>
    <row r="73" spans="1:23">
      <c r="A73" t="s">
        <v>296</v>
      </c>
      <c r="B73" t="s">
        <v>367</v>
      </c>
      <c r="C73" t="s">
        <v>152</v>
      </c>
      <c r="D73">
        <v>0</v>
      </c>
      <c r="E73">
        <v>0</v>
      </c>
      <c r="F73">
        <v>0</v>
      </c>
      <c r="G73">
        <v>0</v>
      </c>
      <c r="H73" s="8">
        <f t="shared" si="9"/>
        <v>0</v>
      </c>
      <c r="I73" s="8">
        <f t="shared" si="10"/>
        <v>0</v>
      </c>
      <c r="J73">
        <v>2020</v>
      </c>
      <c r="K73">
        <v>100</v>
      </c>
      <c r="L73">
        <v>95</v>
      </c>
      <c r="M73">
        <v>98</v>
      </c>
      <c r="N73">
        <v>15</v>
      </c>
      <c r="O73">
        <f t="shared" si="11"/>
        <v>308</v>
      </c>
      <c r="P73" s="8">
        <f t="shared" si="12"/>
        <v>77</v>
      </c>
      <c r="Q73" s="8">
        <f t="shared" si="13"/>
        <v>7700</v>
      </c>
      <c r="R73" s="8">
        <f t="shared" si="14"/>
        <v>9.2779996226258383</v>
      </c>
      <c r="S73">
        <f t="shared" si="15"/>
        <v>77.316699999999997</v>
      </c>
      <c r="T73" s="1">
        <f t="shared" si="16"/>
        <v>10</v>
      </c>
      <c r="U73">
        <f t="shared" si="17"/>
        <v>1.7</v>
      </c>
      <c r="W73">
        <v>12</v>
      </c>
    </row>
    <row r="74" spans="1:23">
      <c r="A74" t="s">
        <v>296</v>
      </c>
      <c r="B74" t="s">
        <v>368</v>
      </c>
      <c r="C74" t="s">
        <v>152</v>
      </c>
      <c r="D74">
        <v>0</v>
      </c>
      <c r="E74">
        <v>0</v>
      </c>
      <c r="F74">
        <v>0</v>
      </c>
      <c r="G74">
        <v>0</v>
      </c>
      <c r="H74" s="8">
        <f t="shared" si="9"/>
        <v>0</v>
      </c>
      <c r="I74" s="8">
        <f t="shared" si="10"/>
        <v>0</v>
      </c>
      <c r="J74">
        <v>2020</v>
      </c>
      <c r="K74">
        <v>85</v>
      </c>
      <c r="L74">
        <v>0</v>
      </c>
      <c r="M74">
        <v>0</v>
      </c>
      <c r="N74">
        <v>0</v>
      </c>
      <c r="O74">
        <f t="shared" si="11"/>
        <v>85</v>
      </c>
      <c r="P74" s="8">
        <f t="shared" si="12"/>
        <v>21.25</v>
      </c>
      <c r="Q74" s="8">
        <f t="shared" si="13"/>
        <v>2125</v>
      </c>
      <c r="R74" s="8">
        <f t="shared" si="14"/>
        <v>2.5604869088415456</v>
      </c>
      <c r="S74">
        <f t="shared" si="15"/>
        <v>21.337399999999999</v>
      </c>
      <c r="T74" s="1">
        <f t="shared" si="16"/>
        <v>1</v>
      </c>
      <c r="U74">
        <f t="shared" si="17"/>
        <v>0.2</v>
      </c>
      <c r="W74">
        <v>1</v>
      </c>
    </row>
    <row r="75" spans="1:23">
      <c r="A75" t="s">
        <v>296</v>
      </c>
      <c r="B75" t="s">
        <v>369</v>
      </c>
      <c r="C75" t="s">
        <v>152</v>
      </c>
      <c r="D75">
        <v>4</v>
      </c>
      <c r="E75">
        <v>4</v>
      </c>
      <c r="F75">
        <v>0</v>
      </c>
      <c r="G75">
        <v>0</v>
      </c>
      <c r="H75" s="8">
        <f t="shared" si="9"/>
        <v>8</v>
      </c>
      <c r="I75" s="8">
        <f t="shared" si="10"/>
        <v>3.7209302325581395</v>
      </c>
      <c r="J75">
        <v>2020</v>
      </c>
      <c r="K75">
        <v>55</v>
      </c>
      <c r="L75">
        <v>4</v>
      </c>
      <c r="M75">
        <v>0</v>
      </c>
      <c r="N75">
        <v>0</v>
      </c>
      <c r="O75">
        <f t="shared" si="11"/>
        <v>59</v>
      </c>
      <c r="P75" s="8">
        <f t="shared" si="12"/>
        <v>14.75</v>
      </c>
      <c r="Q75" s="8">
        <f t="shared" si="13"/>
        <v>296.40625</v>
      </c>
      <c r="R75" s="8">
        <f t="shared" si="14"/>
        <v>1.7714627695641481</v>
      </c>
      <c r="S75">
        <f t="shared" si="15"/>
        <v>14.7622</v>
      </c>
      <c r="T75" s="1">
        <f t="shared" si="16"/>
        <v>0</v>
      </c>
      <c r="U75">
        <f t="shared" si="17"/>
        <v>0</v>
      </c>
      <c r="W75">
        <v>1</v>
      </c>
    </row>
    <row r="76" spans="1:23">
      <c r="A76" t="s">
        <v>296</v>
      </c>
      <c r="B76" t="s">
        <v>370</v>
      </c>
      <c r="C76" t="s">
        <v>152</v>
      </c>
      <c r="D76">
        <v>0</v>
      </c>
      <c r="E76">
        <v>0</v>
      </c>
      <c r="F76">
        <v>0</v>
      </c>
      <c r="G76">
        <v>0</v>
      </c>
      <c r="H76" s="8">
        <f t="shared" si="9"/>
        <v>0</v>
      </c>
      <c r="I76" s="8">
        <f t="shared" si="10"/>
        <v>0</v>
      </c>
      <c r="J76">
        <v>2020</v>
      </c>
      <c r="K76">
        <v>0</v>
      </c>
      <c r="L76">
        <v>0</v>
      </c>
      <c r="M76">
        <v>0</v>
      </c>
      <c r="N76">
        <v>0</v>
      </c>
      <c r="O76">
        <f t="shared" si="11"/>
        <v>0</v>
      </c>
      <c r="P76" s="8">
        <f t="shared" si="12"/>
        <v>0</v>
      </c>
      <c r="Q76" s="8">
        <f t="shared" si="13"/>
        <v>0</v>
      </c>
      <c r="R76" s="8">
        <f t="shared" si="14"/>
        <v>0</v>
      </c>
      <c r="S76">
        <f t="shared" si="15"/>
        <v>0</v>
      </c>
      <c r="T76" s="1">
        <f t="shared" si="16"/>
        <v>0</v>
      </c>
      <c r="U76">
        <f t="shared" si="17"/>
        <v>0</v>
      </c>
      <c r="W76">
        <v>0</v>
      </c>
    </row>
    <row r="77" spans="1:23">
      <c r="A77" t="s">
        <v>296</v>
      </c>
      <c r="B77" t="s">
        <v>371</v>
      </c>
      <c r="C77" t="s">
        <v>152</v>
      </c>
      <c r="H77" s="8">
        <f t="shared" si="9"/>
        <v>0</v>
      </c>
      <c r="I77" s="8">
        <f t="shared" si="10"/>
        <v>0</v>
      </c>
      <c r="J77">
        <v>2020</v>
      </c>
      <c r="K77">
        <v>33.299999999999997</v>
      </c>
      <c r="L77">
        <v>31.69</v>
      </c>
      <c r="M77">
        <v>1.82</v>
      </c>
      <c r="N77">
        <v>0</v>
      </c>
      <c r="O77">
        <f t="shared" si="11"/>
        <v>66.809999999999988</v>
      </c>
      <c r="P77" s="8">
        <f t="shared" si="12"/>
        <v>16.702499999999997</v>
      </c>
      <c r="Q77" s="8">
        <f t="shared" si="13"/>
        <v>1670.2499999999998</v>
      </c>
      <c r="R77" s="8">
        <f t="shared" si="14"/>
        <v>2.0125427103494551</v>
      </c>
      <c r="S77">
        <f t="shared" si="15"/>
        <v>16.7712</v>
      </c>
      <c r="T77" s="1">
        <f t="shared" si="16"/>
        <v>0</v>
      </c>
      <c r="U77">
        <f t="shared" si="17"/>
        <v>0</v>
      </c>
      <c r="W77">
        <v>1</v>
      </c>
    </row>
    <row r="78" spans="1:23">
      <c r="A78" t="s">
        <v>296</v>
      </c>
      <c r="B78" t="s">
        <v>372</v>
      </c>
      <c r="C78" t="s">
        <v>152</v>
      </c>
      <c r="H78" s="8">
        <f t="shared" si="9"/>
        <v>0</v>
      </c>
      <c r="I78" s="8">
        <f t="shared" si="10"/>
        <v>0</v>
      </c>
      <c r="J78">
        <v>2020</v>
      </c>
      <c r="K78">
        <v>100</v>
      </c>
      <c r="L78">
        <v>20</v>
      </c>
      <c r="M78">
        <v>0</v>
      </c>
      <c r="N78">
        <v>0</v>
      </c>
      <c r="O78">
        <f t="shared" si="11"/>
        <v>120</v>
      </c>
      <c r="P78" s="8">
        <f t="shared" si="12"/>
        <v>30</v>
      </c>
      <c r="Q78" s="8">
        <f t="shared" si="13"/>
        <v>3000</v>
      </c>
      <c r="R78" s="8">
        <f t="shared" si="14"/>
        <v>3.6148050477762999</v>
      </c>
      <c r="S78">
        <f t="shared" si="15"/>
        <v>30.1234</v>
      </c>
      <c r="T78" s="1">
        <f t="shared" si="16"/>
        <v>2</v>
      </c>
      <c r="U78">
        <f t="shared" si="17"/>
        <v>0.3</v>
      </c>
      <c r="W78">
        <v>2</v>
      </c>
    </row>
    <row r="79" spans="1:23">
      <c r="A79" t="s">
        <v>296</v>
      </c>
      <c r="B79" t="s">
        <v>373</v>
      </c>
      <c r="C79" t="s">
        <v>152</v>
      </c>
      <c r="D79">
        <v>0</v>
      </c>
      <c r="E79">
        <v>100</v>
      </c>
      <c r="F79">
        <v>100</v>
      </c>
      <c r="G79">
        <v>0</v>
      </c>
      <c r="H79" s="8">
        <f t="shared" si="9"/>
        <v>200</v>
      </c>
      <c r="I79" s="8">
        <f t="shared" si="10"/>
        <v>93.023255813953483</v>
      </c>
      <c r="J79">
        <v>2020</v>
      </c>
      <c r="K79">
        <v>83.33</v>
      </c>
      <c r="L79">
        <v>100</v>
      </c>
      <c r="M79">
        <v>83.33</v>
      </c>
      <c r="N79">
        <v>0</v>
      </c>
      <c r="O79">
        <f t="shared" si="11"/>
        <v>266.65999999999997</v>
      </c>
      <c r="P79" s="8">
        <f t="shared" si="12"/>
        <v>66.664999999999992</v>
      </c>
      <c r="Q79" s="8">
        <f t="shared" si="13"/>
        <v>-28.335125000000005</v>
      </c>
      <c r="R79" s="8">
        <f t="shared" si="14"/>
        <v>7.9996601657068753</v>
      </c>
      <c r="S79">
        <f t="shared" si="15"/>
        <v>66.663799999999995</v>
      </c>
      <c r="T79" s="1">
        <f t="shared" si="16"/>
        <v>8</v>
      </c>
      <c r="U79">
        <f t="shared" si="17"/>
        <v>1.3</v>
      </c>
      <c r="W79">
        <v>8</v>
      </c>
    </row>
    <row r="80" spans="1:23">
      <c r="A80" t="s">
        <v>296</v>
      </c>
      <c r="B80" t="s">
        <v>374</v>
      </c>
      <c r="C80" t="s">
        <v>152</v>
      </c>
      <c r="D80">
        <v>0</v>
      </c>
      <c r="E80">
        <v>0</v>
      </c>
      <c r="F80">
        <v>0</v>
      </c>
      <c r="G80">
        <v>0</v>
      </c>
      <c r="H80" s="8">
        <f t="shared" si="9"/>
        <v>0</v>
      </c>
      <c r="I80" s="8">
        <f t="shared" si="10"/>
        <v>0</v>
      </c>
      <c r="J80">
        <v>2020</v>
      </c>
      <c r="K80">
        <v>51</v>
      </c>
      <c r="L80">
        <v>0</v>
      </c>
      <c r="M80">
        <v>0</v>
      </c>
      <c r="N80">
        <v>0</v>
      </c>
      <c r="O80">
        <f t="shared" si="11"/>
        <v>51</v>
      </c>
      <c r="P80" s="8">
        <f t="shared" si="12"/>
        <v>12.75</v>
      </c>
      <c r="Q80" s="8">
        <f t="shared" si="13"/>
        <v>1275</v>
      </c>
      <c r="R80" s="8">
        <f t="shared" si="14"/>
        <v>1.5362921453049276</v>
      </c>
      <c r="S80">
        <f t="shared" si="15"/>
        <v>12.8024</v>
      </c>
      <c r="T80" s="1">
        <f t="shared" si="16"/>
        <v>0</v>
      </c>
      <c r="U80">
        <f t="shared" si="17"/>
        <v>0</v>
      </c>
      <c r="W80">
        <v>0</v>
      </c>
    </row>
    <row r="81" spans="1:23">
      <c r="A81" t="s">
        <v>296</v>
      </c>
      <c r="B81" t="s">
        <v>375</v>
      </c>
      <c r="C81" t="s">
        <v>152</v>
      </c>
      <c r="H81" s="8">
        <f t="shared" si="9"/>
        <v>0</v>
      </c>
      <c r="I81" s="8">
        <f t="shared" si="10"/>
        <v>0</v>
      </c>
      <c r="J81">
        <v>2020</v>
      </c>
      <c r="O81">
        <f t="shared" si="11"/>
        <v>0</v>
      </c>
      <c r="P81" s="8">
        <f t="shared" si="12"/>
        <v>0</v>
      </c>
      <c r="Q81" s="8">
        <f t="shared" si="13"/>
        <v>0</v>
      </c>
      <c r="R81" s="8">
        <f t="shared" si="14"/>
        <v>0</v>
      </c>
      <c r="S81">
        <f t="shared" si="15"/>
        <v>0</v>
      </c>
      <c r="T81" s="1">
        <f t="shared" si="16"/>
        <v>0</v>
      </c>
      <c r="U81">
        <f t="shared" si="17"/>
        <v>0</v>
      </c>
      <c r="W81">
        <v>0</v>
      </c>
    </row>
    <row r="82" spans="1:23">
      <c r="A82" t="s">
        <v>296</v>
      </c>
      <c r="B82" t="s">
        <v>376</v>
      </c>
      <c r="C82" t="s">
        <v>152</v>
      </c>
      <c r="D82">
        <v>0</v>
      </c>
      <c r="E82">
        <v>0</v>
      </c>
      <c r="F82">
        <v>0</v>
      </c>
      <c r="G82">
        <v>0</v>
      </c>
      <c r="H82" s="8">
        <f t="shared" si="9"/>
        <v>0</v>
      </c>
      <c r="I82" s="8">
        <f t="shared" si="10"/>
        <v>0</v>
      </c>
      <c r="J82">
        <v>2020</v>
      </c>
      <c r="K82">
        <v>0</v>
      </c>
      <c r="L82">
        <v>0</v>
      </c>
      <c r="M82">
        <v>0</v>
      </c>
      <c r="N82">
        <v>0</v>
      </c>
      <c r="O82">
        <f t="shared" si="11"/>
        <v>0</v>
      </c>
      <c r="P82" s="8">
        <f t="shared" si="12"/>
        <v>0</v>
      </c>
      <c r="Q82" s="8">
        <f t="shared" si="13"/>
        <v>0</v>
      </c>
      <c r="R82" s="8">
        <f t="shared" si="14"/>
        <v>0</v>
      </c>
      <c r="S82">
        <f t="shared" si="15"/>
        <v>0</v>
      </c>
      <c r="T82" s="1">
        <f t="shared" si="16"/>
        <v>0</v>
      </c>
      <c r="U82">
        <f t="shared" si="17"/>
        <v>0</v>
      </c>
      <c r="W82">
        <v>0</v>
      </c>
    </row>
    <row r="83" spans="1:23">
      <c r="A83" t="s">
        <v>296</v>
      </c>
      <c r="B83" t="s">
        <v>377</v>
      </c>
      <c r="C83" t="s">
        <v>152</v>
      </c>
      <c r="D83">
        <v>0</v>
      </c>
      <c r="E83">
        <v>0</v>
      </c>
      <c r="F83">
        <v>0</v>
      </c>
      <c r="G83">
        <v>0</v>
      </c>
      <c r="H83" s="8">
        <f t="shared" si="9"/>
        <v>0</v>
      </c>
      <c r="I83" s="8">
        <f t="shared" si="10"/>
        <v>0</v>
      </c>
      <c r="J83">
        <v>2020</v>
      </c>
      <c r="K83">
        <v>0</v>
      </c>
      <c r="L83">
        <v>0</v>
      </c>
      <c r="M83">
        <v>0</v>
      </c>
      <c r="N83">
        <v>0</v>
      </c>
      <c r="O83">
        <f t="shared" si="11"/>
        <v>0</v>
      </c>
      <c r="P83" s="8">
        <f t="shared" si="12"/>
        <v>0</v>
      </c>
      <c r="Q83" s="8">
        <f t="shared" si="13"/>
        <v>0</v>
      </c>
      <c r="R83" s="8">
        <f t="shared" si="14"/>
        <v>0</v>
      </c>
      <c r="S83">
        <f t="shared" si="15"/>
        <v>0</v>
      </c>
      <c r="T83" s="1">
        <f t="shared" si="16"/>
        <v>0</v>
      </c>
      <c r="U83">
        <f t="shared" si="17"/>
        <v>0</v>
      </c>
      <c r="W83">
        <v>0</v>
      </c>
    </row>
    <row r="84" spans="1:23">
      <c r="A84" t="s">
        <v>296</v>
      </c>
      <c r="B84" t="s">
        <v>378</v>
      </c>
      <c r="C84" t="s">
        <v>152</v>
      </c>
      <c r="D84">
        <v>0</v>
      </c>
      <c r="E84">
        <v>100</v>
      </c>
      <c r="F84">
        <v>0</v>
      </c>
      <c r="G84">
        <v>0</v>
      </c>
      <c r="H84" s="8">
        <f t="shared" si="9"/>
        <v>100</v>
      </c>
      <c r="I84" s="8">
        <f t="shared" si="10"/>
        <v>46.511627906976742</v>
      </c>
      <c r="J84">
        <v>2020</v>
      </c>
      <c r="K84">
        <v>85</v>
      </c>
      <c r="L84">
        <v>100</v>
      </c>
      <c r="M84">
        <v>50</v>
      </c>
      <c r="N84">
        <v>0</v>
      </c>
      <c r="O84">
        <f t="shared" si="11"/>
        <v>235</v>
      </c>
      <c r="P84" s="8">
        <f t="shared" si="12"/>
        <v>58.75</v>
      </c>
      <c r="Q84" s="8">
        <f t="shared" si="13"/>
        <v>26.312500000000007</v>
      </c>
      <c r="R84" s="8">
        <f t="shared" si="14"/>
        <v>7.0501298526065383</v>
      </c>
      <c r="S84">
        <f t="shared" si="15"/>
        <v>58.751100000000001</v>
      </c>
      <c r="T84" s="1">
        <f t="shared" si="16"/>
        <v>6</v>
      </c>
      <c r="U84">
        <f t="shared" si="17"/>
        <v>1</v>
      </c>
      <c r="W84">
        <v>6</v>
      </c>
    </row>
    <row r="85" spans="1:23">
      <c r="A85" t="s">
        <v>296</v>
      </c>
      <c r="B85" t="s">
        <v>379</v>
      </c>
      <c r="C85" t="s">
        <v>152</v>
      </c>
      <c r="D85">
        <v>0</v>
      </c>
      <c r="E85">
        <v>0</v>
      </c>
      <c r="F85">
        <v>0</v>
      </c>
      <c r="G85">
        <v>0</v>
      </c>
      <c r="H85" s="8">
        <f t="shared" si="9"/>
        <v>0</v>
      </c>
      <c r="I85" s="8">
        <f t="shared" si="10"/>
        <v>0</v>
      </c>
      <c r="J85">
        <v>2020</v>
      </c>
      <c r="K85">
        <v>100</v>
      </c>
      <c r="L85">
        <v>14</v>
      </c>
      <c r="M85">
        <v>55</v>
      </c>
      <c r="N85">
        <v>5</v>
      </c>
      <c r="O85">
        <f t="shared" si="11"/>
        <v>174</v>
      </c>
      <c r="P85" s="8">
        <f t="shared" si="12"/>
        <v>43.5</v>
      </c>
      <c r="Q85" s="8">
        <f t="shared" si="13"/>
        <v>4350</v>
      </c>
      <c r="R85" s="8">
        <f t="shared" si="14"/>
        <v>5.2414673192756354</v>
      </c>
      <c r="S85">
        <f t="shared" si="15"/>
        <v>43.678899999999999</v>
      </c>
      <c r="T85" s="1">
        <f t="shared" si="16"/>
        <v>4</v>
      </c>
      <c r="U85">
        <f t="shared" si="17"/>
        <v>0.7</v>
      </c>
      <c r="W85">
        <v>4</v>
      </c>
    </row>
    <row r="86" spans="1:23">
      <c r="A86" t="s">
        <v>296</v>
      </c>
      <c r="B86" t="s">
        <v>380</v>
      </c>
      <c r="C86" t="s">
        <v>152</v>
      </c>
      <c r="H86" s="8">
        <f t="shared" si="9"/>
        <v>0</v>
      </c>
      <c r="I86" s="8">
        <f t="shared" si="10"/>
        <v>0</v>
      </c>
      <c r="J86">
        <v>2020</v>
      </c>
      <c r="O86">
        <f t="shared" si="11"/>
        <v>0</v>
      </c>
      <c r="P86" s="8">
        <f t="shared" si="12"/>
        <v>0</v>
      </c>
      <c r="Q86" s="8">
        <f t="shared" si="13"/>
        <v>0</v>
      </c>
      <c r="R86" s="8">
        <f t="shared" si="14"/>
        <v>0</v>
      </c>
      <c r="S86">
        <f t="shared" si="15"/>
        <v>0</v>
      </c>
      <c r="T86" s="1">
        <f t="shared" si="16"/>
        <v>0</v>
      </c>
      <c r="U86">
        <f t="shared" si="17"/>
        <v>0</v>
      </c>
      <c r="W86">
        <v>0</v>
      </c>
    </row>
    <row r="87" spans="1:23">
      <c r="A87" t="s">
        <v>296</v>
      </c>
      <c r="B87" t="s">
        <v>381</v>
      </c>
      <c r="C87" t="s">
        <v>152</v>
      </c>
      <c r="H87" s="8">
        <f t="shared" si="9"/>
        <v>0</v>
      </c>
      <c r="I87" s="8">
        <f t="shared" si="10"/>
        <v>0</v>
      </c>
      <c r="J87">
        <v>2020</v>
      </c>
      <c r="O87">
        <f t="shared" si="11"/>
        <v>0</v>
      </c>
      <c r="P87" s="8">
        <f t="shared" si="12"/>
        <v>0</v>
      </c>
      <c r="Q87" s="8">
        <f t="shared" si="13"/>
        <v>0</v>
      </c>
      <c r="R87" s="8">
        <f t="shared" si="14"/>
        <v>0</v>
      </c>
      <c r="S87">
        <f t="shared" si="15"/>
        <v>0</v>
      </c>
      <c r="T87" s="1">
        <f t="shared" si="16"/>
        <v>0</v>
      </c>
      <c r="U87">
        <f t="shared" si="17"/>
        <v>0</v>
      </c>
      <c r="W87">
        <v>0</v>
      </c>
    </row>
    <row r="88" spans="1:23">
      <c r="A88" t="s">
        <v>296</v>
      </c>
      <c r="B88" t="s">
        <v>382</v>
      </c>
      <c r="C88" t="s">
        <v>152</v>
      </c>
      <c r="H88" s="8">
        <f t="shared" si="9"/>
        <v>0</v>
      </c>
      <c r="I88" s="8">
        <f t="shared" si="10"/>
        <v>0</v>
      </c>
      <c r="J88">
        <v>2020</v>
      </c>
      <c r="O88">
        <f t="shared" si="11"/>
        <v>0</v>
      </c>
      <c r="P88" s="8">
        <f t="shared" si="12"/>
        <v>0</v>
      </c>
      <c r="Q88" s="8">
        <f t="shared" si="13"/>
        <v>0</v>
      </c>
      <c r="R88" s="8">
        <f t="shared" si="14"/>
        <v>0</v>
      </c>
      <c r="S88">
        <f t="shared" si="15"/>
        <v>0</v>
      </c>
      <c r="T88" s="1">
        <f t="shared" si="16"/>
        <v>0</v>
      </c>
      <c r="U88">
        <f t="shared" si="17"/>
        <v>0</v>
      </c>
      <c r="W88">
        <v>0</v>
      </c>
    </row>
    <row r="89" spans="1:23">
      <c r="A89" t="s">
        <v>296</v>
      </c>
      <c r="B89" t="s">
        <v>383</v>
      </c>
      <c r="C89" t="s">
        <v>152</v>
      </c>
      <c r="D89">
        <v>0</v>
      </c>
      <c r="E89">
        <v>0</v>
      </c>
      <c r="F89">
        <v>0</v>
      </c>
      <c r="G89">
        <v>0</v>
      </c>
      <c r="H89" s="8">
        <f t="shared" si="9"/>
        <v>0</v>
      </c>
      <c r="I89" s="8">
        <f t="shared" si="10"/>
        <v>0</v>
      </c>
      <c r="J89">
        <v>2020</v>
      </c>
      <c r="K89">
        <v>100</v>
      </c>
      <c r="L89">
        <v>100</v>
      </c>
      <c r="M89">
        <v>0</v>
      </c>
      <c r="N89">
        <v>0</v>
      </c>
      <c r="O89">
        <f t="shared" si="11"/>
        <v>200</v>
      </c>
      <c r="P89" s="8">
        <f t="shared" si="12"/>
        <v>50</v>
      </c>
      <c r="Q89" s="8">
        <f t="shared" si="13"/>
        <v>5000</v>
      </c>
      <c r="R89" s="8">
        <f t="shared" si="14"/>
        <v>6.0246750796271673</v>
      </c>
      <c r="S89">
        <f t="shared" si="15"/>
        <v>50.205599999999997</v>
      </c>
      <c r="T89" s="1">
        <f t="shared" si="16"/>
        <v>6</v>
      </c>
      <c r="U89">
        <f t="shared" si="17"/>
        <v>1</v>
      </c>
      <c r="W89">
        <v>8</v>
      </c>
    </row>
    <row r="90" spans="1:23">
      <c r="A90" t="s">
        <v>296</v>
      </c>
      <c r="B90" t="s">
        <v>384</v>
      </c>
      <c r="C90" t="s">
        <v>152</v>
      </c>
      <c r="D90">
        <v>0</v>
      </c>
      <c r="E90">
        <v>0</v>
      </c>
      <c r="F90">
        <v>0</v>
      </c>
      <c r="G90">
        <v>0</v>
      </c>
      <c r="H90" s="8">
        <f t="shared" si="9"/>
        <v>0</v>
      </c>
      <c r="I90" s="8">
        <f t="shared" si="10"/>
        <v>0</v>
      </c>
      <c r="J90">
        <v>2020</v>
      </c>
      <c r="K90">
        <v>100</v>
      </c>
      <c r="L90">
        <v>0</v>
      </c>
      <c r="M90">
        <v>66</v>
      </c>
      <c r="N90">
        <v>0</v>
      </c>
      <c r="O90">
        <f t="shared" si="11"/>
        <v>166</v>
      </c>
      <c r="P90" s="8">
        <f t="shared" si="12"/>
        <v>41.5</v>
      </c>
      <c r="Q90" s="8">
        <f t="shared" si="13"/>
        <v>4150</v>
      </c>
      <c r="R90" s="8">
        <f t="shared" si="14"/>
        <v>5.000480316090548</v>
      </c>
      <c r="S90">
        <f t="shared" si="15"/>
        <v>41.670699999999997</v>
      </c>
      <c r="T90" s="1">
        <f t="shared" si="16"/>
        <v>4</v>
      </c>
      <c r="U90">
        <f t="shared" si="17"/>
        <v>0.7</v>
      </c>
      <c r="W90">
        <v>4</v>
      </c>
    </row>
    <row r="91" spans="1:23">
      <c r="A91" t="s">
        <v>296</v>
      </c>
      <c r="B91" t="s">
        <v>385</v>
      </c>
      <c r="C91" t="s">
        <v>152</v>
      </c>
      <c r="D91">
        <v>0</v>
      </c>
      <c r="E91">
        <v>0</v>
      </c>
      <c r="F91">
        <v>0</v>
      </c>
      <c r="G91">
        <v>0</v>
      </c>
      <c r="H91" s="8">
        <f t="shared" si="9"/>
        <v>0</v>
      </c>
      <c r="I91" s="8">
        <f t="shared" si="10"/>
        <v>0</v>
      </c>
      <c r="J91">
        <v>2020</v>
      </c>
      <c r="K91">
        <v>100</v>
      </c>
      <c r="L91">
        <v>100</v>
      </c>
      <c r="M91">
        <v>0</v>
      </c>
      <c r="N91">
        <v>0</v>
      </c>
      <c r="O91">
        <f t="shared" si="11"/>
        <v>200</v>
      </c>
      <c r="P91" s="8">
        <f t="shared" si="12"/>
        <v>50</v>
      </c>
      <c r="Q91" s="8">
        <f t="shared" si="13"/>
        <v>5000</v>
      </c>
      <c r="R91" s="8">
        <f t="shared" si="14"/>
        <v>6.0246750796271673</v>
      </c>
      <c r="S91">
        <f t="shared" si="15"/>
        <v>50.205599999999997</v>
      </c>
      <c r="T91" s="1">
        <f t="shared" si="16"/>
        <v>6</v>
      </c>
      <c r="U91">
        <f t="shared" si="17"/>
        <v>1</v>
      </c>
      <c r="W91">
        <v>6</v>
      </c>
    </row>
    <row r="92" spans="1:23">
      <c r="A92" t="s">
        <v>296</v>
      </c>
      <c r="B92" t="s">
        <v>386</v>
      </c>
      <c r="C92" t="s">
        <v>152</v>
      </c>
      <c r="D92">
        <v>0</v>
      </c>
      <c r="E92">
        <v>0</v>
      </c>
      <c r="F92">
        <v>0</v>
      </c>
      <c r="G92">
        <v>0</v>
      </c>
      <c r="H92" s="8">
        <f t="shared" ref="H92:H123" si="18">SUM(D92:G92)</f>
        <v>0</v>
      </c>
      <c r="I92" s="8">
        <f t="shared" si="10"/>
        <v>0</v>
      </c>
      <c r="J92">
        <v>2020</v>
      </c>
      <c r="K92">
        <v>100</v>
      </c>
      <c r="L92">
        <v>100</v>
      </c>
      <c r="M92">
        <v>100</v>
      </c>
      <c r="N92">
        <v>0</v>
      </c>
      <c r="O92">
        <f t="shared" ref="O92:O123" si="19">SUM(K92:N92)</f>
        <v>300</v>
      </c>
      <c r="P92" s="8">
        <f t="shared" si="12"/>
        <v>75</v>
      </c>
      <c r="Q92" s="8">
        <f t="shared" ref="Q92:Q123" si="20">100*((P92-I92))/IF(I92=0,1,I92)</f>
        <v>7500</v>
      </c>
      <c r="R92" s="8">
        <f t="shared" si="14"/>
        <v>9.0370126194407501</v>
      </c>
      <c r="S92">
        <f t="shared" si="15"/>
        <v>75.308400000000006</v>
      </c>
      <c r="T92" s="1">
        <f t="shared" ref="T92:T123" si="21">LOOKUP(S92,$Y$3:$Z$10,$AA$3:$AA$10)</f>
        <v>10</v>
      </c>
      <c r="U92">
        <f t="shared" si="17"/>
        <v>1.7</v>
      </c>
      <c r="W92">
        <v>12</v>
      </c>
    </row>
    <row r="93" spans="1:23">
      <c r="A93" t="s">
        <v>296</v>
      </c>
      <c r="B93" t="s">
        <v>387</v>
      </c>
      <c r="C93" t="s">
        <v>152</v>
      </c>
      <c r="D93">
        <v>0</v>
      </c>
      <c r="E93">
        <v>0</v>
      </c>
      <c r="F93">
        <v>0</v>
      </c>
      <c r="G93">
        <v>0</v>
      </c>
      <c r="H93" s="8">
        <f t="shared" si="18"/>
        <v>0</v>
      </c>
      <c r="I93" s="8">
        <f t="shared" si="10"/>
        <v>0</v>
      </c>
      <c r="J93">
        <v>2020</v>
      </c>
      <c r="K93">
        <v>100</v>
      </c>
      <c r="L93">
        <v>100</v>
      </c>
      <c r="M93">
        <v>0</v>
      </c>
      <c r="N93">
        <v>0</v>
      </c>
      <c r="O93">
        <f t="shared" si="19"/>
        <v>200</v>
      </c>
      <c r="P93" s="8">
        <f t="shared" si="12"/>
        <v>50</v>
      </c>
      <c r="Q93" s="8">
        <f t="shared" si="20"/>
        <v>5000</v>
      </c>
      <c r="R93" s="8">
        <f t="shared" si="14"/>
        <v>6.0246750796271673</v>
      </c>
      <c r="S93">
        <f t="shared" si="15"/>
        <v>50.205599999999997</v>
      </c>
      <c r="T93" s="1">
        <f t="shared" si="21"/>
        <v>6</v>
      </c>
      <c r="U93">
        <f t="shared" si="17"/>
        <v>1</v>
      </c>
      <c r="W93">
        <v>6</v>
      </c>
    </row>
    <row r="94" spans="1:23">
      <c r="A94" t="s">
        <v>296</v>
      </c>
      <c r="B94" t="s">
        <v>388</v>
      </c>
      <c r="C94" t="s">
        <v>152</v>
      </c>
      <c r="D94">
        <v>0</v>
      </c>
      <c r="E94">
        <v>0</v>
      </c>
      <c r="F94">
        <v>0</v>
      </c>
      <c r="G94">
        <v>0</v>
      </c>
      <c r="H94" s="8">
        <f t="shared" si="18"/>
        <v>0</v>
      </c>
      <c r="I94" s="8">
        <f t="shared" si="10"/>
        <v>0</v>
      </c>
      <c r="J94">
        <v>2020</v>
      </c>
      <c r="K94">
        <v>100</v>
      </c>
      <c r="L94">
        <v>100</v>
      </c>
      <c r="M94">
        <v>100</v>
      </c>
      <c r="N94">
        <v>100</v>
      </c>
      <c r="O94">
        <f t="shared" si="19"/>
        <v>400</v>
      </c>
      <c r="P94" s="8">
        <f t="shared" si="12"/>
        <v>100</v>
      </c>
      <c r="Q94" s="8">
        <f t="shared" si="20"/>
        <v>10000</v>
      </c>
      <c r="R94" s="8">
        <f t="shared" si="14"/>
        <v>12</v>
      </c>
      <c r="S94">
        <f t="shared" si="15"/>
        <v>100</v>
      </c>
      <c r="T94" s="1">
        <f t="shared" si="21"/>
        <v>12</v>
      </c>
      <c r="U94">
        <f t="shared" si="17"/>
        <v>2</v>
      </c>
      <c r="W94">
        <v>12</v>
      </c>
    </row>
    <row r="95" spans="1:23">
      <c r="A95" t="s">
        <v>296</v>
      </c>
      <c r="B95" t="s">
        <v>389</v>
      </c>
      <c r="C95" t="s">
        <v>152</v>
      </c>
      <c r="H95" s="8">
        <f t="shared" si="18"/>
        <v>0</v>
      </c>
      <c r="I95" s="8">
        <f t="shared" si="10"/>
        <v>0</v>
      </c>
      <c r="J95">
        <v>2020</v>
      </c>
      <c r="O95">
        <f t="shared" si="19"/>
        <v>0</v>
      </c>
      <c r="P95" s="8">
        <f t="shared" si="12"/>
        <v>0</v>
      </c>
      <c r="Q95" s="8">
        <f t="shared" si="20"/>
        <v>0</v>
      </c>
      <c r="R95" s="8">
        <f t="shared" si="14"/>
        <v>0</v>
      </c>
      <c r="S95">
        <f t="shared" si="15"/>
        <v>0</v>
      </c>
      <c r="T95" s="1">
        <f t="shared" si="21"/>
        <v>0</v>
      </c>
      <c r="U95">
        <f t="shared" si="17"/>
        <v>0</v>
      </c>
      <c r="W95">
        <v>0</v>
      </c>
    </row>
    <row r="96" spans="1:23">
      <c r="A96" t="s">
        <v>296</v>
      </c>
      <c r="B96" t="s">
        <v>390</v>
      </c>
      <c r="C96" t="s">
        <v>152</v>
      </c>
      <c r="H96" s="8">
        <f t="shared" si="18"/>
        <v>0</v>
      </c>
      <c r="I96" s="8">
        <f t="shared" si="10"/>
        <v>0</v>
      </c>
      <c r="J96">
        <v>2020</v>
      </c>
      <c r="O96">
        <f t="shared" si="19"/>
        <v>0</v>
      </c>
      <c r="P96" s="8">
        <f t="shared" si="12"/>
        <v>0</v>
      </c>
      <c r="Q96" s="8">
        <f t="shared" si="20"/>
        <v>0</v>
      </c>
      <c r="R96" s="8">
        <f t="shared" si="14"/>
        <v>0</v>
      </c>
      <c r="S96">
        <f t="shared" si="15"/>
        <v>0</v>
      </c>
      <c r="T96" s="1">
        <f t="shared" si="21"/>
        <v>0</v>
      </c>
      <c r="U96">
        <f t="shared" si="17"/>
        <v>0</v>
      </c>
      <c r="W96">
        <v>0</v>
      </c>
    </row>
    <row r="97" spans="1:23">
      <c r="A97" t="s">
        <v>296</v>
      </c>
      <c r="B97" t="s">
        <v>391</v>
      </c>
      <c r="C97" t="s">
        <v>152</v>
      </c>
      <c r="H97" s="8">
        <f t="shared" si="18"/>
        <v>0</v>
      </c>
      <c r="I97" s="8">
        <f t="shared" si="10"/>
        <v>0</v>
      </c>
      <c r="J97">
        <v>2020</v>
      </c>
      <c r="O97">
        <f t="shared" si="19"/>
        <v>0</v>
      </c>
      <c r="P97" s="8">
        <f t="shared" si="12"/>
        <v>0</v>
      </c>
      <c r="Q97" s="8">
        <f t="shared" si="20"/>
        <v>0</v>
      </c>
      <c r="R97" s="8">
        <f t="shared" si="14"/>
        <v>0</v>
      </c>
      <c r="S97">
        <f t="shared" si="15"/>
        <v>0</v>
      </c>
      <c r="T97" s="1">
        <f t="shared" si="21"/>
        <v>0</v>
      </c>
      <c r="U97">
        <f t="shared" si="17"/>
        <v>0</v>
      </c>
      <c r="W97">
        <v>0</v>
      </c>
    </row>
    <row r="98" spans="1:23">
      <c r="A98" t="s">
        <v>296</v>
      </c>
      <c r="B98" t="s">
        <v>392</v>
      </c>
      <c r="C98" t="s">
        <v>152</v>
      </c>
      <c r="D98">
        <v>0</v>
      </c>
      <c r="E98">
        <v>0</v>
      </c>
      <c r="F98">
        <v>0</v>
      </c>
      <c r="G98">
        <v>0</v>
      </c>
      <c r="H98" s="8">
        <f t="shared" si="18"/>
        <v>0</v>
      </c>
      <c r="I98" s="8">
        <f t="shared" si="10"/>
        <v>0</v>
      </c>
      <c r="J98">
        <v>2020</v>
      </c>
      <c r="K98">
        <v>17.5</v>
      </c>
      <c r="L98">
        <v>17.5</v>
      </c>
      <c r="M98">
        <v>17.5</v>
      </c>
      <c r="N98">
        <v>17.5</v>
      </c>
      <c r="O98">
        <f t="shared" si="19"/>
        <v>70</v>
      </c>
      <c r="P98" s="8">
        <f t="shared" si="12"/>
        <v>17.5</v>
      </c>
      <c r="Q98" s="8">
        <f t="shared" si="20"/>
        <v>1750</v>
      </c>
      <c r="R98" s="8">
        <f t="shared" si="14"/>
        <v>2.108636277869508</v>
      </c>
      <c r="S98">
        <f t="shared" si="15"/>
        <v>17.571999999999999</v>
      </c>
      <c r="T98" s="1">
        <f t="shared" si="21"/>
        <v>0</v>
      </c>
      <c r="U98">
        <f t="shared" si="17"/>
        <v>0</v>
      </c>
      <c r="W98">
        <v>1</v>
      </c>
    </row>
    <row r="99" spans="1:23">
      <c r="A99" t="s">
        <v>296</v>
      </c>
      <c r="B99" t="s">
        <v>393</v>
      </c>
      <c r="C99" t="s">
        <v>152</v>
      </c>
      <c r="H99" s="8">
        <f t="shared" si="18"/>
        <v>0</v>
      </c>
      <c r="I99" s="8">
        <f t="shared" si="10"/>
        <v>0</v>
      </c>
      <c r="J99">
        <v>2020</v>
      </c>
      <c r="O99">
        <f t="shared" si="19"/>
        <v>0</v>
      </c>
      <c r="P99" s="8">
        <f t="shared" si="12"/>
        <v>0</v>
      </c>
      <c r="Q99" s="8">
        <f t="shared" si="20"/>
        <v>0</v>
      </c>
      <c r="R99" s="8">
        <f t="shared" si="14"/>
        <v>0</v>
      </c>
      <c r="S99">
        <f t="shared" si="15"/>
        <v>0</v>
      </c>
      <c r="T99" s="1">
        <f t="shared" si="21"/>
        <v>0</v>
      </c>
      <c r="U99">
        <f t="shared" si="17"/>
        <v>0</v>
      </c>
      <c r="W99">
        <v>0</v>
      </c>
    </row>
    <row r="100" spans="1:23">
      <c r="A100" t="s">
        <v>296</v>
      </c>
      <c r="B100" t="s">
        <v>394</v>
      </c>
      <c r="C100" t="s">
        <v>152</v>
      </c>
      <c r="D100">
        <v>0</v>
      </c>
      <c r="E100">
        <v>0</v>
      </c>
      <c r="F100">
        <v>0</v>
      </c>
      <c r="G100">
        <v>0</v>
      </c>
      <c r="H100" s="8">
        <f t="shared" si="18"/>
        <v>0</v>
      </c>
      <c r="I100" s="8">
        <f t="shared" ref="I100:I131" si="22">H100/$H$215*100</f>
        <v>0</v>
      </c>
      <c r="J100">
        <v>2020</v>
      </c>
      <c r="K100">
        <v>3</v>
      </c>
      <c r="L100">
        <v>33.35</v>
      </c>
      <c r="M100">
        <v>0.5</v>
      </c>
      <c r="N100">
        <v>0</v>
      </c>
      <c r="O100">
        <f t="shared" si="19"/>
        <v>36.85</v>
      </c>
      <c r="P100" s="8">
        <f t="shared" ref="P100:P131" si="23">O100/$O$215*100</f>
        <v>9.2125000000000004</v>
      </c>
      <c r="Q100" s="8">
        <f t="shared" si="20"/>
        <v>921.25</v>
      </c>
      <c r="R100" s="8">
        <f t="shared" ref="R100:R131" si="24">IF(P100&gt;=80,12,((P100/100)*12)+((Q100/$Q$214))/($Q$215/100))</f>
        <v>1.1100463834213055</v>
      </c>
      <c r="S100">
        <f t="shared" si="15"/>
        <v>9.2504000000000008</v>
      </c>
      <c r="T100" s="1">
        <f t="shared" si="21"/>
        <v>0</v>
      </c>
      <c r="U100">
        <f t="shared" si="17"/>
        <v>0</v>
      </c>
      <c r="W100">
        <v>0</v>
      </c>
    </row>
    <row r="101" spans="1:23">
      <c r="A101" t="s">
        <v>296</v>
      </c>
      <c r="B101" t="s">
        <v>395</v>
      </c>
      <c r="C101" t="s">
        <v>152</v>
      </c>
      <c r="H101" s="8">
        <f t="shared" si="18"/>
        <v>0</v>
      </c>
      <c r="I101" s="8">
        <f t="shared" si="22"/>
        <v>0</v>
      </c>
      <c r="J101">
        <v>2020</v>
      </c>
      <c r="K101">
        <v>100</v>
      </c>
      <c r="L101">
        <v>25</v>
      </c>
      <c r="M101">
        <v>0</v>
      </c>
      <c r="N101">
        <v>0</v>
      </c>
      <c r="O101">
        <f t="shared" si="19"/>
        <v>125</v>
      </c>
      <c r="P101" s="8">
        <f t="shared" si="23"/>
        <v>31.25</v>
      </c>
      <c r="Q101" s="8">
        <f t="shared" si="20"/>
        <v>3125</v>
      </c>
      <c r="R101" s="8">
        <f t="shared" si="24"/>
        <v>3.7654219247669793</v>
      </c>
      <c r="S101">
        <f t="shared" si="15"/>
        <v>31.378499999999999</v>
      </c>
      <c r="T101" s="1">
        <f t="shared" si="21"/>
        <v>2</v>
      </c>
      <c r="U101">
        <f t="shared" si="17"/>
        <v>0.3</v>
      </c>
      <c r="W101">
        <v>2</v>
      </c>
    </row>
    <row r="102" spans="1:23">
      <c r="A102" t="s">
        <v>296</v>
      </c>
      <c r="B102" t="s">
        <v>396</v>
      </c>
      <c r="C102" t="s">
        <v>152</v>
      </c>
      <c r="H102" s="8">
        <f t="shared" si="18"/>
        <v>0</v>
      </c>
      <c r="I102" s="8">
        <f t="shared" si="22"/>
        <v>0</v>
      </c>
      <c r="J102">
        <v>2020</v>
      </c>
      <c r="K102">
        <v>100</v>
      </c>
      <c r="L102">
        <v>100</v>
      </c>
      <c r="M102">
        <v>0</v>
      </c>
      <c r="N102">
        <v>0</v>
      </c>
      <c r="O102">
        <f t="shared" si="19"/>
        <v>200</v>
      </c>
      <c r="P102" s="8">
        <f t="shared" si="23"/>
        <v>50</v>
      </c>
      <c r="Q102" s="8">
        <f t="shared" si="20"/>
        <v>5000</v>
      </c>
      <c r="R102" s="8">
        <f t="shared" si="24"/>
        <v>6.0246750796271673</v>
      </c>
      <c r="S102">
        <f t="shared" si="15"/>
        <v>50.205599999999997</v>
      </c>
      <c r="T102" s="1">
        <f t="shared" si="21"/>
        <v>6</v>
      </c>
      <c r="U102">
        <f t="shared" si="17"/>
        <v>1</v>
      </c>
      <c r="W102">
        <v>6</v>
      </c>
    </row>
    <row r="103" spans="1:23">
      <c r="A103" t="s">
        <v>296</v>
      </c>
      <c r="B103" t="s">
        <v>397</v>
      </c>
      <c r="C103" t="s">
        <v>152</v>
      </c>
      <c r="D103">
        <v>0</v>
      </c>
      <c r="E103">
        <v>0</v>
      </c>
      <c r="F103">
        <v>0</v>
      </c>
      <c r="G103">
        <v>0</v>
      </c>
      <c r="H103" s="8">
        <f t="shared" si="18"/>
        <v>0</v>
      </c>
      <c r="I103" s="8">
        <f t="shared" si="22"/>
        <v>0</v>
      </c>
      <c r="J103">
        <v>2020</v>
      </c>
      <c r="K103">
        <v>45</v>
      </c>
      <c r="L103">
        <v>10</v>
      </c>
      <c r="M103">
        <v>0</v>
      </c>
      <c r="N103">
        <v>0</v>
      </c>
      <c r="O103">
        <f t="shared" si="19"/>
        <v>55</v>
      </c>
      <c r="P103" s="8">
        <f t="shared" si="23"/>
        <v>13.750000000000002</v>
      </c>
      <c r="Q103" s="8">
        <f t="shared" si="20"/>
        <v>1375.0000000000002</v>
      </c>
      <c r="R103" s="8">
        <f t="shared" si="24"/>
        <v>1.6567856468974711</v>
      </c>
      <c r="S103">
        <f t="shared" si="15"/>
        <v>13.8065</v>
      </c>
      <c r="T103" s="1">
        <f t="shared" si="21"/>
        <v>0</v>
      </c>
      <c r="U103">
        <f t="shared" si="17"/>
        <v>0</v>
      </c>
      <c r="W103">
        <v>0</v>
      </c>
    </row>
    <row r="104" spans="1:23">
      <c r="A104" t="s">
        <v>296</v>
      </c>
      <c r="B104" t="s">
        <v>398</v>
      </c>
      <c r="C104" t="s">
        <v>152</v>
      </c>
      <c r="H104" s="8">
        <f t="shared" si="18"/>
        <v>0</v>
      </c>
      <c r="I104" s="8">
        <f t="shared" si="22"/>
        <v>0</v>
      </c>
      <c r="J104">
        <v>2020</v>
      </c>
      <c r="O104">
        <f t="shared" si="19"/>
        <v>0</v>
      </c>
      <c r="P104" s="8">
        <f t="shared" si="23"/>
        <v>0</v>
      </c>
      <c r="Q104" s="8">
        <f t="shared" si="20"/>
        <v>0</v>
      </c>
      <c r="R104" s="8">
        <f t="shared" si="24"/>
        <v>0</v>
      </c>
      <c r="S104">
        <f t="shared" si="15"/>
        <v>0</v>
      </c>
      <c r="T104" s="1">
        <f t="shared" si="21"/>
        <v>0</v>
      </c>
      <c r="U104">
        <f t="shared" si="17"/>
        <v>0</v>
      </c>
      <c r="W104">
        <v>0</v>
      </c>
    </row>
    <row r="105" spans="1:23">
      <c r="A105" t="s">
        <v>296</v>
      </c>
      <c r="B105" t="s">
        <v>399</v>
      </c>
      <c r="C105" t="s">
        <v>152</v>
      </c>
      <c r="D105">
        <v>100</v>
      </c>
      <c r="E105">
        <v>47</v>
      </c>
      <c r="H105" s="8">
        <f t="shared" si="18"/>
        <v>147</v>
      </c>
      <c r="I105" s="8">
        <f t="shared" si="22"/>
        <v>68.372093023255815</v>
      </c>
      <c r="J105">
        <v>2020</v>
      </c>
      <c r="K105">
        <v>100</v>
      </c>
      <c r="L105">
        <v>47</v>
      </c>
      <c r="O105">
        <f t="shared" si="19"/>
        <v>147</v>
      </c>
      <c r="P105" s="8">
        <f t="shared" si="23"/>
        <v>36.75</v>
      </c>
      <c r="Q105" s="8">
        <f t="shared" si="20"/>
        <v>-46.25</v>
      </c>
      <c r="R105" s="8">
        <f t="shared" si="24"/>
        <v>4.4097717555134492</v>
      </c>
      <c r="S105">
        <f t="shared" si="15"/>
        <v>36.748100000000001</v>
      </c>
      <c r="T105" s="1">
        <f t="shared" si="21"/>
        <v>2</v>
      </c>
      <c r="U105">
        <f t="shared" si="17"/>
        <v>0.3</v>
      </c>
      <c r="W105">
        <v>2</v>
      </c>
    </row>
    <row r="106" spans="1:23">
      <c r="A106" t="s">
        <v>296</v>
      </c>
      <c r="B106" t="s">
        <v>400</v>
      </c>
      <c r="C106" t="s">
        <v>152</v>
      </c>
      <c r="D106">
        <v>0</v>
      </c>
      <c r="E106">
        <v>0</v>
      </c>
      <c r="F106">
        <v>0</v>
      </c>
      <c r="G106">
        <v>0</v>
      </c>
      <c r="H106" s="8">
        <f t="shared" si="18"/>
        <v>0</v>
      </c>
      <c r="I106" s="8">
        <f t="shared" si="22"/>
        <v>0</v>
      </c>
      <c r="J106">
        <v>2020</v>
      </c>
      <c r="K106">
        <v>100</v>
      </c>
      <c r="L106">
        <v>30</v>
      </c>
      <c r="M106">
        <v>100</v>
      </c>
      <c r="N106">
        <v>70</v>
      </c>
      <c r="O106">
        <f t="shared" si="19"/>
        <v>300</v>
      </c>
      <c r="P106" s="8">
        <f t="shared" si="23"/>
        <v>75</v>
      </c>
      <c r="Q106" s="8">
        <f t="shared" si="20"/>
        <v>7500</v>
      </c>
      <c r="R106" s="8">
        <f t="shared" si="24"/>
        <v>9.0370126194407501</v>
      </c>
      <c r="S106">
        <f t="shared" si="15"/>
        <v>75.308400000000006</v>
      </c>
      <c r="T106" s="1">
        <f t="shared" si="21"/>
        <v>10</v>
      </c>
      <c r="U106">
        <f t="shared" si="17"/>
        <v>1.7</v>
      </c>
      <c r="W106">
        <v>12</v>
      </c>
    </row>
    <row r="107" spans="1:23">
      <c r="A107" t="s">
        <v>296</v>
      </c>
      <c r="B107" t="s">
        <v>401</v>
      </c>
      <c r="C107" t="s">
        <v>152</v>
      </c>
      <c r="D107">
        <v>0</v>
      </c>
      <c r="E107">
        <v>0</v>
      </c>
      <c r="F107">
        <v>0</v>
      </c>
      <c r="G107">
        <v>0</v>
      </c>
      <c r="H107" s="8">
        <f t="shared" si="18"/>
        <v>0</v>
      </c>
      <c r="I107" s="8">
        <f t="shared" si="22"/>
        <v>0</v>
      </c>
      <c r="J107">
        <v>2020</v>
      </c>
      <c r="K107">
        <v>100</v>
      </c>
      <c r="L107">
        <v>100</v>
      </c>
      <c r="M107">
        <v>0</v>
      </c>
      <c r="N107">
        <v>0</v>
      </c>
      <c r="O107">
        <f t="shared" si="19"/>
        <v>200</v>
      </c>
      <c r="P107" s="8">
        <f t="shared" si="23"/>
        <v>50</v>
      </c>
      <c r="Q107" s="8">
        <f t="shared" si="20"/>
        <v>5000</v>
      </c>
      <c r="R107" s="8">
        <f t="shared" si="24"/>
        <v>6.0246750796271673</v>
      </c>
      <c r="S107">
        <f t="shared" si="15"/>
        <v>50.205599999999997</v>
      </c>
      <c r="T107" s="1">
        <f t="shared" si="21"/>
        <v>6</v>
      </c>
      <c r="U107">
        <f t="shared" si="17"/>
        <v>1</v>
      </c>
      <c r="W107">
        <v>6</v>
      </c>
    </row>
    <row r="108" spans="1:23">
      <c r="A108" t="s">
        <v>296</v>
      </c>
      <c r="B108" t="s">
        <v>402</v>
      </c>
      <c r="C108" t="s">
        <v>152</v>
      </c>
      <c r="H108" s="8">
        <f t="shared" si="18"/>
        <v>0</v>
      </c>
      <c r="I108" s="8">
        <f t="shared" si="22"/>
        <v>0</v>
      </c>
      <c r="J108">
        <v>2020</v>
      </c>
      <c r="O108">
        <f t="shared" si="19"/>
        <v>0</v>
      </c>
      <c r="P108" s="8">
        <f t="shared" si="23"/>
        <v>0</v>
      </c>
      <c r="Q108" s="8">
        <f t="shared" si="20"/>
        <v>0</v>
      </c>
      <c r="R108" s="8">
        <f t="shared" si="24"/>
        <v>0</v>
      </c>
      <c r="S108">
        <f t="shared" si="15"/>
        <v>0</v>
      </c>
      <c r="T108" s="1">
        <f t="shared" si="21"/>
        <v>0</v>
      </c>
      <c r="U108">
        <f t="shared" si="17"/>
        <v>0</v>
      </c>
      <c r="W108">
        <v>0</v>
      </c>
    </row>
    <row r="109" spans="1:23">
      <c r="A109" t="s">
        <v>296</v>
      </c>
      <c r="B109" t="s">
        <v>403</v>
      </c>
      <c r="C109" t="s">
        <v>152</v>
      </c>
      <c r="H109" s="8">
        <f t="shared" si="18"/>
        <v>0</v>
      </c>
      <c r="I109" s="8">
        <f t="shared" si="22"/>
        <v>0</v>
      </c>
      <c r="J109">
        <v>2020</v>
      </c>
      <c r="O109">
        <f t="shared" si="19"/>
        <v>0</v>
      </c>
      <c r="P109" s="8">
        <f t="shared" si="23"/>
        <v>0</v>
      </c>
      <c r="Q109" s="8">
        <f t="shared" si="20"/>
        <v>0</v>
      </c>
      <c r="R109" s="8">
        <f t="shared" si="24"/>
        <v>0</v>
      </c>
      <c r="S109">
        <f t="shared" si="15"/>
        <v>0</v>
      </c>
      <c r="T109" s="1">
        <f t="shared" si="21"/>
        <v>0</v>
      </c>
      <c r="U109">
        <f t="shared" si="17"/>
        <v>0</v>
      </c>
      <c r="W109">
        <v>0</v>
      </c>
    </row>
    <row r="110" spans="1:23">
      <c r="A110" t="s">
        <v>296</v>
      </c>
      <c r="B110" t="s">
        <v>404</v>
      </c>
      <c r="C110" t="s">
        <v>152</v>
      </c>
      <c r="D110">
        <v>100</v>
      </c>
      <c r="E110">
        <v>100</v>
      </c>
      <c r="F110">
        <v>0</v>
      </c>
      <c r="G110">
        <v>0</v>
      </c>
      <c r="H110" s="8">
        <f t="shared" si="18"/>
        <v>200</v>
      </c>
      <c r="I110" s="8">
        <f t="shared" si="22"/>
        <v>93.023255813953483</v>
      </c>
      <c r="J110">
        <v>2020</v>
      </c>
      <c r="K110">
        <v>100</v>
      </c>
      <c r="L110">
        <v>100</v>
      </c>
      <c r="M110">
        <v>0</v>
      </c>
      <c r="N110">
        <v>0</v>
      </c>
      <c r="O110">
        <f t="shared" si="19"/>
        <v>200</v>
      </c>
      <c r="P110" s="8">
        <f t="shared" si="23"/>
        <v>50</v>
      </c>
      <c r="Q110" s="8">
        <f t="shared" si="20"/>
        <v>-46.25</v>
      </c>
      <c r="R110" s="8">
        <f t="shared" si="24"/>
        <v>5.9997717555134491</v>
      </c>
      <c r="S110">
        <f t="shared" si="15"/>
        <v>49.998100000000001</v>
      </c>
      <c r="T110" s="65">
        <f t="shared" si="21"/>
        <v>4</v>
      </c>
      <c r="U110">
        <f t="shared" si="17"/>
        <v>0.7</v>
      </c>
      <c r="V110" s="65" t="s">
        <v>55</v>
      </c>
      <c r="W110">
        <v>6</v>
      </c>
    </row>
    <row r="111" spans="1:23">
      <c r="A111" t="s">
        <v>296</v>
      </c>
      <c r="B111" t="s">
        <v>405</v>
      </c>
      <c r="C111" t="s">
        <v>152</v>
      </c>
      <c r="H111" s="8">
        <f t="shared" si="18"/>
        <v>0</v>
      </c>
      <c r="I111" s="8">
        <f t="shared" si="22"/>
        <v>0</v>
      </c>
      <c r="J111">
        <v>2020</v>
      </c>
      <c r="K111">
        <v>100</v>
      </c>
      <c r="L111">
        <v>70</v>
      </c>
      <c r="M111">
        <v>30</v>
      </c>
      <c r="N111">
        <v>0</v>
      </c>
      <c r="O111">
        <f t="shared" si="19"/>
        <v>200</v>
      </c>
      <c r="P111" s="8">
        <f t="shared" si="23"/>
        <v>50</v>
      </c>
      <c r="Q111" s="8">
        <f t="shared" si="20"/>
        <v>5000</v>
      </c>
      <c r="R111" s="8">
        <f t="shared" si="24"/>
        <v>6.0246750796271673</v>
      </c>
      <c r="S111">
        <f t="shared" si="15"/>
        <v>50.205599999999997</v>
      </c>
      <c r="T111" s="1">
        <f t="shared" si="21"/>
        <v>6</v>
      </c>
      <c r="U111">
        <f t="shared" si="17"/>
        <v>1</v>
      </c>
      <c r="W111">
        <v>6</v>
      </c>
    </row>
    <row r="112" spans="1:23">
      <c r="A112" t="s">
        <v>296</v>
      </c>
      <c r="B112" t="s">
        <v>406</v>
      </c>
      <c r="C112" t="s">
        <v>152</v>
      </c>
      <c r="H112" s="8">
        <f t="shared" si="18"/>
        <v>0</v>
      </c>
      <c r="I112" s="8">
        <f t="shared" si="22"/>
        <v>0</v>
      </c>
      <c r="J112">
        <v>2020</v>
      </c>
      <c r="K112">
        <v>0</v>
      </c>
      <c r="L112">
        <v>100</v>
      </c>
      <c r="M112">
        <v>100</v>
      </c>
      <c r="N112">
        <v>0</v>
      </c>
      <c r="O112">
        <f t="shared" si="19"/>
        <v>200</v>
      </c>
      <c r="P112" s="8">
        <f t="shared" si="23"/>
        <v>50</v>
      </c>
      <c r="Q112" s="8">
        <f t="shared" si="20"/>
        <v>5000</v>
      </c>
      <c r="R112" s="8">
        <f t="shared" si="24"/>
        <v>6.0246750796271673</v>
      </c>
      <c r="S112">
        <f t="shared" si="15"/>
        <v>50.205599999999997</v>
      </c>
      <c r="T112" s="1">
        <f t="shared" si="21"/>
        <v>6</v>
      </c>
      <c r="U112">
        <f t="shared" si="17"/>
        <v>1</v>
      </c>
      <c r="W112">
        <v>6</v>
      </c>
    </row>
    <row r="113" spans="1:23">
      <c r="A113" t="s">
        <v>296</v>
      </c>
      <c r="B113" t="s">
        <v>407</v>
      </c>
      <c r="C113" t="s">
        <v>152</v>
      </c>
      <c r="D113">
        <v>0</v>
      </c>
      <c r="E113">
        <v>0</v>
      </c>
      <c r="F113">
        <v>0</v>
      </c>
      <c r="G113">
        <v>0</v>
      </c>
      <c r="H113" s="8">
        <f t="shared" si="18"/>
        <v>0</v>
      </c>
      <c r="I113" s="8">
        <f t="shared" si="22"/>
        <v>0</v>
      </c>
      <c r="J113">
        <v>2020</v>
      </c>
      <c r="K113">
        <v>0</v>
      </c>
      <c r="L113">
        <v>0</v>
      </c>
      <c r="M113">
        <v>0</v>
      </c>
      <c r="N113">
        <v>0</v>
      </c>
      <c r="O113">
        <f t="shared" si="19"/>
        <v>0</v>
      </c>
      <c r="P113" s="8">
        <f t="shared" si="23"/>
        <v>0</v>
      </c>
      <c r="Q113" s="8">
        <f t="shared" si="20"/>
        <v>0</v>
      </c>
      <c r="R113" s="8">
        <f t="shared" si="24"/>
        <v>0</v>
      </c>
      <c r="S113">
        <f t="shared" si="15"/>
        <v>0</v>
      </c>
      <c r="T113" s="1">
        <f t="shared" si="21"/>
        <v>0</v>
      </c>
      <c r="U113">
        <f t="shared" si="17"/>
        <v>0</v>
      </c>
      <c r="W113">
        <v>0</v>
      </c>
    </row>
    <row r="114" spans="1:23">
      <c r="A114" t="s">
        <v>296</v>
      </c>
      <c r="B114" t="s">
        <v>408</v>
      </c>
      <c r="C114" t="s">
        <v>152</v>
      </c>
      <c r="H114" s="8">
        <f t="shared" si="18"/>
        <v>0</v>
      </c>
      <c r="I114" s="8">
        <f t="shared" si="22"/>
        <v>0</v>
      </c>
      <c r="J114">
        <v>2020</v>
      </c>
      <c r="K114">
        <v>100</v>
      </c>
      <c r="L114">
        <v>85</v>
      </c>
      <c r="M114">
        <v>42</v>
      </c>
      <c r="N114">
        <v>0</v>
      </c>
      <c r="O114">
        <f t="shared" si="19"/>
        <v>227</v>
      </c>
      <c r="P114" s="8">
        <f t="shared" si="23"/>
        <v>56.75</v>
      </c>
      <c r="Q114" s="8">
        <f t="shared" si="20"/>
        <v>5675</v>
      </c>
      <c r="R114" s="8">
        <f t="shared" si="24"/>
        <v>6.8380062153768355</v>
      </c>
      <c r="S114">
        <f t="shared" si="15"/>
        <v>56.983400000000003</v>
      </c>
      <c r="T114" s="1">
        <f t="shared" si="21"/>
        <v>6</v>
      </c>
      <c r="U114">
        <f t="shared" si="17"/>
        <v>1</v>
      </c>
      <c r="W114">
        <v>8</v>
      </c>
    </row>
    <row r="115" spans="1:23">
      <c r="A115" t="s">
        <v>296</v>
      </c>
      <c r="B115" t="s">
        <v>409</v>
      </c>
      <c r="C115" t="s">
        <v>152</v>
      </c>
      <c r="D115">
        <v>0</v>
      </c>
      <c r="E115">
        <v>0</v>
      </c>
      <c r="F115">
        <v>0</v>
      </c>
      <c r="G115">
        <v>0</v>
      </c>
      <c r="H115" s="8">
        <f t="shared" si="18"/>
        <v>0</v>
      </c>
      <c r="I115" s="8">
        <f t="shared" si="22"/>
        <v>0</v>
      </c>
      <c r="J115">
        <v>2020</v>
      </c>
      <c r="K115">
        <v>0</v>
      </c>
      <c r="L115">
        <v>0</v>
      </c>
      <c r="M115">
        <v>0</v>
      </c>
      <c r="N115">
        <v>0</v>
      </c>
      <c r="O115">
        <f t="shared" si="19"/>
        <v>0</v>
      </c>
      <c r="P115" s="8">
        <f t="shared" si="23"/>
        <v>0</v>
      </c>
      <c r="Q115" s="8">
        <f t="shared" si="20"/>
        <v>0</v>
      </c>
      <c r="R115" s="8">
        <f t="shared" si="24"/>
        <v>0</v>
      </c>
      <c r="S115">
        <f t="shared" si="15"/>
        <v>0</v>
      </c>
      <c r="T115" s="1">
        <f t="shared" si="21"/>
        <v>0</v>
      </c>
      <c r="U115">
        <f t="shared" si="17"/>
        <v>0</v>
      </c>
      <c r="W115">
        <v>0</v>
      </c>
    </row>
    <row r="116" spans="1:23">
      <c r="A116" t="s">
        <v>296</v>
      </c>
      <c r="B116" t="s">
        <v>410</v>
      </c>
      <c r="C116" t="s">
        <v>152</v>
      </c>
      <c r="D116">
        <v>0</v>
      </c>
      <c r="E116">
        <v>0</v>
      </c>
      <c r="F116">
        <v>0</v>
      </c>
      <c r="G116">
        <v>0</v>
      </c>
      <c r="H116" s="8">
        <f t="shared" si="18"/>
        <v>0</v>
      </c>
      <c r="I116" s="8">
        <f t="shared" si="22"/>
        <v>0</v>
      </c>
      <c r="J116">
        <v>2020</v>
      </c>
      <c r="K116">
        <v>100</v>
      </c>
      <c r="L116">
        <v>100</v>
      </c>
      <c r="M116">
        <v>0</v>
      </c>
      <c r="N116">
        <v>0</v>
      </c>
      <c r="O116">
        <f t="shared" si="19"/>
        <v>200</v>
      </c>
      <c r="P116" s="8">
        <f t="shared" si="23"/>
        <v>50</v>
      </c>
      <c r="Q116" s="8">
        <f t="shared" si="20"/>
        <v>5000</v>
      </c>
      <c r="R116" s="8">
        <f t="shared" si="24"/>
        <v>6.0246750796271673</v>
      </c>
      <c r="S116">
        <f t="shared" si="15"/>
        <v>50.205599999999997</v>
      </c>
      <c r="T116" s="1">
        <f t="shared" si="21"/>
        <v>6</v>
      </c>
      <c r="U116">
        <f t="shared" si="17"/>
        <v>1</v>
      </c>
      <c r="W116">
        <v>6</v>
      </c>
    </row>
    <row r="117" spans="1:23">
      <c r="A117" t="s">
        <v>296</v>
      </c>
      <c r="B117" t="s">
        <v>411</v>
      </c>
      <c r="C117" t="s">
        <v>152</v>
      </c>
      <c r="H117" s="8">
        <f t="shared" si="18"/>
        <v>0</v>
      </c>
      <c r="I117" s="8">
        <f t="shared" si="22"/>
        <v>0</v>
      </c>
      <c r="J117">
        <v>2020</v>
      </c>
      <c r="O117">
        <f t="shared" si="19"/>
        <v>0</v>
      </c>
      <c r="P117" s="8">
        <f t="shared" si="23"/>
        <v>0</v>
      </c>
      <c r="Q117" s="8">
        <f t="shared" si="20"/>
        <v>0</v>
      </c>
      <c r="R117" s="8">
        <f t="shared" si="24"/>
        <v>0</v>
      </c>
      <c r="S117">
        <f t="shared" si="15"/>
        <v>0</v>
      </c>
      <c r="T117" s="1">
        <f t="shared" si="21"/>
        <v>0</v>
      </c>
      <c r="U117">
        <f t="shared" si="17"/>
        <v>0</v>
      </c>
      <c r="W117">
        <v>0</v>
      </c>
    </row>
    <row r="118" spans="1:23">
      <c r="A118" t="s">
        <v>296</v>
      </c>
      <c r="B118" t="s">
        <v>412</v>
      </c>
      <c r="C118" t="s">
        <v>152</v>
      </c>
      <c r="H118" s="8">
        <f t="shared" si="18"/>
        <v>0</v>
      </c>
      <c r="I118" s="8">
        <f t="shared" si="22"/>
        <v>0</v>
      </c>
      <c r="J118">
        <v>2020</v>
      </c>
      <c r="K118">
        <v>0</v>
      </c>
      <c r="L118">
        <v>100</v>
      </c>
      <c r="M118">
        <v>100</v>
      </c>
      <c r="N118">
        <v>0</v>
      </c>
      <c r="O118">
        <f t="shared" si="19"/>
        <v>200</v>
      </c>
      <c r="P118" s="8">
        <f t="shared" si="23"/>
        <v>50</v>
      </c>
      <c r="Q118" s="8">
        <f t="shared" si="20"/>
        <v>5000</v>
      </c>
      <c r="R118" s="8">
        <f t="shared" si="24"/>
        <v>6.0246750796271673</v>
      </c>
      <c r="S118">
        <f t="shared" si="15"/>
        <v>50.205599999999997</v>
      </c>
      <c r="T118" s="1">
        <f t="shared" si="21"/>
        <v>6</v>
      </c>
      <c r="U118">
        <f t="shared" si="17"/>
        <v>1</v>
      </c>
      <c r="W118">
        <v>6</v>
      </c>
    </row>
    <row r="119" spans="1:23">
      <c r="A119" t="s">
        <v>296</v>
      </c>
      <c r="B119" t="s">
        <v>413</v>
      </c>
      <c r="C119" t="s">
        <v>152</v>
      </c>
      <c r="H119" s="8">
        <f t="shared" si="18"/>
        <v>0</v>
      </c>
      <c r="I119" s="8">
        <f t="shared" si="22"/>
        <v>0</v>
      </c>
      <c r="J119">
        <v>2020</v>
      </c>
      <c r="O119">
        <f t="shared" si="19"/>
        <v>0</v>
      </c>
      <c r="P119" s="8">
        <f t="shared" si="23"/>
        <v>0</v>
      </c>
      <c r="Q119" s="8">
        <f t="shared" si="20"/>
        <v>0</v>
      </c>
      <c r="R119" s="8">
        <f t="shared" si="24"/>
        <v>0</v>
      </c>
      <c r="S119">
        <f t="shared" si="15"/>
        <v>0</v>
      </c>
      <c r="T119" s="1">
        <f t="shared" si="21"/>
        <v>0</v>
      </c>
      <c r="U119">
        <f t="shared" si="17"/>
        <v>0</v>
      </c>
      <c r="W119">
        <v>0</v>
      </c>
    </row>
    <row r="120" spans="1:23">
      <c r="A120" t="s">
        <v>296</v>
      </c>
      <c r="B120" t="s">
        <v>414</v>
      </c>
      <c r="C120" t="s">
        <v>152</v>
      </c>
      <c r="D120">
        <v>0</v>
      </c>
      <c r="E120">
        <v>0</v>
      </c>
      <c r="F120">
        <v>0</v>
      </c>
      <c r="G120">
        <v>0</v>
      </c>
      <c r="H120" s="8">
        <f t="shared" si="18"/>
        <v>0</v>
      </c>
      <c r="I120" s="8">
        <f t="shared" si="22"/>
        <v>0</v>
      </c>
      <c r="J120">
        <v>2020</v>
      </c>
      <c r="K120">
        <v>100</v>
      </c>
      <c r="L120">
        <v>10</v>
      </c>
      <c r="M120">
        <v>20</v>
      </c>
      <c r="N120">
        <v>0</v>
      </c>
      <c r="O120">
        <f t="shared" si="19"/>
        <v>130</v>
      </c>
      <c r="P120" s="8">
        <f t="shared" si="23"/>
        <v>32.5</v>
      </c>
      <c r="Q120" s="8">
        <f t="shared" si="20"/>
        <v>3250</v>
      </c>
      <c r="R120" s="8">
        <f t="shared" si="24"/>
        <v>3.9160388017576588</v>
      </c>
      <c r="S120">
        <f t="shared" si="15"/>
        <v>32.633699999999997</v>
      </c>
      <c r="T120" s="1">
        <f t="shared" si="21"/>
        <v>2</v>
      </c>
      <c r="U120">
        <f t="shared" si="17"/>
        <v>0.3</v>
      </c>
      <c r="W120">
        <v>2</v>
      </c>
    </row>
    <row r="121" spans="1:23">
      <c r="A121" t="s">
        <v>296</v>
      </c>
      <c r="B121" t="s">
        <v>415</v>
      </c>
      <c r="C121" t="s">
        <v>152</v>
      </c>
      <c r="D121">
        <v>0</v>
      </c>
      <c r="E121">
        <v>0</v>
      </c>
      <c r="F121">
        <v>0</v>
      </c>
      <c r="G121">
        <v>0</v>
      </c>
      <c r="H121" s="8">
        <f t="shared" si="18"/>
        <v>0</v>
      </c>
      <c r="I121" s="8">
        <f t="shared" si="22"/>
        <v>0</v>
      </c>
      <c r="J121">
        <v>2020</v>
      </c>
      <c r="K121">
        <v>100</v>
      </c>
      <c r="L121">
        <v>100</v>
      </c>
      <c r="M121">
        <v>48</v>
      </c>
      <c r="N121">
        <v>13</v>
      </c>
      <c r="O121">
        <f t="shared" si="19"/>
        <v>261</v>
      </c>
      <c r="P121" s="8">
        <f t="shared" si="23"/>
        <v>65.25</v>
      </c>
      <c r="Q121" s="8">
        <f t="shared" si="20"/>
        <v>6525</v>
      </c>
      <c r="R121" s="8">
        <f t="shared" si="24"/>
        <v>7.862200978913453</v>
      </c>
      <c r="S121">
        <f t="shared" si="15"/>
        <v>65.518299999999996</v>
      </c>
      <c r="T121" s="1">
        <f t="shared" si="21"/>
        <v>8</v>
      </c>
      <c r="U121">
        <f t="shared" si="17"/>
        <v>1.3</v>
      </c>
      <c r="W121">
        <v>8</v>
      </c>
    </row>
    <row r="122" spans="1:23">
      <c r="A122" t="s">
        <v>296</v>
      </c>
      <c r="B122" t="s">
        <v>416</v>
      </c>
      <c r="C122" t="s">
        <v>152</v>
      </c>
      <c r="H122" s="8">
        <f t="shared" si="18"/>
        <v>0</v>
      </c>
      <c r="I122" s="8">
        <f t="shared" si="22"/>
        <v>0</v>
      </c>
      <c r="J122">
        <v>2020</v>
      </c>
      <c r="O122">
        <f t="shared" si="19"/>
        <v>0</v>
      </c>
      <c r="P122" s="8">
        <f t="shared" si="23"/>
        <v>0</v>
      </c>
      <c r="Q122" s="8">
        <f t="shared" si="20"/>
        <v>0</v>
      </c>
      <c r="R122" s="8">
        <f t="shared" si="24"/>
        <v>0</v>
      </c>
      <c r="S122">
        <f t="shared" si="15"/>
        <v>0</v>
      </c>
      <c r="T122" s="1">
        <f t="shared" si="21"/>
        <v>0</v>
      </c>
      <c r="U122">
        <f t="shared" si="17"/>
        <v>0</v>
      </c>
      <c r="W122">
        <v>0</v>
      </c>
    </row>
    <row r="123" spans="1:23">
      <c r="A123" t="s">
        <v>296</v>
      </c>
      <c r="B123" t="s">
        <v>417</v>
      </c>
      <c r="C123" t="s">
        <v>152</v>
      </c>
      <c r="H123" s="8">
        <f t="shared" si="18"/>
        <v>0</v>
      </c>
      <c r="I123" s="8">
        <f t="shared" si="22"/>
        <v>0</v>
      </c>
      <c r="J123">
        <v>2020</v>
      </c>
      <c r="O123">
        <f t="shared" si="19"/>
        <v>0</v>
      </c>
      <c r="P123" s="8">
        <f t="shared" si="23"/>
        <v>0</v>
      </c>
      <c r="Q123" s="8">
        <f t="shared" si="20"/>
        <v>0</v>
      </c>
      <c r="R123" s="8">
        <f t="shared" si="24"/>
        <v>0</v>
      </c>
      <c r="S123">
        <f t="shared" si="15"/>
        <v>0</v>
      </c>
      <c r="T123" s="1">
        <f t="shared" si="21"/>
        <v>0</v>
      </c>
      <c r="U123">
        <f t="shared" si="17"/>
        <v>0</v>
      </c>
      <c r="W123">
        <v>0</v>
      </c>
    </row>
    <row r="124" spans="1:23">
      <c r="A124" t="s">
        <v>296</v>
      </c>
      <c r="B124" t="s">
        <v>418</v>
      </c>
      <c r="C124" t="s">
        <v>152</v>
      </c>
      <c r="H124" s="8">
        <f t="shared" ref="H124:H155" si="25">SUM(D124:G124)</f>
        <v>0</v>
      </c>
      <c r="I124" s="8">
        <f t="shared" si="22"/>
        <v>0</v>
      </c>
      <c r="J124">
        <v>2020</v>
      </c>
      <c r="K124">
        <v>100</v>
      </c>
      <c r="L124">
        <v>100</v>
      </c>
      <c r="M124">
        <v>0</v>
      </c>
      <c r="N124">
        <v>0</v>
      </c>
      <c r="O124">
        <f t="shared" ref="O124:O155" si="26">SUM(K124:N124)</f>
        <v>200</v>
      </c>
      <c r="P124" s="8">
        <f t="shared" si="23"/>
        <v>50</v>
      </c>
      <c r="Q124" s="8">
        <f t="shared" ref="Q124:Q155" si="27">100*((P124-I124))/IF(I124=0,1,I124)</f>
        <v>5000</v>
      </c>
      <c r="R124" s="8">
        <f t="shared" si="24"/>
        <v>6.0246750796271673</v>
      </c>
      <c r="S124">
        <f t="shared" si="15"/>
        <v>50.205599999999997</v>
      </c>
      <c r="T124" s="1">
        <f t="shared" ref="T124:T155" si="28">LOOKUP(S124,$Y$3:$Z$10,$AA$3:$AA$10)</f>
        <v>6</v>
      </c>
      <c r="U124">
        <f t="shared" si="17"/>
        <v>1</v>
      </c>
      <c r="W124">
        <v>6</v>
      </c>
    </row>
    <row r="125" spans="1:23">
      <c r="A125" t="s">
        <v>296</v>
      </c>
      <c r="B125" t="s">
        <v>419</v>
      </c>
      <c r="C125" t="s">
        <v>152</v>
      </c>
      <c r="D125">
        <v>100</v>
      </c>
      <c r="E125">
        <v>0</v>
      </c>
      <c r="F125">
        <v>0</v>
      </c>
      <c r="G125">
        <v>0</v>
      </c>
      <c r="H125" s="8">
        <f t="shared" si="25"/>
        <v>100</v>
      </c>
      <c r="I125" s="8">
        <f t="shared" si="22"/>
        <v>46.511627906976742</v>
      </c>
      <c r="J125">
        <v>2020</v>
      </c>
      <c r="K125">
        <v>100</v>
      </c>
      <c r="L125">
        <v>0</v>
      </c>
      <c r="M125">
        <v>0</v>
      </c>
      <c r="N125">
        <v>0</v>
      </c>
      <c r="O125">
        <f t="shared" si="26"/>
        <v>100</v>
      </c>
      <c r="P125" s="8">
        <f t="shared" si="23"/>
        <v>25</v>
      </c>
      <c r="Q125" s="8">
        <f t="shared" si="27"/>
        <v>-46.25</v>
      </c>
      <c r="R125" s="8">
        <f t="shared" si="24"/>
        <v>2.9997717555134487</v>
      </c>
      <c r="S125">
        <f t="shared" si="15"/>
        <v>24.998100000000001</v>
      </c>
      <c r="T125" s="1">
        <f t="shared" si="28"/>
        <v>1</v>
      </c>
      <c r="U125">
        <f t="shared" si="17"/>
        <v>0.2</v>
      </c>
      <c r="W125">
        <v>1</v>
      </c>
    </row>
    <row r="126" spans="1:23">
      <c r="A126" t="s">
        <v>296</v>
      </c>
      <c r="B126" t="s">
        <v>420</v>
      </c>
      <c r="C126" t="s">
        <v>152</v>
      </c>
      <c r="H126" s="8">
        <f t="shared" si="25"/>
        <v>0</v>
      </c>
      <c r="I126" s="8">
        <f t="shared" si="22"/>
        <v>0</v>
      </c>
      <c r="J126">
        <v>2020</v>
      </c>
      <c r="O126">
        <f t="shared" si="26"/>
        <v>0</v>
      </c>
      <c r="P126" s="8">
        <f t="shared" si="23"/>
        <v>0</v>
      </c>
      <c r="Q126" s="8">
        <f t="shared" si="27"/>
        <v>0</v>
      </c>
      <c r="R126" s="8">
        <f t="shared" si="24"/>
        <v>0</v>
      </c>
      <c r="S126">
        <f t="shared" si="15"/>
        <v>0</v>
      </c>
      <c r="T126" s="1">
        <f t="shared" si="28"/>
        <v>0</v>
      </c>
      <c r="U126">
        <f t="shared" si="17"/>
        <v>0</v>
      </c>
      <c r="W126">
        <v>0</v>
      </c>
    </row>
    <row r="127" spans="1:23">
      <c r="A127" t="s">
        <v>296</v>
      </c>
      <c r="B127" t="s">
        <v>421</v>
      </c>
      <c r="C127" t="s">
        <v>152</v>
      </c>
      <c r="D127">
        <v>0</v>
      </c>
      <c r="E127">
        <v>0</v>
      </c>
      <c r="F127">
        <v>0</v>
      </c>
      <c r="G127">
        <v>0</v>
      </c>
      <c r="H127" s="8">
        <f t="shared" si="25"/>
        <v>0</v>
      </c>
      <c r="I127" s="8">
        <f t="shared" si="22"/>
        <v>0</v>
      </c>
      <c r="J127">
        <v>2020</v>
      </c>
      <c r="K127">
        <v>5</v>
      </c>
      <c r="L127">
        <v>2</v>
      </c>
      <c r="M127">
        <v>0</v>
      </c>
      <c r="N127">
        <v>0</v>
      </c>
      <c r="O127">
        <f t="shared" si="26"/>
        <v>7</v>
      </c>
      <c r="P127" s="8">
        <f t="shared" si="23"/>
        <v>1.7500000000000002</v>
      </c>
      <c r="Q127" s="8">
        <f t="shared" si="27"/>
        <v>175.00000000000003</v>
      </c>
      <c r="R127" s="8">
        <f t="shared" si="24"/>
        <v>0.21086362778695086</v>
      </c>
      <c r="S127">
        <f t="shared" si="15"/>
        <v>1.7572000000000001</v>
      </c>
      <c r="T127" s="1">
        <f t="shared" si="28"/>
        <v>0</v>
      </c>
      <c r="U127">
        <f t="shared" si="17"/>
        <v>0</v>
      </c>
      <c r="W127">
        <v>0</v>
      </c>
    </row>
    <row r="128" spans="1:23">
      <c r="A128" t="s">
        <v>296</v>
      </c>
      <c r="B128" t="s">
        <v>422</v>
      </c>
      <c r="C128" t="s">
        <v>152</v>
      </c>
      <c r="H128" s="8">
        <f t="shared" si="25"/>
        <v>0</v>
      </c>
      <c r="I128" s="8">
        <f t="shared" si="22"/>
        <v>0</v>
      </c>
      <c r="J128">
        <v>2020</v>
      </c>
      <c r="K128">
        <v>100</v>
      </c>
      <c r="L128">
        <v>40</v>
      </c>
      <c r="M128">
        <v>40</v>
      </c>
      <c r="N128">
        <v>0</v>
      </c>
      <c r="O128">
        <f t="shared" si="26"/>
        <v>180</v>
      </c>
      <c r="P128" s="8">
        <f t="shared" si="23"/>
        <v>45</v>
      </c>
      <c r="Q128" s="8">
        <f t="shared" si="27"/>
        <v>4500</v>
      </c>
      <c r="R128" s="8">
        <f t="shared" si="24"/>
        <v>5.4222075716644511</v>
      </c>
      <c r="S128">
        <f t="shared" si="15"/>
        <v>45.185099999999998</v>
      </c>
      <c r="T128" s="1">
        <f t="shared" si="28"/>
        <v>4</v>
      </c>
      <c r="U128">
        <f t="shared" si="17"/>
        <v>0.7</v>
      </c>
      <c r="W128">
        <v>6</v>
      </c>
    </row>
    <row r="129" spans="1:23">
      <c r="A129" t="s">
        <v>296</v>
      </c>
      <c r="B129" t="s">
        <v>423</v>
      </c>
      <c r="C129" t="s">
        <v>152</v>
      </c>
      <c r="H129" s="8">
        <f t="shared" si="25"/>
        <v>0</v>
      </c>
      <c r="I129" s="8">
        <f t="shared" si="22"/>
        <v>0</v>
      </c>
      <c r="J129">
        <v>2020</v>
      </c>
      <c r="K129">
        <v>100</v>
      </c>
      <c r="L129">
        <v>100</v>
      </c>
      <c r="M129">
        <v>100</v>
      </c>
      <c r="O129">
        <f t="shared" si="26"/>
        <v>300</v>
      </c>
      <c r="P129" s="8">
        <f t="shared" si="23"/>
        <v>75</v>
      </c>
      <c r="Q129" s="8">
        <f t="shared" si="27"/>
        <v>7500</v>
      </c>
      <c r="R129" s="8">
        <f t="shared" si="24"/>
        <v>9.0370126194407501</v>
      </c>
      <c r="S129">
        <f t="shared" si="15"/>
        <v>75.308400000000006</v>
      </c>
      <c r="T129" s="1">
        <f t="shared" si="28"/>
        <v>10</v>
      </c>
      <c r="U129">
        <f t="shared" si="17"/>
        <v>1.7</v>
      </c>
      <c r="W129">
        <v>12</v>
      </c>
    </row>
    <row r="130" spans="1:23">
      <c r="A130" t="s">
        <v>296</v>
      </c>
      <c r="B130" t="s">
        <v>424</v>
      </c>
      <c r="C130" t="s">
        <v>152</v>
      </c>
      <c r="D130">
        <v>0</v>
      </c>
      <c r="E130">
        <v>0</v>
      </c>
      <c r="F130">
        <v>0</v>
      </c>
      <c r="G130">
        <v>0</v>
      </c>
      <c r="H130" s="8">
        <f t="shared" si="25"/>
        <v>0</v>
      </c>
      <c r="I130" s="8">
        <f t="shared" si="22"/>
        <v>0</v>
      </c>
      <c r="J130">
        <v>2020</v>
      </c>
      <c r="K130">
        <v>85</v>
      </c>
      <c r="L130">
        <v>49</v>
      </c>
      <c r="M130">
        <v>85</v>
      </c>
      <c r="N130">
        <v>0</v>
      </c>
      <c r="O130">
        <f t="shared" si="26"/>
        <v>219</v>
      </c>
      <c r="P130" s="8">
        <f t="shared" si="23"/>
        <v>54.75</v>
      </c>
      <c r="Q130" s="8">
        <f t="shared" si="27"/>
        <v>5475</v>
      </c>
      <c r="R130" s="8">
        <f t="shared" si="24"/>
        <v>6.5970192121917481</v>
      </c>
      <c r="S130">
        <f t="shared" si="15"/>
        <v>54.975200000000001</v>
      </c>
      <c r="T130" s="65">
        <f t="shared" si="28"/>
        <v>6</v>
      </c>
      <c r="U130">
        <f t="shared" si="17"/>
        <v>1</v>
      </c>
      <c r="V130" s="65" t="s">
        <v>55</v>
      </c>
      <c r="W130">
        <v>8</v>
      </c>
    </row>
    <row r="131" spans="1:23">
      <c r="A131" t="s">
        <v>296</v>
      </c>
      <c r="B131" t="s">
        <v>425</v>
      </c>
      <c r="C131" t="s">
        <v>152</v>
      </c>
      <c r="H131" s="8">
        <f t="shared" si="25"/>
        <v>0</v>
      </c>
      <c r="I131" s="8">
        <f t="shared" si="22"/>
        <v>0</v>
      </c>
      <c r="J131">
        <v>2020</v>
      </c>
      <c r="O131">
        <f t="shared" si="26"/>
        <v>0</v>
      </c>
      <c r="P131" s="8">
        <f t="shared" si="23"/>
        <v>0</v>
      </c>
      <c r="Q131" s="8">
        <f t="shared" si="27"/>
        <v>0</v>
      </c>
      <c r="R131" s="8">
        <f t="shared" si="24"/>
        <v>0</v>
      </c>
      <c r="S131">
        <f t="shared" si="15"/>
        <v>0</v>
      </c>
      <c r="T131" s="1">
        <f t="shared" si="28"/>
        <v>0</v>
      </c>
      <c r="U131">
        <f t="shared" si="17"/>
        <v>0</v>
      </c>
      <c r="W131">
        <v>0</v>
      </c>
    </row>
    <row r="132" spans="1:23">
      <c r="A132" t="s">
        <v>296</v>
      </c>
      <c r="B132" t="s">
        <v>426</v>
      </c>
      <c r="C132" t="s">
        <v>152</v>
      </c>
      <c r="H132" s="8">
        <f t="shared" si="25"/>
        <v>0</v>
      </c>
      <c r="I132" s="8">
        <f t="shared" ref="I132:I163" si="29">H132/$H$215*100</f>
        <v>0</v>
      </c>
      <c r="J132">
        <v>2020</v>
      </c>
      <c r="O132">
        <f t="shared" si="26"/>
        <v>0</v>
      </c>
      <c r="P132" s="8">
        <f t="shared" ref="P132:P163" si="30">O132/$O$215*100</f>
        <v>0</v>
      </c>
      <c r="Q132" s="8">
        <f t="shared" si="27"/>
        <v>0</v>
      </c>
      <c r="R132" s="8">
        <f t="shared" ref="R132:R163" si="31">IF(P132&gt;=80,12,((P132/100)*12)+((Q132/$Q$214))/($Q$215/100))</f>
        <v>0</v>
      </c>
      <c r="S132">
        <f t="shared" ref="S132:S195" si="32">ROUND(R132/$R$214*100,4)</f>
        <v>0</v>
      </c>
      <c r="T132" s="1">
        <f t="shared" si="28"/>
        <v>0</v>
      </c>
      <c r="U132">
        <f t="shared" ref="U132:U195" si="33">ROUND((T132/12)*(10/100)*20,1)</f>
        <v>0</v>
      </c>
      <c r="W132">
        <v>0</v>
      </c>
    </row>
    <row r="133" spans="1:23">
      <c r="A133" t="s">
        <v>296</v>
      </c>
      <c r="B133" t="s">
        <v>427</v>
      </c>
      <c r="C133" t="s">
        <v>152</v>
      </c>
      <c r="D133">
        <v>100</v>
      </c>
      <c r="E133">
        <v>0</v>
      </c>
      <c r="F133">
        <v>0</v>
      </c>
      <c r="G133">
        <v>0</v>
      </c>
      <c r="H133" s="8">
        <f t="shared" si="25"/>
        <v>100</v>
      </c>
      <c r="I133" s="8">
        <f t="shared" si="29"/>
        <v>46.511627906976742</v>
      </c>
      <c r="J133">
        <v>2020</v>
      </c>
      <c r="K133">
        <v>100</v>
      </c>
      <c r="L133">
        <v>0</v>
      </c>
      <c r="M133">
        <v>0</v>
      </c>
      <c r="N133">
        <v>0</v>
      </c>
      <c r="O133">
        <f t="shared" si="26"/>
        <v>100</v>
      </c>
      <c r="P133" s="8">
        <f t="shared" si="30"/>
        <v>25</v>
      </c>
      <c r="Q133" s="8">
        <f t="shared" si="27"/>
        <v>-46.25</v>
      </c>
      <c r="R133" s="8">
        <f t="shared" si="31"/>
        <v>2.9997717555134487</v>
      </c>
      <c r="S133">
        <f t="shared" si="32"/>
        <v>24.998100000000001</v>
      </c>
      <c r="T133" s="1">
        <f t="shared" si="28"/>
        <v>1</v>
      </c>
      <c r="U133">
        <f t="shared" si="33"/>
        <v>0.2</v>
      </c>
      <c r="W133">
        <v>2</v>
      </c>
    </row>
    <row r="134" spans="1:23">
      <c r="A134" t="s">
        <v>296</v>
      </c>
      <c r="B134" t="s">
        <v>428</v>
      </c>
      <c r="C134" t="s">
        <v>152</v>
      </c>
      <c r="D134">
        <v>0</v>
      </c>
      <c r="E134">
        <v>0</v>
      </c>
      <c r="F134">
        <v>0</v>
      </c>
      <c r="G134">
        <v>0</v>
      </c>
      <c r="H134" s="8">
        <f t="shared" si="25"/>
        <v>0</v>
      </c>
      <c r="I134" s="8">
        <f t="shared" si="29"/>
        <v>0</v>
      </c>
      <c r="J134">
        <v>2020</v>
      </c>
      <c r="K134">
        <v>0</v>
      </c>
      <c r="L134">
        <v>0</v>
      </c>
      <c r="M134">
        <v>0</v>
      </c>
      <c r="N134">
        <v>0</v>
      </c>
      <c r="O134">
        <f t="shared" si="26"/>
        <v>0</v>
      </c>
      <c r="P134" s="8">
        <f t="shared" si="30"/>
        <v>0</v>
      </c>
      <c r="Q134" s="8">
        <f t="shared" si="27"/>
        <v>0</v>
      </c>
      <c r="R134" s="8">
        <f t="shared" si="31"/>
        <v>0</v>
      </c>
      <c r="S134">
        <f t="shared" si="32"/>
        <v>0</v>
      </c>
      <c r="T134" s="1">
        <f t="shared" si="28"/>
        <v>0</v>
      </c>
      <c r="U134">
        <f t="shared" si="33"/>
        <v>0</v>
      </c>
      <c r="W134">
        <v>0</v>
      </c>
    </row>
    <row r="135" spans="1:23">
      <c r="A135" t="s">
        <v>296</v>
      </c>
      <c r="B135" t="s">
        <v>429</v>
      </c>
      <c r="C135" t="s">
        <v>152</v>
      </c>
      <c r="H135" s="8">
        <f t="shared" si="25"/>
        <v>0</v>
      </c>
      <c r="I135" s="8">
        <f t="shared" si="29"/>
        <v>0</v>
      </c>
      <c r="J135">
        <v>2020</v>
      </c>
      <c r="O135">
        <f t="shared" si="26"/>
        <v>0</v>
      </c>
      <c r="P135" s="8">
        <f t="shared" si="30"/>
        <v>0</v>
      </c>
      <c r="Q135" s="8">
        <f t="shared" si="27"/>
        <v>0</v>
      </c>
      <c r="R135" s="8">
        <f t="shared" si="31"/>
        <v>0</v>
      </c>
      <c r="S135">
        <f t="shared" si="32"/>
        <v>0</v>
      </c>
      <c r="T135" s="1">
        <f t="shared" si="28"/>
        <v>0</v>
      </c>
      <c r="U135">
        <f t="shared" si="33"/>
        <v>0</v>
      </c>
      <c r="W135">
        <v>0</v>
      </c>
    </row>
    <row r="136" spans="1:23">
      <c r="A136" t="s">
        <v>296</v>
      </c>
      <c r="B136" t="s">
        <v>430</v>
      </c>
      <c r="C136" t="s">
        <v>152</v>
      </c>
      <c r="H136" s="8">
        <f t="shared" si="25"/>
        <v>0</v>
      </c>
      <c r="I136" s="8">
        <f t="shared" si="29"/>
        <v>0</v>
      </c>
      <c r="J136">
        <v>2020</v>
      </c>
      <c r="O136">
        <f t="shared" si="26"/>
        <v>0</v>
      </c>
      <c r="P136" s="8">
        <f t="shared" si="30"/>
        <v>0</v>
      </c>
      <c r="Q136" s="8">
        <f t="shared" si="27"/>
        <v>0</v>
      </c>
      <c r="R136" s="8">
        <f t="shared" si="31"/>
        <v>0</v>
      </c>
      <c r="S136">
        <f t="shared" si="32"/>
        <v>0</v>
      </c>
      <c r="T136" s="1">
        <f t="shared" si="28"/>
        <v>0</v>
      </c>
      <c r="U136">
        <f t="shared" si="33"/>
        <v>0</v>
      </c>
      <c r="W136">
        <v>0</v>
      </c>
    </row>
    <row r="137" spans="1:23">
      <c r="A137" t="s">
        <v>296</v>
      </c>
      <c r="B137" t="s">
        <v>431</v>
      </c>
      <c r="C137" t="s">
        <v>152</v>
      </c>
      <c r="D137">
        <v>100</v>
      </c>
      <c r="E137">
        <v>50</v>
      </c>
      <c r="F137">
        <v>25</v>
      </c>
      <c r="G137">
        <v>25</v>
      </c>
      <c r="H137" s="8">
        <f t="shared" si="25"/>
        <v>200</v>
      </c>
      <c r="I137" s="8">
        <f t="shared" si="29"/>
        <v>93.023255813953483</v>
      </c>
      <c r="J137">
        <v>2020</v>
      </c>
      <c r="K137">
        <v>100</v>
      </c>
      <c r="L137">
        <v>50</v>
      </c>
      <c r="M137">
        <v>0</v>
      </c>
      <c r="N137">
        <v>25</v>
      </c>
      <c r="O137">
        <f t="shared" si="26"/>
        <v>175</v>
      </c>
      <c r="P137" s="8">
        <f t="shared" si="30"/>
        <v>43.75</v>
      </c>
      <c r="Q137" s="8">
        <f t="shared" si="27"/>
        <v>-52.96875</v>
      </c>
      <c r="R137" s="8">
        <f t="shared" si="31"/>
        <v>5.2497385983751998</v>
      </c>
      <c r="S137">
        <f t="shared" si="32"/>
        <v>43.747799999999998</v>
      </c>
      <c r="T137" s="1">
        <f t="shared" si="28"/>
        <v>4</v>
      </c>
      <c r="U137">
        <f t="shared" si="33"/>
        <v>0.7</v>
      </c>
      <c r="W137">
        <v>4</v>
      </c>
    </row>
    <row r="138" spans="1:23">
      <c r="A138" t="s">
        <v>296</v>
      </c>
      <c r="B138" t="s">
        <v>432</v>
      </c>
      <c r="C138" t="s">
        <v>152</v>
      </c>
      <c r="H138" s="8">
        <f t="shared" si="25"/>
        <v>0</v>
      </c>
      <c r="I138" s="8">
        <f t="shared" si="29"/>
        <v>0</v>
      </c>
      <c r="J138">
        <v>2020</v>
      </c>
      <c r="O138">
        <f t="shared" si="26"/>
        <v>0</v>
      </c>
      <c r="P138" s="8">
        <f t="shared" si="30"/>
        <v>0</v>
      </c>
      <c r="Q138" s="8">
        <f t="shared" si="27"/>
        <v>0</v>
      </c>
      <c r="R138" s="8">
        <f t="shared" si="31"/>
        <v>0</v>
      </c>
      <c r="S138">
        <f t="shared" si="32"/>
        <v>0</v>
      </c>
      <c r="T138" s="1">
        <f t="shared" si="28"/>
        <v>0</v>
      </c>
      <c r="U138">
        <f t="shared" si="33"/>
        <v>0</v>
      </c>
      <c r="W138">
        <v>0</v>
      </c>
    </row>
    <row r="139" spans="1:23">
      <c r="A139" t="s">
        <v>296</v>
      </c>
      <c r="B139" t="s">
        <v>433</v>
      </c>
      <c r="C139" t="s">
        <v>152</v>
      </c>
      <c r="H139" s="8">
        <f t="shared" si="25"/>
        <v>0</v>
      </c>
      <c r="I139" s="8">
        <f t="shared" si="29"/>
        <v>0</v>
      </c>
      <c r="J139">
        <v>2020</v>
      </c>
      <c r="O139">
        <f t="shared" si="26"/>
        <v>0</v>
      </c>
      <c r="P139" s="8">
        <f t="shared" si="30"/>
        <v>0</v>
      </c>
      <c r="Q139" s="8">
        <f t="shared" si="27"/>
        <v>0</v>
      </c>
      <c r="R139" s="8">
        <f t="shared" si="31"/>
        <v>0</v>
      </c>
      <c r="S139">
        <f t="shared" si="32"/>
        <v>0</v>
      </c>
      <c r="T139" s="1">
        <f t="shared" si="28"/>
        <v>0</v>
      </c>
      <c r="U139">
        <f t="shared" si="33"/>
        <v>0</v>
      </c>
      <c r="W139">
        <v>0</v>
      </c>
    </row>
    <row r="140" spans="1:23">
      <c r="A140" t="s">
        <v>296</v>
      </c>
      <c r="B140" t="s">
        <v>434</v>
      </c>
      <c r="C140" t="s">
        <v>152</v>
      </c>
      <c r="H140" s="8">
        <f t="shared" si="25"/>
        <v>0</v>
      </c>
      <c r="I140" s="8">
        <f t="shared" si="29"/>
        <v>0</v>
      </c>
      <c r="J140">
        <v>2020</v>
      </c>
      <c r="K140">
        <v>100</v>
      </c>
      <c r="O140">
        <f t="shared" si="26"/>
        <v>100</v>
      </c>
      <c r="P140" s="8">
        <f t="shared" si="30"/>
        <v>25</v>
      </c>
      <c r="Q140" s="8">
        <f t="shared" si="27"/>
        <v>2500</v>
      </c>
      <c r="R140" s="8">
        <f t="shared" si="31"/>
        <v>3.0123375398135837</v>
      </c>
      <c r="S140">
        <f t="shared" si="32"/>
        <v>25.102799999999998</v>
      </c>
      <c r="T140" s="1">
        <f t="shared" si="28"/>
        <v>1</v>
      </c>
      <c r="U140">
        <f t="shared" si="33"/>
        <v>0.2</v>
      </c>
      <c r="W140">
        <v>2</v>
      </c>
    </row>
    <row r="141" spans="1:23">
      <c r="A141" t="s">
        <v>296</v>
      </c>
      <c r="B141" t="s">
        <v>435</v>
      </c>
      <c r="C141" t="s">
        <v>152</v>
      </c>
      <c r="D141">
        <v>0</v>
      </c>
      <c r="E141">
        <v>0</v>
      </c>
      <c r="F141">
        <v>0</v>
      </c>
      <c r="G141">
        <v>0</v>
      </c>
      <c r="H141" s="8">
        <f t="shared" si="25"/>
        <v>0</v>
      </c>
      <c r="I141" s="8">
        <f t="shared" si="29"/>
        <v>0</v>
      </c>
      <c r="J141">
        <v>2020</v>
      </c>
      <c r="K141">
        <v>0</v>
      </c>
      <c r="L141">
        <v>0</v>
      </c>
      <c r="M141">
        <v>0</v>
      </c>
      <c r="N141">
        <v>0</v>
      </c>
      <c r="O141">
        <f t="shared" si="26"/>
        <v>0</v>
      </c>
      <c r="P141" s="8">
        <f t="shared" si="30"/>
        <v>0</v>
      </c>
      <c r="Q141" s="8">
        <f t="shared" si="27"/>
        <v>0</v>
      </c>
      <c r="R141" s="8">
        <f t="shared" si="31"/>
        <v>0</v>
      </c>
      <c r="S141">
        <f t="shared" si="32"/>
        <v>0</v>
      </c>
      <c r="T141" s="1">
        <f t="shared" si="28"/>
        <v>0</v>
      </c>
      <c r="U141">
        <f t="shared" si="33"/>
        <v>0</v>
      </c>
      <c r="W141">
        <v>0</v>
      </c>
    </row>
    <row r="142" spans="1:23">
      <c r="A142" t="s">
        <v>296</v>
      </c>
      <c r="B142" t="s">
        <v>436</v>
      </c>
      <c r="C142" t="s">
        <v>152</v>
      </c>
      <c r="D142">
        <v>0</v>
      </c>
      <c r="E142">
        <v>0</v>
      </c>
      <c r="F142">
        <v>0</v>
      </c>
      <c r="G142">
        <v>0</v>
      </c>
      <c r="H142" s="8">
        <f t="shared" si="25"/>
        <v>0</v>
      </c>
      <c r="I142" s="8">
        <f t="shared" si="29"/>
        <v>0</v>
      </c>
      <c r="J142">
        <v>2020</v>
      </c>
      <c r="K142">
        <v>0</v>
      </c>
      <c r="L142">
        <v>0</v>
      </c>
      <c r="M142">
        <v>0</v>
      </c>
      <c r="N142">
        <v>0</v>
      </c>
      <c r="O142">
        <f t="shared" si="26"/>
        <v>0</v>
      </c>
      <c r="P142" s="8">
        <f t="shared" si="30"/>
        <v>0</v>
      </c>
      <c r="Q142" s="8">
        <f t="shared" si="27"/>
        <v>0</v>
      </c>
      <c r="R142" s="8">
        <f t="shared" si="31"/>
        <v>0</v>
      </c>
      <c r="S142">
        <f t="shared" si="32"/>
        <v>0</v>
      </c>
      <c r="T142" s="1">
        <f t="shared" si="28"/>
        <v>0</v>
      </c>
      <c r="U142">
        <f t="shared" si="33"/>
        <v>0</v>
      </c>
      <c r="W142">
        <v>0</v>
      </c>
    </row>
    <row r="143" spans="1:23">
      <c r="A143" t="s">
        <v>296</v>
      </c>
      <c r="B143" t="s">
        <v>437</v>
      </c>
      <c r="C143" t="s">
        <v>152</v>
      </c>
      <c r="D143">
        <v>0</v>
      </c>
      <c r="E143">
        <v>0</v>
      </c>
      <c r="F143">
        <v>0</v>
      </c>
      <c r="G143">
        <v>0</v>
      </c>
      <c r="H143" s="8">
        <f t="shared" si="25"/>
        <v>0</v>
      </c>
      <c r="I143" s="8">
        <f t="shared" si="29"/>
        <v>0</v>
      </c>
      <c r="J143">
        <v>2020</v>
      </c>
      <c r="K143">
        <v>100</v>
      </c>
      <c r="L143">
        <v>100</v>
      </c>
      <c r="M143">
        <v>0</v>
      </c>
      <c r="N143">
        <v>100</v>
      </c>
      <c r="O143">
        <f t="shared" si="26"/>
        <v>300</v>
      </c>
      <c r="P143" s="8">
        <f t="shared" si="30"/>
        <v>75</v>
      </c>
      <c r="Q143" s="8">
        <f t="shared" si="27"/>
        <v>7500</v>
      </c>
      <c r="R143" s="8">
        <f t="shared" si="31"/>
        <v>9.0370126194407501</v>
      </c>
      <c r="S143">
        <f t="shared" si="32"/>
        <v>75.308400000000006</v>
      </c>
      <c r="T143" s="65">
        <f t="shared" si="28"/>
        <v>10</v>
      </c>
      <c r="U143">
        <f t="shared" si="33"/>
        <v>1.7</v>
      </c>
      <c r="V143" s="65" t="s">
        <v>55</v>
      </c>
      <c r="W143">
        <v>12</v>
      </c>
    </row>
    <row r="144" spans="1:23">
      <c r="A144" t="s">
        <v>296</v>
      </c>
      <c r="B144" t="s">
        <v>438</v>
      </c>
      <c r="C144" t="s">
        <v>152</v>
      </c>
      <c r="D144">
        <v>0</v>
      </c>
      <c r="E144">
        <v>0</v>
      </c>
      <c r="F144">
        <v>0</v>
      </c>
      <c r="G144">
        <v>0</v>
      </c>
      <c r="H144" s="8">
        <f t="shared" si="25"/>
        <v>0</v>
      </c>
      <c r="I144" s="8">
        <f t="shared" si="29"/>
        <v>0</v>
      </c>
      <c r="J144">
        <v>2020</v>
      </c>
      <c r="K144">
        <v>100</v>
      </c>
      <c r="L144">
        <v>100</v>
      </c>
      <c r="M144">
        <v>100</v>
      </c>
      <c r="N144">
        <v>0</v>
      </c>
      <c r="O144">
        <f t="shared" si="26"/>
        <v>300</v>
      </c>
      <c r="P144" s="8">
        <f t="shared" si="30"/>
        <v>75</v>
      </c>
      <c r="Q144" s="8">
        <f t="shared" si="27"/>
        <v>7500</v>
      </c>
      <c r="R144" s="8">
        <f t="shared" si="31"/>
        <v>9.0370126194407501</v>
      </c>
      <c r="S144">
        <f t="shared" si="32"/>
        <v>75.308400000000006</v>
      </c>
      <c r="T144" s="1">
        <f t="shared" si="28"/>
        <v>10</v>
      </c>
      <c r="U144">
        <f t="shared" si="33"/>
        <v>1.7</v>
      </c>
      <c r="W144">
        <v>12</v>
      </c>
    </row>
    <row r="145" spans="1:23">
      <c r="A145" t="s">
        <v>296</v>
      </c>
      <c r="B145" t="s">
        <v>439</v>
      </c>
      <c r="C145" t="s">
        <v>152</v>
      </c>
      <c r="H145" s="8">
        <f t="shared" si="25"/>
        <v>0</v>
      </c>
      <c r="I145" s="8">
        <f t="shared" si="29"/>
        <v>0</v>
      </c>
      <c r="J145">
        <v>2020</v>
      </c>
      <c r="O145">
        <f t="shared" si="26"/>
        <v>0</v>
      </c>
      <c r="P145" s="8">
        <f t="shared" si="30"/>
        <v>0</v>
      </c>
      <c r="Q145" s="8">
        <f t="shared" si="27"/>
        <v>0</v>
      </c>
      <c r="R145" s="8">
        <f t="shared" si="31"/>
        <v>0</v>
      </c>
      <c r="S145">
        <f t="shared" si="32"/>
        <v>0</v>
      </c>
      <c r="T145" s="1">
        <f t="shared" si="28"/>
        <v>0</v>
      </c>
      <c r="U145">
        <f t="shared" si="33"/>
        <v>0</v>
      </c>
      <c r="W145">
        <v>0</v>
      </c>
    </row>
    <row r="146" spans="1:23">
      <c r="A146" t="s">
        <v>296</v>
      </c>
      <c r="B146" t="s">
        <v>440</v>
      </c>
      <c r="C146" t="s">
        <v>152</v>
      </c>
      <c r="D146">
        <v>51</v>
      </c>
      <c r="E146">
        <v>0</v>
      </c>
      <c r="F146">
        <v>0</v>
      </c>
      <c r="G146">
        <v>0</v>
      </c>
      <c r="H146" s="8">
        <f t="shared" si="25"/>
        <v>51</v>
      </c>
      <c r="I146" s="8">
        <f t="shared" si="29"/>
        <v>23.720930232558139</v>
      </c>
      <c r="J146">
        <v>2020</v>
      </c>
      <c r="K146">
        <v>51</v>
      </c>
      <c r="L146">
        <v>0</v>
      </c>
      <c r="M146">
        <v>0</v>
      </c>
      <c r="N146">
        <v>0</v>
      </c>
      <c r="O146">
        <f t="shared" si="26"/>
        <v>51</v>
      </c>
      <c r="P146" s="8">
        <f t="shared" si="30"/>
        <v>12.75</v>
      </c>
      <c r="Q146" s="8">
        <f t="shared" si="27"/>
        <v>-46.25</v>
      </c>
      <c r="R146" s="8">
        <f t="shared" si="31"/>
        <v>1.5297717555134487</v>
      </c>
      <c r="S146">
        <f t="shared" si="32"/>
        <v>12.748100000000001</v>
      </c>
      <c r="T146" s="1">
        <f t="shared" si="28"/>
        <v>0</v>
      </c>
      <c r="U146">
        <f t="shared" si="33"/>
        <v>0</v>
      </c>
      <c r="W146">
        <v>0</v>
      </c>
    </row>
    <row r="147" spans="1:23">
      <c r="A147" t="s">
        <v>296</v>
      </c>
      <c r="B147" t="s">
        <v>441</v>
      </c>
      <c r="C147" t="s">
        <v>152</v>
      </c>
      <c r="H147" s="8">
        <f t="shared" si="25"/>
        <v>0</v>
      </c>
      <c r="I147" s="8">
        <f t="shared" si="29"/>
        <v>0</v>
      </c>
      <c r="J147">
        <v>2020</v>
      </c>
      <c r="O147">
        <f t="shared" si="26"/>
        <v>0</v>
      </c>
      <c r="P147" s="8">
        <f t="shared" si="30"/>
        <v>0</v>
      </c>
      <c r="Q147" s="8">
        <f t="shared" si="27"/>
        <v>0</v>
      </c>
      <c r="R147" s="8">
        <f t="shared" si="31"/>
        <v>0</v>
      </c>
      <c r="S147">
        <f t="shared" si="32"/>
        <v>0</v>
      </c>
      <c r="T147" s="1">
        <f t="shared" si="28"/>
        <v>0</v>
      </c>
      <c r="U147">
        <f t="shared" si="33"/>
        <v>0</v>
      </c>
      <c r="W147">
        <v>0</v>
      </c>
    </row>
    <row r="148" spans="1:23">
      <c r="A148" t="s">
        <v>296</v>
      </c>
      <c r="B148" t="s">
        <v>442</v>
      </c>
      <c r="C148" t="s">
        <v>152</v>
      </c>
      <c r="D148">
        <v>0</v>
      </c>
      <c r="E148">
        <v>0</v>
      </c>
      <c r="F148">
        <v>0</v>
      </c>
      <c r="G148">
        <v>0</v>
      </c>
      <c r="H148" s="8">
        <f t="shared" si="25"/>
        <v>0</v>
      </c>
      <c r="I148" s="8">
        <f t="shared" si="29"/>
        <v>0</v>
      </c>
      <c r="J148">
        <v>2020</v>
      </c>
      <c r="K148">
        <v>0</v>
      </c>
      <c r="L148">
        <v>0</v>
      </c>
      <c r="M148">
        <v>0</v>
      </c>
      <c r="N148">
        <v>0</v>
      </c>
      <c r="O148">
        <f t="shared" si="26"/>
        <v>0</v>
      </c>
      <c r="P148" s="8">
        <f t="shared" si="30"/>
        <v>0</v>
      </c>
      <c r="Q148" s="8">
        <f t="shared" si="27"/>
        <v>0</v>
      </c>
      <c r="R148" s="8">
        <f t="shared" si="31"/>
        <v>0</v>
      </c>
      <c r="S148">
        <f t="shared" si="32"/>
        <v>0</v>
      </c>
      <c r="T148" s="1">
        <f t="shared" si="28"/>
        <v>0</v>
      </c>
      <c r="U148">
        <f t="shared" si="33"/>
        <v>0</v>
      </c>
      <c r="W148">
        <v>0</v>
      </c>
    </row>
    <row r="149" spans="1:23">
      <c r="A149" t="s">
        <v>296</v>
      </c>
      <c r="B149" t="s">
        <v>443</v>
      </c>
      <c r="C149" t="s">
        <v>152</v>
      </c>
      <c r="H149" s="8">
        <f t="shared" si="25"/>
        <v>0</v>
      </c>
      <c r="I149" s="8">
        <f t="shared" si="29"/>
        <v>0</v>
      </c>
      <c r="J149">
        <v>2020</v>
      </c>
      <c r="K149">
        <v>100</v>
      </c>
      <c r="L149">
        <v>25</v>
      </c>
      <c r="O149">
        <f t="shared" si="26"/>
        <v>125</v>
      </c>
      <c r="P149" s="8">
        <f t="shared" si="30"/>
        <v>31.25</v>
      </c>
      <c r="Q149" s="8">
        <f t="shared" si="27"/>
        <v>3125</v>
      </c>
      <c r="R149" s="8">
        <f t="shared" si="31"/>
        <v>3.7654219247669793</v>
      </c>
      <c r="S149">
        <f t="shared" si="32"/>
        <v>31.378499999999999</v>
      </c>
      <c r="T149" s="1">
        <f t="shared" si="28"/>
        <v>2</v>
      </c>
      <c r="U149">
        <f t="shared" si="33"/>
        <v>0.3</v>
      </c>
      <c r="W149">
        <v>2</v>
      </c>
    </row>
    <row r="150" spans="1:23">
      <c r="A150" t="s">
        <v>296</v>
      </c>
      <c r="B150" t="s">
        <v>444</v>
      </c>
      <c r="C150" t="s">
        <v>152</v>
      </c>
      <c r="H150" s="8">
        <f t="shared" si="25"/>
        <v>0</v>
      </c>
      <c r="I150" s="8">
        <f t="shared" si="29"/>
        <v>0</v>
      </c>
      <c r="J150">
        <v>2020</v>
      </c>
      <c r="O150">
        <f t="shared" si="26"/>
        <v>0</v>
      </c>
      <c r="P150" s="8">
        <f t="shared" si="30"/>
        <v>0</v>
      </c>
      <c r="Q150" s="8">
        <f t="shared" si="27"/>
        <v>0</v>
      </c>
      <c r="R150" s="8">
        <f t="shared" si="31"/>
        <v>0</v>
      </c>
      <c r="S150">
        <f t="shared" si="32"/>
        <v>0</v>
      </c>
      <c r="T150" s="1">
        <f t="shared" si="28"/>
        <v>0</v>
      </c>
      <c r="U150">
        <f t="shared" si="33"/>
        <v>0</v>
      </c>
      <c r="W150">
        <v>0</v>
      </c>
    </row>
    <row r="151" spans="1:23">
      <c r="A151" t="s">
        <v>296</v>
      </c>
      <c r="B151" t="s">
        <v>445</v>
      </c>
      <c r="C151" t="s">
        <v>152</v>
      </c>
      <c r="H151" s="8">
        <f t="shared" si="25"/>
        <v>0</v>
      </c>
      <c r="I151" s="8">
        <f t="shared" si="29"/>
        <v>0</v>
      </c>
      <c r="J151">
        <v>2020</v>
      </c>
      <c r="K151">
        <v>100</v>
      </c>
      <c r="L151">
        <v>40</v>
      </c>
      <c r="M151">
        <v>0</v>
      </c>
      <c r="N151">
        <v>0</v>
      </c>
      <c r="O151">
        <f t="shared" si="26"/>
        <v>140</v>
      </c>
      <c r="P151" s="8">
        <f t="shared" si="30"/>
        <v>35</v>
      </c>
      <c r="Q151" s="8">
        <f t="shared" si="27"/>
        <v>3500</v>
      </c>
      <c r="R151" s="8">
        <f t="shared" si="31"/>
        <v>4.217272555739016</v>
      </c>
      <c r="S151">
        <f t="shared" si="32"/>
        <v>35.143900000000002</v>
      </c>
      <c r="T151" s="1">
        <f t="shared" si="28"/>
        <v>2</v>
      </c>
      <c r="U151">
        <f t="shared" si="33"/>
        <v>0.3</v>
      </c>
      <c r="W151">
        <v>4</v>
      </c>
    </row>
    <row r="152" spans="1:23">
      <c r="A152" t="s">
        <v>296</v>
      </c>
      <c r="B152" t="s">
        <v>446</v>
      </c>
      <c r="C152" t="s">
        <v>152</v>
      </c>
      <c r="H152" s="8">
        <f t="shared" si="25"/>
        <v>0</v>
      </c>
      <c r="I152" s="8">
        <f t="shared" si="29"/>
        <v>0</v>
      </c>
      <c r="J152">
        <v>2020</v>
      </c>
      <c r="K152">
        <v>100</v>
      </c>
      <c r="L152">
        <v>15</v>
      </c>
      <c r="M152">
        <v>0</v>
      </c>
      <c r="N152">
        <v>0</v>
      </c>
      <c r="O152">
        <f t="shared" si="26"/>
        <v>115</v>
      </c>
      <c r="P152" s="8">
        <f t="shared" si="30"/>
        <v>28.749999999999996</v>
      </c>
      <c r="Q152" s="8">
        <f t="shared" si="27"/>
        <v>2874.9999999999995</v>
      </c>
      <c r="R152" s="8">
        <f t="shared" si="31"/>
        <v>3.4641881707856208</v>
      </c>
      <c r="S152">
        <f t="shared" si="32"/>
        <v>28.868200000000002</v>
      </c>
      <c r="T152" s="65">
        <f t="shared" si="28"/>
        <v>1</v>
      </c>
      <c r="U152">
        <f t="shared" si="33"/>
        <v>0.2</v>
      </c>
      <c r="V152" s="65" t="s">
        <v>55</v>
      </c>
      <c r="W152">
        <v>2</v>
      </c>
    </row>
    <row r="153" spans="1:23">
      <c r="A153" t="s">
        <v>296</v>
      </c>
      <c r="B153" t="s">
        <v>447</v>
      </c>
      <c r="C153" t="s">
        <v>152</v>
      </c>
      <c r="H153" s="8">
        <f t="shared" si="25"/>
        <v>0</v>
      </c>
      <c r="I153" s="8">
        <f t="shared" si="29"/>
        <v>0</v>
      </c>
      <c r="J153">
        <v>2020</v>
      </c>
      <c r="K153">
        <v>100</v>
      </c>
      <c r="L153">
        <v>0</v>
      </c>
      <c r="M153">
        <v>0</v>
      </c>
      <c r="N153">
        <v>0</v>
      </c>
      <c r="O153">
        <f t="shared" si="26"/>
        <v>100</v>
      </c>
      <c r="P153" s="8">
        <f t="shared" si="30"/>
        <v>25</v>
      </c>
      <c r="Q153" s="8">
        <f t="shared" si="27"/>
        <v>2500</v>
      </c>
      <c r="R153" s="8">
        <f t="shared" si="31"/>
        <v>3.0123375398135837</v>
      </c>
      <c r="S153">
        <f t="shared" si="32"/>
        <v>25.102799999999998</v>
      </c>
      <c r="T153" s="1">
        <f t="shared" si="28"/>
        <v>1</v>
      </c>
      <c r="U153">
        <f t="shared" si="33"/>
        <v>0.2</v>
      </c>
      <c r="W153">
        <v>2</v>
      </c>
    </row>
    <row r="154" spans="1:23">
      <c r="A154" t="s">
        <v>296</v>
      </c>
      <c r="B154" t="s">
        <v>448</v>
      </c>
      <c r="C154" t="s">
        <v>152</v>
      </c>
      <c r="H154" s="8">
        <f t="shared" si="25"/>
        <v>0</v>
      </c>
      <c r="I154" s="8">
        <f t="shared" si="29"/>
        <v>0</v>
      </c>
      <c r="J154">
        <v>2020</v>
      </c>
      <c r="K154">
        <v>100</v>
      </c>
      <c r="L154">
        <v>45</v>
      </c>
      <c r="M154">
        <v>40</v>
      </c>
      <c r="N154">
        <v>5</v>
      </c>
      <c r="O154">
        <f t="shared" si="26"/>
        <v>190</v>
      </c>
      <c r="P154" s="8">
        <f t="shared" si="30"/>
        <v>47.5</v>
      </c>
      <c r="Q154" s="8">
        <f t="shared" si="27"/>
        <v>4750</v>
      </c>
      <c r="R154" s="8">
        <f t="shared" si="31"/>
        <v>5.7234413256458083</v>
      </c>
      <c r="S154">
        <f t="shared" si="32"/>
        <v>47.695300000000003</v>
      </c>
      <c r="T154" s="1">
        <f t="shared" si="28"/>
        <v>4</v>
      </c>
      <c r="U154">
        <f t="shared" si="33"/>
        <v>0.7</v>
      </c>
      <c r="W154">
        <v>6</v>
      </c>
    </row>
    <row r="155" spans="1:23">
      <c r="A155" t="s">
        <v>296</v>
      </c>
      <c r="B155" t="s">
        <v>449</v>
      </c>
      <c r="C155" t="s">
        <v>152</v>
      </c>
      <c r="H155" s="8">
        <f t="shared" si="25"/>
        <v>0</v>
      </c>
      <c r="I155" s="8">
        <f t="shared" si="29"/>
        <v>0</v>
      </c>
      <c r="J155">
        <v>2020</v>
      </c>
      <c r="O155">
        <f t="shared" si="26"/>
        <v>0</v>
      </c>
      <c r="P155" s="8">
        <f t="shared" si="30"/>
        <v>0</v>
      </c>
      <c r="Q155" s="8">
        <f t="shared" si="27"/>
        <v>0</v>
      </c>
      <c r="R155" s="8">
        <f t="shared" si="31"/>
        <v>0</v>
      </c>
      <c r="S155">
        <f t="shared" si="32"/>
        <v>0</v>
      </c>
      <c r="T155" s="1">
        <f t="shared" si="28"/>
        <v>0</v>
      </c>
      <c r="U155">
        <f t="shared" si="33"/>
        <v>0</v>
      </c>
      <c r="W155">
        <v>0</v>
      </c>
    </row>
    <row r="156" spans="1:23">
      <c r="A156" t="s">
        <v>296</v>
      </c>
      <c r="B156" t="s">
        <v>450</v>
      </c>
      <c r="C156" t="s">
        <v>152</v>
      </c>
      <c r="H156" s="8">
        <f t="shared" ref="H156:H187" si="34">SUM(D156:G156)</f>
        <v>0</v>
      </c>
      <c r="I156" s="8">
        <f t="shared" si="29"/>
        <v>0</v>
      </c>
      <c r="J156">
        <v>2020</v>
      </c>
      <c r="K156">
        <v>100</v>
      </c>
      <c r="L156">
        <v>64</v>
      </c>
      <c r="M156">
        <v>36</v>
      </c>
      <c r="N156">
        <v>0.9</v>
      </c>
      <c r="O156">
        <f t="shared" ref="O156:O187" si="35">SUM(K156:N156)</f>
        <v>200.9</v>
      </c>
      <c r="P156" s="8">
        <f t="shared" si="30"/>
        <v>50.224999999999994</v>
      </c>
      <c r="Q156" s="8">
        <f t="shared" ref="Q156:Q187" si="36">100*((P156-I156))/IF(I156=0,1,I156)</f>
        <v>5022.4999999999991</v>
      </c>
      <c r="R156" s="8">
        <f t="shared" si="31"/>
        <v>6.0517861174854888</v>
      </c>
      <c r="S156">
        <f t="shared" si="32"/>
        <v>50.431600000000003</v>
      </c>
      <c r="T156" s="1">
        <f t="shared" ref="T156:T187" si="37">LOOKUP(S156,$Y$3:$Z$10,$AA$3:$AA$10)</f>
        <v>6</v>
      </c>
      <c r="U156">
        <f t="shared" si="33"/>
        <v>1</v>
      </c>
      <c r="W156">
        <v>6</v>
      </c>
    </row>
    <row r="157" spans="1:23">
      <c r="A157" t="s">
        <v>296</v>
      </c>
      <c r="B157" t="s">
        <v>451</v>
      </c>
      <c r="C157" t="s">
        <v>152</v>
      </c>
      <c r="D157">
        <v>0</v>
      </c>
      <c r="E157">
        <v>0</v>
      </c>
      <c r="F157">
        <v>0</v>
      </c>
      <c r="G157">
        <v>0</v>
      </c>
      <c r="H157" s="8">
        <f t="shared" si="34"/>
        <v>0</v>
      </c>
      <c r="I157" s="8">
        <f t="shared" si="29"/>
        <v>0</v>
      </c>
      <c r="J157">
        <v>2020</v>
      </c>
      <c r="K157">
        <v>0</v>
      </c>
      <c r="L157">
        <v>0</v>
      </c>
      <c r="M157">
        <v>0</v>
      </c>
      <c r="N157">
        <v>0</v>
      </c>
      <c r="O157">
        <f t="shared" si="35"/>
        <v>0</v>
      </c>
      <c r="P157" s="8">
        <f t="shared" si="30"/>
        <v>0</v>
      </c>
      <c r="Q157" s="8">
        <f t="shared" si="36"/>
        <v>0</v>
      </c>
      <c r="R157" s="8">
        <f t="shared" si="31"/>
        <v>0</v>
      </c>
      <c r="S157">
        <f t="shared" si="32"/>
        <v>0</v>
      </c>
      <c r="T157" s="1">
        <f t="shared" si="37"/>
        <v>0</v>
      </c>
      <c r="U157">
        <f t="shared" si="33"/>
        <v>0</v>
      </c>
      <c r="W157">
        <v>0</v>
      </c>
    </row>
    <row r="158" spans="1:23">
      <c r="A158" t="s">
        <v>296</v>
      </c>
      <c r="B158" t="s">
        <v>452</v>
      </c>
      <c r="C158" t="s">
        <v>152</v>
      </c>
      <c r="H158" s="8">
        <f t="shared" si="34"/>
        <v>0</v>
      </c>
      <c r="I158" s="8">
        <f t="shared" si="29"/>
        <v>0</v>
      </c>
      <c r="J158">
        <v>2020</v>
      </c>
      <c r="L158">
        <v>100</v>
      </c>
      <c r="M158">
        <v>25</v>
      </c>
      <c r="O158">
        <f t="shared" si="35"/>
        <v>125</v>
      </c>
      <c r="P158" s="8">
        <f t="shared" si="30"/>
        <v>31.25</v>
      </c>
      <c r="Q158" s="8">
        <f t="shared" si="36"/>
        <v>3125</v>
      </c>
      <c r="R158" s="8">
        <f t="shared" si="31"/>
        <v>3.7654219247669793</v>
      </c>
      <c r="S158">
        <f t="shared" si="32"/>
        <v>31.378499999999999</v>
      </c>
      <c r="T158" s="1">
        <f t="shared" si="37"/>
        <v>2</v>
      </c>
      <c r="U158">
        <f t="shared" si="33"/>
        <v>0.3</v>
      </c>
      <c r="W158">
        <v>2</v>
      </c>
    </row>
    <row r="159" spans="1:23">
      <c r="A159" t="s">
        <v>296</v>
      </c>
      <c r="B159" t="s">
        <v>453</v>
      </c>
      <c r="C159" t="s">
        <v>152</v>
      </c>
      <c r="H159" s="8">
        <f t="shared" si="34"/>
        <v>0</v>
      </c>
      <c r="I159" s="8">
        <f t="shared" si="29"/>
        <v>0</v>
      </c>
      <c r="J159">
        <v>2020</v>
      </c>
      <c r="O159">
        <f t="shared" si="35"/>
        <v>0</v>
      </c>
      <c r="P159" s="8">
        <f t="shared" si="30"/>
        <v>0</v>
      </c>
      <c r="Q159" s="8">
        <f t="shared" si="36"/>
        <v>0</v>
      </c>
      <c r="R159" s="8">
        <f t="shared" si="31"/>
        <v>0</v>
      </c>
      <c r="S159">
        <f t="shared" si="32"/>
        <v>0</v>
      </c>
      <c r="T159" s="1">
        <f t="shared" si="37"/>
        <v>0</v>
      </c>
      <c r="U159">
        <f t="shared" si="33"/>
        <v>0</v>
      </c>
      <c r="W159">
        <v>0</v>
      </c>
    </row>
    <row r="160" spans="1:23">
      <c r="A160" t="s">
        <v>296</v>
      </c>
      <c r="B160" t="s">
        <v>454</v>
      </c>
      <c r="C160" t="s">
        <v>152</v>
      </c>
      <c r="H160" s="8">
        <f t="shared" si="34"/>
        <v>0</v>
      </c>
      <c r="I160" s="8">
        <f t="shared" si="29"/>
        <v>0</v>
      </c>
      <c r="J160">
        <v>2020</v>
      </c>
      <c r="O160">
        <f t="shared" si="35"/>
        <v>0</v>
      </c>
      <c r="P160" s="8">
        <f t="shared" si="30"/>
        <v>0</v>
      </c>
      <c r="Q160" s="8">
        <f t="shared" si="36"/>
        <v>0</v>
      </c>
      <c r="R160" s="8">
        <f t="shared" si="31"/>
        <v>0</v>
      </c>
      <c r="S160">
        <f t="shared" si="32"/>
        <v>0</v>
      </c>
      <c r="T160" s="1">
        <f t="shared" si="37"/>
        <v>0</v>
      </c>
      <c r="U160">
        <f t="shared" si="33"/>
        <v>0</v>
      </c>
      <c r="W160">
        <v>0</v>
      </c>
    </row>
    <row r="161" spans="1:23">
      <c r="A161" t="s">
        <v>296</v>
      </c>
      <c r="B161" t="s">
        <v>455</v>
      </c>
      <c r="C161" t="s">
        <v>152</v>
      </c>
      <c r="H161" s="8">
        <f t="shared" si="34"/>
        <v>0</v>
      </c>
      <c r="I161" s="8">
        <f t="shared" si="29"/>
        <v>0</v>
      </c>
      <c r="J161">
        <v>2020</v>
      </c>
      <c r="O161">
        <f t="shared" si="35"/>
        <v>0</v>
      </c>
      <c r="P161" s="8">
        <f t="shared" si="30"/>
        <v>0</v>
      </c>
      <c r="Q161" s="8">
        <f t="shared" si="36"/>
        <v>0</v>
      </c>
      <c r="R161" s="8">
        <f t="shared" si="31"/>
        <v>0</v>
      </c>
      <c r="S161">
        <f t="shared" si="32"/>
        <v>0</v>
      </c>
      <c r="T161" s="1">
        <f t="shared" si="37"/>
        <v>0</v>
      </c>
      <c r="U161">
        <f t="shared" si="33"/>
        <v>0</v>
      </c>
      <c r="W161">
        <v>0</v>
      </c>
    </row>
    <row r="162" spans="1:23">
      <c r="A162" t="s">
        <v>296</v>
      </c>
      <c r="B162" t="s">
        <v>456</v>
      </c>
      <c r="C162" t="s">
        <v>152</v>
      </c>
      <c r="D162">
        <v>0</v>
      </c>
      <c r="E162">
        <v>0</v>
      </c>
      <c r="F162">
        <v>0</v>
      </c>
      <c r="G162">
        <v>0</v>
      </c>
      <c r="H162" s="8">
        <f t="shared" si="34"/>
        <v>0</v>
      </c>
      <c r="I162" s="8">
        <f t="shared" si="29"/>
        <v>0</v>
      </c>
      <c r="J162">
        <v>2020</v>
      </c>
      <c r="K162">
        <v>100</v>
      </c>
      <c r="L162">
        <v>100</v>
      </c>
      <c r="M162">
        <v>0</v>
      </c>
      <c r="N162">
        <v>0</v>
      </c>
      <c r="O162">
        <f t="shared" si="35"/>
        <v>200</v>
      </c>
      <c r="P162" s="8">
        <f t="shared" si="30"/>
        <v>50</v>
      </c>
      <c r="Q162" s="8">
        <f t="shared" si="36"/>
        <v>5000</v>
      </c>
      <c r="R162" s="8">
        <f t="shared" si="31"/>
        <v>6.0246750796271673</v>
      </c>
      <c r="S162">
        <f t="shared" si="32"/>
        <v>50.205599999999997</v>
      </c>
      <c r="T162" s="1">
        <f t="shared" si="37"/>
        <v>6</v>
      </c>
      <c r="U162">
        <f t="shared" si="33"/>
        <v>1</v>
      </c>
      <c r="W162">
        <v>6</v>
      </c>
    </row>
    <row r="163" spans="1:23">
      <c r="A163" t="s">
        <v>296</v>
      </c>
      <c r="B163" t="s">
        <v>457</v>
      </c>
      <c r="C163" t="s">
        <v>152</v>
      </c>
      <c r="D163">
        <v>0</v>
      </c>
      <c r="E163">
        <v>0</v>
      </c>
      <c r="F163">
        <v>0</v>
      </c>
      <c r="G163">
        <v>0</v>
      </c>
      <c r="H163" s="8">
        <f t="shared" si="34"/>
        <v>0</v>
      </c>
      <c r="I163" s="8">
        <f t="shared" si="29"/>
        <v>0</v>
      </c>
      <c r="J163">
        <v>2020</v>
      </c>
      <c r="K163">
        <v>0</v>
      </c>
      <c r="L163">
        <v>0</v>
      </c>
      <c r="M163">
        <v>0</v>
      </c>
      <c r="N163">
        <v>0</v>
      </c>
      <c r="O163">
        <f t="shared" si="35"/>
        <v>0</v>
      </c>
      <c r="P163" s="8">
        <f t="shared" si="30"/>
        <v>0</v>
      </c>
      <c r="Q163" s="8">
        <f t="shared" si="36"/>
        <v>0</v>
      </c>
      <c r="R163" s="8">
        <f t="shared" si="31"/>
        <v>0</v>
      </c>
      <c r="S163">
        <f t="shared" si="32"/>
        <v>0</v>
      </c>
      <c r="T163" s="1">
        <f t="shared" si="37"/>
        <v>0</v>
      </c>
      <c r="U163">
        <f t="shared" si="33"/>
        <v>0</v>
      </c>
      <c r="W163">
        <v>0</v>
      </c>
    </row>
    <row r="164" spans="1:23">
      <c r="A164" t="s">
        <v>296</v>
      </c>
      <c r="B164" t="s">
        <v>458</v>
      </c>
      <c r="C164" t="s">
        <v>152</v>
      </c>
      <c r="H164" s="8">
        <f t="shared" si="34"/>
        <v>0</v>
      </c>
      <c r="I164" s="8">
        <f t="shared" ref="I164:I195" si="38">H164/$H$215*100</f>
        <v>0</v>
      </c>
      <c r="J164">
        <v>2020</v>
      </c>
      <c r="O164">
        <f t="shared" si="35"/>
        <v>0</v>
      </c>
      <c r="P164" s="8">
        <f t="shared" ref="P164:P195" si="39">O164/$O$215*100</f>
        <v>0</v>
      </c>
      <c r="Q164" s="8">
        <f t="shared" si="36"/>
        <v>0</v>
      </c>
      <c r="R164" s="8">
        <f t="shared" ref="R164:R195" si="40">IF(P164&gt;=80,12,((P164/100)*12)+((Q164/$Q$214))/($Q$215/100))</f>
        <v>0</v>
      </c>
      <c r="S164">
        <f t="shared" si="32"/>
        <v>0</v>
      </c>
      <c r="T164" s="1">
        <f t="shared" si="37"/>
        <v>0</v>
      </c>
      <c r="U164">
        <f t="shared" si="33"/>
        <v>0</v>
      </c>
      <c r="W164">
        <v>0</v>
      </c>
    </row>
    <row r="165" spans="1:23">
      <c r="A165" t="s">
        <v>296</v>
      </c>
      <c r="B165" t="s">
        <v>459</v>
      </c>
      <c r="C165" t="s">
        <v>152</v>
      </c>
      <c r="H165" s="8">
        <f t="shared" si="34"/>
        <v>0</v>
      </c>
      <c r="I165" s="8">
        <f t="shared" si="38"/>
        <v>0</v>
      </c>
      <c r="J165">
        <v>2020</v>
      </c>
      <c r="K165">
        <v>100</v>
      </c>
      <c r="L165">
        <v>0</v>
      </c>
      <c r="M165">
        <v>100</v>
      </c>
      <c r="N165">
        <v>0</v>
      </c>
      <c r="O165">
        <f t="shared" si="35"/>
        <v>200</v>
      </c>
      <c r="P165" s="8">
        <f t="shared" si="39"/>
        <v>50</v>
      </c>
      <c r="Q165" s="8">
        <f t="shared" si="36"/>
        <v>5000</v>
      </c>
      <c r="R165" s="8">
        <f t="shared" si="40"/>
        <v>6.0246750796271673</v>
      </c>
      <c r="S165">
        <f t="shared" si="32"/>
        <v>50.205599999999997</v>
      </c>
      <c r="T165" s="1">
        <f t="shared" si="37"/>
        <v>6</v>
      </c>
      <c r="U165">
        <f t="shared" si="33"/>
        <v>1</v>
      </c>
      <c r="W165">
        <v>6</v>
      </c>
    </row>
    <row r="166" spans="1:23">
      <c r="A166" t="s">
        <v>296</v>
      </c>
      <c r="B166" t="s">
        <v>460</v>
      </c>
      <c r="C166" t="s">
        <v>152</v>
      </c>
      <c r="H166" s="8">
        <f t="shared" si="34"/>
        <v>0</v>
      </c>
      <c r="I166" s="8">
        <f t="shared" si="38"/>
        <v>0</v>
      </c>
      <c r="J166">
        <v>2020</v>
      </c>
      <c r="O166">
        <f t="shared" si="35"/>
        <v>0</v>
      </c>
      <c r="P166" s="8">
        <f t="shared" si="39"/>
        <v>0</v>
      </c>
      <c r="Q166" s="8">
        <f t="shared" si="36"/>
        <v>0</v>
      </c>
      <c r="R166" s="8">
        <f t="shared" si="40"/>
        <v>0</v>
      </c>
      <c r="S166">
        <f t="shared" si="32"/>
        <v>0</v>
      </c>
      <c r="T166" s="1">
        <f t="shared" si="37"/>
        <v>0</v>
      </c>
      <c r="U166">
        <f t="shared" si="33"/>
        <v>0</v>
      </c>
      <c r="W166">
        <v>0</v>
      </c>
    </row>
    <row r="167" spans="1:23">
      <c r="A167" t="s">
        <v>296</v>
      </c>
      <c r="B167" t="s">
        <v>461</v>
      </c>
      <c r="C167" t="s">
        <v>152</v>
      </c>
      <c r="D167">
        <v>100</v>
      </c>
      <c r="E167">
        <v>0</v>
      </c>
      <c r="F167">
        <v>0</v>
      </c>
      <c r="G167">
        <v>100</v>
      </c>
      <c r="H167" s="8">
        <f t="shared" si="34"/>
        <v>200</v>
      </c>
      <c r="I167" s="8">
        <f t="shared" si="38"/>
        <v>93.023255813953483</v>
      </c>
      <c r="J167">
        <v>2020</v>
      </c>
      <c r="K167">
        <v>100</v>
      </c>
      <c r="L167">
        <v>0</v>
      </c>
      <c r="M167">
        <v>0</v>
      </c>
      <c r="N167">
        <v>100</v>
      </c>
      <c r="O167">
        <f t="shared" si="35"/>
        <v>200</v>
      </c>
      <c r="P167" s="8">
        <f t="shared" si="39"/>
        <v>50</v>
      </c>
      <c r="Q167" s="8">
        <f t="shared" si="36"/>
        <v>-46.25</v>
      </c>
      <c r="R167" s="8">
        <f t="shared" si="40"/>
        <v>5.9997717555134491</v>
      </c>
      <c r="S167">
        <f t="shared" si="32"/>
        <v>49.998100000000001</v>
      </c>
      <c r="T167" s="65">
        <f t="shared" si="37"/>
        <v>4</v>
      </c>
      <c r="U167">
        <f t="shared" si="33"/>
        <v>0.7</v>
      </c>
      <c r="V167" s="65" t="s">
        <v>55</v>
      </c>
      <c r="W167">
        <v>6</v>
      </c>
    </row>
    <row r="168" spans="1:23">
      <c r="A168" t="s">
        <v>296</v>
      </c>
      <c r="B168" t="s">
        <v>462</v>
      </c>
      <c r="C168" t="s">
        <v>152</v>
      </c>
      <c r="H168" s="8">
        <f t="shared" si="34"/>
        <v>0</v>
      </c>
      <c r="I168" s="8">
        <f t="shared" si="38"/>
        <v>0</v>
      </c>
      <c r="J168">
        <v>2020</v>
      </c>
      <c r="K168">
        <v>100</v>
      </c>
      <c r="O168">
        <f t="shared" si="35"/>
        <v>100</v>
      </c>
      <c r="P168" s="8">
        <f t="shared" si="39"/>
        <v>25</v>
      </c>
      <c r="Q168" s="8">
        <f t="shared" si="36"/>
        <v>2500</v>
      </c>
      <c r="R168" s="8">
        <f t="shared" si="40"/>
        <v>3.0123375398135837</v>
      </c>
      <c r="S168">
        <f t="shared" si="32"/>
        <v>25.102799999999998</v>
      </c>
      <c r="T168" s="65">
        <f t="shared" si="37"/>
        <v>1</v>
      </c>
      <c r="U168">
        <f t="shared" si="33"/>
        <v>0.2</v>
      </c>
      <c r="V168" s="65" t="s">
        <v>55</v>
      </c>
      <c r="W168">
        <v>2</v>
      </c>
    </row>
    <row r="169" spans="1:23">
      <c r="A169" t="s">
        <v>296</v>
      </c>
      <c r="B169" t="s">
        <v>463</v>
      </c>
      <c r="C169" t="s">
        <v>152</v>
      </c>
      <c r="H169" s="8">
        <f t="shared" si="34"/>
        <v>0</v>
      </c>
      <c r="I169" s="8">
        <f t="shared" si="38"/>
        <v>0</v>
      </c>
      <c r="J169">
        <v>2020</v>
      </c>
      <c r="K169">
        <v>100</v>
      </c>
      <c r="L169">
        <v>50</v>
      </c>
      <c r="O169">
        <f t="shared" si="35"/>
        <v>150</v>
      </c>
      <c r="P169" s="8">
        <f t="shared" si="39"/>
        <v>37.5</v>
      </c>
      <c r="Q169" s="8">
        <f t="shared" si="36"/>
        <v>3750</v>
      </c>
      <c r="R169" s="8">
        <f t="shared" si="40"/>
        <v>4.518506309720375</v>
      </c>
      <c r="S169">
        <f t="shared" si="32"/>
        <v>37.654200000000003</v>
      </c>
      <c r="T169" s="1">
        <f t="shared" si="37"/>
        <v>2</v>
      </c>
      <c r="U169">
        <f t="shared" si="33"/>
        <v>0.3</v>
      </c>
      <c r="W169">
        <v>4</v>
      </c>
    </row>
    <row r="170" spans="1:23">
      <c r="A170" t="s">
        <v>296</v>
      </c>
      <c r="B170" t="s">
        <v>464</v>
      </c>
      <c r="C170" t="s">
        <v>152</v>
      </c>
      <c r="H170" s="8">
        <f t="shared" si="34"/>
        <v>0</v>
      </c>
      <c r="I170" s="8">
        <f t="shared" si="38"/>
        <v>0</v>
      </c>
      <c r="J170">
        <v>2020</v>
      </c>
      <c r="O170">
        <f t="shared" si="35"/>
        <v>0</v>
      </c>
      <c r="P170" s="8">
        <f t="shared" si="39"/>
        <v>0</v>
      </c>
      <c r="Q170" s="8">
        <f t="shared" si="36"/>
        <v>0</v>
      </c>
      <c r="R170" s="8">
        <f t="shared" si="40"/>
        <v>0</v>
      </c>
      <c r="S170">
        <f t="shared" si="32"/>
        <v>0</v>
      </c>
      <c r="T170" s="1">
        <f t="shared" si="37"/>
        <v>0</v>
      </c>
      <c r="U170">
        <f t="shared" si="33"/>
        <v>0</v>
      </c>
      <c r="W170">
        <v>0</v>
      </c>
    </row>
    <row r="171" spans="1:23">
      <c r="A171" t="s">
        <v>296</v>
      </c>
      <c r="B171" t="s">
        <v>465</v>
      </c>
      <c r="C171" t="s">
        <v>152</v>
      </c>
      <c r="D171">
        <v>0</v>
      </c>
      <c r="E171">
        <v>0</v>
      </c>
      <c r="F171">
        <v>0</v>
      </c>
      <c r="G171">
        <v>0</v>
      </c>
      <c r="H171" s="8">
        <f t="shared" si="34"/>
        <v>0</v>
      </c>
      <c r="I171" s="8">
        <f t="shared" si="38"/>
        <v>0</v>
      </c>
      <c r="J171">
        <v>2020</v>
      </c>
      <c r="K171">
        <v>100</v>
      </c>
      <c r="L171">
        <v>62</v>
      </c>
      <c r="M171">
        <v>25</v>
      </c>
      <c r="N171">
        <v>0</v>
      </c>
      <c r="O171">
        <f t="shared" si="35"/>
        <v>187</v>
      </c>
      <c r="P171" s="8">
        <f t="shared" si="39"/>
        <v>46.75</v>
      </c>
      <c r="Q171" s="8">
        <f t="shared" si="36"/>
        <v>4675</v>
      </c>
      <c r="R171" s="8">
        <f t="shared" si="40"/>
        <v>5.6330711994514013</v>
      </c>
      <c r="S171">
        <f t="shared" si="32"/>
        <v>46.942300000000003</v>
      </c>
      <c r="T171" s="1">
        <f t="shared" si="37"/>
        <v>4</v>
      </c>
      <c r="U171">
        <f t="shared" si="33"/>
        <v>0.7</v>
      </c>
      <c r="W171">
        <v>6</v>
      </c>
    </row>
    <row r="172" spans="1:23">
      <c r="A172" t="s">
        <v>296</v>
      </c>
      <c r="B172" t="s">
        <v>466</v>
      </c>
      <c r="C172" t="s">
        <v>152</v>
      </c>
      <c r="H172" s="8">
        <f t="shared" si="34"/>
        <v>0</v>
      </c>
      <c r="I172" s="8">
        <f t="shared" si="38"/>
        <v>0</v>
      </c>
      <c r="J172">
        <v>2020</v>
      </c>
      <c r="K172">
        <v>10</v>
      </c>
      <c r="L172">
        <v>3</v>
      </c>
      <c r="M172">
        <v>2</v>
      </c>
      <c r="O172">
        <f t="shared" si="35"/>
        <v>15</v>
      </c>
      <c r="P172" s="8">
        <f t="shared" si="39"/>
        <v>3.75</v>
      </c>
      <c r="Q172" s="8">
        <f t="shared" si="36"/>
        <v>375</v>
      </c>
      <c r="R172" s="8">
        <f t="shared" si="40"/>
        <v>0.45185063097203748</v>
      </c>
      <c r="S172">
        <f t="shared" si="32"/>
        <v>3.7654000000000001</v>
      </c>
      <c r="T172" s="1">
        <f t="shared" si="37"/>
        <v>0</v>
      </c>
      <c r="U172">
        <f t="shared" si="33"/>
        <v>0</v>
      </c>
      <c r="W172">
        <v>0</v>
      </c>
    </row>
    <row r="173" spans="1:23">
      <c r="A173" t="s">
        <v>296</v>
      </c>
      <c r="B173" t="s">
        <v>467</v>
      </c>
      <c r="C173" t="s">
        <v>152</v>
      </c>
      <c r="D173">
        <v>0</v>
      </c>
      <c r="E173">
        <v>0</v>
      </c>
      <c r="F173">
        <v>0</v>
      </c>
      <c r="G173">
        <v>0</v>
      </c>
      <c r="H173" s="8">
        <f t="shared" si="34"/>
        <v>0</v>
      </c>
      <c r="I173" s="8">
        <f t="shared" si="38"/>
        <v>0</v>
      </c>
      <c r="J173">
        <v>2020</v>
      </c>
      <c r="K173">
        <v>100</v>
      </c>
      <c r="L173">
        <v>100</v>
      </c>
      <c r="M173">
        <v>0</v>
      </c>
      <c r="N173">
        <v>0</v>
      </c>
      <c r="O173">
        <f t="shared" si="35"/>
        <v>200</v>
      </c>
      <c r="P173" s="8">
        <f t="shared" si="39"/>
        <v>50</v>
      </c>
      <c r="Q173" s="8">
        <f t="shared" si="36"/>
        <v>5000</v>
      </c>
      <c r="R173" s="8">
        <f t="shared" si="40"/>
        <v>6.0246750796271673</v>
      </c>
      <c r="S173">
        <f t="shared" si="32"/>
        <v>50.205599999999997</v>
      </c>
      <c r="T173" s="1">
        <f t="shared" si="37"/>
        <v>6</v>
      </c>
      <c r="U173">
        <f t="shared" si="33"/>
        <v>1</v>
      </c>
      <c r="W173">
        <v>6</v>
      </c>
    </row>
    <row r="174" spans="1:23">
      <c r="A174" t="s">
        <v>296</v>
      </c>
      <c r="B174" t="s">
        <v>468</v>
      </c>
      <c r="C174" t="s">
        <v>152</v>
      </c>
      <c r="H174" s="8">
        <f t="shared" si="34"/>
        <v>0</v>
      </c>
      <c r="I174" s="8">
        <f t="shared" si="38"/>
        <v>0</v>
      </c>
      <c r="J174">
        <v>2020</v>
      </c>
      <c r="K174">
        <v>100</v>
      </c>
      <c r="L174">
        <v>100</v>
      </c>
      <c r="O174">
        <f t="shared" si="35"/>
        <v>200</v>
      </c>
      <c r="P174" s="8">
        <f t="shared" si="39"/>
        <v>50</v>
      </c>
      <c r="Q174" s="8">
        <f t="shared" si="36"/>
        <v>5000</v>
      </c>
      <c r="R174" s="8">
        <f t="shared" si="40"/>
        <v>6.0246750796271673</v>
      </c>
      <c r="S174">
        <f t="shared" si="32"/>
        <v>50.205599999999997</v>
      </c>
      <c r="T174" s="1">
        <f t="shared" si="37"/>
        <v>6</v>
      </c>
      <c r="U174">
        <f t="shared" si="33"/>
        <v>1</v>
      </c>
      <c r="W174">
        <v>0</v>
      </c>
    </row>
    <row r="175" spans="1:23">
      <c r="A175" t="s">
        <v>296</v>
      </c>
      <c r="B175" t="s">
        <v>469</v>
      </c>
      <c r="C175" t="s">
        <v>152</v>
      </c>
      <c r="D175">
        <v>60</v>
      </c>
      <c r="E175">
        <v>30</v>
      </c>
      <c r="F175">
        <v>0</v>
      </c>
      <c r="G175">
        <v>0</v>
      </c>
      <c r="H175" s="8">
        <f t="shared" si="34"/>
        <v>90</v>
      </c>
      <c r="I175" s="8">
        <f t="shared" si="38"/>
        <v>41.860465116279073</v>
      </c>
      <c r="J175">
        <v>2020</v>
      </c>
      <c r="K175">
        <v>60</v>
      </c>
      <c r="L175">
        <v>30</v>
      </c>
      <c r="M175">
        <v>0</v>
      </c>
      <c r="N175">
        <v>0</v>
      </c>
      <c r="O175">
        <f t="shared" si="35"/>
        <v>90</v>
      </c>
      <c r="P175" s="8">
        <f t="shared" si="39"/>
        <v>22.5</v>
      </c>
      <c r="Q175" s="8">
        <f t="shared" si="36"/>
        <v>-46.250000000000007</v>
      </c>
      <c r="R175" s="8">
        <f t="shared" si="40"/>
        <v>2.6997717555134488</v>
      </c>
      <c r="S175">
        <f t="shared" si="32"/>
        <v>22.498100000000001</v>
      </c>
      <c r="T175" s="1">
        <f t="shared" si="37"/>
        <v>1</v>
      </c>
      <c r="U175">
        <f t="shared" si="33"/>
        <v>0.2</v>
      </c>
      <c r="W175">
        <v>1</v>
      </c>
    </row>
    <row r="176" spans="1:23">
      <c r="A176" t="s">
        <v>296</v>
      </c>
      <c r="B176" t="s">
        <v>470</v>
      </c>
      <c r="C176" t="s">
        <v>152</v>
      </c>
      <c r="H176" s="8">
        <f t="shared" si="34"/>
        <v>0</v>
      </c>
      <c r="I176" s="8">
        <f t="shared" si="38"/>
        <v>0</v>
      </c>
      <c r="J176">
        <v>2020</v>
      </c>
      <c r="O176">
        <f t="shared" si="35"/>
        <v>0</v>
      </c>
      <c r="P176" s="8">
        <f t="shared" si="39"/>
        <v>0</v>
      </c>
      <c r="Q176" s="8">
        <f t="shared" si="36"/>
        <v>0</v>
      </c>
      <c r="R176" s="8">
        <f t="shared" si="40"/>
        <v>0</v>
      </c>
      <c r="S176">
        <f t="shared" si="32"/>
        <v>0</v>
      </c>
      <c r="T176" s="1">
        <f t="shared" si="37"/>
        <v>0</v>
      </c>
      <c r="U176">
        <f t="shared" si="33"/>
        <v>0</v>
      </c>
      <c r="W176">
        <v>0</v>
      </c>
    </row>
    <row r="177" spans="1:23">
      <c r="A177" t="s">
        <v>296</v>
      </c>
      <c r="B177" t="s">
        <v>471</v>
      </c>
      <c r="C177" t="s">
        <v>152</v>
      </c>
      <c r="H177" s="8">
        <f t="shared" si="34"/>
        <v>0</v>
      </c>
      <c r="I177" s="8">
        <f t="shared" si="38"/>
        <v>0</v>
      </c>
      <c r="J177">
        <v>2020</v>
      </c>
      <c r="O177">
        <f t="shared" si="35"/>
        <v>0</v>
      </c>
      <c r="P177" s="8">
        <f t="shared" si="39"/>
        <v>0</v>
      </c>
      <c r="Q177" s="8">
        <f t="shared" si="36"/>
        <v>0</v>
      </c>
      <c r="R177" s="8">
        <f t="shared" si="40"/>
        <v>0</v>
      </c>
      <c r="S177">
        <f t="shared" si="32"/>
        <v>0</v>
      </c>
      <c r="T177" s="1">
        <f t="shared" si="37"/>
        <v>0</v>
      </c>
      <c r="U177">
        <f t="shared" si="33"/>
        <v>0</v>
      </c>
      <c r="W177">
        <v>0</v>
      </c>
    </row>
    <row r="178" spans="1:23">
      <c r="A178" t="s">
        <v>296</v>
      </c>
      <c r="B178" t="s">
        <v>472</v>
      </c>
      <c r="C178" t="s">
        <v>152</v>
      </c>
      <c r="H178" s="8">
        <f t="shared" si="34"/>
        <v>0</v>
      </c>
      <c r="I178" s="8">
        <f t="shared" si="38"/>
        <v>0</v>
      </c>
      <c r="J178">
        <v>2020</v>
      </c>
      <c r="K178">
        <v>100</v>
      </c>
      <c r="L178">
        <v>0</v>
      </c>
      <c r="M178">
        <v>100</v>
      </c>
      <c r="N178">
        <v>0</v>
      </c>
      <c r="O178">
        <f t="shared" si="35"/>
        <v>200</v>
      </c>
      <c r="P178" s="8">
        <f t="shared" si="39"/>
        <v>50</v>
      </c>
      <c r="Q178" s="8">
        <f t="shared" si="36"/>
        <v>5000</v>
      </c>
      <c r="R178" s="8">
        <f t="shared" si="40"/>
        <v>6.0246750796271673</v>
      </c>
      <c r="S178">
        <f t="shared" si="32"/>
        <v>50.205599999999997</v>
      </c>
      <c r="T178" s="1">
        <f t="shared" si="37"/>
        <v>6</v>
      </c>
      <c r="U178">
        <f t="shared" si="33"/>
        <v>1</v>
      </c>
      <c r="W178">
        <v>6</v>
      </c>
    </row>
    <row r="179" spans="1:23">
      <c r="A179" t="s">
        <v>296</v>
      </c>
      <c r="B179" t="s">
        <v>473</v>
      </c>
      <c r="C179" t="s">
        <v>152</v>
      </c>
      <c r="H179" s="8">
        <f t="shared" si="34"/>
        <v>0</v>
      </c>
      <c r="I179" s="8">
        <f t="shared" si="38"/>
        <v>0</v>
      </c>
      <c r="J179">
        <v>2020</v>
      </c>
      <c r="O179">
        <f t="shared" si="35"/>
        <v>0</v>
      </c>
      <c r="P179" s="8">
        <f t="shared" si="39"/>
        <v>0</v>
      </c>
      <c r="Q179" s="8">
        <f t="shared" si="36"/>
        <v>0</v>
      </c>
      <c r="R179" s="8">
        <f t="shared" si="40"/>
        <v>0</v>
      </c>
      <c r="S179">
        <f t="shared" si="32"/>
        <v>0</v>
      </c>
      <c r="T179" s="1">
        <f t="shared" si="37"/>
        <v>0</v>
      </c>
      <c r="U179">
        <f t="shared" si="33"/>
        <v>0</v>
      </c>
      <c r="W179">
        <v>0</v>
      </c>
    </row>
    <row r="180" spans="1:23">
      <c r="A180" t="s">
        <v>296</v>
      </c>
      <c r="B180" t="s">
        <v>474</v>
      </c>
      <c r="C180" t="s">
        <v>152</v>
      </c>
      <c r="H180" s="8">
        <f t="shared" si="34"/>
        <v>0</v>
      </c>
      <c r="I180" s="8">
        <f t="shared" si="38"/>
        <v>0</v>
      </c>
      <c r="J180">
        <v>2020</v>
      </c>
      <c r="O180">
        <f t="shared" si="35"/>
        <v>0</v>
      </c>
      <c r="P180" s="8">
        <f t="shared" si="39"/>
        <v>0</v>
      </c>
      <c r="Q180" s="8">
        <f t="shared" si="36"/>
        <v>0</v>
      </c>
      <c r="R180" s="8">
        <f t="shared" si="40"/>
        <v>0</v>
      </c>
      <c r="S180">
        <f t="shared" si="32"/>
        <v>0</v>
      </c>
      <c r="T180" s="1">
        <f t="shared" si="37"/>
        <v>0</v>
      </c>
      <c r="U180">
        <f t="shared" si="33"/>
        <v>0</v>
      </c>
      <c r="W180">
        <v>0</v>
      </c>
    </row>
    <row r="181" spans="1:23">
      <c r="A181" t="s">
        <v>296</v>
      </c>
      <c r="B181" t="s">
        <v>475</v>
      </c>
      <c r="C181" t="s">
        <v>152</v>
      </c>
      <c r="H181" s="8">
        <f t="shared" si="34"/>
        <v>0</v>
      </c>
      <c r="I181" s="8">
        <f t="shared" si="38"/>
        <v>0</v>
      </c>
      <c r="J181">
        <v>2020</v>
      </c>
      <c r="K181">
        <v>7</v>
      </c>
      <c r="M181">
        <v>1</v>
      </c>
      <c r="O181">
        <f t="shared" si="35"/>
        <v>8</v>
      </c>
      <c r="P181" s="8">
        <f t="shared" si="39"/>
        <v>2</v>
      </c>
      <c r="Q181" s="8">
        <f t="shared" si="36"/>
        <v>200</v>
      </c>
      <c r="R181" s="8">
        <f t="shared" si="40"/>
        <v>0.24098700318508667</v>
      </c>
      <c r="S181">
        <f t="shared" si="32"/>
        <v>2.0082</v>
      </c>
      <c r="T181" s="1">
        <f t="shared" si="37"/>
        <v>0</v>
      </c>
      <c r="U181">
        <f t="shared" si="33"/>
        <v>0</v>
      </c>
      <c r="W181">
        <v>0</v>
      </c>
    </row>
    <row r="182" spans="1:23">
      <c r="A182" t="s">
        <v>296</v>
      </c>
      <c r="B182" t="s">
        <v>476</v>
      </c>
      <c r="C182" t="s">
        <v>152</v>
      </c>
      <c r="H182" s="8">
        <f t="shared" si="34"/>
        <v>0</v>
      </c>
      <c r="I182" s="8">
        <f t="shared" si="38"/>
        <v>0</v>
      </c>
      <c r="J182">
        <v>2020</v>
      </c>
      <c r="K182">
        <v>100</v>
      </c>
      <c r="L182">
        <v>0</v>
      </c>
      <c r="M182">
        <v>0</v>
      </c>
      <c r="N182">
        <v>0</v>
      </c>
      <c r="O182">
        <f t="shared" si="35"/>
        <v>100</v>
      </c>
      <c r="P182" s="8">
        <f t="shared" si="39"/>
        <v>25</v>
      </c>
      <c r="Q182" s="8">
        <f t="shared" si="36"/>
        <v>2500</v>
      </c>
      <c r="R182" s="8">
        <f t="shared" si="40"/>
        <v>3.0123375398135837</v>
      </c>
      <c r="S182">
        <f t="shared" si="32"/>
        <v>25.102799999999998</v>
      </c>
      <c r="T182" s="1">
        <f t="shared" si="37"/>
        <v>1</v>
      </c>
      <c r="U182">
        <f t="shared" si="33"/>
        <v>0.2</v>
      </c>
      <c r="W182">
        <v>2</v>
      </c>
    </row>
    <row r="183" spans="1:23">
      <c r="A183" t="s">
        <v>296</v>
      </c>
      <c r="B183" t="s">
        <v>477</v>
      </c>
      <c r="C183" t="s">
        <v>152</v>
      </c>
      <c r="H183" s="8">
        <f t="shared" si="34"/>
        <v>0</v>
      </c>
      <c r="I183" s="8">
        <f t="shared" si="38"/>
        <v>0</v>
      </c>
      <c r="J183">
        <v>2020</v>
      </c>
      <c r="O183">
        <f t="shared" si="35"/>
        <v>0</v>
      </c>
      <c r="P183" s="8">
        <f t="shared" si="39"/>
        <v>0</v>
      </c>
      <c r="Q183" s="8">
        <f t="shared" si="36"/>
        <v>0</v>
      </c>
      <c r="R183" s="8">
        <f t="shared" si="40"/>
        <v>0</v>
      </c>
      <c r="S183">
        <f t="shared" si="32"/>
        <v>0</v>
      </c>
      <c r="T183" s="1">
        <f t="shared" si="37"/>
        <v>0</v>
      </c>
      <c r="U183">
        <f t="shared" si="33"/>
        <v>0</v>
      </c>
      <c r="W183">
        <v>0</v>
      </c>
    </row>
    <row r="184" spans="1:23">
      <c r="A184" t="s">
        <v>296</v>
      </c>
      <c r="B184" t="s">
        <v>478</v>
      </c>
      <c r="C184" t="s">
        <v>152</v>
      </c>
      <c r="H184" s="8">
        <f t="shared" si="34"/>
        <v>0</v>
      </c>
      <c r="I184" s="8">
        <f t="shared" si="38"/>
        <v>0</v>
      </c>
      <c r="J184">
        <v>2020</v>
      </c>
      <c r="K184">
        <v>100</v>
      </c>
      <c r="L184">
        <v>50</v>
      </c>
      <c r="N184">
        <v>20</v>
      </c>
      <c r="O184">
        <f t="shared" si="35"/>
        <v>170</v>
      </c>
      <c r="P184" s="8">
        <f t="shared" si="39"/>
        <v>42.5</v>
      </c>
      <c r="Q184" s="8">
        <f t="shared" si="36"/>
        <v>4250</v>
      </c>
      <c r="R184" s="8">
        <f t="shared" si="40"/>
        <v>5.1209738176830912</v>
      </c>
      <c r="S184">
        <f t="shared" si="32"/>
        <v>42.674799999999998</v>
      </c>
      <c r="T184" s="1">
        <f t="shared" si="37"/>
        <v>4</v>
      </c>
      <c r="U184">
        <f t="shared" si="33"/>
        <v>0.7</v>
      </c>
      <c r="W184">
        <v>4</v>
      </c>
    </row>
    <row r="185" spans="1:23">
      <c r="A185" t="s">
        <v>296</v>
      </c>
      <c r="B185" t="s">
        <v>479</v>
      </c>
      <c r="C185" t="s">
        <v>152</v>
      </c>
      <c r="D185">
        <v>0</v>
      </c>
      <c r="E185">
        <v>0</v>
      </c>
      <c r="F185">
        <v>0</v>
      </c>
      <c r="G185">
        <v>0</v>
      </c>
      <c r="H185" s="8">
        <f t="shared" si="34"/>
        <v>0</v>
      </c>
      <c r="I185" s="8">
        <f t="shared" si="38"/>
        <v>0</v>
      </c>
      <c r="J185">
        <v>2020</v>
      </c>
      <c r="K185">
        <v>100</v>
      </c>
      <c r="L185">
        <v>0</v>
      </c>
      <c r="M185">
        <v>0</v>
      </c>
      <c r="N185">
        <v>0</v>
      </c>
      <c r="O185">
        <f t="shared" si="35"/>
        <v>100</v>
      </c>
      <c r="P185" s="8">
        <f t="shared" si="39"/>
        <v>25</v>
      </c>
      <c r="Q185" s="8">
        <f t="shared" si="36"/>
        <v>2500</v>
      </c>
      <c r="R185" s="8">
        <f t="shared" si="40"/>
        <v>3.0123375398135837</v>
      </c>
      <c r="S185">
        <f t="shared" si="32"/>
        <v>25.102799999999998</v>
      </c>
      <c r="T185" s="1">
        <f t="shared" si="37"/>
        <v>1</v>
      </c>
      <c r="U185">
        <f t="shared" si="33"/>
        <v>0.2</v>
      </c>
      <c r="W185">
        <v>2</v>
      </c>
    </row>
    <row r="186" spans="1:23">
      <c r="A186" t="s">
        <v>296</v>
      </c>
      <c r="B186" t="s">
        <v>480</v>
      </c>
      <c r="C186" t="s">
        <v>152</v>
      </c>
      <c r="D186">
        <v>100</v>
      </c>
      <c r="E186">
        <v>0</v>
      </c>
      <c r="F186">
        <v>0</v>
      </c>
      <c r="G186">
        <v>0</v>
      </c>
      <c r="H186" s="8">
        <f t="shared" si="34"/>
        <v>100</v>
      </c>
      <c r="I186" s="8">
        <f t="shared" si="38"/>
        <v>46.511627906976742</v>
      </c>
      <c r="J186">
        <v>2020</v>
      </c>
      <c r="K186">
        <v>100</v>
      </c>
      <c r="L186">
        <v>0</v>
      </c>
      <c r="M186">
        <v>0</v>
      </c>
      <c r="N186">
        <v>0</v>
      </c>
      <c r="O186">
        <f t="shared" si="35"/>
        <v>100</v>
      </c>
      <c r="P186" s="8">
        <f t="shared" si="39"/>
        <v>25</v>
      </c>
      <c r="Q186" s="8">
        <f t="shared" si="36"/>
        <v>-46.25</v>
      </c>
      <c r="R186" s="8">
        <f t="shared" si="40"/>
        <v>2.9997717555134487</v>
      </c>
      <c r="S186">
        <f t="shared" si="32"/>
        <v>24.998100000000001</v>
      </c>
      <c r="T186" s="1">
        <f t="shared" si="37"/>
        <v>1</v>
      </c>
      <c r="U186">
        <f t="shared" si="33"/>
        <v>0.2</v>
      </c>
      <c r="W186">
        <v>2</v>
      </c>
    </row>
    <row r="187" spans="1:23">
      <c r="A187" t="s">
        <v>296</v>
      </c>
      <c r="B187" t="s">
        <v>481</v>
      </c>
      <c r="C187" t="s">
        <v>152</v>
      </c>
      <c r="D187">
        <v>0</v>
      </c>
      <c r="E187">
        <v>0</v>
      </c>
      <c r="F187">
        <v>0</v>
      </c>
      <c r="G187">
        <v>0</v>
      </c>
      <c r="H187" s="8">
        <f t="shared" si="34"/>
        <v>0</v>
      </c>
      <c r="I187" s="8">
        <f t="shared" si="38"/>
        <v>0</v>
      </c>
      <c r="J187">
        <v>2020</v>
      </c>
      <c r="K187">
        <v>0</v>
      </c>
      <c r="L187">
        <v>0</v>
      </c>
      <c r="M187">
        <v>0</v>
      </c>
      <c r="N187">
        <v>0</v>
      </c>
      <c r="O187">
        <f t="shared" si="35"/>
        <v>0</v>
      </c>
      <c r="P187" s="8">
        <f t="shared" si="39"/>
        <v>0</v>
      </c>
      <c r="Q187" s="8">
        <f t="shared" si="36"/>
        <v>0</v>
      </c>
      <c r="R187" s="8">
        <f t="shared" si="40"/>
        <v>0</v>
      </c>
      <c r="S187">
        <f t="shared" si="32"/>
        <v>0</v>
      </c>
      <c r="T187" s="1">
        <f t="shared" si="37"/>
        <v>0</v>
      </c>
      <c r="U187">
        <f t="shared" si="33"/>
        <v>0</v>
      </c>
      <c r="W187">
        <v>0</v>
      </c>
    </row>
    <row r="188" spans="1:23">
      <c r="A188" t="s">
        <v>296</v>
      </c>
      <c r="B188" t="s">
        <v>482</v>
      </c>
      <c r="C188" t="s">
        <v>152</v>
      </c>
      <c r="H188" s="8">
        <f t="shared" ref="H188:H212" si="41">SUM(D188:G188)</f>
        <v>0</v>
      </c>
      <c r="I188" s="8">
        <f t="shared" si="38"/>
        <v>0</v>
      </c>
      <c r="J188">
        <v>2020</v>
      </c>
      <c r="O188">
        <f t="shared" ref="O188:O212" si="42">SUM(K188:N188)</f>
        <v>0</v>
      </c>
      <c r="P188" s="8">
        <f t="shared" si="39"/>
        <v>0</v>
      </c>
      <c r="Q188" s="8">
        <f t="shared" ref="Q188:Q212" si="43">100*((P188-I188))/IF(I188=0,1,I188)</f>
        <v>0</v>
      </c>
      <c r="R188" s="8">
        <f t="shared" si="40"/>
        <v>0</v>
      </c>
      <c r="S188">
        <f t="shared" si="32"/>
        <v>0</v>
      </c>
      <c r="T188" s="1">
        <f t="shared" ref="T188:T212" si="44">LOOKUP(S188,$Y$3:$Z$10,$AA$3:$AA$10)</f>
        <v>0</v>
      </c>
      <c r="U188">
        <f t="shared" si="33"/>
        <v>0</v>
      </c>
      <c r="W188">
        <v>0</v>
      </c>
    </row>
    <row r="189" spans="1:23">
      <c r="A189" t="s">
        <v>296</v>
      </c>
      <c r="B189" t="s">
        <v>483</v>
      </c>
      <c r="C189" t="s">
        <v>152</v>
      </c>
      <c r="H189" s="8">
        <f t="shared" si="41"/>
        <v>0</v>
      </c>
      <c r="I189" s="8">
        <f t="shared" si="38"/>
        <v>0</v>
      </c>
      <c r="J189">
        <v>2020</v>
      </c>
      <c r="O189">
        <f t="shared" si="42"/>
        <v>0</v>
      </c>
      <c r="P189" s="8">
        <f t="shared" si="39"/>
        <v>0</v>
      </c>
      <c r="Q189" s="8">
        <f t="shared" si="43"/>
        <v>0</v>
      </c>
      <c r="R189" s="8">
        <f t="shared" si="40"/>
        <v>0</v>
      </c>
      <c r="S189">
        <f t="shared" si="32"/>
        <v>0</v>
      </c>
      <c r="T189" s="1">
        <f t="shared" si="44"/>
        <v>0</v>
      </c>
      <c r="U189">
        <f t="shared" si="33"/>
        <v>0</v>
      </c>
      <c r="W189">
        <v>0</v>
      </c>
    </row>
    <row r="190" spans="1:23">
      <c r="A190" t="s">
        <v>296</v>
      </c>
      <c r="B190" t="s">
        <v>484</v>
      </c>
      <c r="C190" t="s">
        <v>152</v>
      </c>
      <c r="D190">
        <v>0</v>
      </c>
      <c r="E190">
        <v>0</v>
      </c>
      <c r="F190">
        <v>0</v>
      </c>
      <c r="G190">
        <v>0</v>
      </c>
      <c r="H190" s="8">
        <f t="shared" si="41"/>
        <v>0</v>
      </c>
      <c r="I190" s="8">
        <f t="shared" si="38"/>
        <v>0</v>
      </c>
      <c r="J190">
        <v>2020</v>
      </c>
      <c r="K190">
        <v>0</v>
      </c>
      <c r="L190">
        <v>100</v>
      </c>
      <c r="M190">
        <v>0</v>
      </c>
      <c r="N190">
        <v>0</v>
      </c>
      <c r="O190">
        <f t="shared" si="42"/>
        <v>100</v>
      </c>
      <c r="P190" s="8">
        <f t="shared" si="39"/>
        <v>25</v>
      </c>
      <c r="Q190" s="8">
        <f t="shared" si="43"/>
        <v>2500</v>
      </c>
      <c r="R190" s="8">
        <f t="shared" si="40"/>
        <v>3.0123375398135837</v>
      </c>
      <c r="S190">
        <f t="shared" si="32"/>
        <v>25.102799999999998</v>
      </c>
      <c r="T190" s="1">
        <f t="shared" si="44"/>
        <v>1</v>
      </c>
      <c r="U190">
        <f t="shared" si="33"/>
        <v>0.2</v>
      </c>
      <c r="W190">
        <v>2</v>
      </c>
    </row>
    <row r="191" spans="1:23">
      <c r="A191" t="s">
        <v>296</v>
      </c>
      <c r="B191" t="s">
        <v>485</v>
      </c>
      <c r="C191" t="s">
        <v>152</v>
      </c>
      <c r="H191" s="8">
        <f t="shared" si="41"/>
        <v>0</v>
      </c>
      <c r="I191" s="8">
        <f t="shared" si="38"/>
        <v>0</v>
      </c>
      <c r="J191">
        <v>2020</v>
      </c>
      <c r="O191">
        <f t="shared" si="42"/>
        <v>0</v>
      </c>
      <c r="P191" s="8">
        <f t="shared" si="39"/>
        <v>0</v>
      </c>
      <c r="Q191" s="8">
        <f t="shared" si="43"/>
        <v>0</v>
      </c>
      <c r="R191" s="8">
        <f t="shared" si="40"/>
        <v>0</v>
      </c>
      <c r="S191">
        <f t="shared" si="32"/>
        <v>0</v>
      </c>
      <c r="T191" s="1">
        <f t="shared" si="44"/>
        <v>0</v>
      </c>
      <c r="U191">
        <f t="shared" si="33"/>
        <v>0</v>
      </c>
      <c r="W191">
        <v>0</v>
      </c>
    </row>
    <row r="192" spans="1:23">
      <c r="A192" t="s">
        <v>296</v>
      </c>
      <c r="B192" t="s">
        <v>486</v>
      </c>
      <c r="C192" t="s">
        <v>152</v>
      </c>
      <c r="H192" s="8">
        <f t="shared" si="41"/>
        <v>0</v>
      </c>
      <c r="I192" s="8">
        <f t="shared" si="38"/>
        <v>0</v>
      </c>
      <c r="J192">
        <v>2020</v>
      </c>
      <c r="K192">
        <v>100</v>
      </c>
      <c r="L192">
        <v>90</v>
      </c>
      <c r="M192">
        <v>0</v>
      </c>
      <c r="N192">
        <v>0</v>
      </c>
      <c r="O192">
        <f t="shared" si="42"/>
        <v>190</v>
      </c>
      <c r="P192" s="8">
        <f t="shared" si="39"/>
        <v>47.5</v>
      </c>
      <c r="Q192" s="8">
        <f t="shared" si="43"/>
        <v>4750</v>
      </c>
      <c r="R192" s="8">
        <f t="shared" si="40"/>
        <v>5.7234413256458083</v>
      </c>
      <c r="S192">
        <f t="shared" si="32"/>
        <v>47.695300000000003</v>
      </c>
      <c r="T192" s="1">
        <f t="shared" si="44"/>
        <v>4</v>
      </c>
      <c r="U192">
        <f t="shared" si="33"/>
        <v>0.7</v>
      </c>
      <c r="W192">
        <v>6</v>
      </c>
    </row>
    <row r="193" spans="1:23">
      <c r="A193" t="s">
        <v>296</v>
      </c>
      <c r="B193" t="s">
        <v>487</v>
      </c>
      <c r="C193" t="s">
        <v>152</v>
      </c>
      <c r="D193">
        <v>100</v>
      </c>
      <c r="E193">
        <v>0</v>
      </c>
      <c r="F193">
        <v>0</v>
      </c>
      <c r="G193">
        <v>0</v>
      </c>
      <c r="H193" s="8">
        <f t="shared" si="41"/>
        <v>100</v>
      </c>
      <c r="I193" s="8">
        <f t="shared" si="38"/>
        <v>46.511627906976742</v>
      </c>
      <c r="J193">
        <v>2020</v>
      </c>
      <c r="K193">
        <v>100</v>
      </c>
      <c r="L193">
        <v>75</v>
      </c>
      <c r="M193">
        <v>25</v>
      </c>
      <c r="N193">
        <v>0</v>
      </c>
      <c r="O193">
        <f t="shared" si="42"/>
        <v>200</v>
      </c>
      <c r="P193" s="8">
        <f t="shared" si="39"/>
        <v>50</v>
      </c>
      <c r="Q193" s="8">
        <f t="shared" si="43"/>
        <v>7.5000000000000062</v>
      </c>
      <c r="R193" s="8">
        <f t="shared" si="40"/>
        <v>6.0000370126194404</v>
      </c>
      <c r="S193">
        <f t="shared" si="32"/>
        <v>50.000300000000003</v>
      </c>
      <c r="T193" s="1">
        <f t="shared" si="44"/>
        <v>6</v>
      </c>
      <c r="U193">
        <f t="shared" si="33"/>
        <v>1</v>
      </c>
      <c r="W193">
        <v>6</v>
      </c>
    </row>
    <row r="194" spans="1:23">
      <c r="A194" t="s">
        <v>296</v>
      </c>
      <c r="B194" t="s">
        <v>488</v>
      </c>
      <c r="C194" t="s">
        <v>152</v>
      </c>
      <c r="H194" s="8">
        <f t="shared" si="41"/>
        <v>0</v>
      </c>
      <c r="I194" s="8">
        <f t="shared" si="38"/>
        <v>0</v>
      </c>
      <c r="J194">
        <v>2020</v>
      </c>
      <c r="K194">
        <v>100</v>
      </c>
      <c r="L194">
        <v>61</v>
      </c>
      <c r="M194">
        <v>100</v>
      </c>
      <c r="O194">
        <f t="shared" si="42"/>
        <v>261</v>
      </c>
      <c r="P194" s="8">
        <f t="shared" si="39"/>
        <v>65.25</v>
      </c>
      <c r="Q194" s="8">
        <f t="shared" si="43"/>
        <v>6525</v>
      </c>
      <c r="R194" s="8">
        <f t="shared" si="40"/>
        <v>7.862200978913453</v>
      </c>
      <c r="S194">
        <f t="shared" si="32"/>
        <v>65.518299999999996</v>
      </c>
      <c r="T194" s="1">
        <f t="shared" si="44"/>
        <v>8</v>
      </c>
      <c r="U194">
        <f t="shared" si="33"/>
        <v>1.3</v>
      </c>
      <c r="W194">
        <v>10</v>
      </c>
    </row>
    <row r="195" spans="1:23">
      <c r="A195" t="s">
        <v>296</v>
      </c>
      <c r="B195" t="s">
        <v>489</v>
      </c>
      <c r="C195" t="s">
        <v>152</v>
      </c>
      <c r="H195" s="8">
        <f t="shared" si="41"/>
        <v>0</v>
      </c>
      <c r="I195" s="8">
        <f t="shared" si="38"/>
        <v>0</v>
      </c>
      <c r="J195">
        <v>2020</v>
      </c>
      <c r="O195">
        <f t="shared" si="42"/>
        <v>0</v>
      </c>
      <c r="P195" s="8">
        <f t="shared" si="39"/>
        <v>0</v>
      </c>
      <c r="Q195" s="8">
        <f t="shared" si="43"/>
        <v>0</v>
      </c>
      <c r="R195" s="8">
        <f t="shared" si="40"/>
        <v>0</v>
      </c>
      <c r="S195">
        <f t="shared" si="32"/>
        <v>0</v>
      </c>
      <c r="T195" s="1">
        <f t="shared" si="44"/>
        <v>0</v>
      </c>
      <c r="U195">
        <f t="shared" si="33"/>
        <v>0</v>
      </c>
      <c r="W195">
        <v>0</v>
      </c>
    </row>
    <row r="196" spans="1:23">
      <c r="A196" t="s">
        <v>296</v>
      </c>
      <c r="B196" t="s">
        <v>490</v>
      </c>
      <c r="C196" t="s">
        <v>152</v>
      </c>
      <c r="D196">
        <v>0</v>
      </c>
      <c r="E196">
        <v>0</v>
      </c>
      <c r="F196">
        <v>0</v>
      </c>
      <c r="G196">
        <v>0</v>
      </c>
      <c r="H196" s="8">
        <f t="shared" si="41"/>
        <v>0</v>
      </c>
      <c r="I196" s="8">
        <f t="shared" ref="I196:I212" si="45">H196/$H$215*100</f>
        <v>0</v>
      </c>
      <c r="J196">
        <v>2020</v>
      </c>
      <c r="K196">
        <v>0</v>
      </c>
      <c r="L196">
        <v>0</v>
      </c>
      <c r="M196">
        <v>0</v>
      </c>
      <c r="N196">
        <v>0</v>
      </c>
      <c r="O196">
        <f t="shared" si="42"/>
        <v>0</v>
      </c>
      <c r="P196" s="8">
        <f t="shared" ref="P196:P212" si="46">O196/$O$215*100</f>
        <v>0</v>
      </c>
      <c r="Q196" s="8">
        <f t="shared" si="43"/>
        <v>0</v>
      </c>
      <c r="R196" s="8">
        <f t="shared" ref="R196:R212" si="47">IF(P196&gt;=80,12,((P196/100)*12)+((Q196/$Q$214))/($Q$215/100))</f>
        <v>0</v>
      </c>
      <c r="S196">
        <f t="shared" ref="S196:S212" si="48">ROUND(R196/$R$214*100,4)</f>
        <v>0</v>
      </c>
      <c r="T196" s="1">
        <f t="shared" si="44"/>
        <v>0</v>
      </c>
      <c r="U196">
        <f t="shared" ref="U196:U212" si="49">ROUND((T196/12)*(10/100)*20,1)</f>
        <v>0</v>
      </c>
      <c r="W196">
        <v>0</v>
      </c>
    </row>
    <row r="197" spans="1:23">
      <c r="A197" t="s">
        <v>296</v>
      </c>
      <c r="B197" t="s">
        <v>491</v>
      </c>
      <c r="C197" t="s">
        <v>152</v>
      </c>
      <c r="H197" s="8">
        <f t="shared" si="41"/>
        <v>0</v>
      </c>
      <c r="I197" s="8">
        <f t="shared" si="45"/>
        <v>0</v>
      </c>
      <c r="J197">
        <v>2020</v>
      </c>
      <c r="K197">
        <v>100</v>
      </c>
      <c r="L197">
        <v>60</v>
      </c>
      <c r="M197">
        <v>0</v>
      </c>
      <c r="N197">
        <v>0</v>
      </c>
      <c r="O197">
        <f t="shared" si="42"/>
        <v>160</v>
      </c>
      <c r="P197" s="8">
        <f t="shared" si="46"/>
        <v>40</v>
      </c>
      <c r="Q197" s="8">
        <f t="shared" si="43"/>
        <v>4000</v>
      </c>
      <c r="R197" s="8">
        <f t="shared" si="47"/>
        <v>4.819740063701734</v>
      </c>
      <c r="S197">
        <f t="shared" si="48"/>
        <v>40.164499999999997</v>
      </c>
      <c r="T197" s="1">
        <f t="shared" si="44"/>
        <v>4</v>
      </c>
      <c r="U197">
        <f t="shared" si="49"/>
        <v>0.7</v>
      </c>
      <c r="W197">
        <v>4</v>
      </c>
    </row>
    <row r="198" spans="1:23">
      <c r="A198" t="s">
        <v>296</v>
      </c>
      <c r="B198" t="s">
        <v>492</v>
      </c>
      <c r="C198" t="s">
        <v>152</v>
      </c>
      <c r="H198" s="8">
        <f t="shared" si="41"/>
        <v>0</v>
      </c>
      <c r="I198" s="8">
        <f t="shared" si="45"/>
        <v>0</v>
      </c>
      <c r="J198">
        <v>2020</v>
      </c>
      <c r="O198">
        <f t="shared" si="42"/>
        <v>0</v>
      </c>
      <c r="P198" s="8">
        <f t="shared" si="46"/>
        <v>0</v>
      </c>
      <c r="Q198" s="8">
        <f t="shared" si="43"/>
        <v>0</v>
      </c>
      <c r="R198" s="8">
        <f t="shared" si="47"/>
        <v>0</v>
      </c>
      <c r="S198">
        <f t="shared" si="48"/>
        <v>0</v>
      </c>
      <c r="T198" s="1">
        <f t="shared" si="44"/>
        <v>0</v>
      </c>
      <c r="U198">
        <f t="shared" si="49"/>
        <v>0</v>
      </c>
      <c r="W198">
        <v>0</v>
      </c>
    </row>
    <row r="199" spans="1:23">
      <c r="A199" t="s">
        <v>296</v>
      </c>
      <c r="B199" t="s">
        <v>493</v>
      </c>
      <c r="C199" t="s">
        <v>152</v>
      </c>
      <c r="H199" s="8">
        <f t="shared" si="41"/>
        <v>0</v>
      </c>
      <c r="I199" s="8">
        <f t="shared" si="45"/>
        <v>0</v>
      </c>
      <c r="J199">
        <v>2020</v>
      </c>
      <c r="O199">
        <f t="shared" si="42"/>
        <v>0</v>
      </c>
      <c r="P199" s="8">
        <f t="shared" si="46"/>
        <v>0</v>
      </c>
      <c r="Q199" s="8">
        <f t="shared" si="43"/>
        <v>0</v>
      </c>
      <c r="R199" s="8">
        <f t="shared" si="47"/>
        <v>0</v>
      </c>
      <c r="S199">
        <f t="shared" si="48"/>
        <v>0</v>
      </c>
      <c r="T199" s="1">
        <f t="shared" si="44"/>
        <v>0</v>
      </c>
      <c r="U199">
        <f t="shared" si="49"/>
        <v>0</v>
      </c>
      <c r="W199">
        <v>0</v>
      </c>
    </row>
    <row r="200" spans="1:23">
      <c r="A200" t="s">
        <v>296</v>
      </c>
      <c r="B200" t="s">
        <v>494</v>
      </c>
      <c r="C200" t="s">
        <v>152</v>
      </c>
      <c r="H200" s="8">
        <f t="shared" si="41"/>
        <v>0</v>
      </c>
      <c r="I200" s="8">
        <f t="shared" si="45"/>
        <v>0</v>
      </c>
      <c r="J200">
        <v>2020</v>
      </c>
      <c r="O200">
        <f t="shared" si="42"/>
        <v>0</v>
      </c>
      <c r="P200" s="8">
        <f t="shared" si="46"/>
        <v>0</v>
      </c>
      <c r="Q200" s="8">
        <f t="shared" si="43"/>
        <v>0</v>
      </c>
      <c r="R200" s="8">
        <f t="shared" si="47"/>
        <v>0</v>
      </c>
      <c r="S200">
        <f t="shared" si="48"/>
        <v>0</v>
      </c>
      <c r="T200" s="1">
        <f t="shared" si="44"/>
        <v>0</v>
      </c>
      <c r="U200">
        <f t="shared" si="49"/>
        <v>0</v>
      </c>
      <c r="W200">
        <v>0</v>
      </c>
    </row>
    <row r="201" spans="1:23">
      <c r="A201" t="s">
        <v>296</v>
      </c>
      <c r="B201" t="s">
        <v>495</v>
      </c>
      <c r="C201" t="s">
        <v>152</v>
      </c>
      <c r="H201" s="8">
        <f t="shared" si="41"/>
        <v>0</v>
      </c>
      <c r="I201" s="8">
        <f t="shared" si="45"/>
        <v>0</v>
      </c>
      <c r="J201">
        <v>2020</v>
      </c>
      <c r="O201">
        <f t="shared" si="42"/>
        <v>0</v>
      </c>
      <c r="P201" s="8">
        <f t="shared" si="46"/>
        <v>0</v>
      </c>
      <c r="Q201" s="8">
        <f t="shared" si="43"/>
        <v>0</v>
      </c>
      <c r="R201" s="8">
        <f t="shared" si="47"/>
        <v>0</v>
      </c>
      <c r="S201">
        <f t="shared" si="48"/>
        <v>0</v>
      </c>
      <c r="T201" s="1">
        <f t="shared" si="44"/>
        <v>0</v>
      </c>
      <c r="U201">
        <f t="shared" si="49"/>
        <v>0</v>
      </c>
      <c r="W201">
        <v>0</v>
      </c>
    </row>
    <row r="202" spans="1:23">
      <c r="A202" t="s">
        <v>296</v>
      </c>
      <c r="B202" t="s">
        <v>496</v>
      </c>
      <c r="C202" t="s">
        <v>152</v>
      </c>
      <c r="D202">
        <v>100</v>
      </c>
      <c r="E202">
        <v>49</v>
      </c>
      <c r="F202">
        <v>0</v>
      </c>
      <c r="G202">
        <v>0</v>
      </c>
      <c r="H202" s="8">
        <f t="shared" si="41"/>
        <v>149</v>
      </c>
      <c r="I202" s="8">
        <f t="shared" si="45"/>
        <v>69.302325581395351</v>
      </c>
      <c r="J202">
        <v>2020</v>
      </c>
      <c r="K202">
        <v>100</v>
      </c>
      <c r="L202">
        <v>49</v>
      </c>
      <c r="M202">
        <v>0</v>
      </c>
      <c r="N202">
        <v>0</v>
      </c>
      <c r="O202">
        <f t="shared" si="42"/>
        <v>149</v>
      </c>
      <c r="P202" s="8">
        <f t="shared" si="46"/>
        <v>37.25</v>
      </c>
      <c r="Q202" s="8">
        <f t="shared" si="43"/>
        <v>-46.250000000000007</v>
      </c>
      <c r="R202" s="8">
        <f t="shared" si="47"/>
        <v>4.4697717555134489</v>
      </c>
      <c r="S202">
        <f t="shared" si="48"/>
        <v>37.248100000000001</v>
      </c>
      <c r="T202" s="1">
        <f t="shared" si="44"/>
        <v>2</v>
      </c>
      <c r="U202">
        <f t="shared" si="49"/>
        <v>0.3</v>
      </c>
      <c r="W202">
        <v>0</v>
      </c>
    </row>
    <row r="203" spans="1:23">
      <c r="A203" t="s">
        <v>296</v>
      </c>
      <c r="B203" t="s">
        <v>497</v>
      </c>
      <c r="C203" t="s">
        <v>152</v>
      </c>
      <c r="H203" s="8">
        <f t="shared" si="41"/>
        <v>0</v>
      </c>
      <c r="I203" s="8">
        <f t="shared" si="45"/>
        <v>0</v>
      </c>
      <c r="J203">
        <v>2020</v>
      </c>
      <c r="O203">
        <f t="shared" si="42"/>
        <v>0</v>
      </c>
      <c r="P203" s="8">
        <f t="shared" si="46"/>
        <v>0</v>
      </c>
      <c r="Q203" s="8">
        <f t="shared" si="43"/>
        <v>0</v>
      </c>
      <c r="R203" s="8">
        <f t="shared" si="47"/>
        <v>0</v>
      </c>
      <c r="S203">
        <f t="shared" si="48"/>
        <v>0</v>
      </c>
      <c r="T203" s="1">
        <f t="shared" si="44"/>
        <v>0</v>
      </c>
      <c r="U203">
        <f t="shared" si="49"/>
        <v>0</v>
      </c>
      <c r="W203">
        <v>0</v>
      </c>
    </row>
    <row r="204" spans="1:23">
      <c r="A204" t="s">
        <v>296</v>
      </c>
      <c r="B204" t="s">
        <v>498</v>
      </c>
      <c r="C204" t="s">
        <v>152</v>
      </c>
      <c r="H204" s="8">
        <f t="shared" si="41"/>
        <v>0</v>
      </c>
      <c r="I204" s="8">
        <f t="shared" si="45"/>
        <v>0</v>
      </c>
      <c r="J204">
        <v>2020</v>
      </c>
      <c r="O204">
        <f t="shared" si="42"/>
        <v>0</v>
      </c>
      <c r="P204" s="8">
        <f t="shared" si="46"/>
        <v>0</v>
      </c>
      <c r="Q204" s="8">
        <f t="shared" si="43"/>
        <v>0</v>
      </c>
      <c r="R204" s="8">
        <f t="shared" si="47"/>
        <v>0</v>
      </c>
      <c r="S204">
        <f t="shared" si="48"/>
        <v>0</v>
      </c>
      <c r="T204" s="1">
        <f t="shared" si="44"/>
        <v>0</v>
      </c>
      <c r="U204">
        <f t="shared" si="49"/>
        <v>0</v>
      </c>
      <c r="W204">
        <v>0</v>
      </c>
    </row>
    <row r="205" spans="1:23">
      <c r="A205" t="s">
        <v>296</v>
      </c>
      <c r="B205" t="s">
        <v>499</v>
      </c>
      <c r="C205" t="s">
        <v>152</v>
      </c>
      <c r="H205" s="8">
        <f t="shared" si="41"/>
        <v>0</v>
      </c>
      <c r="I205" s="8">
        <f t="shared" si="45"/>
        <v>0</v>
      </c>
      <c r="J205">
        <v>2020</v>
      </c>
      <c r="O205">
        <f t="shared" si="42"/>
        <v>0</v>
      </c>
      <c r="P205" s="8">
        <f t="shared" si="46"/>
        <v>0</v>
      </c>
      <c r="Q205" s="8">
        <f t="shared" si="43"/>
        <v>0</v>
      </c>
      <c r="R205" s="8">
        <f t="shared" si="47"/>
        <v>0</v>
      </c>
      <c r="S205">
        <f t="shared" si="48"/>
        <v>0</v>
      </c>
      <c r="T205" s="1">
        <f t="shared" si="44"/>
        <v>0</v>
      </c>
      <c r="U205">
        <f t="shared" si="49"/>
        <v>0</v>
      </c>
      <c r="W205">
        <v>0</v>
      </c>
    </row>
    <row r="206" spans="1:23">
      <c r="A206" t="s">
        <v>296</v>
      </c>
      <c r="B206" t="s">
        <v>500</v>
      </c>
      <c r="C206" t="s">
        <v>152</v>
      </c>
      <c r="D206">
        <v>100</v>
      </c>
      <c r="H206" s="8">
        <f t="shared" si="41"/>
        <v>100</v>
      </c>
      <c r="I206" s="8">
        <f t="shared" si="45"/>
        <v>46.511627906976742</v>
      </c>
      <c r="J206">
        <v>2020</v>
      </c>
      <c r="K206">
        <v>100</v>
      </c>
      <c r="O206">
        <f t="shared" si="42"/>
        <v>100</v>
      </c>
      <c r="P206" s="8">
        <f t="shared" si="46"/>
        <v>25</v>
      </c>
      <c r="Q206" s="8">
        <f t="shared" si="43"/>
        <v>-46.25</v>
      </c>
      <c r="R206" s="8">
        <f t="shared" si="47"/>
        <v>2.9997717555134487</v>
      </c>
      <c r="S206">
        <f t="shared" si="48"/>
        <v>24.998100000000001</v>
      </c>
      <c r="T206" s="1">
        <f t="shared" si="44"/>
        <v>1</v>
      </c>
      <c r="U206">
        <f t="shared" si="49"/>
        <v>0.2</v>
      </c>
      <c r="W206">
        <v>2</v>
      </c>
    </row>
    <row r="207" spans="1:23">
      <c r="A207" t="s">
        <v>296</v>
      </c>
      <c r="B207" t="s">
        <v>501</v>
      </c>
      <c r="C207" t="s">
        <v>152</v>
      </c>
      <c r="H207" s="8">
        <f t="shared" si="41"/>
        <v>0</v>
      </c>
      <c r="I207" s="8">
        <f t="shared" si="45"/>
        <v>0</v>
      </c>
      <c r="J207">
        <v>2020</v>
      </c>
      <c r="K207">
        <v>50</v>
      </c>
      <c r="L207">
        <v>25</v>
      </c>
      <c r="M207">
        <v>0</v>
      </c>
      <c r="N207">
        <v>0</v>
      </c>
      <c r="O207">
        <f t="shared" si="42"/>
        <v>75</v>
      </c>
      <c r="P207" s="8">
        <f t="shared" si="46"/>
        <v>18.75</v>
      </c>
      <c r="Q207" s="8">
        <f t="shared" si="43"/>
        <v>1875</v>
      </c>
      <c r="R207" s="8">
        <f t="shared" si="47"/>
        <v>2.2592531548601875</v>
      </c>
      <c r="S207">
        <f t="shared" si="48"/>
        <v>18.827100000000002</v>
      </c>
      <c r="T207" s="65">
        <f t="shared" si="44"/>
        <v>0</v>
      </c>
      <c r="U207">
        <f t="shared" si="49"/>
        <v>0</v>
      </c>
      <c r="V207" s="65" t="s">
        <v>55</v>
      </c>
      <c r="W207">
        <v>1</v>
      </c>
    </row>
    <row r="208" spans="1:23">
      <c r="A208" t="s">
        <v>296</v>
      </c>
      <c r="B208" t="s">
        <v>502</v>
      </c>
      <c r="C208" t="s">
        <v>152</v>
      </c>
      <c r="H208" s="8">
        <f t="shared" si="41"/>
        <v>0</v>
      </c>
      <c r="I208" s="8">
        <f t="shared" si="45"/>
        <v>0</v>
      </c>
      <c r="J208">
        <v>2020</v>
      </c>
      <c r="O208">
        <f t="shared" si="42"/>
        <v>0</v>
      </c>
      <c r="P208" s="8">
        <f t="shared" si="46"/>
        <v>0</v>
      </c>
      <c r="Q208" s="8">
        <f t="shared" si="43"/>
        <v>0</v>
      </c>
      <c r="R208" s="8">
        <f t="shared" si="47"/>
        <v>0</v>
      </c>
      <c r="S208">
        <f t="shared" si="48"/>
        <v>0</v>
      </c>
      <c r="T208" s="1">
        <f t="shared" si="44"/>
        <v>0</v>
      </c>
      <c r="U208">
        <f t="shared" si="49"/>
        <v>0</v>
      </c>
      <c r="W208">
        <v>0</v>
      </c>
    </row>
    <row r="209" spans="1:23">
      <c r="A209" t="s">
        <v>296</v>
      </c>
      <c r="B209" t="s">
        <v>503</v>
      </c>
      <c r="C209" t="s">
        <v>152</v>
      </c>
      <c r="H209" s="8">
        <f t="shared" si="41"/>
        <v>0</v>
      </c>
      <c r="I209" s="8">
        <f t="shared" si="45"/>
        <v>0</v>
      </c>
      <c r="J209">
        <v>2020</v>
      </c>
      <c r="O209">
        <f t="shared" si="42"/>
        <v>0</v>
      </c>
      <c r="P209" s="8">
        <f t="shared" si="46"/>
        <v>0</v>
      </c>
      <c r="Q209" s="8">
        <f t="shared" si="43"/>
        <v>0</v>
      </c>
      <c r="R209" s="8">
        <f t="shared" si="47"/>
        <v>0</v>
      </c>
      <c r="S209">
        <f t="shared" si="48"/>
        <v>0</v>
      </c>
      <c r="T209" s="1">
        <f t="shared" si="44"/>
        <v>0</v>
      </c>
      <c r="U209">
        <f t="shared" si="49"/>
        <v>0</v>
      </c>
      <c r="W209">
        <v>0</v>
      </c>
    </row>
    <row r="210" spans="1:23">
      <c r="A210" t="s">
        <v>296</v>
      </c>
      <c r="B210" t="s">
        <v>504</v>
      </c>
      <c r="C210" t="s">
        <v>152</v>
      </c>
      <c r="H210" s="8">
        <f t="shared" si="41"/>
        <v>0</v>
      </c>
      <c r="I210" s="8">
        <f t="shared" si="45"/>
        <v>0</v>
      </c>
      <c r="J210">
        <v>2020</v>
      </c>
      <c r="O210">
        <f t="shared" si="42"/>
        <v>0</v>
      </c>
      <c r="P210" s="8">
        <f t="shared" si="46"/>
        <v>0</v>
      </c>
      <c r="Q210" s="8">
        <f t="shared" si="43"/>
        <v>0</v>
      </c>
      <c r="R210" s="8">
        <f t="shared" si="47"/>
        <v>0</v>
      </c>
      <c r="S210">
        <f t="shared" si="48"/>
        <v>0</v>
      </c>
      <c r="T210" s="1">
        <f t="shared" si="44"/>
        <v>0</v>
      </c>
      <c r="U210">
        <f t="shared" si="49"/>
        <v>0</v>
      </c>
      <c r="W210">
        <v>0</v>
      </c>
    </row>
    <row r="211" spans="1:23">
      <c r="A211" t="s">
        <v>296</v>
      </c>
      <c r="B211" t="s">
        <v>505</v>
      </c>
      <c r="C211" t="s">
        <v>152</v>
      </c>
      <c r="H211" s="8">
        <f t="shared" si="41"/>
        <v>0</v>
      </c>
      <c r="I211" s="8">
        <f t="shared" si="45"/>
        <v>0</v>
      </c>
      <c r="J211">
        <v>2020</v>
      </c>
      <c r="O211">
        <f t="shared" si="42"/>
        <v>0</v>
      </c>
      <c r="P211" s="8">
        <f t="shared" si="46"/>
        <v>0</v>
      </c>
      <c r="Q211" s="8">
        <f t="shared" si="43"/>
        <v>0</v>
      </c>
      <c r="R211" s="8">
        <f t="shared" si="47"/>
        <v>0</v>
      </c>
      <c r="S211">
        <f t="shared" si="48"/>
        <v>0</v>
      </c>
      <c r="T211" s="1">
        <f t="shared" si="44"/>
        <v>0</v>
      </c>
      <c r="U211">
        <f t="shared" si="49"/>
        <v>0</v>
      </c>
      <c r="W211">
        <v>0</v>
      </c>
    </row>
    <row r="212" spans="1:23">
      <c r="A212" t="s">
        <v>296</v>
      </c>
      <c r="B212" t="s">
        <v>506</v>
      </c>
      <c r="C212" t="s">
        <v>152</v>
      </c>
      <c r="D212">
        <v>100</v>
      </c>
      <c r="H212" s="8">
        <f t="shared" si="41"/>
        <v>100</v>
      </c>
      <c r="I212" s="8">
        <f t="shared" si="45"/>
        <v>46.511627906976742</v>
      </c>
      <c r="J212">
        <v>2020</v>
      </c>
      <c r="K212">
        <v>100</v>
      </c>
      <c r="O212">
        <f t="shared" si="42"/>
        <v>100</v>
      </c>
      <c r="P212" s="8">
        <f t="shared" si="46"/>
        <v>25</v>
      </c>
      <c r="Q212" s="8">
        <f t="shared" si="43"/>
        <v>-46.25</v>
      </c>
      <c r="R212" s="8">
        <f t="shared" si="47"/>
        <v>2.9997717555134487</v>
      </c>
      <c r="S212">
        <f t="shared" si="48"/>
        <v>24.998100000000001</v>
      </c>
      <c r="T212" s="1">
        <f t="shared" si="44"/>
        <v>1</v>
      </c>
      <c r="U212">
        <f t="shared" si="49"/>
        <v>0.2</v>
      </c>
      <c r="W212">
        <v>2</v>
      </c>
    </row>
    <row r="213" spans="1:23">
      <c r="H213" s="6" t="s">
        <v>156</v>
      </c>
      <c r="O213" s="6" t="s">
        <v>157</v>
      </c>
      <c r="P213" s="7"/>
      <c r="Q213" s="4" t="s">
        <v>158</v>
      </c>
      <c r="R213" s="4" t="s">
        <v>159</v>
      </c>
      <c r="T213" s="1"/>
    </row>
    <row r="214" spans="1:23" ht="15" customHeight="1">
      <c r="D214" s="1"/>
      <c r="E214" s="1"/>
      <c r="F214" s="1"/>
      <c r="H214" s="5" t="s">
        <v>160</v>
      </c>
      <c r="I214" s="79" t="s">
        <v>161</v>
      </c>
      <c r="J214" s="79"/>
      <c r="K214" s="79"/>
      <c r="L214" s="79"/>
      <c r="M214" s="79"/>
      <c r="O214" s="5" t="s">
        <v>160</v>
      </c>
      <c r="P214" s="9" t="s">
        <v>162</v>
      </c>
      <c r="Q214" s="8">
        <f>MAX(Q3:Q212)</f>
        <v>10000</v>
      </c>
      <c r="R214" s="8">
        <f>MAX(R3:R212)</f>
        <v>12</v>
      </c>
      <c r="T214" s="1"/>
    </row>
    <row r="215" spans="1:23">
      <c r="H215" s="59">
        <f>MAX(H3:H212)</f>
        <v>215</v>
      </c>
      <c r="I215" s="79"/>
      <c r="J215" s="79"/>
      <c r="K215" s="79"/>
      <c r="L215" s="79"/>
      <c r="M215" s="79"/>
      <c r="O215" s="59">
        <f>MAX(O3:O212)</f>
        <v>400</v>
      </c>
      <c r="P215" s="9" t="s">
        <v>163</v>
      </c>
      <c r="Q215" s="8">
        <f>AVERAGE(Q3:Q212)</f>
        <v>2026.3359128110144</v>
      </c>
    </row>
    <row r="216" spans="1:23">
      <c r="I216" s="79"/>
      <c r="J216" s="79"/>
      <c r="K216" s="79"/>
      <c r="L216" s="79"/>
      <c r="M216" s="79"/>
    </row>
  </sheetData>
  <autoFilter ref="A2:W216" xr:uid="{60493A51-C0CE-4511-8B0D-8893BD760A27}"/>
  <mergeCells count="3">
    <mergeCell ref="D1:H1"/>
    <mergeCell ref="J1:O1"/>
    <mergeCell ref="I214:M216"/>
  </mergeCells>
  <pageMargins left="0.7" right="0.7" top="0.75" bottom="0.75" header="0.3" footer="0.3"/>
  <pageSetup paperSize="0" orientation="portrait" horizontalDpi="0" verticalDpi="0" copies="0"/>
  <ignoredErrors>
    <ignoredError sqref="O4:R91 O3:R3 T3 T4:T91"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9B5AB-FEED-4011-8A4C-055158089F21}">
  <dimension ref="A1:L448"/>
  <sheetViews>
    <sheetView workbookViewId="0">
      <pane ySplit="2" topLeftCell="A3" activePane="bottomLeft" state="frozen"/>
      <selection pane="bottomLeft" activeCell="A3" sqref="A3"/>
    </sheetView>
  </sheetViews>
  <sheetFormatPr defaultRowHeight="15"/>
  <cols>
    <col min="1" max="1" width="8.85546875" bestFit="1" customWidth="1"/>
    <col min="2" max="2" width="16.85546875" bestFit="1" customWidth="1"/>
    <col min="3" max="3" width="14.42578125" bestFit="1" customWidth="1"/>
    <col min="4" max="4" width="12.5703125" customWidth="1"/>
    <col min="5" max="5" width="14" customWidth="1"/>
    <col min="6" max="6" width="22.42578125" bestFit="1" customWidth="1"/>
    <col min="7" max="7" width="22.42578125" hidden="1" customWidth="1"/>
    <col min="8" max="8" width="13.7109375" bestFit="1" customWidth="1"/>
  </cols>
  <sheetData>
    <row r="1" spans="1:12" s="1" customFormat="1">
      <c r="A1" s="1" t="s">
        <v>507</v>
      </c>
      <c r="D1" s="62" t="s">
        <v>508</v>
      </c>
    </row>
    <row r="2" spans="1:12" s="1" customFormat="1">
      <c r="A2" s="1" t="s">
        <v>6</v>
      </c>
      <c r="B2" s="1" t="s">
        <v>137</v>
      </c>
      <c r="C2" s="1" t="s">
        <v>509</v>
      </c>
      <c r="D2" s="1" t="s">
        <v>510</v>
      </c>
      <c r="E2" s="1" t="s">
        <v>511</v>
      </c>
      <c r="F2" s="14" t="s">
        <v>13</v>
      </c>
      <c r="G2" s="14"/>
      <c r="H2" s="1" t="s">
        <v>512</v>
      </c>
      <c r="J2" s="23" t="s">
        <v>15</v>
      </c>
      <c r="K2" s="23" t="s">
        <v>16</v>
      </c>
      <c r="L2" s="23" t="s">
        <v>17</v>
      </c>
    </row>
    <row r="3" spans="1:12">
      <c r="A3" t="s">
        <v>18</v>
      </c>
      <c r="B3" t="s">
        <v>19</v>
      </c>
      <c r="C3" t="s">
        <v>513</v>
      </c>
      <c r="D3">
        <v>23</v>
      </c>
      <c r="E3" s="1">
        <v>3</v>
      </c>
      <c r="F3">
        <f>ROUND((E3/10)*(4/100)*20,1)</f>
        <v>0.2</v>
      </c>
      <c r="H3">
        <v>3</v>
      </c>
      <c r="J3" s="25">
        <v>0.01</v>
      </c>
      <c r="K3" s="25">
        <v>10</v>
      </c>
      <c r="L3" s="10">
        <v>1</v>
      </c>
    </row>
    <row r="4" spans="1:12">
      <c r="A4" t="s">
        <v>18</v>
      </c>
      <c r="B4" t="s">
        <v>20</v>
      </c>
      <c r="C4" t="s">
        <v>513</v>
      </c>
      <c r="D4">
        <v>12.5</v>
      </c>
      <c r="E4" s="1">
        <v>2</v>
      </c>
      <c r="F4">
        <f t="shared" ref="F4:F67" si="0">ROUND((E4/10)*(4/100)*20,1)</f>
        <v>0.2</v>
      </c>
      <c r="H4">
        <v>2</v>
      </c>
      <c r="J4" s="25">
        <v>11</v>
      </c>
      <c r="K4" s="25">
        <v>20</v>
      </c>
      <c r="L4" s="10">
        <v>2</v>
      </c>
    </row>
    <row r="5" spans="1:12">
      <c r="A5" t="s">
        <v>18</v>
      </c>
      <c r="B5" t="s">
        <v>21</v>
      </c>
      <c r="C5" t="s">
        <v>513</v>
      </c>
      <c r="D5">
        <v>10</v>
      </c>
      <c r="E5" s="1">
        <v>1</v>
      </c>
      <c r="F5">
        <f t="shared" si="0"/>
        <v>0.1</v>
      </c>
      <c r="H5">
        <v>1</v>
      </c>
      <c r="J5" s="25">
        <v>21</v>
      </c>
      <c r="K5" s="25">
        <v>30</v>
      </c>
      <c r="L5" s="10">
        <v>3</v>
      </c>
    </row>
    <row r="6" spans="1:12">
      <c r="A6" t="s">
        <v>18</v>
      </c>
      <c r="B6" t="s">
        <v>22</v>
      </c>
      <c r="C6" t="s">
        <v>514</v>
      </c>
      <c r="E6" s="1">
        <v>1</v>
      </c>
      <c r="F6">
        <f t="shared" si="0"/>
        <v>0.1</v>
      </c>
      <c r="H6">
        <v>0</v>
      </c>
      <c r="J6" s="25">
        <v>31</v>
      </c>
      <c r="K6" s="25">
        <v>40</v>
      </c>
      <c r="L6" s="10">
        <v>4</v>
      </c>
    </row>
    <row r="7" spans="1:12">
      <c r="A7" t="s">
        <v>18</v>
      </c>
      <c r="B7" t="s">
        <v>23</v>
      </c>
      <c r="C7" t="s">
        <v>513</v>
      </c>
      <c r="D7">
        <v>5</v>
      </c>
      <c r="E7" s="1">
        <v>1</v>
      </c>
      <c r="F7">
        <f t="shared" si="0"/>
        <v>0.1</v>
      </c>
      <c r="H7">
        <v>1</v>
      </c>
      <c r="J7" s="25">
        <v>41</v>
      </c>
      <c r="K7" s="25">
        <v>50</v>
      </c>
      <c r="L7" s="10">
        <v>5</v>
      </c>
    </row>
    <row r="8" spans="1:12">
      <c r="A8" t="s">
        <v>18</v>
      </c>
      <c r="B8" t="s">
        <v>24</v>
      </c>
      <c r="C8" t="s">
        <v>513</v>
      </c>
      <c r="D8">
        <v>0</v>
      </c>
      <c r="E8" s="1">
        <v>1</v>
      </c>
      <c r="F8">
        <f t="shared" si="0"/>
        <v>0.1</v>
      </c>
      <c r="H8">
        <v>1</v>
      </c>
      <c r="J8" s="25">
        <v>51</v>
      </c>
      <c r="K8" s="25">
        <v>60</v>
      </c>
      <c r="L8" s="10">
        <v>6</v>
      </c>
    </row>
    <row r="9" spans="1:12">
      <c r="A9" t="s">
        <v>18</v>
      </c>
      <c r="B9" t="s">
        <v>25</v>
      </c>
      <c r="C9" t="s">
        <v>513</v>
      </c>
      <c r="D9">
        <v>0</v>
      </c>
      <c r="E9" s="1">
        <v>1</v>
      </c>
      <c r="F9">
        <f t="shared" si="0"/>
        <v>0.1</v>
      </c>
      <c r="H9">
        <v>1</v>
      </c>
      <c r="J9" s="25">
        <v>61</v>
      </c>
      <c r="K9" s="25">
        <v>70</v>
      </c>
      <c r="L9" s="10">
        <v>7</v>
      </c>
    </row>
    <row r="10" spans="1:12">
      <c r="A10" t="s">
        <v>18</v>
      </c>
      <c r="B10" t="s">
        <v>26</v>
      </c>
      <c r="C10" t="s">
        <v>513</v>
      </c>
      <c r="D10">
        <v>0</v>
      </c>
      <c r="E10" s="1">
        <v>1</v>
      </c>
      <c r="F10">
        <f t="shared" si="0"/>
        <v>0.1</v>
      </c>
      <c r="H10">
        <v>0</v>
      </c>
      <c r="J10" s="25">
        <v>71</v>
      </c>
      <c r="K10" s="25">
        <v>80</v>
      </c>
      <c r="L10" s="10">
        <v>8</v>
      </c>
    </row>
    <row r="11" spans="1:12">
      <c r="A11" t="s">
        <v>18</v>
      </c>
      <c r="B11" t="s">
        <v>28</v>
      </c>
      <c r="C11" t="s">
        <v>514</v>
      </c>
      <c r="E11" s="1">
        <v>1</v>
      </c>
      <c r="F11">
        <f t="shared" si="0"/>
        <v>0.1</v>
      </c>
      <c r="H11">
        <v>0</v>
      </c>
      <c r="J11" s="25">
        <v>81</v>
      </c>
      <c r="K11" s="25">
        <v>90</v>
      </c>
      <c r="L11" s="10">
        <v>9</v>
      </c>
    </row>
    <row r="12" spans="1:12">
      <c r="A12" t="s">
        <v>18</v>
      </c>
      <c r="B12" t="s">
        <v>29</v>
      </c>
      <c r="C12" t="s">
        <v>514</v>
      </c>
      <c r="E12" s="1">
        <v>1</v>
      </c>
      <c r="F12">
        <f t="shared" si="0"/>
        <v>0.1</v>
      </c>
      <c r="H12">
        <v>0</v>
      </c>
      <c r="J12" s="25">
        <v>91</v>
      </c>
      <c r="K12" s="25">
        <v>100</v>
      </c>
      <c r="L12" s="10">
        <v>10</v>
      </c>
    </row>
    <row r="13" spans="1:12">
      <c r="A13" t="s">
        <v>18</v>
      </c>
      <c r="B13" t="s">
        <v>32</v>
      </c>
      <c r="C13" t="s">
        <v>514</v>
      </c>
      <c r="E13" s="1">
        <v>1</v>
      </c>
      <c r="F13">
        <f t="shared" si="0"/>
        <v>0.1</v>
      </c>
      <c r="H13">
        <v>1</v>
      </c>
      <c r="J13" s="53" t="s">
        <v>515</v>
      </c>
      <c r="K13" s="25">
        <v>0</v>
      </c>
      <c r="L13" s="10">
        <v>0</v>
      </c>
    </row>
    <row r="14" spans="1:12">
      <c r="A14" t="s">
        <v>18</v>
      </c>
      <c r="B14" t="s">
        <v>33</v>
      </c>
      <c r="C14" t="s">
        <v>513</v>
      </c>
      <c r="D14">
        <v>0</v>
      </c>
      <c r="E14" s="1">
        <v>1</v>
      </c>
      <c r="F14">
        <f t="shared" si="0"/>
        <v>0.1</v>
      </c>
      <c r="H14">
        <v>8</v>
      </c>
    </row>
    <row r="15" spans="1:12">
      <c r="A15" t="s">
        <v>18</v>
      </c>
      <c r="B15" t="s">
        <v>34</v>
      </c>
      <c r="C15" t="s">
        <v>513</v>
      </c>
      <c r="D15">
        <v>80</v>
      </c>
      <c r="E15" s="1">
        <v>8</v>
      </c>
      <c r="F15">
        <f t="shared" si="0"/>
        <v>0.6</v>
      </c>
      <c r="H15">
        <v>1</v>
      </c>
    </row>
    <row r="16" spans="1:12">
      <c r="A16" t="s">
        <v>18</v>
      </c>
      <c r="B16" t="s">
        <v>35</v>
      </c>
      <c r="C16" t="s">
        <v>513</v>
      </c>
      <c r="D16">
        <v>0</v>
      </c>
      <c r="E16" s="1">
        <v>1</v>
      </c>
      <c r="F16">
        <f t="shared" si="0"/>
        <v>0.1</v>
      </c>
      <c r="H16">
        <v>0</v>
      </c>
    </row>
    <row r="17" spans="1:8">
      <c r="A17" t="s">
        <v>18</v>
      </c>
      <c r="B17" t="s">
        <v>36</v>
      </c>
      <c r="C17" t="s">
        <v>514</v>
      </c>
      <c r="E17" s="1">
        <v>1</v>
      </c>
      <c r="F17">
        <f t="shared" si="0"/>
        <v>0.1</v>
      </c>
      <c r="H17">
        <v>10</v>
      </c>
    </row>
    <row r="18" spans="1:8">
      <c r="A18" t="s">
        <v>18</v>
      </c>
      <c r="B18" t="s">
        <v>37</v>
      </c>
      <c r="C18" t="s">
        <v>513</v>
      </c>
      <c r="D18">
        <v>100</v>
      </c>
      <c r="E18" s="1">
        <v>10</v>
      </c>
      <c r="F18">
        <f t="shared" si="0"/>
        <v>0.8</v>
      </c>
      <c r="H18">
        <v>1</v>
      </c>
    </row>
    <row r="19" spans="1:8">
      <c r="A19" t="s">
        <v>18</v>
      </c>
      <c r="B19" t="s">
        <v>38</v>
      </c>
      <c r="C19" t="s">
        <v>513</v>
      </c>
      <c r="D19">
        <v>0</v>
      </c>
      <c r="E19" s="1">
        <v>1</v>
      </c>
      <c r="F19">
        <f t="shared" si="0"/>
        <v>0.1</v>
      </c>
      <c r="H19">
        <v>0</v>
      </c>
    </row>
    <row r="20" spans="1:8">
      <c r="A20" t="s">
        <v>18</v>
      </c>
      <c r="B20" t="s">
        <v>39</v>
      </c>
      <c r="C20" t="s">
        <v>514</v>
      </c>
      <c r="E20" s="1">
        <v>1</v>
      </c>
      <c r="F20">
        <f t="shared" si="0"/>
        <v>0.1</v>
      </c>
      <c r="H20">
        <v>0</v>
      </c>
    </row>
    <row r="21" spans="1:8">
      <c r="A21" t="s">
        <v>18</v>
      </c>
      <c r="B21" t="s">
        <v>40</v>
      </c>
      <c r="C21" t="s">
        <v>514</v>
      </c>
      <c r="E21" s="1">
        <v>1</v>
      </c>
      <c r="F21">
        <f t="shared" si="0"/>
        <v>0.1</v>
      </c>
      <c r="H21">
        <v>1</v>
      </c>
    </row>
    <row r="22" spans="1:8">
      <c r="A22" t="s">
        <v>18</v>
      </c>
      <c r="B22" t="s">
        <v>41</v>
      </c>
      <c r="C22" t="s">
        <v>513</v>
      </c>
      <c r="D22">
        <v>0</v>
      </c>
      <c r="E22" s="1">
        <v>1</v>
      </c>
      <c r="F22">
        <f t="shared" si="0"/>
        <v>0.1</v>
      </c>
      <c r="H22">
        <v>1</v>
      </c>
    </row>
    <row r="23" spans="1:8">
      <c r="A23" t="s">
        <v>18</v>
      </c>
      <c r="B23" t="s">
        <v>42</v>
      </c>
      <c r="C23" t="s">
        <v>513</v>
      </c>
      <c r="D23">
        <v>0</v>
      </c>
      <c r="E23" s="1">
        <v>1</v>
      </c>
      <c r="F23">
        <f t="shared" si="0"/>
        <v>0.1</v>
      </c>
      <c r="H23">
        <v>0</v>
      </c>
    </row>
    <row r="24" spans="1:8">
      <c r="A24" t="s">
        <v>18</v>
      </c>
      <c r="B24" t="s">
        <v>43</v>
      </c>
      <c r="C24" t="s">
        <v>514</v>
      </c>
      <c r="E24" s="1">
        <v>1</v>
      </c>
      <c r="F24">
        <f t="shared" si="0"/>
        <v>0.1</v>
      </c>
      <c r="H24">
        <v>2</v>
      </c>
    </row>
    <row r="25" spans="1:8">
      <c r="A25" t="s">
        <v>18</v>
      </c>
      <c r="B25" t="s">
        <v>44</v>
      </c>
      <c r="C25" t="s">
        <v>513</v>
      </c>
      <c r="D25">
        <v>15</v>
      </c>
      <c r="E25" s="1">
        <v>2</v>
      </c>
      <c r="F25">
        <f t="shared" si="0"/>
        <v>0.2</v>
      </c>
      <c r="H25">
        <v>1</v>
      </c>
    </row>
    <row r="26" spans="1:8">
      <c r="A26" t="s">
        <v>18</v>
      </c>
      <c r="B26" t="s">
        <v>45</v>
      </c>
      <c r="C26" t="s">
        <v>513</v>
      </c>
      <c r="D26">
        <v>0</v>
      </c>
      <c r="E26" s="1">
        <v>1</v>
      </c>
      <c r="F26">
        <f t="shared" si="0"/>
        <v>0.1</v>
      </c>
      <c r="H26">
        <v>1</v>
      </c>
    </row>
    <row r="27" spans="1:8">
      <c r="A27" t="s">
        <v>18</v>
      </c>
      <c r="B27" t="s">
        <v>46</v>
      </c>
      <c r="C27" t="s">
        <v>513</v>
      </c>
      <c r="D27">
        <v>0</v>
      </c>
      <c r="E27" s="1">
        <v>1</v>
      </c>
      <c r="F27">
        <f t="shared" si="0"/>
        <v>0.1</v>
      </c>
      <c r="H27">
        <v>1</v>
      </c>
    </row>
    <row r="28" spans="1:8">
      <c r="A28" t="s">
        <v>18</v>
      </c>
      <c r="B28" t="s">
        <v>47</v>
      </c>
      <c r="C28" t="s">
        <v>513</v>
      </c>
      <c r="D28">
        <v>0</v>
      </c>
      <c r="E28" s="1">
        <v>1</v>
      </c>
      <c r="F28">
        <f t="shared" si="0"/>
        <v>0.1</v>
      </c>
      <c r="H28">
        <v>1</v>
      </c>
    </row>
    <row r="29" spans="1:8">
      <c r="A29" t="s">
        <v>18</v>
      </c>
      <c r="B29" t="s">
        <v>48</v>
      </c>
      <c r="C29" t="s">
        <v>513</v>
      </c>
      <c r="D29">
        <v>0</v>
      </c>
      <c r="E29" s="1">
        <v>1</v>
      </c>
      <c r="F29">
        <f t="shared" si="0"/>
        <v>0.1</v>
      </c>
      <c r="H29">
        <v>1</v>
      </c>
    </row>
    <row r="30" spans="1:8">
      <c r="A30" t="s">
        <v>18</v>
      </c>
      <c r="B30" t="s">
        <v>49</v>
      </c>
      <c r="C30" t="s">
        <v>513</v>
      </c>
      <c r="D30">
        <v>0</v>
      </c>
      <c r="E30" s="1">
        <v>1</v>
      </c>
      <c r="F30">
        <f t="shared" si="0"/>
        <v>0.1</v>
      </c>
      <c r="H30">
        <v>1</v>
      </c>
    </row>
    <row r="31" spans="1:8">
      <c r="A31" t="s">
        <v>18</v>
      </c>
      <c r="B31" t="s">
        <v>50</v>
      </c>
      <c r="C31" t="s">
        <v>513</v>
      </c>
      <c r="D31">
        <v>0</v>
      </c>
      <c r="E31" s="1">
        <v>1</v>
      </c>
      <c r="F31">
        <f t="shared" si="0"/>
        <v>0.1</v>
      </c>
      <c r="H31">
        <v>1</v>
      </c>
    </row>
    <row r="32" spans="1:8">
      <c r="A32" t="s">
        <v>18</v>
      </c>
      <c r="B32" t="s">
        <v>51</v>
      </c>
      <c r="C32" t="s">
        <v>513</v>
      </c>
      <c r="D32">
        <v>0</v>
      </c>
      <c r="E32" s="1">
        <v>1</v>
      </c>
      <c r="F32">
        <f t="shared" si="0"/>
        <v>0.1</v>
      </c>
      <c r="H32">
        <v>0</v>
      </c>
    </row>
    <row r="33" spans="1:8">
      <c r="A33" t="s">
        <v>18</v>
      </c>
      <c r="B33" t="s">
        <v>52</v>
      </c>
      <c r="C33" t="s">
        <v>514</v>
      </c>
      <c r="E33" s="1">
        <v>1</v>
      </c>
      <c r="F33">
        <f t="shared" si="0"/>
        <v>0.1</v>
      </c>
      <c r="H33">
        <v>1</v>
      </c>
    </row>
    <row r="34" spans="1:8">
      <c r="A34" t="s">
        <v>18</v>
      </c>
      <c r="B34" t="s">
        <v>53</v>
      </c>
      <c r="C34" t="s">
        <v>513</v>
      </c>
      <c r="D34">
        <v>0</v>
      </c>
      <c r="E34" s="1">
        <v>1</v>
      </c>
      <c r="F34">
        <f t="shared" si="0"/>
        <v>0.1</v>
      </c>
      <c r="H34">
        <v>0</v>
      </c>
    </row>
    <row r="35" spans="1:8">
      <c r="A35" t="s">
        <v>18</v>
      </c>
      <c r="B35" t="s">
        <v>54</v>
      </c>
      <c r="C35" t="s">
        <v>514</v>
      </c>
      <c r="E35" s="1">
        <v>1</v>
      </c>
      <c r="F35">
        <f t="shared" si="0"/>
        <v>0.1</v>
      </c>
      <c r="H35">
        <v>10</v>
      </c>
    </row>
    <row r="36" spans="1:8">
      <c r="A36" t="s">
        <v>18</v>
      </c>
      <c r="B36" t="s">
        <v>56</v>
      </c>
      <c r="C36" t="s">
        <v>513</v>
      </c>
      <c r="D36">
        <v>100</v>
      </c>
      <c r="E36" s="1">
        <v>10</v>
      </c>
      <c r="F36">
        <f t="shared" si="0"/>
        <v>0.8</v>
      </c>
      <c r="H36">
        <v>0</v>
      </c>
    </row>
    <row r="37" spans="1:8">
      <c r="A37" t="s">
        <v>18</v>
      </c>
      <c r="B37" t="s">
        <v>57</v>
      </c>
      <c r="C37" t="s">
        <v>514</v>
      </c>
      <c r="E37" s="1">
        <v>1</v>
      </c>
      <c r="F37">
        <f t="shared" si="0"/>
        <v>0.1</v>
      </c>
      <c r="H37">
        <v>1</v>
      </c>
    </row>
    <row r="38" spans="1:8">
      <c r="A38" t="s">
        <v>18</v>
      </c>
      <c r="B38" t="s">
        <v>58</v>
      </c>
      <c r="C38" t="s">
        <v>513</v>
      </c>
      <c r="D38">
        <v>0</v>
      </c>
      <c r="E38" s="1">
        <v>1</v>
      </c>
      <c r="F38">
        <f t="shared" si="0"/>
        <v>0.1</v>
      </c>
      <c r="H38">
        <v>1</v>
      </c>
    </row>
    <row r="39" spans="1:8">
      <c r="A39" t="s">
        <v>18</v>
      </c>
      <c r="B39" t="s">
        <v>59</v>
      </c>
      <c r="C39" t="s">
        <v>513</v>
      </c>
      <c r="D39">
        <v>0</v>
      </c>
      <c r="E39" s="1">
        <v>1</v>
      </c>
      <c r="F39">
        <f t="shared" si="0"/>
        <v>0.1</v>
      </c>
      <c r="H39">
        <v>0</v>
      </c>
    </row>
    <row r="40" spans="1:8">
      <c r="A40" t="s">
        <v>18</v>
      </c>
      <c r="B40" t="s">
        <v>60</v>
      </c>
      <c r="C40" t="s">
        <v>514</v>
      </c>
      <c r="E40" s="1">
        <v>1</v>
      </c>
      <c r="F40">
        <f t="shared" si="0"/>
        <v>0.1</v>
      </c>
      <c r="H40">
        <v>1</v>
      </c>
    </row>
    <row r="41" spans="1:8">
      <c r="A41" t="s">
        <v>18</v>
      </c>
      <c r="B41" t="s">
        <v>61</v>
      </c>
      <c r="C41" t="s">
        <v>513</v>
      </c>
      <c r="D41">
        <v>0</v>
      </c>
      <c r="E41" s="1">
        <v>1</v>
      </c>
      <c r="F41">
        <f t="shared" si="0"/>
        <v>0.1</v>
      </c>
      <c r="H41">
        <v>1</v>
      </c>
    </row>
    <row r="42" spans="1:8">
      <c r="A42" t="s">
        <v>18</v>
      </c>
      <c r="B42" t="s">
        <v>62</v>
      </c>
      <c r="C42" t="s">
        <v>513</v>
      </c>
      <c r="D42">
        <v>0</v>
      </c>
      <c r="E42" s="1">
        <v>1</v>
      </c>
      <c r="F42">
        <f t="shared" si="0"/>
        <v>0.1</v>
      </c>
      <c r="H42">
        <v>0</v>
      </c>
    </row>
    <row r="43" spans="1:8">
      <c r="A43" t="s">
        <v>18</v>
      </c>
      <c r="B43" t="s">
        <v>63</v>
      </c>
      <c r="C43" t="s">
        <v>514</v>
      </c>
      <c r="D43" t="s">
        <v>516</v>
      </c>
      <c r="E43" s="1">
        <v>1</v>
      </c>
      <c r="F43">
        <f t="shared" si="0"/>
        <v>0.1</v>
      </c>
      <c r="H43">
        <v>1</v>
      </c>
    </row>
    <row r="44" spans="1:8">
      <c r="A44" t="s">
        <v>18</v>
      </c>
      <c r="B44" t="s">
        <v>64</v>
      </c>
      <c r="C44" t="s">
        <v>513</v>
      </c>
      <c r="D44">
        <v>0</v>
      </c>
      <c r="E44" s="1">
        <v>1</v>
      </c>
      <c r="F44">
        <f t="shared" si="0"/>
        <v>0.1</v>
      </c>
      <c r="H44">
        <v>1</v>
      </c>
    </row>
    <row r="45" spans="1:8">
      <c r="A45" t="s">
        <v>18</v>
      </c>
      <c r="B45" t="s">
        <v>65</v>
      </c>
      <c r="C45" t="s">
        <v>513</v>
      </c>
      <c r="D45">
        <v>0</v>
      </c>
      <c r="E45" s="1">
        <v>1</v>
      </c>
      <c r="F45">
        <f t="shared" si="0"/>
        <v>0.1</v>
      </c>
      <c r="H45">
        <v>1</v>
      </c>
    </row>
    <row r="46" spans="1:8">
      <c r="A46" t="s">
        <v>18</v>
      </c>
      <c r="B46" t="s">
        <v>66</v>
      </c>
      <c r="C46" t="s">
        <v>513</v>
      </c>
      <c r="D46">
        <v>0</v>
      </c>
      <c r="E46" s="1">
        <v>1</v>
      </c>
      <c r="F46">
        <f t="shared" si="0"/>
        <v>0.1</v>
      </c>
      <c r="H46">
        <v>1</v>
      </c>
    </row>
    <row r="47" spans="1:8">
      <c r="A47" t="s">
        <v>18</v>
      </c>
      <c r="B47" t="s">
        <v>67</v>
      </c>
      <c r="C47" t="s">
        <v>513</v>
      </c>
      <c r="D47">
        <v>0</v>
      </c>
      <c r="E47" s="1">
        <v>1</v>
      </c>
      <c r="F47">
        <f t="shared" si="0"/>
        <v>0.1</v>
      </c>
      <c r="H47">
        <v>1</v>
      </c>
    </row>
    <row r="48" spans="1:8">
      <c r="A48" t="s">
        <v>18</v>
      </c>
      <c r="B48" t="s">
        <v>68</v>
      </c>
      <c r="C48" t="s">
        <v>513</v>
      </c>
      <c r="D48">
        <v>0</v>
      </c>
      <c r="E48" s="1">
        <v>1</v>
      </c>
      <c r="F48">
        <f t="shared" si="0"/>
        <v>0.1</v>
      </c>
      <c r="H48">
        <v>1</v>
      </c>
    </row>
    <row r="49" spans="1:8">
      <c r="A49" t="s">
        <v>18</v>
      </c>
      <c r="B49" t="s">
        <v>69</v>
      </c>
      <c r="C49" t="s">
        <v>513</v>
      </c>
      <c r="D49">
        <v>9</v>
      </c>
      <c r="E49" s="1">
        <v>1</v>
      </c>
      <c r="F49">
        <f t="shared" si="0"/>
        <v>0.1</v>
      </c>
      <c r="H49">
        <v>1</v>
      </c>
    </row>
    <row r="50" spans="1:8">
      <c r="A50" t="s">
        <v>18</v>
      </c>
      <c r="B50" t="s">
        <v>70</v>
      </c>
      <c r="C50" t="s">
        <v>513</v>
      </c>
      <c r="D50">
        <v>0</v>
      </c>
      <c r="E50" s="1">
        <v>1</v>
      </c>
      <c r="F50">
        <f t="shared" si="0"/>
        <v>0.1</v>
      </c>
      <c r="H50">
        <v>1</v>
      </c>
    </row>
    <row r="51" spans="1:8">
      <c r="A51" t="s">
        <v>18</v>
      </c>
      <c r="B51" t="s">
        <v>71</v>
      </c>
      <c r="C51" t="s">
        <v>513</v>
      </c>
      <c r="D51">
        <v>0</v>
      </c>
      <c r="E51" s="1">
        <v>1</v>
      </c>
      <c r="F51">
        <f t="shared" si="0"/>
        <v>0.1</v>
      </c>
      <c r="H51">
        <v>6</v>
      </c>
    </row>
    <row r="52" spans="1:8">
      <c r="A52" t="s">
        <v>18</v>
      </c>
      <c r="B52" t="s">
        <v>72</v>
      </c>
      <c r="C52" t="s">
        <v>513</v>
      </c>
      <c r="D52">
        <v>60</v>
      </c>
      <c r="E52" s="1">
        <v>6</v>
      </c>
      <c r="F52">
        <f t="shared" si="0"/>
        <v>0.5</v>
      </c>
      <c r="H52">
        <v>9</v>
      </c>
    </row>
    <row r="53" spans="1:8">
      <c r="A53" t="s">
        <v>18</v>
      </c>
      <c r="B53" t="s">
        <v>73</v>
      </c>
      <c r="C53" t="s">
        <v>513</v>
      </c>
      <c r="D53">
        <v>85</v>
      </c>
      <c r="E53" s="1">
        <v>10</v>
      </c>
      <c r="F53">
        <f t="shared" si="0"/>
        <v>0.8</v>
      </c>
      <c r="H53">
        <v>1</v>
      </c>
    </row>
    <row r="54" spans="1:8">
      <c r="A54" t="s">
        <v>18</v>
      </c>
      <c r="B54" t="s">
        <v>74</v>
      </c>
      <c r="C54" t="s">
        <v>513</v>
      </c>
      <c r="D54">
        <v>0</v>
      </c>
      <c r="E54" s="1">
        <v>1</v>
      </c>
      <c r="F54">
        <f t="shared" si="0"/>
        <v>0.1</v>
      </c>
      <c r="H54">
        <v>1</v>
      </c>
    </row>
    <row r="55" spans="1:8">
      <c r="A55" t="s">
        <v>18</v>
      </c>
      <c r="B55" t="s">
        <v>75</v>
      </c>
      <c r="C55" t="s">
        <v>513</v>
      </c>
      <c r="D55">
        <v>0</v>
      </c>
      <c r="E55" s="1">
        <v>1</v>
      </c>
      <c r="F55">
        <f t="shared" si="0"/>
        <v>0.1</v>
      </c>
      <c r="H55">
        <v>1</v>
      </c>
    </row>
    <row r="56" spans="1:8">
      <c r="A56" t="s">
        <v>18</v>
      </c>
      <c r="B56" t="s">
        <v>76</v>
      </c>
      <c r="C56" t="s">
        <v>513</v>
      </c>
      <c r="D56">
        <v>0</v>
      </c>
      <c r="E56" s="1">
        <v>1</v>
      </c>
      <c r="F56">
        <f t="shared" si="0"/>
        <v>0.1</v>
      </c>
      <c r="H56">
        <v>1</v>
      </c>
    </row>
    <row r="57" spans="1:8">
      <c r="A57" t="s">
        <v>18</v>
      </c>
      <c r="B57" t="s">
        <v>77</v>
      </c>
      <c r="C57" t="s">
        <v>513</v>
      </c>
      <c r="D57">
        <v>0</v>
      </c>
      <c r="E57" s="1">
        <v>1</v>
      </c>
      <c r="F57">
        <f t="shared" si="0"/>
        <v>0.1</v>
      </c>
      <c r="H57">
        <v>1</v>
      </c>
    </row>
    <row r="58" spans="1:8">
      <c r="A58" t="s">
        <v>18</v>
      </c>
      <c r="B58" t="s">
        <v>78</v>
      </c>
      <c r="C58" t="s">
        <v>513</v>
      </c>
      <c r="D58">
        <v>0</v>
      </c>
      <c r="E58" s="1">
        <v>1</v>
      </c>
      <c r="F58">
        <f t="shared" si="0"/>
        <v>0.1</v>
      </c>
      <c r="H58">
        <v>1</v>
      </c>
    </row>
    <row r="59" spans="1:8">
      <c r="A59" t="s">
        <v>18</v>
      </c>
      <c r="B59" t="s">
        <v>79</v>
      </c>
      <c r="C59" t="s">
        <v>513</v>
      </c>
      <c r="D59">
        <v>0</v>
      </c>
      <c r="E59" s="1">
        <v>1</v>
      </c>
      <c r="F59">
        <f t="shared" si="0"/>
        <v>0.1</v>
      </c>
      <c r="H59">
        <v>1</v>
      </c>
    </row>
    <row r="60" spans="1:8">
      <c r="A60" t="s">
        <v>18</v>
      </c>
      <c r="B60" t="s">
        <v>80</v>
      </c>
      <c r="C60" t="s">
        <v>513</v>
      </c>
      <c r="D60">
        <v>0</v>
      </c>
      <c r="E60" s="1">
        <v>1</v>
      </c>
      <c r="F60">
        <f t="shared" si="0"/>
        <v>0.1</v>
      </c>
      <c r="H60">
        <v>1</v>
      </c>
    </row>
    <row r="61" spans="1:8">
      <c r="A61" t="s">
        <v>18</v>
      </c>
      <c r="B61" t="s">
        <v>81</v>
      </c>
      <c r="C61" t="s">
        <v>513</v>
      </c>
      <c r="D61">
        <v>0</v>
      </c>
      <c r="E61" s="1">
        <v>1</v>
      </c>
      <c r="F61">
        <f t="shared" si="0"/>
        <v>0.1</v>
      </c>
      <c r="H61">
        <v>1</v>
      </c>
    </row>
    <row r="62" spans="1:8">
      <c r="A62" t="s">
        <v>18</v>
      </c>
      <c r="B62" t="s">
        <v>82</v>
      </c>
      <c r="C62" t="s">
        <v>513</v>
      </c>
      <c r="D62">
        <v>0</v>
      </c>
      <c r="E62" s="1">
        <v>1</v>
      </c>
      <c r="F62">
        <f t="shared" si="0"/>
        <v>0.1</v>
      </c>
      <c r="H62">
        <v>1</v>
      </c>
    </row>
    <row r="63" spans="1:8">
      <c r="A63" t="s">
        <v>18</v>
      </c>
      <c r="B63" t="s">
        <v>83</v>
      </c>
      <c r="C63" t="s">
        <v>513</v>
      </c>
      <c r="D63">
        <v>0</v>
      </c>
      <c r="E63" s="1">
        <v>1</v>
      </c>
      <c r="F63">
        <f t="shared" si="0"/>
        <v>0.1</v>
      </c>
      <c r="H63">
        <v>1</v>
      </c>
    </row>
    <row r="64" spans="1:8">
      <c r="A64" t="s">
        <v>18</v>
      </c>
      <c r="B64" t="s">
        <v>84</v>
      </c>
      <c r="C64" t="s">
        <v>513</v>
      </c>
      <c r="D64">
        <v>0</v>
      </c>
      <c r="E64" s="1">
        <v>1</v>
      </c>
      <c r="F64">
        <f t="shared" si="0"/>
        <v>0.1</v>
      </c>
      <c r="H64">
        <v>9</v>
      </c>
    </row>
    <row r="65" spans="1:8">
      <c r="A65" t="s">
        <v>18</v>
      </c>
      <c r="B65" t="s">
        <v>85</v>
      </c>
      <c r="C65" t="s">
        <v>513</v>
      </c>
      <c r="D65">
        <v>81</v>
      </c>
      <c r="E65" s="1">
        <v>10</v>
      </c>
      <c r="F65">
        <f t="shared" si="0"/>
        <v>0.8</v>
      </c>
      <c r="H65">
        <v>1</v>
      </c>
    </row>
    <row r="66" spans="1:8">
      <c r="A66" t="s">
        <v>18</v>
      </c>
      <c r="B66" t="s">
        <v>86</v>
      </c>
      <c r="C66" t="s">
        <v>513</v>
      </c>
      <c r="D66">
        <v>0</v>
      </c>
      <c r="E66" s="1">
        <v>1</v>
      </c>
      <c r="F66">
        <f t="shared" si="0"/>
        <v>0.1</v>
      </c>
      <c r="H66">
        <v>0</v>
      </c>
    </row>
    <row r="67" spans="1:8">
      <c r="A67" t="s">
        <v>18</v>
      </c>
      <c r="B67" t="s">
        <v>87</v>
      </c>
      <c r="C67" t="s">
        <v>514</v>
      </c>
      <c r="D67" t="s">
        <v>517</v>
      </c>
      <c r="E67" s="1">
        <v>1</v>
      </c>
      <c r="F67">
        <f t="shared" si="0"/>
        <v>0.1</v>
      </c>
      <c r="H67">
        <v>1</v>
      </c>
    </row>
    <row r="68" spans="1:8">
      <c r="A68" t="s">
        <v>18</v>
      </c>
      <c r="B68" t="s">
        <v>88</v>
      </c>
      <c r="C68" t="s">
        <v>513</v>
      </c>
      <c r="D68">
        <v>0</v>
      </c>
      <c r="E68" s="1">
        <v>1</v>
      </c>
      <c r="F68">
        <f t="shared" ref="F68:F108" si="1">ROUND((E68/10)*(4/100)*20,1)</f>
        <v>0.1</v>
      </c>
      <c r="H68">
        <v>1</v>
      </c>
    </row>
    <row r="69" spans="1:8">
      <c r="A69" t="s">
        <v>18</v>
      </c>
      <c r="B69" t="s">
        <v>89</v>
      </c>
      <c r="C69" t="s">
        <v>513</v>
      </c>
      <c r="D69">
        <v>0</v>
      </c>
      <c r="E69" s="1">
        <v>1</v>
      </c>
      <c r="F69">
        <f t="shared" si="1"/>
        <v>0.1</v>
      </c>
      <c r="H69">
        <v>1</v>
      </c>
    </row>
    <row r="70" spans="1:8">
      <c r="A70" t="s">
        <v>18</v>
      </c>
      <c r="B70" t="s">
        <v>90</v>
      </c>
      <c r="C70" t="s">
        <v>513</v>
      </c>
      <c r="D70">
        <v>0</v>
      </c>
      <c r="E70" s="1">
        <v>1</v>
      </c>
      <c r="F70">
        <f t="shared" si="1"/>
        <v>0.1</v>
      </c>
      <c r="H70">
        <v>1</v>
      </c>
    </row>
    <row r="71" spans="1:8">
      <c r="A71" t="s">
        <v>18</v>
      </c>
      <c r="B71" t="s">
        <v>91</v>
      </c>
      <c r="C71" t="s">
        <v>513</v>
      </c>
      <c r="D71">
        <v>0</v>
      </c>
      <c r="E71" s="1">
        <v>1</v>
      </c>
      <c r="F71">
        <f t="shared" si="1"/>
        <v>0.1</v>
      </c>
      <c r="H71">
        <v>1</v>
      </c>
    </row>
    <row r="72" spans="1:8">
      <c r="A72" t="s">
        <v>18</v>
      </c>
      <c r="B72" t="s">
        <v>92</v>
      </c>
      <c r="C72" t="s">
        <v>513</v>
      </c>
      <c r="D72">
        <v>4.2300000000000004</v>
      </c>
      <c r="E72" s="1">
        <v>1</v>
      </c>
      <c r="F72">
        <f t="shared" si="1"/>
        <v>0.1</v>
      </c>
      <c r="H72">
        <v>1</v>
      </c>
    </row>
    <row r="73" spans="1:8">
      <c r="A73" t="s">
        <v>18</v>
      </c>
      <c r="B73" t="s">
        <v>93</v>
      </c>
      <c r="C73" t="s">
        <v>513</v>
      </c>
      <c r="D73">
        <v>0</v>
      </c>
      <c r="E73" s="1">
        <v>1</v>
      </c>
      <c r="F73">
        <f t="shared" si="1"/>
        <v>0.1</v>
      </c>
      <c r="H73">
        <v>0</v>
      </c>
    </row>
    <row r="74" spans="1:8">
      <c r="A74" t="s">
        <v>18</v>
      </c>
      <c r="B74" t="s">
        <v>94</v>
      </c>
      <c r="C74" t="s">
        <v>514</v>
      </c>
      <c r="E74" s="1">
        <v>1</v>
      </c>
      <c r="F74">
        <f t="shared" si="1"/>
        <v>0.1</v>
      </c>
      <c r="H74">
        <v>1</v>
      </c>
    </row>
    <row r="75" spans="1:8">
      <c r="A75" t="s">
        <v>18</v>
      </c>
      <c r="B75" t="s">
        <v>95</v>
      </c>
      <c r="C75" t="s">
        <v>513</v>
      </c>
      <c r="D75">
        <v>0</v>
      </c>
      <c r="E75" s="1">
        <v>1</v>
      </c>
      <c r="F75">
        <f t="shared" si="1"/>
        <v>0.1</v>
      </c>
      <c r="H75">
        <v>1</v>
      </c>
    </row>
    <row r="76" spans="1:8">
      <c r="A76" t="s">
        <v>18</v>
      </c>
      <c r="B76" t="s">
        <v>96</v>
      </c>
      <c r="C76" t="s">
        <v>513</v>
      </c>
      <c r="D76">
        <v>0</v>
      </c>
      <c r="E76" s="1">
        <v>1</v>
      </c>
      <c r="F76">
        <f t="shared" si="1"/>
        <v>0.1</v>
      </c>
      <c r="H76">
        <v>1</v>
      </c>
    </row>
    <row r="77" spans="1:8">
      <c r="A77" t="s">
        <v>18</v>
      </c>
      <c r="B77" t="s">
        <v>97</v>
      </c>
      <c r="C77" t="s">
        <v>513</v>
      </c>
      <c r="D77">
        <v>0</v>
      </c>
      <c r="E77" s="1">
        <v>1</v>
      </c>
      <c r="F77">
        <f t="shared" si="1"/>
        <v>0.1</v>
      </c>
      <c r="H77">
        <v>0</v>
      </c>
    </row>
    <row r="78" spans="1:8">
      <c r="A78" t="s">
        <v>18</v>
      </c>
      <c r="B78" t="s">
        <v>98</v>
      </c>
      <c r="C78" t="s">
        <v>514</v>
      </c>
      <c r="E78" s="1">
        <v>1</v>
      </c>
      <c r="F78">
        <f t="shared" si="1"/>
        <v>0.1</v>
      </c>
      <c r="H78">
        <v>1</v>
      </c>
    </row>
    <row r="79" spans="1:8">
      <c r="A79" t="s">
        <v>18</v>
      </c>
      <c r="B79" t="s">
        <v>99</v>
      </c>
      <c r="C79" t="s">
        <v>513</v>
      </c>
      <c r="D79">
        <v>0</v>
      </c>
      <c r="E79" s="1">
        <v>1</v>
      </c>
      <c r="F79">
        <f t="shared" si="1"/>
        <v>0.1</v>
      </c>
      <c r="H79">
        <v>1</v>
      </c>
    </row>
    <row r="80" spans="1:8">
      <c r="A80" t="s">
        <v>18</v>
      </c>
      <c r="B80" t="s">
        <v>100</v>
      </c>
      <c r="C80" t="s">
        <v>513</v>
      </c>
      <c r="D80">
        <v>0</v>
      </c>
      <c r="E80" s="1">
        <v>1</v>
      </c>
      <c r="F80">
        <f t="shared" si="1"/>
        <v>0.1</v>
      </c>
      <c r="H80">
        <v>2</v>
      </c>
    </row>
    <row r="81" spans="1:8">
      <c r="A81" t="s">
        <v>18</v>
      </c>
      <c r="B81" t="s">
        <v>101</v>
      </c>
      <c r="C81" t="s">
        <v>513</v>
      </c>
      <c r="D81">
        <v>12.3</v>
      </c>
      <c r="E81" s="1">
        <v>2</v>
      </c>
      <c r="F81">
        <f t="shared" si="1"/>
        <v>0.2</v>
      </c>
      <c r="H81">
        <v>1</v>
      </c>
    </row>
    <row r="82" spans="1:8">
      <c r="A82" t="s">
        <v>18</v>
      </c>
      <c r="B82" t="s">
        <v>102</v>
      </c>
      <c r="C82" t="s">
        <v>513</v>
      </c>
      <c r="D82">
        <v>0</v>
      </c>
      <c r="E82" s="1">
        <v>1</v>
      </c>
      <c r="F82">
        <f t="shared" si="1"/>
        <v>0.1</v>
      </c>
      <c r="H82">
        <v>1</v>
      </c>
    </row>
    <row r="83" spans="1:8">
      <c r="A83" t="s">
        <v>18</v>
      </c>
      <c r="B83" t="s">
        <v>103</v>
      </c>
      <c r="C83" t="s">
        <v>513</v>
      </c>
      <c r="D83">
        <v>0</v>
      </c>
      <c r="E83" s="1">
        <v>1</v>
      </c>
      <c r="F83">
        <f t="shared" si="1"/>
        <v>0.1</v>
      </c>
      <c r="H83">
        <v>0</v>
      </c>
    </row>
    <row r="84" spans="1:8">
      <c r="A84" t="s">
        <v>18</v>
      </c>
      <c r="B84" t="s">
        <v>104</v>
      </c>
      <c r="C84" t="s">
        <v>514</v>
      </c>
      <c r="D84" t="s">
        <v>518</v>
      </c>
      <c r="E84" s="1">
        <v>1</v>
      </c>
      <c r="F84">
        <f t="shared" si="1"/>
        <v>0.1</v>
      </c>
      <c r="H84">
        <v>0</v>
      </c>
    </row>
    <row r="85" spans="1:8">
      <c r="A85" t="s">
        <v>18</v>
      </c>
      <c r="B85" t="s">
        <v>105</v>
      </c>
      <c r="C85" t="s">
        <v>514</v>
      </c>
      <c r="E85" s="1">
        <v>1</v>
      </c>
      <c r="F85">
        <f t="shared" si="1"/>
        <v>0.1</v>
      </c>
      <c r="H85">
        <v>7</v>
      </c>
    </row>
    <row r="86" spans="1:8">
      <c r="A86" t="s">
        <v>18</v>
      </c>
      <c r="B86" t="s">
        <v>106</v>
      </c>
      <c r="C86" t="s">
        <v>513</v>
      </c>
      <c r="D86">
        <v>67.27</v>
      </c>
      <c r="E86" s="1">
        <v>7</v>
      </c>
      <c r="F86">
        <f t="shared" si="1"/>
        <v>0.6</v>
      </c>
      <c r="H86">
        <v>2</v>
      </c>
    </row>
    <row r="87" spans="1:8">
      <c r="A87" t="s">
        <v>18</v>
      </c>
      <c r="B87" t="s">
        <v>107</v>
      </c>
      <c r="C87" t="s">
        <v>513</v>
      </c>
      <c r="D87">
        <v>14</v>
      </c>
      <c r="E87" s="1">
        <v>2</v>
      </c>
      <c r="F87">
        <f t="shared" si="1"/>
        <v>0.2</v>
      </c>
      <c r="H87">
        <v>2</v>
      </c>
    </row>
    <row r="88" spans="1:8">
      <c r="A88" t="s">
        <v>18</v>
      </c>
      <c r="B88" t="s">
        <v>108</v>
      </c>
      <c r="C88" t="s">
        <v>513</v>
      </c>
      <c r="D88">
        <v>14</v>
      </c>
      <c r="E88" s="1">
        <v>2</v>
      </c>
      <c r="F88">
        <f t="shared" si="1"/>
        <v>0.2</v>
      </c>
      <c r="H88">
        <v>1</v>
      </c>
    </row>
    <row r="89" spans="1:8">
      <c r="A89" t="s">
        <v>18</v>
      </c>
      <c r="B89" t="s">
        <v>109</v>
      </c>
      <c r="C89" t="s">
        <v>513</v>
      </c>
      <c r="D89">
        <v>0</v>
      </c>
      <c r="E89" s="1">
        <v>1</v>
      </c>
      <c r="F89">
        <f t="shared" si="1"/>
        <v>0.1</v>
      </c>
      <c r="H89">
        <v>1</v>
      </c>
    </row>
    <row r="90" spans="1:8">
      <c r="A90" t="s">
        <v>18</v>
      </c>
      <c r="B90" t="s">
        <v>110</v>
      </c>
      <c r="C90" t="s">
        <v>513</v>
      </c>
      <c r="D90">
        <v>0</v>
      </c>
      <c r="E90" s="1">
        <v>1</v>
      </c>
      <c r="F90">
        <f t="shared" si="1"/>
        <v>0.1</v>
      </c>
      <c r="H90">
        <v>4</v>
      </c>
    </row>
    <row r="91" spans="1:8">
      <c r="A91" t="s">
        <v>18</v>
      </c>
      <c r="B91" t="s">
        <v>111</v>
      </c>
      <c r="C91" t="s">
        <v>513</v>
      </c>
      <c r="D91">
        <v>40</v>
      </c>
      <c r="E91" s="1">
        <v>4</v>
      </c>
      <c r="F91">
        <f t="shared" si="1"/>
        <v>0.3</v>
      </c>
      <c r="H91">
        <v>1</v>
      </c>
    </row>
    <row r="92" spans="1:8">
      <c r="A92" t="s">
        <v>18</v>
      </c>
      <c r="B92" t="s">
        <v>112</v>
      </c>
      <c r="C92" t="s">
        <v>513</v>
      </c>
      <c r="D92">
        <v>0</v>
      </c>
      <c r="E92" s="1">
        <v>1</v>
      </c>
      <c r="F92">
        <f t="shared" si="1"/>
        <v>0.1</v>
      </c>
      <c r="H92">
        <v>1</v>
      </c>
    </row>
    <row r="93" spans="1:8">
      <c r="A93" t="s">
        <v>18</v>
      </c>
      <c r="B93" t="s">
        <v>113</v>
      </c>
      <c r="C93" t="s">
        <v>513</v>
      </c>
      <c r="D93">
        <v>0</v>
      </c>
      <c r="E93" s="1">
        <v>1</v>
      </c>
      <c r="F93">
        <f t="shared" si="1"/>
        <v>0.1</v>
      </c>
      <c r="H93">
        <v>1</v>
      </c>
    </row>
    <row r="94" spans="1:8">
      <c r="A94" t="s">
        <v>18</v>
      </c>
      <c r="B94" t="s">
        <v>114</v>
      </c>
      <c r="C94" t="s">
        <v>513</v>
      </c>
      <c r="D94">
        <v>0</v>
      </c>
      <c r="E94" s="1">
        <v>1</v>
      </c>
      <c r="F94">
        <f t="shared" si="1"/>
        <v>0.1</v>
      </c>
      <c r="H94">
        <v>1</v>
      </c>
    </row>
    <row r="95" spans="1:8">
      <c r="A95" t="s">
        <v>18</v>
      </c>
      <c r="B95" t="s">
        <v>115</v>
      </c>
      <c r="C95" t="s">
        <v>513</v>
      </c>
      <c r="D95">
        <v>0</v>
      </c>
      <c r="E95" s="1">
        <v>1</v>
      </c>
      <c r="F95">
        <f t="shared" si="1"/>
        <v>0.1</v>
      </c>
      <c r="H95">
        <v>1</v>
      </c>
    </row>
    <row r="96" spans="1:8">
      <c r="A96" t="s">
        <v>18</v>
      </c>
      <c r="B96" t="s">
        <v>116</v>
      </c>
      <c r="C96" t="s">
        <v>513</v>
      </c>
      <c r="D96">
        <v>0</v>
      </c>
      <c r="E96" s="1">
        <v>1</v>
      </c>
      <c r="F96">
        <f t="shared" si="1"/>
        <v>0.1</v>
      </c>
      <c r="H96">
        <v>0</v>
      </c>
    </row>
    <row r="97" spans="1:8">
      <c r="A97" t="s">
        <v>18</v>
      </c>
      <c r="B97" t="s">
        <v>117</v>
      </c>
      <c r="C97" t="s">
        <v>514</v>
      </c>
      <c r="E97" s="1">
        <v>1</v>
      </c>
      <c r="F97">
        <f t="shared" si="1"/>
        <v>0.1</v>
      </c>
      <c r="H97">
        <v>1</v>
      </c>
    </row>
    <row r="98" spans="1:8">
      <c r="A98" t="s">
        <v>18</v>
      </c>
      <c r="B98" t="s">
        <v>118</v>
      </c>
      <c r="C98" t="s">
        <v>513</v>
      </c>
      <c r="D98">
        <v>0</v>
      </c>
      <c r="E98" s="1">
        <v>1</v>
      </c>
      <c r="F98">
        <f t="shared" si="1"/>
        <v>0.1</v>
      </c>
      <c r="H98">
        <v>0</v>
      </c>
    </row>
    <row r="99" spans="1:8">
      <c r="A99" t="s">
        <v>18</v>
      </c>
      <c r="B99" t="s">
        <v>119</v>
      </c>
      <c r="C99" t="s">
        <v>514</v>
      </c>
      <c r="E99" s="1">
        <v>1</v>
      </c>
      <c r="F99">
        <f t="shared" si="1"/>
        <v>0.1</v>
      </c>
      <c r="H99">
        <v>0</v>
      </c>
    </row>
    <row r="100" spans="1:8">
      <c r="A100" t="s">
        <v>18</v>
      </c>
      <c r="B100" t="s">
        <v>120</v>
      </c>
      <c r="C100" t="s">
        <v>514</v>
      </c>
      <c r="E100" s="1">
        <v>1</v>
      </c>
      <c r="F100">
        <f t="shared" si="1"/>
        <v>0.1</v>
      </c>
      <c r="H100">
        <v>0</v>
      </c>
    </row>
    <row r="101" spans="1:8">
      <c r="A101" t="s">
        <v>18</v>
      </c>
      <c r="B101" t="s">
        <v>121</v>
      </c>
      <c r="C101" t="s">
        <v>514</v>
      </c>
      <c r="E101" s="1">
        <v>1</v>
      </c>
      <c r="F101">
        <f t="shared" si="1"/>
        <v>0.1</v>
      </c>
      <c r="H101">
        <v>0</v>
      </c>
    </row>
    <row r="102" spans="1:8">
      <c r="A102" t="s">
        <v>18</v>
      </c>
      <c r="B102" t="s">
        <v>122</v>
      </c>
      <c r="C102" t="s">
        <v>514</v>
      </c>
      <c r="E102" s="1">
        <v>1</v>
      </c>
      <c r="F102">
        <f t="shared" si="1"/>
        <v>0.1</v>
      </c>
      <c r="H102">
        <v>0</v>
      </c>
    </row>
    <row r="103" spans="1:8">
      <c r="A103" t="s">
        <v>18</v>
      </c>
      <c r="B103" t="s">
        <v>123</v>
      </c>
      <c r="C103" t="s">
        <v>514</v>
      </c>
      <c r="E103" s="1">
        <v>1</v>
      </c>
      <c r="F103">
        <f t="shared" si="1"/>
        <v>0.1</v>
      </c>
      <c r="H103">
        <v>0</v>
      </c>
    </row>
    <row r="104" spans="1:8">
      <c r="A104" t="s">
        <v>18</v>
      </c>
      <c r="B104" t="s">
        <v>124</v>
      </c>
      <c r="C104" t="s">
        <v>514</v>
      </c>
      <c r="E104" s="1">
        <v>1</v>
      </c>
      <c r="F104">
        <f t="shared" si="1"/>
        <v>0.1</v>
      </c>
      <c r="H104">
        <v>0</v>
      </c>
    </row>
    <row r="105" spans="1:8">
      <c r="A105" t="s">
        <v>18</v>
      </c>
      <c r="B105" t="s">
        <v>125</v>
      </c>
      <c r="C105" t="s">
        <v>514</v>
      </c>
      <c r="E105" s="1">
        <v>1</v>
      </c>
      <c r="F105">
        <f t="shared" si="1"/>
        <v>0.1</v>
      </c>
      <c r="H105">
        <v>0</v>
      </c>
    </row>
    <row r="106" spans="1:8">
      <c r="A106" t="s">
        <v>18</v>
      </c>
      <c r="B106" t="s">
        <v>126</v>
      </c>
      <c r="C106" t="s">
        <v>514</v>
      </c>
      <c r="E106" s="1">
        <v>1</v>
      </c>
      <c r="F106">
        <f t="shared" si="1"/>
        <v>0.1</v>
      </c>
      <c r="H106">
        <v>0</v>
      </c>
    </row>
    <row r="107" spans="1:8">
      <c r="A107" t="s">
        <v>18</v>
      </c>
      <c r="B107" t="s">
        <v>127</v>
      </c>
      <c r="C107" t="s">
        <v>514</v>
      </c>
      <c r="E107" s="1">
        <v>1</v>
      </c>
      <c r="F107">
        <f t="shared" si="1"/>
        <v>0.1</v>
      </c>
      <c r="H107">
        <v>0</v>
      </c>
    </row>
    <row r="108" spans="1:8">
      <c r="A108" t="s">
        <v>18</v>
      </c>
      <c r="B108" t="s">
        <v>128</v>
      </c>
      <c r="C108" t="s">
        <v>514</v>
      </c>
      <c r="E108" s="1">
        <v>1</v>
      </c>
      <c r="F108">
        <f t="shared" si="1"/>
        <v>0.1</v>
      </c>
      <c r="H108">
        <v>2</v>
      </c>
    </row>
    <row r="109" spans="1:8">
      <c r="A109" t="s">
        <v>164</v>
      </c>
      <c r="B109" t="s">
        <v>165</v>
      </c>
      <c r="C109" t="s">
        <v>513</v>
      </c>
      <c r="D109">
        <v>11</v>
      </c>
      <c r="E109" s="1">
        <v>2</v>
      </c>
      <c r="F109">
        <f>ROUND((E109/10)*(4/100)*25,1)</f>
        <v>0.2</v>
      </c>
      <c r="H109">
        <v>1</v>
      </c>
    </row>
    <row r="110" spans="1:8">
      <c r="A110" t="s">
        <v>164</v>
      </c>
      <c r="B110" t="s">
        <v>166</v>
      </c>
      <c r="C110" t="s">
        <v>513</v>
      </c>
      <c r="D110">
        <v>5</v>
      </c>
      <c r="E110" s="1">
        <v>1</v>
      </c>
      <c r="F110">
        <f t="shared" ref="F110:F173" si="2">ROUND((E110/10)*(4/100)*25,1)</f>
        <v>0.1</v>
      </c>
      <c r="H110">
        <v>1</v>
      </c>
    </row>
    <row r="111" spans="1:8">
      <c r="A111" t="s">
        <v>164</v>
      </c>
      <c r="B111" t="s">
        <v>167</v>
      </c>
      <c r="C111" t="s">
        <v>513</v>
      </c>
      <c r="D111">
        <v>5</v>
      </c>
      <c r="E111" s="1">
        <v>1</v>
      </c>
      <c r="F111">
        <f t="shared" si="2"/>
        <v>0.1</v>
      </c>
      <c r="H111">
        <v>1</v>
      </c>
    </row>
    <row r="112" spans="1:8">
      <c r="A112" t="s">
        <v>164</v>
      </c>
      <c r="B112" t="s">
        <v>168</v>
      </c>
      <c r="C112" t="s">
        <v>513</v>
      </c>
      <c r="D112">
        <v>9</v>
      </c>
      <c r="E112" s="1">
        <v>1</v>
      </c>
      <c r="F112">
        <f t="shared" si="2"/>
        <v>0.1</v>
      </c>
      <c r="H112">
        <v>1</v>
      </c>
    </row>
    <row r="113" spans="1:8">
      <c r="A113" t="s">
        <v>164</v>
      </c>
      <c r="B113" t="s">
        <v>169</v>
      </c>
      <c r="C113" t="s">
        <v>513</v>
      </c>
      <c r="D113">
        <v>9</v>
      </c>
      <c r="E113" s="1">
        <v>1</v>
      </c>
      <c r="F113">
        <f t="shared" si="2"/>
        <v>0.1</v>
      </c>
      <c r="H113">
        <v>9</v>
      </c>
    </row>
    <row r="114" spans="1:8">
      <c r="A114" t="s">
        <v>164</v>
      </c>
      <c r="B114" t="s">
        <v>170</v>
      </c>
      <c r="C114" t="s">
        <v>513</v>
      </c>
      <c r="D114">
        <v>85</v>
      </c>
      <c r="E114" s="1">
        <v>10</v>
      </c>
      <c r="F114">
        <f t="shared" si="2"/>
        <v>1</v>
      </c>
      <c r="H114">
        <v>10</v>
      </c>
    </row>
    <row r="115" spans="1:8">
      <c r="A115" t="s">
        <v>164</v>
      </c>
      <c r="B115" t="s">
        <v>171</v>
      </c>
      <c r="C115" t="s">
        <v>513</v>
      </c>
      <c r="D115">
        <v>100</v>
      </c>
      <c r="E115" s="1">
        <v>10</v>
      </c>
      <c r="F115">
        <f t="shared" si="2"/>
        <v>1</v>
      </c>
      <c r="H115">
        <v>1</v>
      </c>
    </row>
    <row r="116" spans="1:8">
      <c r="A116" t="s">
        <v>164</v>
      </c>
      <c r="B116" t="s">
        <v>172</v>
      </c>
      <c r="C116" t="s">
        <v>513</v>
      </c>
      <c r="D116">
        <v>0</v>
      </c>
      <c r="E116" s="1">
        <v>1</v>
      </c>
      <c r="F116">
        <f t="shared" si="2"/>
        <v>0.1</v>
      </c>
      <c r="H116">
        <v>1</v>
      </c>
    </row>
    <row r="117" spans="1:8">
      <c r="A117" t="s">
        <v>164</v>
      </c>
      <c r="B117" t="s">
        <v>173</v>
      </c>
      <c r="C117" t="s">
        <v>513</v>
      </c>
      <c r="D117">
        <v>0</v>
      </c>
      <c r="E117" s="1">
        <v>1</v>
      </c>
      <c r="F117">
        <f t="shared" si="2"/>
        <v>0.1</v>
      </c>
      <c r="H117">
        <v>1</v>
      </c>
    </row>
    <row r="118" spans="1:8">
      <c r="A118" t="s">
        <v>164</v>
      </c>
      <c r="B118" t="s">
        <v>174</v>
      </c>
      <c r="C118" t="s">
        <v>513</v>
      </c>
      <c r="D118">
        <v>0</v>
      </c>
      <c r="E118" s="1">
        <v>1</v>
      </c>
      <c r="F118">
        <f t="shared" si="2"/>
        <v>0.1</v>
      </c>
      <c r="H118">
        <v>1</v>
      </c>
    </row>
    <row r="119" spans="1:8">
      <c r="A119" t="s">
        <v>164</v>
      </c>
      <c r="B119" t="s">
        <v>175</v>
      </c>
      <c r="C119" t="s">
        <v>514</v>
      </c>
      <c r="D119" t="s">
        <v>516</v>
      </c>
      <c r="E119" s="1">
        <v>1</v>
      </c>
      <c r="F119">
        <f t="shared" si="2"/>
        <v>0.1</v>
      </c>
      <c r="H119">
        <v>0</v>
      </c>
    </row>
    <row r="120" spans="1:8">
      <c r="A120" t="s">
        <v>164</v>
      </c>
      <c r="B120" t="s">
        <v>176</v>
      </c>
      <c r="C120" t="s">
        <v>513</v>
      </c>
      <c r="D120">
        <v>40</v>
      </c>
      <c r="E120" s="1">
        <v>4</v>
      </c>
      <c r="F120">
        <f t="shared" si="2"/>
        <v>0.4</v>
      </c>
      <c r="H120">
        <v>4</v>
      </c>
    </row>
    <row r="121" spans="1:8">
      <c r="A121" t="s">
        <v>164</v>
      </c>
      <c r="B121" t="s">
        <v>177</v>
      </c>
      <c r="C121" t="s">
        <v>514</v>
      </c>
      <c r="E121" s="1">
        <v>1</v>
      </c>
      <c r="F121">
        <f t="shared" si="2"/>
        <v>0.1</v>
      </c>
      <c r="H121">
        <v>0</v>
      </c>
    </row>
    <row r="122" spans="1:8">
      <c r="A122" t="s">
        <v>164</v>
      </c>
      <c r="B122" t="s">
        <v>178</v>
      </c>
      <c r="C122" t="s">
        <v>514</v>
      </c>
      <c r="E122" s="1">
        <v>1</v>
      </c>
      <c r="F122">
        <f t="shared" si="2"/>
        <v>0.1</v>
      </c>
      <c r="H122">
        <v>0</v>
      </c>
    </row>
    <row r="123" spans="1:8">
      <c r="A123" t="s">
        <v>164</v>
      </c>
      <c r="B123" t="s">
        <v>179</v>
      </c>
      <c r="C123" t="s">
        <v>514</v>
      </c>
      <c r="E123" s="1">
        <v>1</v>
      </c>
      <c r="F123">
        <f t="shared" si="2"/>
        <v>0.1</v>
      </c>
      <c r="H123">
        <v>0</v>
      </c>
    </row>
    <row r="124" spans="1:8">
      <c r="A124" t="s">
        <v>164</v>
      </c>
      <c r="B124" t="s">
        <v>180</v>
      </c>
      <c r="C124" t="s">
        <v>514</v>
      </c>
      <c r="E124" s="1">
        <v>1</v>
      </c>
      <c r="F124">
        <f t="shared" si="2"/>
        <v>0.1</v>
      </c>
      <c r="H124">
        <v>0</v>
      </c>
    </row>
    <row r="125" spans="1:8">
      <c r="A125" t="s">
        <v>164</v>
      </c>
      <c r="B125" t="s">
        <v>181</v>
      </c>
      <c r="C125" t="s">
        <v>513</v>
      </c>
      <c r="D125">
        <v>0</v>
      </c>
      <c r="E125" s="1">
        <v>1</v>
      </c>
      <c r="F125">
        <f t="shared" si="2"/>
        <v>0.1</v>
      </c>
      <c r="H125">
        <v>1</v>
      </c>
    </row>
    <row r="126" spans="1:8">
      <c r="A126" t="s">
        <v>164</v>
      </c>
      <c r="B126" t="s">
        <v>182</v>
      </c>
      <c r="C126" t="s">
        <v>514</v>
      </c>
      <c r="E126" s="1">
        <v>1</v>
      </c>
      <c r="F126">
        <f t="shared" si="2"/>
        <v>0.1</v>
      </c>
      <c r="H126">
        <v>0</v>
      </c>
    </row>
    <row r="127" spans="1:8">
      <c r="A127" t="s">
        <v>164</v>
      </c>
      <c r="B127" t="s">
        <v>183</v>
      </c>
      <c r="C127" t="s">
        <v>514</v>
      </c>
      <c r="E127" s="1">
        <v>1</v>
      </c>
      <c r="F127">
        <f t="shared" si="2"/>
        <v>0.1</v>
      </c>
      <c r="H127">
        <v>0</v>
      </c>
    </row>
    <row r="128" spans="1:8">
      <c r="A128" t="s">
        <v>164</v>
      </c>
      <c r="B128" t="s">
        <v>184</v>
      </c>
      <c r="C128" t="s">
        <v>514</v>
      </c>
      <c r="E128" s="1">
        <v>1</v>
      </c>
      <c r="F128">
        <f t="shared" si="2"/>
        <v>0.1</v>
      </c>
      <c r="H128">
        <v>0</v>
      </c>
    </row>
    <row r="129" spans="1:8">
      <c r="A129" t="s">
        <v>164</v>
      </c>
      <c r="B129" t="s">
        <v>185</v>
      </c>
      <c r="C129" t="s">
        <v>514</v>
      </c>
      <c r="E129" s="1">
        <v>1</v>
      </c>
      <c r="F129">
        <f t="shared" si="2"/>
        <v>0.1</v>
      </c>
      <c r="H129">
        <v>0</v>
      </c>
    </row>
    <row r="130" spans="1:8">
      <c r="A130" t="s">
        <v>164</v>
      </c>
      <c r="B130" t="s">
        <v>186</v>
      </c>
      <c r="C130" t="s">
        <v>513</v>
      </c>
      <c r="D130">
        <v>0</v>
      </c>
      <c r="E130" s="1">
        <v>1</v>
      </c>
      <c r="F130">
        <f t="shared" si="2"/>
        <v>0.1</v>
      </c>
      <c r="H130">
        <v>1</v>
      </c>
    </row>
    <row r="131" spans="1:8">
      <c r="A131" t="s">
        <v>164</v>
      </c>
      <c r="B131" t="s">
        <v>187</v>
      </c>
      <c r="C131" t="s">
        <v>514</v>
      </c>
      <c r="E131" s="1">
        <v>1</v>
      </c>
      <c r="F131">
        <f t="shared" si="2"/>
        <v>0.1</v>
      </c>
      <c r="H131">
        <v>0</v>
      </c>
    </row>
    <row r="132" spans="1:8">
      <c r="A132" t="s">
        <v>164</v>
      </c>
      <c r="B132" t="s">
        <v>188</v>
      </c>
      <c r="C132" t="s">
        <v>513</v>
      </c>
      <c r="D132">
        <v>0</v>
      </c>
      <c r="E132" s="1">
        <v>1</v>
      </c>
      <c r="F132">
        <f t="shared" si="2"/>
        <v>0.1</v>
      </c>
      <c r="H132">
        <v>1</v>
      </c>
    </row>
    <row r="133" spans="1:8">
      <c r="A133" t="s">
        <v>164</v>
      </c>
      <c r="B133" t="s">
        <v>189</v>
      </c>
      <c r="C133" t="s">
        <v>514</v>
      </c>
      <c r="E133" s="1">
        <v>1</v>
      </c>
      <c r="F133">
        <f t="shared" si="2"/>
        <v>0.1</v>
      </c>
      <c r="H133">
        <v>0</v>
      </c>
    </row>
    <row r="134" spans="1:8">
      <c r="A134" t="s">
        <v>164</v>
      </c>
      <c r="B134" t="s">
        <v>190</v>
      </c>
      <c r="C134" t="s">
        <v>513</v>
      </c>
      <c r="D134">
        <v>0</v>
      </c>
      <c r="E134" s="1">
        <v>1</v>
      </c>
      <c r="F134">
        <f t="shared" si="2"/>
        <v>0.1</v>
      </c>
      <c r="H134">
        <v>1</v>
      </c>
    </row>
    <row r="135" spans="1:8">
      <c r="A135" t="s">
        <v>164</v>
      </c>
      <c r="B135" t="s">
        <v>191</v>
      </c>
      <c r="C135" t="s">
        <v>514</v>
      </c>
      <c r="E135" s="1">
        <v>1</v>
      </c>
      <c r="F135">
        <f t="shared" si="2"/>
        <v>0.1</v>
      </c>
      <c r="H135">
        <v>0</v>
      </c>
    </row>
    <row r="136" spans="1:8">
      <c r="A136" t="s">
        <v>164</v>
      </c>
      <c r="B136" t="s">
        <v>192</v>
      </c>
      <c r="C136" t="s">
        <v>513</v>
      </c>
      <c r="D136">
        <v>100</v>
      </c>
      <c r="E136" s="1">
        <v>10</v>
      </c>
      <c r="F136">
        <f t="shared" si="2"/>
        <v>1</v>
      </c>
      <c r="H136">
        <v>10</v>
      </c>
    </row>
    <row r="137" spans="1:8">
      <c r="A137" t="s">
        <v>164</v>
      </c>
      <c r="B137" t="s">
        <v>193</v>
      </c>
      <c r="C137" t="s">
        <v>513</v>
      </c>
      <c r="D137">
        <v>0</v>
      </c>
      <c r="E137" s="1">
        <v>1</v>
      </c>
      <c r="F137">
        <f t="shared" si="2"/>
        <v>0.1</v>
      </c>
      <c r="H137">
        <v>1</v>
      </c>
    </row>
    <row r="138" spans="1:8">
      <c r="A138" t="s">
        <v>164</v>
      </c>
      <c r="B138" t="s">
        <v>194</v>
      </c>
      <c r="C138" t="s">
        <v>513</v>
      </c>
      <c r="D138">
        <v>0</v>
      </c>
      <c r="E138" s="1">
        <v>1</v>
      </c>
      <c r="F138">
        <f t="shared" si="2"/>
        <v>0.1</v>
      </c>
      <c r="H138">
        <v>1</v>
      </c>
    </row>
    <row r="139" spans="1:8">
      <c r="A139" t="s">
        <v>164</v>
      </c>
      <c r="B139" t="s">
        <v>195</v>
      </c>
      <c r="C139" t="s">
        <v>513</v>
      </c>
      <c r="D139">
        <v>5</v>
      </c>
      <c r="E139" s="1">
        <v>1</v>
      </c>
      <c r="F139">
        <f t="shared" si="2"/>
        <v>0.1</v>
      </c>
      <c r="H139">
        <v>1</v>
      </c>
    </row>
    <row r="140" spans="1:8">
      <c r="A140" t="s">
        <v>164</v>
      </c>
      <c r="B140" t="s">
        <v>196</v>
      </c>
      <c r="C140" t="s">
        <v>513</v>
      </c>
      <c r="D140">
        <v>0</v>
      </c>
      <c r="E140" s="1">
        <v>1</v>
      </c>
      <c r="F140">
        <f t="shared" si="2"/>
        <v>0.1</v>
      </c>
      <c r="H140">
        <v>1</v>
      </c>
    </row>
    <row r="141" spans="1:8">
      <c r="A141" t="s">
        <v>164</v>
      </c>
      <c r="B141" t="s">
        <v>197</v>
      </c>
      <c r="C141" t="s">
        <v>514</v>
      </c>
      <c r="E141" s="1">
        <v>1</v>
      </c>
      <c r="F141">
        <f t="shared" si="2"/>
        <v>0.1</v>
      </c>
      <c r="H141">
        <v>0</v>
      </c>
    </row>
    <row r="142" spans="1:8">
      <c r="A142" t="s">
        <v>164</v>
      </c>
      <c r="B142" t="s">
        <v>198</v>
      </c>
      <c r="C142" t="s">
        <v>513</v>
      </c>
      <c r="D142">
        <v>0</v>
      </c>
      <c r="E142" s="1">
        <v>1</v>
      </c>
      <c r="F142">
        <f t="shared" si="2"/>
        <v>0.1</v>
      </c>
      <c r="H142">
        <v>1</v>
      </c>
    </row>
    <row r="143" spans="1:8">
      <c r="A143" t="s">
        <v>164</v>
      </c>
      <c r="B143" t="s">
        <v>199</v>
      </c>
      <c r="C143" t="s">
        <v>513</v>
      </c>
      <c r="D143">
        <v>0</v>
      </c>
      <c r="E143" s="1">
        <v>1</v>
      </c>
      <c r="F143">
        <f t="shared" si="2"/>
        <v>0.1</v>
      </c>
      <c r="H143">
        <v>1</v>
      </c>
    </row>
    <row r="144" spans="1:8">
      <c r="A144" t="s">
        <v>164</v>
      </c>
      <c r="B144" t="s">
        <v>200</v>
      </c>
      <c r="C144" t="s">
        <v>513</v>
      </c>
      <c r="D144">
        <v>0</v>
      </c>
      <c r="E144" s="1">
        <v>1</v>
      </c>
      <c r="F144">
        <f t="shared" si="2"/>
        <v>0.1</v>
      </c>
      <c r="H144">
        <v>0</v>
      </c>
    </row>
    <row r="145" spans="1:8">
      <c r="A145" t="s">
        <v>164</v>
      </c>
      <c r="B145" t="s">
        <v>201</v>
      </c>
      <c r="C145" t="s">
        <v>513</v>
      </c>
      <c r="D145">
        <v>0</v>
      </c>
      <c r="E145" s="1">
        <v>1</v>
      </c>
      <c r="F145">
        <f t="shared" si="2"/>
        <v>0.1</v>
      </c>
      <c r="H145">
        <v>0</v>
      </c>
    </row>
    <row r="146" spans="1:8">
      <c r="A146" t="s">
        <v>164</v>
      </c>
      <c r="B146" t="s">
        <v>202</v>
      </c>
      <c r="C146" t="s">
        <v>513</v>
      </c>
      <c r="D146">
        <v>0</v>
      </c>
      <c r="E146" s="1">
        <v>1</v>
      </c>
      <c r="F146">
        <f t="shared" si="2"/>
        <v>0.1</v>
      </c>
      <c r="H146">
        <v>1</v>
      </c>
    </row>
    <row r="147" spans="1:8">
      <c r="A147" t="s">
        <v>164</v>
      </c>
      <c r="B147" t="s">
        <v>203</v>
      </c>
      <c r="C147" t="s">
        <v>513</v>
      </c>
      <c r="D147">
        <v>0</v>
      </c>
      <c r="E147" s="1">
        <v>1</v>
      </c>
      <c r="F147">
        <f t="shared" si="2"/>
        <v>0.1</v>
      </c>
      <c r="H147">
        <v>1</v>
      </c>
    </row>
    <row r="148" spans="1:8">
      <c r="A148" t="s">
        <v>164</v>
      </c>
      <c r="B148" t="s">
        <v>204</v>
      </c>
      <c r="C148" t="s">
        <v>513</v>
      </c>
      <c r="D148">
        <v>0</v>
      </c>
      <c r="E148" s="1">
        <v>1</v>
      </c>
      <c r="F148">
        <f t="shared" si="2"/>
        <v>0.1</v>
      </c>
      <c r="H148">
        <v>0</v>
      </c>
    </row>
    <row r="149" spans="1:8">
      <c r="A149" t="s">
        <v>164</v>
      </c>
      <c r="B149" t="s">
        <v>205</v>
      </c>
      <c r="C149" t="s">
        <v>513</v>
      </c>
      <c r="D149">
        <v>60</v>
      </c>
      <c r="E149" s="1">
        <v>6</v>
      </c>
      <c r="F149">
        <f t="shared" si="2"/>
        <v>0.6</v>
      </c>
      <c r="H149">
        <v>6</v>
      </c>
    </row>
    <row r="150" spans="1:8">
      <c r="A150" t="s">
        <v>164</v>
      </c>
      <c r="B150" t="s">
        <v>206</v>
      </c>
      <c r="C150" t="s">
        <v>513</v>
      </c>
      <c r="D150">
        <v>0</v>
      </c>
      <c r="E150" s="1">
        <v>1</v>
      </c>
      <c r="F150">
        <f t="shared" si="2"/>
        <v>0.1</v>
      </c>
      <c r="H150">
        <v>1</v>
      </c>
    </row>
    <row r="151" spans="1:8">
      <c r="A151" t="s">
        <v>164</v>
      </c>
      <c r="B151" t="s">
        <v>207</v>
      </c>
      <c r="C151" t="s">
        <v>513</v>
      </c>
      <c r="D151">
        <v>0</v>
      </c>
      <c r="E151" s="1">
        <v>1</v>
      </c>
      <c r="F151">
        <f t="shared" si="2"/>
        <v>0.1</v>
      </c>
      <c r="H151">
        <v>1</v>
      </c>
    </row>
    <row r="152" spans="1:8">
      <c r="A152" t="s">
        <v>164</v>
      </c>
      <c r="B152" t="s">
        <v>208</v>
      </c>
      <c r="C152" t="s">
        <v>513</v>
      </c>
      <c r="D152">
        <v>100</v>
      </c>
      <c r="E152" s="1">
        <v>10</v>
      </c>
      <c r="F152">
        <f t="shared" si="2"/>
        <v>1</v>
      </c>
      <c r="H152">
        <v>10</v>
      </c>
    </row>
    <row r="153" spans="1:8">
      <c r="A153" t="s">
        <v>164</v>
      </c>
      <c r="B153" t="s">
        <v>209</v>
      </c>
      <c r="C153" t="s">
        <v>513</v>
      </c>
      <c r="D153">
        <v>0</v>
      </c>
      <c r="E153" s="1">
        <v>1</v>
      </c>
      <c r="F153">
        <f t="shared" si="2"/>
        <v>0.1</v>
      </c>
      <c r="H153">
        <v>1</v>
      </c>
    </row>
    <row r="154" spans="1:8">
      <c r="A154" t="s">
        <v>164</v>
      </c>
      <c r="B154" t="s">
        <v>210</v>
      </c>
      <c r="C154" t="s">
        <v>513</v>
      </c>
      <c r="D154">
        <v>0</v>
      </c>
      <c r="E154" s="1">
        <v>1</v>
      </c>
      <c r="F154">
        <f t="shared" si="2"/>
        <v>0.1</v>
      </c>
      <c r="H154">
        <v>1</v>
      </c>
    </row>
    <row r="155" spans="1:8">
      <c r="A155" t="s">
        <v>164</v>
      </c>
      <c r="B155" t="s">
        <v>211</v>
      </c>
      <c r="C155" t="s">
        <v>513</v>
      </c>
      <c r="D155">
        <v>0</v>
      </c>
      <c r="E155" s="1">
        <v>1</v>
      </c>
      <c r="F155">
        <f t="shared" si="2"/>
        <v>0.1</v>
      </c>
      <c r="H155">
        <v>1</v>
      </c>
    </row>
    <row r="156" spans="1:8">
      <c r="A156" t="s">
        <v>164</v>
      </c>
      <c r="B156" t="s">
        <v>212</v>
      </c>
      <c r="C156" t="s">
        <v>513</v>
      </c>
      <c r="D156">
        <v>0</v>
      </c>
      <c r="E156" s="1">
        <v>1</v>
      </c>
      <c r="F156">
        <f t="shared" si="2"/>
        <v>0.1</v>
      </c>
      <c r="H156">
        <v>1</v>
      </c>
    </row>
    <row r="157" spans="1:8">
      <c r="A157" t="s">
        <v>164</v>
      </c>
      <c r="B157" t="s">
        <v>213</v>
      </c>
      <c r="C157" t="s">
        <v>513</v>
      </c>
      <c r="D157">
        <v>0</v>
      </c>
      <c r="E157" s="1">
        <v>1</v>
      </c>
      <c r="F157">
        <f t="shared" si="2"/>
        <v>0.1</v>
      </c>
      <c r="H157">
        <v>1</v>
      </c>
    </row>
    <row r="158" spans="1:8">
      <c r="A158" t="s">
        <v>164</v>
      </c>
      <c r="B158" t="s">
        <v>214</v>
      </c>
      <c r="C158" t="s">
        <v>513</v>
      </c>
      <c r="D158">
        <v>0</v>
      </c>
      <c r="E158" s="1">
        <v>1</v>
      </c>
      <c r="F158">
        <f t="shared" si="2"/>
        <v>0.1</v>
      </c>
      <c r="H158">
        <v>1</v>
      </c>
    </row>
    <row r="159" spans="1:8">
      <c r="A159" t="s">
        <v>164</v>
      </c>
      <c r="B159" t="s">
        <v>215</v>
      </c>
      <c r="C159" t="s">
        <v>513</v>
      </c>
      <c r="D159">
        <v>0</v>
      </c>
      <c r="E159" s="1">
        <v>1</v>
      </c>
      <c r="F159">
        <f t="shared" si="2"/>
        <v>0.1</v>
      </c>
      <c r="H159">
        <v>1</v>
      </c>
    </row>
    <row r="160" spans="1:8">
      <c r="A160" t="s">
        <v>164</v>
      </c>
      <c r="B160" t="s">
        <v>216</v>
      </c>
      <c r="C160" t="s">
        <v>513</v>
      </c>
      <c r="D160">
        <v>0</v>
      </c>
      <c r="E160" s="1">
        <v>1</v>
      </c>
      <c r="F160">
        <f t="shared" si="2"/>
        <v>0.1</v>
      </c>
      <c r="H160">
        <v>1</v>
      </c>
    </row>
    <row r="161" spans="1:8">
      <c r="A161" t="s">
        <v>164</v>
      </c>
      <c r="B161" t="s">
        <v>217</v>
      </c>
      <c r="C161" t="s">
        <v>513</v>
      </c>
      <c r="D161">
        <v>0</v>
      </c>
      <c r="E161" s="1">
        <v>1</v>
      </c>
      <c r="F161">
        <f t="shared" si="2"/>
        <v>0.1</v>
      </c>
      <c r="H161">
        <v>1</v>
      </c>
    </row>
    <row r="162" spans="1:8">
      <c r="A162" t="s">
        <v>164</v>
      </c>
      <c r="B162" t="s">
        <v>218</v>
      </c>
      <c r="C162" t="s">
        <v>513</v>
      </c>
      <c r="D162">
        <v>0</v>
      </c>
      <c r="E162" s="1">
        <v>1</v>
      </c>
      <c r="F162">
        <f t="shared" si="2"/>
        <v>0.1</v>
      </c>
      <c r="H162">
        <v>1</v>
      </c>
    </row>
    <row r="163" spans="1:8">
      <c r="A163" t="s">
        <v>164</v>
      </c>
      <c r="B163" t="s">
        <v>219</v>
      </c>
      <c r="C163" t="s">
        <v>514</v>
      </c>
      <c r="E163" s="1">
        <v>1</v>
      </c>
      <c r="F163">
        <f t="shared" si="2"/>
        <v>0.1</v>
      </c>
      <c r="H163">
        <v>0</v>
      </c>
    </row>
    <row r="164" spans="1:8">
      <c r="A164" t="s">
        <v>164</v>
      </c>
      <c r="B164" t="s">
        <v>220</v>
      </c>
      <c r="C164" t="s">
        <v>513</v>
      </c>
      <c r="D164">
        <v>0</v>
      </c>
      <c r="E164" s="1">
        <v>1</v>
      </c>
      <c r="F164">
        <f t="shared" si="2"/>
        <v>0.1</v>
      </c>
      <c r="H164">
        <v>0</v>
      </c>
    </row>
    <row r="165" spans="1:8">
      <c r="A165" t="s">
        <v>164</v>
      </c>
      <c r="B165" t="s">
        <v>221</v>
      </c>
      <c r="C165" t="s">
        <v>513</v>
      </c>
      <c r="D165">
        <v>0</v>
      </c>
      <c r="E165" s="1">
        <v>1</v>
      </c>
      <c r="F165">
        <f t="shared" si="2"/>
        <v>0.1</v>
      </c>
      <c r="H165">
        <v>1</v>
      </c>
    </row>
    <row r="166" spans="1:8">
      <c r="A166" t="s">
        <v>164</v>
      </c>
      <c r="B166" t="s">
        <v>222</v>
      </c>
      <c r="C166" t="s">
        <v>513</v>
      </c>
      <c r="D166">
        <v>0</v>
      </c>
      <c r="E166" s="1">
        <v>1</v>
      </c>
      <c r="F166">
        <f t="shared" si="2"/>
        <v>0.1</v>
      </c>
      <c r="H166">
        <v>0</v>
      </c>
    </row>
    <row r="167" spans="1:8">
      <c r="A167" t="s">
        <v>164</v>
      </c>
      <c r="B167" t="s">
        <v>223</v>
      </c>
      <c r="C167" t="s">
        <v>513</v>
      </c>
      <c r="D167">
        <v>0</v>
      </c>
      <c r="E167" s="1">
        <v>1</v>
      </c>
      <c r="F167">
        <f t="shared" si="2"/>
        <v>0.1</v>
      </c>
      <c r="H167">
        <v>1</v>
      </c>
    </row>
    <row r="168" spans="1:8">
      <c r="A168" t="s">
        <v>164</v>
      </c>
      <c r="B168" t="s">
        <v>224</v>
      </c>
      <c r="C168" t="s">
        <v>513</v>
      </c>
      <c r="D168">
        <v>0</v>
      </c>
      <c r="E168" s="1">
        <v>1</v>
      </c>
      <c r="F168">
        <f t="shared" si="2"/>
        <v>0.1</v>
      </c>
      <c r="H168">
        <v>1</v>
      </c>
    </row>
    <row r="169" spans="1:8">
      <c r="A169" t="s">
        <v>164</v>
      </c>
      <c r="B169" t="s">
        <v>225</v>
      </c>
      <c r="C169" t="s">
        <v>513</v>
      </c>
      <c r="D169">
        <v>0</v>
      </c>
      <c r="E169" s="1">
        <v>1</v>
      </c>
      <c r="F169">
        <f t="shared" si="2"/>
        <v>0.1</v>
      </c>
      <c r="H169">
        <v>1</v>
      </c>
    </row>
    <row r="170" spans="1:8">
      <c r="A170" t="s">
        <v>164</v>
      </c>
      <c r="B170" t="s">
        <v>226</v>
      </c>
      <c r="C170" t="s">
        <v>513</v>
      </c>
      <c r="D170">
        <v>0</v>
      </c>
      <c r="E170" s="1">
        <v>1</v>
      </c>
      <c r="F170">
        <f t="shared" si="2"/>
        <v>0.1</v>
      </c>
      <c r="H170">
        <v>1</v>
      </c>
    </row>
    <row r="171" spans="1:8">
      <c r="A171" t="s">
        <v>164</v>
      </c>
      <c r="B171" t="s">
        <v>227</v>
      </c>
      <c r="C171" t="s">
        <v>513</v>
      </c>
      <c r="D171">
        <v>100</v>
      </c>
      <c r="E171" s="1">
        <v>10</v>
      </c>
      <c r="F171">
        <f t="shared" si="2"/>
        <v>1</v>
      </c>
      <c r="H171">
        <v>10</v>
      </c>
    </row>
    <row r="172" spans="1:8">
      <c r="A172" t="s">
        <v>164</v>
      </c>
      <c r="B172" t="s">
        <v>228</v>
      </c>
      <c r="C172" t="s">
        <v>514</v>
      </c>
      <c r="E172" s="1">
        <v>1</v>
      </c>
      <c r="F172">
        <f t="shared" si="2"/>
        <v>0.1</v>
      </c>
      <c r="H172">
        <v>0</v>
      </c>
    </row>
    <row r="173" spans="1:8">
      <c r="A173" t="s">
        <v>164</v>
      </c>
      <c r="B173" t="s">
        <v>229</v>
      </c>
      <c r="C173" t="s">
        <v>514</v>
      </c>
      <c r="E173" s="1">
        <v>1</v>
      </c>
      <c r="F173">
        <f t="shared" si="2"/>
        <v>0.1</v>
      </c>
      <c r="H173">
        <v>0</v>
      </c>
    </row>
    <row r="174" spans="1:8">
      <c r="A174" t="s">
        <v>164</v>
      </c>
      <c r="B174" t="s">
        <v>230</v>
      </c>
      <c r="C174" t="s">
        <v>514</v>
      </c>
      <c r="E174" s="1">
        <v>1</v>
      </c>
      <c r="F174">
        <f t="shared" ref="F174:F237" si="3">ROUND((E174/10)*(4/100)*25,1)</f>
        <v>0.1</v>
      </c>
      <c r="H174">
        <v>0</v>
      </c>
    </row>
    <row r="175" spans="1:8">
      <c r="A175" t="s">
        <v>164</v>
      </c>
      <c r="B175" t="s">
        <v>231</v>
      </c>
      <c r="C175" t="s">
        <v>513</v>
      </c>
      <c r="D175">
        <v>0</v>
      </c>
      <c r="E175" s="1">
        <v>1</v>
      </c>
      <c r="F175">
        <f t="shared" si="3"/>
        <v>0.1</v>
      </c>
      <c r="H175">
        <v>1</v>
      </c>
    </row>
    <row r="176" spans="1:8">
      <c r="A176" t="s">
        <v>164</v>
      </c>
      <c r="B176" t="s">
        <v>232</v>
      </c>
      <c r="C176" t="s">
        <v>513</v>
      </c>
      <c r="D176">
        <v>0</v>
      </c>
      <c r="E176" s="1">
        <v>1</v>
      </c>
      <c r="F176">
        <f t="shared" si="3"/>
        <v>0.1</v>
      </c>
      <c r="H176">
        <v>1</v>
      </c>
    </row>
    <row r="177" spans="1:8">
      <c r="A177" t="s">
        <v>164</v>
      </c>
      <c r="B177" t="s">
        <v>233</v>
      </c>
      <c r="C177" t="s">
        <v>513</v>
      </c>
      <c r="D177">
        <v>0</v>
      </c>
      <c r="E177" s="1">
        <v>1</v>
      </c>
      <c r="F177">
        <f t="shared" si="3"/>
        <v>0.1</v>
      </c>
      <c r="H177">
        <v>1</v>
      </c>
    </row>
    <row r="178" spans="1:8">
      <c r="A178" t="s">
        <v>164</v>
      </c>
      <c r="B178" t="s">
        <v>234</v>
      </c>
      <c r="C178" t="s">
        <v>513</v>
      </c>
      <c r="D178">
        <v>0</v>
      </c>
      <c r="E178" s="1">
        <v>1</v>
      </c>
      <c r="F178">
        <f t="shared" si="3"/>
        <v>0.1</v>
      </c>
      <c r="H178">
        <v>1</v>
      </c>
    </row>
    <row r="179" spans="1:8">
      <c r="A179" t="s">
        <v>164</v>
      </c>
      <c r="B179" t="s">
        <v>235</v>
      </c>
      <c r="C179" t="s">
        <v>513</v>
      </c>
      <c r="D179">
        <v>60</v>
      </c>
      <c r="E179" s="1">
        <v>6</v>
      </c>
      <c r="F179">
        <f t="shared" si="3"/>
        <v>0.6</v>
      </c>
      <c r="H179">
        <v>6</v>
      </c>
    </row>
    <row r="180" spans="1:8">
      <c r="A180" t="s">
        <v>164</v>
      </c>
      <c r="B180" t="s">
        <v>236</v>
      </c>
      <c r="C180" t="s">
        <v>513</v>
      </c>
      <c r="D180">
        <v>0</v>
      </c>
      <c r="E180" s="1">
        <v>1</v>
      </c>
      <c r="F180">
        <f t="shared" si="3"/>
        <v>0.1</v>
      </c>
      <c r="H180">
        <v>1</v>
      </c>
    </row>
    <row r="181" spans="1:8">
      <c r="A181" t="s">
        <v>164</v>
      </c>
      <c r="B181" t="s">
        <v>237</v>
      </c>
      <c r="C181" t="s">
        <v>513</v>
      </c>
      <c r="D181">
        <v>100</v>
      </c>
      <c r="E181" s="1">
        <v>10</v>
      </c>
      <c r="F181">
        <f t="shared" si="3"/>
        <v>1</v>
      </c>
      <c r="H181">
        <v>10</v>
      </c>
    </row>
    <row r="182" spans="1:8">
      <c r="A182" t="s">
        <v>164</v>
      </c>
      <c r="B182" t="s">
        <v>238</v>
      </c>
      <c r="C182" t="s">
        <v>513</v>
      </c>
      <c r="D182">
        <v>10</v>
      </c>
      <c r="E182" s="1">
        <v>1</v>
      </c>
      <c r="F182">
        <f t="shared" si="3"/>
        <v>0.1</v>
      </c>
      <c r="H182">
        <v>1</v>
      </c>
    </row>
    <row r="183" spans="1:8">
      <c r="A183" t="s">
        <v>164</v>
      </c>
      <c r="B183" t="s">
        <v>239</v>
      </c>
      <c r="C183" t="s">
        <v>513</v>
      </c>
      <c r="D183">
        <v>0</v>
      </c>
      <c r="E183" s="1">
        <v>1</v>
      </c>
      <c r="F183">
        <f t="shared" si="3"/>
        <v>0.1</v>
      </c>
      <c r="H183">
        <v>1</v>
      </c>
    </row>
    <row r="184" spans="1:8">
      <c r="A184" t="s">
        <v>164</v>
      </c>
      <c r="B184" t="s">
        <v>240</v>
      </c>
      <c r="C184" t="s">
        <v>513</v>
      </c>
      <c r="D184">
        <v>83</v>
      </c>
      <c r="E184" s="1">
        <v>10</v>
      </c>
      <c r="F184">
        <f t="shared" si="3"/>
        <v>1</v>
      </c>
      <c r="H184">
        <v>9</v>
      </c>
    </row>
    <row r="185" spans="1:8">
      <c r="A185" t="s">
        <v>164</v>
      </c>
      <c r="B185" t="s">
        <v>241</v>
      </c>
      <c r="C185" t="s">
        <v>513</v>
      </c>
      <c r="D185">
        <v>0</v>
      </c>
      <c r="E185" s="1">
        <v>1</v>
      </c>
      <c r="F185">
        <f t="shared" si="3"/>
        <v>0.1</v>
      </c>
      <c r="H185">
        <v>1</v>
      </c>
    </row>
    <row r="186" spans="1:8">
      <c r="A186" t="s">
        <v>164</v>
      </c>
      <c r="B186" t="s">
        <v>242</v>
      </c>
      <c r="C186" t="s">
        <v>513</v>
      </c>
      <c r="D186">
        <v>0</v>
      </c>
      <c r="E186" s="1">
        <v>1</v>
      </c>
      <c r="F186">
        <f t="shared" si="3"/>
        <v>0.1</v>
      </c>
      <c r="H186">
        <v>1</v>
      </c>
    </row>
    <row r="187" spans="1:8">
      <c r="A187" t="s">
        <v>164</v>
      </c>
      <c r="B187" t="s">
        <v>243</v>
      </c>
      <c r="C187" t="s">
        <v>513</v>
      </c>
      <c r="D187">
        <v>0</v>
      </c>
      <c r="E187" s="1">
        <v>1</v>
      </c>
      <c r="F187">
        <f t="shared" si="3"/>
        <v>0.1</v>
      </c>
      <c r="H187">
        <v>1</v>
      </c>
    </row>
    <row r="188" spans="1:8">
      <c r="A188" t="s">
        <v>164</v>
      </c>
      <c r="B188" t="s">
        <v>244</v>
      </c>
      <c r="C188" t="s">
        <v>513</v>
      </c>
      <c r="D188">
        <v>0</v>
      </c>
      <c r="E188" s="1">
        <v>1</v>
      </c>
      <c r="F188">
        <f t="shared" si="3"/>
        <v>0.1</v>
      </c>
      <c r="H188">
        <v>1</v>
      </c>
    </row>
    <row r="189" spans="1:8">
      <c r="A189" t="s">
        <v>164</v>
      </c>
      <c r="B189" t="s">
        <v>245</v>
      </c>
      <c r="C189" t="s">
        <v>514</v>
      </c>
      <c r="E189" s="1">
        <v>1</v>
      </c>
      <c r="F189">
        <f t="shared" si="3"/>
        <v>0.1</v>
      </c>
      <c r="H189">
        <v>0</v>
      </c>
    </row>
    <row r="190" spans="1:8">
      <c r="A190" t="s">
        <v>164</v>
      </c>
      <c r="B190" t="s">
        <v>246</v>
      </c>
      <c r="C190" t="s">
        <v>513</v>
      </c>
      <c r="D190">
        <v>75</v>
      </c>
      <c r="E190" s="1">
        <v>8</v>
      </c>
      <c r="F190">
        <f t="shared" si="3"/>
        <v>0.8</v>
      </c>
      <c r="H190">
        <v>8</v>
      </c>
    </row>
    <row r="191" spans="1:8">
      <c r="A191" t="s">
        <v>164</v>
      </c>
      <c r="B191" t="s">
        <v>247</v>
      </c>
      <c r="C191" t="s">
        <v>513</v>
      </c>
      <c r="D191">
        <v>40</v>
      </c>
      <c r="E191" s="1">
        <v>4</v>
      </c>
      <c r="F191">
        <f t="shared" si="3"/>
        <v>0.4</v>
      </c>
      <c r="H191">
        <v>4</v>
      </c>
    </row>
    <row r="192" spans="1:8">
      <c r="A192" t="s">
        <v>164</v>
      </c>
      <c r="B192" t="s">
        <v>248</v>
      </c>
      <c r="C192" t="s">
        <v>514</v>
      </c>
      <c r="E192" s="1">
        <v>1</v>
      </c>
      <c r="F192">
        <f t="shared" si="3"/>
        <v>0.1</v>
      </c>
      <c r="H192">
        <v>0</v>
      </c>
    </row>
    <row r="193" spans="1:8">
      <c r="A193" t="s">
        <v>164</v>
      </c>
      <c r="B193" t="s">
        <v>249</v>
      </c>
      <c r="C193" t="s">
        <v>513</v>
      </c>
      <c r="D193">
        <v>0</v>
      </c>
      <c r="E193" s="1">
        <v>1</v>
      </c>
      <c r="F193">
        <f t="shared" si="3"/>
        <v>0.1</v>
      </c>
      <c r="H193">
        <v>1</v>
      </c>
    </row>
    <row r="194" spans="1:8">
      <c r="A194" t="s">
        <v>164</v>
      </c>
      <c r="B194" t="s">
        <v>250</v>
      </c>
      <c r="C194" t="s">
        <v>514</v>
      </c>
      <c r="D194" t="s">
        <v>516</v>
      </c>
      <c r="E194" s="1">
        <v>1</v>
      </c>
      <c r="F194">
        <f t="shared" si="3"/>
        <v>0.1</v>
      </c>
      <c r="H194">
        <v>0</v>
      </c>
    </row>
    <row r="195" spans="1:8">
      <c r="A195" t="s">
        <v>164</v>
      </c>
      <c r="B195" t="s">
        <v>251</v>
      </c>
      <c r="C195" t="s">
        <v>513</v>
      </c>
      <c r="D195">
        <v>0</v>
      </c>
      <c r="E195" s="1">
        <v>1</v>
      </c>
      <c r="F195">
        <f t="shared" si="3"/>
        <v>0.1</v>
      </c>
      <c r="H195">
        <v>1</v>
      </c>
    </row>
    <row r="196" spans="1:8">
      <c r="A196" t="s">
        <v>164</v>
      </c>
      <c r="B196" t="s">
        <v>252</v>
      </c>
      <c r="C196" t="s">
        <v>514</v>
      </c>
      <c r="E196" s="1">
        <v>1</v>
      </c>
      <c r="F196">
        <f t="shared" si="3"/>
        <v>0.1</v>
      </c>
      <c r="H196">
        <v>0</v>
      </c>
    </row>
    <row r="197" spans="1:8">
      <c r="A197" t="s">
        <v>164</v>
      </c>
      <c r="B197" t="s">
        <v>253</v>
      </c>
      <c r="C197" t="s">
        <v>513</v>
      </c>
      <c r="D197">
        <v>0</v>
      </c>
      <c r="E197" s="1">
        <v>1</v>
      </c>
      <c r="F197">
        <f t="shared" si="3"/>
        <v>0.1</v>
      </c>
      <c r="H197">
        <v>2</v>
      </c>
    </row>
    <row r="198" spans="1:8">
      <c r="A198" t="s">
        <v>164</v>
      </c>
      <c r="B198" t="s">
        <v>255</v>
      </c>
      <c r="C198" t="s">
        <v>513</v>
      </c>
      <c r="D198">
        <v>20</v>
      </c>
      <c r="E198" s="1">
        <v>2</v>
      </c>
      <c r="F198">
        <f t="shared" si="3"/>
        <v>0.2</v>
      </c>
      <c r="H198">
        <v>1</v>
      </c>
    </row>
    <row r="199" spans="1:8">
      <c r="A199" t="s">
        <v>164</v>
      </c>
      <c r="B199" t="s">
        <v>256</v>
      </c>
      <c r="C199" t="s">
        <v>513</v>
      </c>
      <c r="D199">
        <v>4</v>
      </c>
      <c r="E199" s="1">
        <v>1</v>
      </c>
      <c r="F199">
        <f t="shared" si="3"/>
        <v>0.1</v>
      </c>
      <c r="H199">
        <v>0</v>
      </c>
    </row>
    <row r="200" spans="1:8">
      <c r="A200" t="s">
        <v>164</v>
      </c>
      <c r="B200" t="s">
        <v>257</v>
      </c>
      <c r="C200" t="s">
        <v>514</v>
      </c>
      <c r="D200" t="s">
        <v>517</v>
      </c>
      <c r="E200" s="1">
        <v>1</v>
      </c>
      <c r="F200">
        <f t="shared" si="3"/>
        <v>0.1</v>
      </c>
      <c r="H200">
        <v>1</v>
      </c>
    </row>
    <row r="201" spans="1:8">
      <c r="A201" t="s">
        <v>164</v>
      </c>
      <c r="B201" t="s">
        <v>258</v>
      </c>
      <c r="C201" t="s">
        <v>513</v>
      </c>
      <c r="D201">
        <v>0</v>
      </c>
      <c r="E201" s="1">
        <v>1</v>
      </c>
      <c r="F201">
        <f t="shared" si="3"/>
        <v>0.1</v>
      </c>
      <c r="H201">
        <v>1</v>
      </c>
    </row>
    <row r="202" spans="1:8">
      <c r="A202" t="s">
        <v>164</v>
      </c>
      <c r="B202" t="s">
        <v>259</v>
      </c>
      <c r="C202" t="s">
        <v>513</v>
      </c>
      <c r="D202">
        <v>0</v>
      </c>
      <c r="E202" s="1">
        <v>1</v>
      </c>
      <c r="F202">
        <f t="shared" si="3"/>
        <v>0.1</v>
      </c>
      <c r="H202">
        <v>1</v>
      </c>
    </row>
    <row r="203" spans="1:8">
      <c r="A203" t="s">
        <v>164</v>
      </c>
      <c r="B203" t="s">
        <v>260</v>
      </c>
      <c r="C203" t="s">
        <v>514</v>
      </c>
      <c r="E203" s="1">
        <v>1</v>
      </c>
      <c r="F203">
        <f t="shared" si="3"/>
        <v>0.1</v>
      </c>
      <c r="H203">
        <v>0</v>
      </c>
    </row>
    <row r="204" spans="1:8">
      <c r="A204" t="s">
        <v>164</v>
      </c>
      <c r="B204" t="s">
        <v>261</v>
      </c>
      <c r="C204" t="s">
        <v>513</v>
      </c>
      <c r="D204">
        <v>0</v>
      </c>
      <c r="E204" s="1">
        <v>1</v>
      </c>
      <c r="F204">
        <f t="shared" si="3"/>
        <v>0.1</v>
      </c>
      <c r="H204">
        <v>0</v>
      </c>
    </row>
    <row r="205" spans="1:8">
      <c r="A205" t="s">
        <v>164</v>
      </c>
      <c r="B205" t="s">
        <v>262</v>
      </c>
      <c r="C205" t="s">
        <v>514</v>
      </c>
      <c r="E205" s="1">
        <v>1</v>
      </c>
      <c r="F205">
        <f t="shared" si="3"/>
        <v>0.1</v>
      </c>
      <c r="H205">
        <v>0</v>
      </c>
    </row>
    <row r="206" spans="1:8">
      <c r="A206" t="s">
        <v>164</v>
      </c>
      <c r="B206" t="s">
        <v>263</v>
      </c>
      <c r="C206" t="s">
        <v>514</v>
      </c>
      <c r="D206" t="s">
        <v>519</v>
      </c>
      <c r="E206" s="1">
        <v>1</v>
      </c>
      <c r="F206">
        <f t="shared" si="3"/>
        <v>0.1</v>
      </c>
      <c r="H206">
        <v>1</v>
      </c>
    </row>
    <row r="207" spans="1:8">
      <c r="A207" t="s">
        <v>164</v>
      </c>
      <c r="B207" t="s">
        <v>264</v>
      </c>
      <c r="C207" t="s">
        <v>514</v>
      </c>
      <c r="E207" s="1">
        <v>1</v>
      </c>
      <c r="F207">
        <f t="shared" si="3"/>
        <v>0.1</v>
      </c>
      <c r="H207">
        <v>1</v>
      </c>
    </row>
    <row r="208" spans="1:8">
      <c r="A208" t="s">
        <v>164</v>
      </c>
      <c r="B208" t="s">
        <v>265</v>
      </c>
      <c r="C208" t="s">
        <v>513</v>
      </c>
      <c r="D208">
        <v>8</v>
      </c>
      <c r="E208" s="1">
        <v>1</v>
      </c>
      <c r="F208">
        <f t="shared" si="3"/>
        <v>0.1</v>
      </c>
      <c r="H208">
        <v>1</v>
      </c>
    </row>
    <row r="209" spans="1:8">
      <c r="A209" t="s">
        <v>164</v>
      </c>
      <c r="B209" t="s">
        <v>266</v>
      </c>
      <c r="C209" t="s">
        <v>513</v>
      </c>
      <c r="D209">
        <v>0</v>
      </c>
      <c r="E209" s="65">
        <v>1</v>
      </c>
      <c r="F209">
        <f t="shared" si="3"/>
        <v>0.1</v>
      </c>
      <c r="G209" s="65" t="s">
        <v>520</v>
      </c>
      <c r="H209">
        <v>0</v>
      </c>
    </row>
    <row r="210" spans="1:8">
      <c r="A210" t="s">
        <v>164</v>
      </c>
      <c r="B210" t="s">
        <v>267</v>
      </c>
      <c r="C210" t="s">
        <v>513</v>
      </c>
      <c r="D210">
        <v>0</v>
      </c>
      <c r="E210" s="1">
        <v>1</v>
      </c>
      <c r="F210">
        <f t="shared" si="3"/>
        <v>0.1</v>
      </c>
      <c r="H210">
        <v>0</v>
      </c>
    </row>
    <row r="211" spans="1:8">
      <c r="A211" t="s">
        <v>164</v>
      </c>
      <c r="B211" t="s">
        <v>268</v>
      </c>
      <c r="C211" t="s">
        <v>514</v>
      </c>
      <c r="E211" s="1">
        <v>1</v>
      </c>
      <c r="F211">
        <f t="shared" si="3"/>
        <v>0.1</v>
      </c>
      <c r="H211">
        <v>0</v>
      </c>
    </row>
    <row r="212" spans="1:8">
      <c r="A212" t="s">
        <v>164</v>
      </c>
      <c r="B212" t="s">
        <v>269</v>
      </c>
      <c r="C212" t="s">
        <v>514</v>
      </c>
      <c r="E212" s="1">
        <v>1</v>
      </c>
      <c r="F212">
        <f t="shared" si="3"/>
        <v>0.1</v>
      </c>
      <c r="H212">
        <v>1</v>
      </c>
    </row>
    <row r="213" spans="1:8">
      <c r="A213" t="s">
        <v>164</v>
      </c>
      <c r="B213" t="s">
        <v>270</v>
      </c>
      <c r="C213" t="s">
        <v>514</v>
      </c>
      <c r="E213" s="1">
        <v>1</v>
      </c>
      <c r="F213">
        <f t="shared" si="3"/>
        <v>0.1</v>
      </c>
      <c r="H213">
        <v>1</v>
      </c>
    </row>
    <row r="214" spans="1:8">
      <c r="A214" t="s">
        <v>164</v>
      </c>
      <c r="B214" t="s">
        <v>271</v>
      </c>
      <c r="C214" t="s">
        <v>513</v>
      </c>
      <c r="D214">
        <v>0</v>
      </c>
      <c r="E214" s="1">
        <v>1</v>
      </c>
      <c r="F214">
        <f t="shared" si="3"/>
        <v>0.1</v>
      </c>
      <c r="H214">
        <v>0</v>
      </c>
    </row>
    <row r="215" spans="1:8">
      <c r="A215" t="s">
        <v>164</v>
      </c>
      <c r="B215" t="s">
        <v>272</v>
      </c>
      <c r="C215" t="s">
        <v>513</v>
      </c>
      <c r="D215">
        <v>0</v>
      </c>
      <c r="E215" s="1">
        <v>1</v>
      </c>
      <c r="F215">
        <f t="shared" si="3"/>
        <v>0.1</v>
      </c>
      <c r="H215">
        <v>0</v>
      </c>
    </row>
    <row r="216" spans="1:8">
      <c r="A216" t="s">
        <v>164</v>
      </c>
      <c r="B216" t="s">
        <v>273</v>
      </c>
      <c r="C216" t="s">
        <v>514</v>
      </c>
      <c r="E216" s="1">
        <v>1</v>
      </c>
      <c r="F216">
        <f t="shared" si="3"/>
        <v>0.1</v>
      </c>
      <c r="H216">
        <v>1</v>
      </c>
    </row>
    <row r="217" spans="1:8">
      <c r="A217" t="s">
        <v>164</v>
      </c>
      <c r="B217" t="s">
        <v>274</v>
      </c>
      <c r="C217" t="s">
        <v>514</v>
      </c>
      <c r="E217" s="1">
        <v>1</v>
      </c>
      <c r="F217">
        <f t="shared" si="3"/>
        <v>0.1</v>
      </c>
      <c r="H217">
        <v>0</v>
      </c>
    </row>
    <row r="218" spans="1:8">
      <c r="A218" t="s">
        <v>164</v>
      </c>
      <c r="B218" t="s">
        <v>275</v>
      </c>
      <c r="C218" t="s">
        <v>513</v>
      </c>
      <c r="D218">
        <v>0</v>
      </c>
      <c r="E218" s="1">
        <v>1</v>
      </c>
      <c r="F218">
        <f t="shared" si="3"/>
        <v>0.1</v>
      </c>
      <c r="H218">
        <v>0</v>
      </c>
    </row>
    <row r="219" spans="1:8">
      <c r="A219" t="s">
        <v>164</v>
      </c>
      <c r="B219" t="s">
        <v>276</v>
      </c>
      <c r="C219" t="s">
        <v>514</v>
      </c>
      <c r="E219" s="1">
        <v>1</v>
      </c>
      <c r="F219">
        <f t="shared" si="3"/>
        <v>0.1</v>
      </c>
      <c r="H219">
        <v>0</v>
      </c>
    </row>
    <row r="220" spans="1:8">
      <c r="A220" t="s">
        <v>164</v>
      </c>
      <c r="B220" t="s">
        <v>277</v>
      </c>
      <c r="C220" t="s">
        <v>514</v>
      </c>
      <c r="E220" s="1">
        <v>1</v>
      </c>
      <c r="F220">
        <f t="shared" si="3"/>
        <v>0.1</v>
      </c>
      <c r="H220">
        <v>1</v>
      </c>
    </row>
    <row r="221" spans="1:8">
      <c r="A221" t="s">
        <v>164</v>
      </c>
      <c r="B221" t="s">
        <v>278</v>
      </c>
      <c r="C221" t="s">
        <v>514</v>
      </c>
      <c r="E221" s="1">
        <v>1</v>
      </c>
      <c r="F221">
        <f t="shared" si="3"/>
        <v>0.1</v>
      </c>
      <c r="H221">
        <v>0</v>
      </c>
    </row>
    <row r="222" spans="1:8">
      <c r="A222" t="s">
        <v>164</v>
      </c>
      <c r="B222" t="s">
        <v>279</v>
      </c>
      <c r="C222" t="s">
        <v>513</v>
      </c>
      <c r="D222">
        <v>0</v>
      </c>
      <c r="E222" s="1">
        <v>1</v>
      </c>
      <c r="F222">
        <f t="shared" si="3"/>
        <v>0.1</v>
      </c>
      <c r="H222">
        <v>0</v>
      </c>
    </row>
    <row r="223" spans="1:8">
      <c r="A223" t="s">
        <v>164</v>
      </c>
      <c r="B223" t="s">
        <v>280</v>
      </c>
      <c r="C223" t="s">
        <v>514</v>
      </c>
      <c r="E223" s="1">
        <v>1</v>
      </c>
      <c r="F223">
        <f t="shared" si="3"/>
        <v>0.1</v>
      </c>
      <c r="H223">
        <v>0</v>
      </c>
    </row>
    <row r="224" spans="1:8">
      <c r="A224" t="s">
        <v>164</v>
      </c>
      <c r="B224" t="s">
        <v>281</v>
      </c>
      <c r="C224" t="s">
        <v>514</v>
      </c>
      <c r="E224" s="1">
        <v>1</v>
      </c>
      <c r="F224">
        <f t="shared" si="3"/>
        <v>0.1</v>
      </c>
      <c r="H224">
        <v>1</v>
      </c>
    </row>
    <row r="225" spans="1:8">
      <c r="A225" t="s">
        <v>164</v>
      </c>
      <c r="B225" t="s">
        <v>282</v>
      </c>
      <c r="C225" t="s">
        <v>514</v>
      </c>
      <c r="E225" s="1">
        <v>1</v>
      </c>
      <c r="F225">
        <f t="shared" si="3"/>
        <v>0.1</v>
      </c>
      <c r="H225">
        <v>10</v>
      </c>
    </row>
    <row r="226" spans="1:8">
      <c r="A226" t="s">
        <v>164</v>
      </c>
      <c r="B226" t="s">
        <v>283</v>
      </c>
      <c r="C226" t="s">
        <v>513</v>
      </c>
      <c r="D226">
        <v>0</v>
      </c>
      <c r="E226" s="1">
        <v>1</v>
      </c>
      <c r="F226">
        <f t="shared" si="3"/>
        <v>0.1</v>
      </c>
      <c r="H226">
        <v>1</v>
      </c>
    </row>
    <row r="227" spans="1:8">
      <c r="A227" t="s">
        <v>164</v>
      </c>
      <c r="B227" t="s">
        <v>284</v>
      </c>
      <c r="C227" t="s">
        <v>513</v>
      </c>
      <c r="D227">
        <v>100</v>
      </c>
      <c r="E227" s="1">
        <v>10</v>
      </c>
      <c r="F227">
        <f t="shared" si="3"/>
        <v>1</v>
      </c>
      <c r="H227">
        <v>0</v>
      </c>
    </row>
    <row r="228" spans="1:8">
      <c r="A228" t="s">
        <v>164</v>
      </c>
      <c r="B228" t="s">
        <v>285</v>
      </c>
      <c r="C228" t="s">
        <v>513</v>
      </c>
      <c r="D228">
        <v>0</v>
      </c>
      <c r="E228" s="1">
        <v>1</v>
      </c>
      <c r="F228">
        <f t="shared" si="3"/>
        <v>0.1</v>
      </c>
      <c r="H228">
        <v>1</v>
      </c>
    </row>
    <row r="229" spans="1:8">
      <c r="A229" t="s">
        <v>164</v>
      </c>
      <c r="B229" t="s">
        <v>286</v>
      </c>
      <c r="C229" t="s">
        <v>514</v>
      </c>
      <c r="D229" t="s">
        <v>516</v>
      </c>
      <c r="E229" s="1">
        <v>1</v>
      </c>
      <c r="F229">
        <f t="shared" si="3"/>
        <v>0.1</v>
      </c>
      <c r="H229">
        <v>0</v>
      </c>
    </row>
    <row r="230" spans="1:8">
      <c r="A230" t="s">
        <v>164</v>
      </c>
      <c r="B230" t="s">
        <v>287</v>
      </c>
      <c r="C230" t="s">
        <v>513</v>
      </c>
      <c r="D230">
        <v>0</v>
      </c>
      <c r="E230" s="1">
        <v>1</v>
      </c>
      <c r="F230">
        <f t="shared" si="3"/>
        <v>0.1</v>
      </c>
      <c r="H230">
        <v>1</v>
      </c>
    </row>
    <row r="231" spans="1:8">
      <c r="A231" t="s">
        <v>164</v>
      </c>
      <c r="B231" t="s">
        <v>288</v>
      </c>
      <c r="C231" t="s">
        <v>514</v>
      </c>
      <c r="E231" s="1">
        <v>1</v>
      </c>
      <c r="F231">
        <f t="shared" si="3"/>
        <v>0.1</v>
      </c>
      <c r="H231">
        <v>0</v>
      </c>
    </row>
    <row r="232" spans="1:8">
      <c r="A232" t="s">
        <v>164</v>
      </c>
      <c r="B232" t="s">
        <v>289</v>
      </c>
      <c r="C232" t="s">
        <v>513</v>
      </c>
      <c r="D232">
        <v>0</v>
      </c>
      <c r="E232" s="1">
        <v>1</v>
      </c>
      <c r="F232">
        <f t="shared" si="3"/>
        <v>0.1</v>
      </c>
      <c r="H232">
        <v>1</v>
      </c>
    </row>
    <row r="233" spans="1:8">
      <c r="A233" t="s">
        <v>164</v>
      </c>
      <c r="B233" t="s">
        <v>290</v>
      </c>
      <c r="C233" t="s">
        <v>514</v>
      </c>
      <c r="E233" s="1">
        <v>1</v>
      </c>
      <c r="F233">
        <f t="shared" si="3"/>
        <v>0.1</v>
      </c>
      <c r="H233">
        <v>1</v>
      </c>
    </row>
    <row r="234" spans="1:8">
      <c r="A234" t="s">
        <v>164</v>
      </c>
      <c r="B234" t="s">
        <v>291</v>
      </c>
      <c r="C234" t="s">
        <v>513</v>
      </c>
      <c r="D234">
        <v>0</v>
      </c>
      <c r="E234" s="1">
        <v>1</v>
      </c>
      <c r="F234">
        <f t="shared" si="3"/>
        <v>0.1</v>
      </c>
      <c r="H234">
        <v>0</v>
      </c>
    </row>
    <row r="235" spans="1:8">
      <c r="A235" t="s">
        <v>164</v>
      </c>
      <c r="B235" t="s">
        <v>292</v>
      </c>
      <c r="C235" t="s">
        <v>513</v>
      </c>
      <c r="D235">
        <v>0</v>
      </c>
      <c r="E235" s="1">
        <v>1</v>
      </c>
      <c r="F235">
        <f t="shared" si="3"/>
        <v>0.1</v>
      </c>
      <c r="H235">
        <v>0</v>
      </c>
    </row>
    <row r="236" spans="1:8">
      <c r="A236" t="s">
        <v>164</v>
      </c>
      <c r="B236" t="s">
        <v>293</v>
      </c>
      <c r="C236" t="s">
        <v>514</v>
      </c>
      <c r="E236" s="1">
        <v>1</v>
      </c>
      <c r="F236">
        <f t="shared" si="3"/>
        <v>0.1</v>
      </c>
      <c r="H236">
        <v>0</v>
      </c>
    </row>
    <row r="237" spans="1:8">
      <c r="A237" t="s">
        <v>164</v>
      </c>
      <c r="B237" t="s">
        <v>294</v>
      </c>
      <c r="C237" t="s">
        <v>514</v>
      </c>
      <c r="E237" s="1">
        <v>1</v>
      </c>
      <c r="F237">
        <f t="shared" si="3"/>
        <v>0.1</v>
      </c>
      <c r="H237">
        <v>1</v>
      </c>
    </row>
    <row r="238" spans="1:8">
      <c r="A238" t="s">
        <v>164</v>
      </c>
      <c r="B238" t="s">
        <v>295</v>
      </c>
      <c r="C238" t="s">
        <v>514</v>
      </c>
      <c r="E238" s="1">
        <v>1</v>
      </c>
      <c r="F238">
        <f t="shared" ref="F238" si="4">ROUND((E238/10)*(4/100)*25,1)</f>
        <v>0.1</v>
      </c>
      <c r="H238">
        <v>1</v>
      </c>
    </row>
    <row r="239" spans="1:8">
      <c r="A239" t="s">
        <v>296</v>
      </c>
      <c r="B239" t="s">
        <v>297</v>
      </c>
      <c r="C239" t="s">
        <v>513</v>
      </c>
      <c r="D239">
        <v>0</v>
      </c>
      <c r="E239" s="1">
        <v>1</v>
      </c>
      <c r="F239">
        <f t="shared" ref="F239:F302" si="5">ROUND((E239/10)*(4/100)*20,1)</f>
        <v>0.1</v>
      </c>
      <c r="H239">
        <v>0</v>
      </c>
    </row>
    <row r="240" spans="1:8">
      <c r="A240" t="s">
        <v>296</v>
      </c>
      <c r="B240" t="s">
        <v>298</v>
      </c>
      <c r="C240" t="s">
        <v>513</v>
      </c>
      <c r="D240">
        <v>0</v>
      </c>
      <c r="E240" s="1">
        <v>1</v>
      </c>
      <c r="F240">
        <f t="shared" si="5"/>
        <v>0.1</v>
      </c>
      <c r="H240">
        <v>1</v>
      </c>
    </row>
    <row r="241" spans="1:8">
      <c r="A241" t="s">
        <v>296</v>
      </c>
      <c r="B241" t="s">
        <v>299</v>
      </c>
      <c r="C241" t="s">
        <v>514</v>
      </c>
      <c r="E241" s="1">
        <v>1</v>
      </c>
      <c r="F241">
        <f t="shared" si="5"/>
        <v>0.1</v>
      </c>
      <c r="H241">
        <v>7</v>
      </c>
    </row>
    <row r="242" spans="1:8">
      <c r="A242" t="s">
        <v>296</v>
      </c>
      <c r="B242" t="s">
        <v>300</v>
      </c>
      <c r="C242" t="s">
        <v>513</v>
      </c>
      <c r="D242">
        <v>10</v>
      </c>
      <c r="E242" s="1">
        <v>1</v>
      </c>
      <c r="F242">
        <f t="shared" si="5"/>
        <v>0.1</v>
      </c>
      <c r="H242">
        <v>7</v>
      </c>
    </row>
    <row r="243" spans="1:8">
      <c r="A243" t="s">
        <v>296</v>
      </c>
      <c r="B243" t="s">
        <v>301</v>
      </c>
      <c r="C243" t="s">
        <v>513</v>
      </c>
      <c r="D243">
        <v>70</v>
      </c>
      <c r="E243" s="1">
        <v>7</v>
      </c>
      <c r="F243">
        <f t="shared" si="5"/>
        <v>0.6</v>
      </c>
      <c r="H243">
        <v>1</v>
      </c>
    </row>
    <row r="244" spans="1:8">
      <c r="A244" t="s">
        <v>296</v>
      </c>
      <c r="B244" t="s">
        <v>302</v>
      </c>
      <c r="C244" t="s">
        <v>513</v>
      </c>
      <c r="D244">
        <v>61</v>
      </c>
      <c r="E244" s="1">
        <v>7</v>
      </c>
      <c r="F244">
        <f t="shared" si="5"/>
        <v>0.6</v>
      </c>
      <c r="H244">
        <v>6</v>
      </c>
    </row>
    <row r="245" spans="1:8">
      <c r="A245" t="s">
        <v>296</v>
      </c>
      <c r="B245" t="s">
        <v>303</v>
      </c>
      <c r="C245" t="s">
        <v>513</v>
      </c>
      <c r="D245">
        <v>8</v>
      </c>
      <c r="E245" s="1">
        <v>1</v>
      </c>
      <c r="F245">
        <f t="shared" si="5"/>
        <v>0.1</v>
      </c>
      <c r="H245">
        <v>8</v>
      </c>
    </row>
    <row r="246" spans="1:8">
      <c r="A246" t="s">
        <v>296</v>
      </c>
      <c r="B246" t="s">
        <v>304</v>
      </c>
      <c r="C246" t="s">
        <v>513</v>
      </c>
      <c r="D246">
        <v>52</v>
      </c>
      <c r="E246" s="1">
        <v>6</v>
      </c>
      <c r="F246">
        <f t="shared" si="5"/>
        <v>0.5</v>
      </c>
      <c r="H246">
        <v>1</v>
      </c>
    </row>
    <row r="247" spans="1:8">
      <c r="A247" t="s">
        <v>296</v>
      </c>
      <c r="B247" t="s">
        <v>305</v>
      </c>
      <c r="C247" t="s">
        <v>513</v>
      </c>
      <c r="D247">
        <v>80</v>
      </c>
      <c r="E247" s="1">
        <v>8</v>
      </c>
      <c r="F247">
        <f t="shared" si="5"/>
        <v>0.6</v>
      </c>
      <c r="H247">
        <v>0</v>
      </c>
    </row>
    <row r="248" spans="1:8">
      <c r="A248" t="s">
        <v>296</v>
      </c>
      <c r="B248" t="s">
        <v>306</v>
      </c>
      <c r="C248" t="s">
        <v>513</v>
      </c>
      <c r="D248">
        <v>10</v>
      </c>
      <c r="E248" s="1">
        <v>1</v>
      </c>
      <c r="F248">
        <f t="shared" si="5"/>
        <v>0.1</v>
      </c>
      <c r="H248">
        <v>1</v>
      </c>
    </row>
    <row r="249" spans="1:8">
      <c r="A249" t="s">
        <v>296</v>
      </c>
      <c r="B249" t="s">
        <v>307</v>
      </c>
      <c r="C249" t="s">
        <v>514</v>
      </c>
      <c r="E249" s="1">
        <v>1</v>
      </c>
      <c r="F249">
        <f t="shared" si="5"/>
        <v>0.1</v>
      </c>
      <c r="H249">
        <v>1</v>
      </c>
    </row>
    <row r="250" spans="1:8">
      <c r="A250" t="s">
        <v>296</v>
      </c>
      <c r="B250" t="s">
        <v>308</v>
      </c>
      <c r="C250" t="s">
        <v>513</v>
      </c>
      <c r="D250">
        <v>0</v>
      </c>
      <c r="E250" s="1">
        <v>1</v>
      </c>
      <c r="F250">
        <f t="shared" si="5"/>
        <v>0.1</v>
      </c>
      <c r="H250">
        <v>10</v>
      </c>
    </row>
    <row r="251" spans="1:8">
      <c r="A251" t="s">
        <v>296</v>
      </c>
      <c r="B251" t="s">
        <v>309</v>
      </c>
      <c r="C251" t="s">
        <v>513</v>
      </c>
      <c r="D251">
        <v>0</v>
      </c>
      <c r="E251" s="1">
        <v>1</v>
      </c>
      <c r="F251">
        <f t="shared" si="5"/>
        <v>0.1</v>
      </c>
      <c r="H251">
        <v>1</v>
      </c>
    </row>
    <row r="252" spans="1:8">
      <c r="A252" t="s">
        <v>296</v>
      </c>
      <c r="B252" t="s">
        <v>310</v>
      </c>
      <c r="C252" t="s">
        <v>513</v>
      </c>
      <c r="D252">
        <v>100</v>
      </c>
      <c r="E252" s="1">
        <v>10</v>
      </c>
      <c r="F252">
        <f t="shared" si="5"/>
        <v>0.8</v>
      </c>
      <c r="H252">
        <v>1</v>
      </c>
    </row>
    <row r="253" spans="1:8">
      <c r="A253" t="s">
        <v>296</v>
      </c>
      <c r="B253" t="s">
        <v>311</v>
      </c>
      <c r="C253" t="s">
        <v>513</v>
      </c>
      <c r="D253">
        <v>0</v>
      </c>
      <c r="E253" s="1">
        <v>1</v>
      </c>
      <c r="F253">
        <f t="shared" si="5"/>
        <v>0.1</v>
      </c>
      <c r="H253">
        <v>0</v>
      </c>
    </row>
    <row r="254" spans="1:8">
      <c r="A254" t="s">
        <v>296</v>
      </c>
      <c r="B254" t="s">
        <v>312</v>
      </c>
      <c r="C254" t="s">
        <v>513</v>
      </c>
      <c r="D254">
        <v>0</v>
      </c>
      <c r="E254" s="1">
        <v>1</v>
      </c>
      <c r="F254">
        <f t="shared" si="5"/>
        <v>0.1</v>
      </c>
      <c r="H254">
        <v>1</v>
      </c>
    </row>
    <row r="255" spans="1:8">
      <c r="A255" t="s">
        <v>296</v>
      </c>
      <c r="B255" t="s">
        <v>313</v>
      </c>
      <c r="C255" t="s">
        <v>514</v>
      </c>
      <c r="E255" s="1">
        <v>1</v>
      </c>
      <c r="F255">
        <f t="shared" si="5"/>
        <v>0.1</v>
      </c>
      <c r="H255">
        <v>0</v>
      </c>
    </row>
    <row r="256" spans="1:8">
      <c r="A256" t="s">
        <v>296</v>
      </c>
      <c r="B256" t="s">
        <v>314</v>
      </c>
      <c r="C256" t="s">
        <v>513</v>
      </c>
      <c r="D256">
        <v>0</v>
      </c>
      <c r="E256" s="1">
        <v>1</v>
      </c>
      <c r="F256">
        <f t="shared" si="5"/>
        <v>0.1</v>
      </c>
      <c r="H256">
        <v>1</v>
      </c>
    </row>
    <row r="257" spans="1:8">
      <c r="A257" t="s">
        <v>296</v>
      </c>
      <c r="B257" t="s">
        <v>315</v>
      </c>
      <c r="C257" t="s">
        <v>514</v>
      </c>
      <c r="E257" s="1">
        <v>1</v>
      </c>
      <c r="F257">
        <f t="shared" si="5"/>
        <v>0.1</v>
      </c>
      <c r="H257">
        <v>1</v>
      </c>
    </row>
    <row r="258" spans="1:8">
      <c r="A258" t="s">
        <v>296</v>
      </c>
      <c r="B258" t="s">
        <v>316</v>
      </c>
      <c r="C258" t="s">
        <v>513</v>
      </c>
      <c r="D258">
        <v>0</v>
      </c>
      <c r="E258" s="1">
        <v>1</v>
      </c>
      <c r="F258">
        <f t="shared" si="5"/>
        <v>0.1</v>
      </c>
      <c r="H258">
        <v>0</v>
      </c>
    </row>
    <row r="259" spans="1:8">
      <c r="A259" t="s">
        <v>296</v>
      </c>
      <c r="B259" t="s">
        <v>317</v>
      </c>
      <c r="C259" t="s">
        <v>513</v>
      </c>
      <c r="D259">
        <v>0</v>
      </c>
      <c r="E259" s="1">
        <v>1</v>
      </c>
      <c r="F259">
        <f t="shared" si="5"/>
        <v>0.1</v>
      </c>
      <c r="H259">
        <v>1</v>
      </c>
    </row>
    <row r="260" spans="1:8">
      <c r="A260" t="s">
        <v>296</v>
      </c>
      <c r="B260" t="s">
        <v>318</v>
      </c>
      <c r="C260" t="s">
        <v>514</v>
      </c>
      <c r="E260" s="1">
        <v>1</v>
      </c>
      <c r="F260">
        <f t="shared" si="5"/>
        <v>0.1</v>
      </c>
      <c r="H260">
        <v>1</v>
      </c>
    </row>
    <row r="261" spans="1:8">
      <c r="A261" t="s">
        <v>296</v>
      </c>
      <c r="B261" t="s">
        <v>319</v>
      </c>
      <c r="C261" t="s">
        <v>513</v>
      </c>
      <c r="D261">
        <v>0</v>
      </c>
      <c r="E261" s="1">
        <v>1</v>
      </c>
      <c r="F261">
        <f t="shared" si="5"/>
        <v>0.1</v>
      </c>
      <c r="H261">
        <v>0</v>
      </c>
    </row>
    <row r="262" spans="1:8">
      <c r="A262" t="s">
        <v>296</v>
      </c>
      <c r="B262" t="s">
        <v>320</v>
      </c>
      <c r="C262" t="s">
        <v>513</v>
      </c>
      <c r="D262">
        <v>0</v>
      </c>
      <c r="E262" s="1">
        <v>1</v>
      </c>
      <c r="F262">
        <f t="shared" si="5"/>
        <v>0.1</v>
      </c>
      <c r="H262">
        <v>1</v>
      </c>
    </row>
    <row r="263" spans="1:8">
      <c r="A263" t="s">
        <v>296</v>
      </c>
      <c r="B263" t="s">
        <v>321</v>
      </c>
      <c r="C263" t="s">
        <v>514</v>
      </c>
      <c r="E263" s="1">
        <v>1</v>
      </c>
      <c r="F263">
        <f t="shared" si="5"/>
        <v>0.1</v>
      </c>
      <c r="H263">
        <v>1</v>
      </c>
    </row>
    <row r="264" spans="1:8">
      <c r="A264" t="s">
        <v>296</v>
      </c>
      <c r="B264" t="s">
        <v>322</v>
      </c>
      <c r="C264" t="s">
        <v>513</v>
      </c>
      <c r="D264">
        <v>0</v>
      </c>
      <c r="E264" s="65">
        <v>1</v>
      </c>
      <c r="F264">
        <f t="shared" si="5"/>
        <v>0.1</v>
      </c>
      <c r="G264" s="65" t="s">
        <v>520</v>
      </c>
      <c r="H264">
        <v>1</v>
      </c>
    </row>
    <row r="265" spans="1:8">
      <c r="A265" t="s">
        <v>296</v>
      </c>
      <c r="B265" t="s">
        <v>323</v>
      </c>
      <c r="C265" t="s">
        <v>513</v>
      </c>
      <c r="D265">
        <v>0</v>
      </c>
      <c r="E265" s="1">
        <v>1</v>
      </c>
      <c r="F265">
        <f t="shared" si="5"/>
        <v>0.1</v>
      </c>
      <c r="H265">
        <v>1</v>
      </c>
    </row>
    <row r="266" spans="1:8">
      <c r="A266" t="s">
        <v>296</v>
      </c>
      <c r="B266" t="s">
        <v>324</v>
      </c>
      <c r="C266" t="s">
        <v>513</v>
      </c>
      <c r="D266">
        <v>0</v>
      </c>
      <c r="E266" s="1">
        <v>1</v>
      </c>
      <c r="F266">
        <f t="shared" si="5"/>
        <v>0.1</v>
      </c>
      <c r="H266">
        <v>3</v>
      </c>
    </row>
    <row r="267" spans="1:8">
      <c r="A267" t="s">
        <v>296</v>
      </c>
      <c r="B267" t="s">
        <v>325</v>
      </c>
      <c r="C267" t="s">
        <v>513</v>
      </c>
      <c r="D267">
        <v>0</v>
      </c>
      <c r="E267" s="1">
        <v>1</v>
      </c>
      <c r="F267">
        <f t="shared" si="5"/>
        <v>0.1</v>
      </c>
      <c r="H267">
        <v>1</v>
      </c>
    </row>
    <row r="268" spans="1:8">
      <c r="A268" t="s">
        <v>296</v>
      </c>
      <c r="B268" t="s">
        <v>326</v>
      </c>
      <c r="C268" t="s">
        <v>513</v>
      </c>
      <c r="D268">
        <v>26</v>
      </c>
      <c r="E268" s="1">
        <v>3</v>
      </c>
      <c r="F268">
        <f t="shared" si="5"/>
        <v>0.2</v>
      </c>
      <c r="H268">
        <v>1</v>
      </c>
    </row>
    <row r="269" spans="1:8">
      <c r="A269" t="s">
        <v>296</v>
      </c>
      <c r="B269" t="s">
        <v>327</v>
      </c>
      <c r="C269" t="s">
        <v>513</v>
      </c>
      <c r="D269">
        <v>0</v>
      </c>
      <c r="E269" s="1">
        <v>1</v>
      </c>
      <c r="F269">
        <f t="shared" si="5"/>
        <v>0.1</v>
      </c>
      <c r="H269">
        <v>1</v>
      </c>
    </row>
    <row r="270" spans="1:8">
      <c r="A270" t="s">
        <v>296</v>
      </c>
      <c r="B270" t="s">
        <v>328</v>
      </c>
      <c r="C270" t="s">
        <v>513</v>
      </c>
      <c r="D270">
        <v>0</v>
      </c>
      <c r="E270" s="1">
        <v>1</v>
      </c>
      <c r="F270">
        <f t="shared" si="5"/>
        <v>0.1</v>
      </c>
      <c r="H270">
        <v>0</v>
      </c>
    </row>
    <row r="271" spans="1:8">
      <c r="A271" t="s">
        <v>296</v>
      </c>
      <c r="B271" t="s">
        <v>329</v>
      </c>
      <c r="C271" t="s">
        <v>513</v>
      </c>
      <c r="D271">
        <v>0</v>
      </c>
      <c r="E271" s="1">
        <v>1</v>
      </c>
      <c r="F271">
        <f t="shared" si="5"/>
        <v>0.1</v>
      </c>
      <c r="H271">
        <v>0</v>
      </c>
    </row>
    <row r="272" spans="1:8">
      <c r="A272" t="s">
        <v>296</v>
      </c>
      <c r="B272" t="s">
        <v>330</v>
      </c>
      <c r="C272" t="s">
        <v>514</v>
      </c>
      <c r="E272" s="1">
        <v>1</v>
      </c>
      <c r="F272">
        <f t="shared" si="5"/>
        <v>0.1</v>
      </c>
      <c r="H272">
        <v>10</v>
      </c>
    </row>
    <row r="273" spans="1:8">
      <c r="A273" t="s">
        <v>296</v>
      </c>
      <c r="B273" t="s">
        <v>331</v>
      </c>
      <c r="C273" t="s">
        <v>514</v>
      </c>
      <c r="E273" s="1">
        <v>1</v>
      </c>
      <c r="F273">
        <f t="shared" si="5"/>
        <v>0.1</v>
      </c>
      <c r="H273">
        <v>0</v>
      </c>
    </row>
    <row r="274" spans="1:8">
      <c r="A274" t="s">
        <v>296</v>
      </c>
      <c r="B274" t="s">
        <v>332</v>
      </c>
      <c r="C274" t="s">
        <v>513</v>
      </c>
      <c r="D274">
        <v>100</v>
      </c>
      <c r="E274" s="1">
        <v>10</v>
      </c>
      <c r="F274">
        <f t="shared" si="5"/>
        <v>0.8</v>
      </c>
      <c r="H274">
        <v>1</v>
      </c>
    </row>
    <row r="275" spans="1:8">
      <c r="A275" t="s">
        <v>296</v>
      </c>
      <c r="B275" t="s">
        <v>333</v>
      </c>
      <c r="C275" t="s">
        <v>514</v>
      </c>
      <c r="E275" s="1">
        <v>1</v>
      </c>
      <c r="F275">
        <f t="shared" si="5"/>
        <v>0.1</v>
      </c>
      <c r="H275">
        <v>1</v>
      </c>
    </row>
    <row r="276" spans="1:8">
      <c r="A276" t="s">
        <v>296</v>
      </c>
      <c r="B276" t="s">
        <v>334</v>
      </c>
      <c r="C276" t="s">
        <v>513</v>
      </c>
      <c r="D276">
        <v>0</v>
      </c>
      <c r="E276" s="1">
        <v>1</v>
      </c>
      <c r="F276">
        <f t="shared" si="5"/>
        <v>0.1</v>
      </c>
      <c r="H276">
        <v>1</v>
      </c>
    </row>
    <row r="277" spans="1:8">
      <c r="A277" t="s">
        <v>296</v>
      </c>
      <c r="B277" t="s">
        <v>335</v>
      </c>
      <c r="C277" t="s">
        <v>513</v>
      </c>
      <c r="D277">
        <v>0</v>
      </c>
      <c r="E277" s="1">
        <v>1</v>
      </c>
      <c r="F277">
        <f t="shared" si="5"/>
        <v>0.1</v>
      </c>
      <c r="H277">
        <v>1</v>
      </c>
    </row>
    <row r="278" spans="1:8">
      <c r="A278" t="s">
        <v>296</v>
      </c>
      <c r="B278" t="s">
        <v>336</v>
      </c>
      <c r="C278" t="s">
        <v>513</v>
      </c>
      <c r="D278">
        <v>0</v>
      </c>
      <c r="E278" s="1">
        <v>1</v>
      </c>
      <c r="F278">
        <f t="shared" si="5"/>
        <v>0.1</v>
      </c>
      <c r="H278">
        <v>1</v>
      </c>
    </row>
    <row r="279" spans="1:8">
      <c r="A279" t="s">
        <v>296</v>
      </c>
      <c r="B279" t="s">
        <v>337</v>
      </c>
      <c r="C279" t="s">
        <v>513</v>
      </c>
      <c r="D279">
        <v>0</v>
      </c>
      <c r="E279" s="1">
        <v>1</v>
      </c>
      <c r="F279">
        <f t="shared" si="5"/>
        <v>0.1</v>
      </c>
      <c r="H279">
        <v>0</v>
      </c>
    </row>
    <row r="280" spans="1:8">
      <c r="A280" t="s">
        <v>296</v>
      </c>
      <c r="B280" t="s">
        <v>338</v>
      </c>
      <c r="C280" t="s">
        <v>513</v>
      </c>
      <c r="D280">
        <v>0</v>
      </c>
      <c r="E280" s="1">
        <v>1</v>
      </c>
      <c r="F280">
        <f t="shared" si="5"/>
        <v>0.1</v>
      </c>
      <c r="H280">
        <v>0</v>
      </c>
    </row>
    <row r="281" spans="1:8">
      <c r="A281" t="s">
        <v>296</v>
      </c>
      <c r="B281" t="s">
        <v>339</v>
      </c>
      <c r="C281" t="s">
        <v>514</v>
      </c>
      <c r="E281" s="1">
        <v>1</v>
      </c>
      <c r="F281">
        <f t="shared" si="5"/>
        <v>0.1</v>
      </c>
      <c r="H281">
        <v>10</v>
      </c>
    </row>
    <row r="282" spans="1:8">
      <c r="A282" t="s">
        <v>296</v>
      </c>
      <c r="B282" t="s">
        <v>340</v>
      </c>
      <c r="C282" t="s">
        <v>514</v>
      </c>
      <c r="D282" t="s">
        <v>516</v>
      </c>
      <c r="E282" s="1">
        <v>1</v>
      </c>
      <c r="F282">
        <f t="shared" si="5"/>
        <v>0.1</v>
      </c>
      <c r="H282">
        <v>0</v>
      </c>
    </row>
    <row r="283" spans="1:8">
      <c r="A283" t="s">
        <v>296</v>
      </c>
      <c r="B283" t="s">
        <v>341</v>
      </c>
      <c r="C283" t="s">
        <v>513</v>
      </c>
      <c r="D283">
        <v>100</v>
      </c>
      <c r="E283" s="1">
        <v>10</v>
      </c>
      <c r="F283">
        <f t="shared" si="5"/>
        <v>0.8</v>
      </c>
      <c r="H283">
        <v>10</v>
      </c>
    </row>
    <row r="284" spans="1:8">
      <c r="A284" t="s">
        <v>296</v>
      </c>
      <c r="B284" t="s">
        <v>342</v>
      </c>
      <c r="C284" t="s">
        <v>514</v>
      </c>
      <c r="E284" s="1">
        <v>1</v>
      </c>
      <c r="F284">
        <f t="shared" si="5"/>
        <v>0.1</v>
      </c>
      <c r="H284">
        <v>9</v>
      </c>
    </row>
    <row r="285" spans="1:8">
      <c r="A285" t="s">
        <v>296</v>
      </c>
      <c r="B285" t="s">
        <v>343</v>
      </c>
      <c r="C285" t="s">
        <v>513</v>
      </c>
      <c r="D285">
        <v>100</v>
      </c>
      <c r="E285" s="1">
        <v>10</v>
      </c>
      <c r="F285">
        <f t="shared" si="5"/>
        <v>0.8</v>
      </c>
      <c r="H285">
        <v>0</v>
      </c>
    </row>
    <row r="286" spans="1:8">
      <c r="A286" t="s">
        <v>296</v>
      </c>
      <c r="B286" t="s">
        <v>344</v>
      </c>
      <c r="C286" t="s">
        <v>513</v>
      </c>
      <c r="D286">
        <v>90</v>
      </c>
      <c r="E286" s="1">
        <v>10</v>
      </c>
      <c r="F286">
        <f t="shared" si="5"/>
        <v>0.8</v>
      </c>
      <c r="H286">
        <v>1</v>
      </c>
    </row>
    <row r="287" spans="1:8">
      <c r="A287" t="s">
        <v>296</v>
      </c>
      <c r="B287" t="s">
        <v>345</v>
      </c>
      <c r="C287" t="s">
        <v>514</v>
      </c>
      <c r="E287" s="1">
        <v>1</v>
      </c>
      <c r="F287">
        <f t="shared" si="5"/>
        <v>0.1</v>
      </c>
      <c r="H287">
        <v>1</v>
      </c>
    </row>
    <row r="288" spans="1:8">
      <c r="A288" t="s">
        <v>296</v>
      </c>
      <c r="B288" t="s">
        <v>346</v>
      </c>
      <c r="C288" t="s">
        <v>513</v>
      </c>
      <c r="D288">
        <v>4</v>
      </c>
      <c r="E288" s="1">
        <v>1</v>
      </c>
      <c r="F288">
        <f t="shared" si="5"/>
        <v>0.1</v>
      </c>
      <c r="H288">
        <v>1</v>
      </c>
    </row>
    <row r="289" spans="1:8">
      <c r="A289" t="s">
        <v>296</v>
      </c>
      <c r="B289" t="s">
        <v>347</v>
      </c>
      <c r="C289" t="s">
        <v>513</v>
      </c>
      <c r="D289">
        <v>0</v>
      </c>
      <c r="E289" s="1">
        <v>1</v>
      </c>
      <c r="F289">
        <f t="shared" si="5"/>
        <v>0.1</v>
      </c>
      <c r="H289">
        <v>1</v>
      </c>
    </row>
    <row r="290" spans="1:8">
      <c r="A290" t="s">
        <v>296</v>
      </c>
      <c r="B290" t="s">
        <v>348</v>
      </c>
      <c r="C290" t="s">
        <v>513</v>
      </c>
      <c r="D290">
        <v>0</v>
      </c>
      <c r="E290" s="1">
        <v>1</v>
      </c>
      <c r="F290">
        <f t="shared" si="5"/>
        <v>0.1</v>
      </c>
      <c r="H290">
        <v>1</v>
      </c>
    </row>
    <row r="291" spans="1:8">
      <c r="A291" t="s">
        <v>296</v>
      </c>
      <c r="B291" t="s">
        <v>349</v>
      </c>
      <c r="C291" t="s">
        <v>513</v>
      </c>
      <c r="D291">
        <v>0</v>
      </c>
      <c r="E291" s="65">
        <v>1</v>
      </c>
      <c r="F291">
        <f t="shared" si="5"/>
        <v>0.1</v>
      </c>
      <c r="G291" s="65" t="s">
        <v>520</v>
      </c>
      <c r="H291">
        <v>2</v>
      </c>
    </row>
    <row r="292" spans="1:8">
      <c r="A292" t="s">
        <v>296</v>
      </c>
      <c r="B292" t="s">
        <v>350</v>
      </c>
      <c r="C292" t="s">
        <v>513</v>
      </c>
      <c r="D292">
        <v>0</v>
      </c>
      <c r="E292" s="1">
        <v>1</v>
      </c>
      <c r="F292">
        <f t="shared" si="5"/>
        <v>0.1</v>
      </c>
      <c r="H292">
        <v>1</v>
      </c>
    </row>
    <row r="293" spans="1:8">
      <c r="A293" t="s">
        <v>296</v>
      </c>
      <c r="B293" t="s">
        <v>351</v>
      </c>
      <c r="C293" t="s">
        <v>513</v>
      </c>
      <c r="D293">
        <v>15</v>
      </c>
      <c r="E293" s="1">
        <v>2</v>
      </c>
      <c r="F293">
        <f t="shared" si="5"/>
        <v>0.2</v>
      </c>
      <c r="H293">
        <v>1</v>
      </c>
    </row>
    <row r="294" spans="1:8">
      <c r="A294" t="s">
        <v>296</v>
      </c>
      <c r="B294" t="s">
        <v>352</v>
      </c>
      <c r="C294" t="s">
        <v>513</v>
      </c>
      <c r="D294">
        <v>0</v>
      </c>
      <c r="E294" s="1">
        <v>1</v>
      </c>
      <c r="F294">
        <f t="shared" si="5"/>
        <v>0.1</v>
      </c>
      <c r="H294">
        <v>1</v>
      </c>
    </row>
    <row r="295" spans="1:8">
      <c r="A295" t="s">
        <v>296</v>
      </c>
      <c r="B295" t="s">
        <v>353</v>
      </c>
      <c r="C295" t="s">
        <v>513</v>
      </c>
      <c r="D295">
        <v>0</v>
      </c>
      <c r="E295" s="1">
        <v>1</v>
      </c>
      <c r="F295">
        <f t="shared" si="5"/>
        <v>0.1</v>
      </c>
      <c r="H295">
        <v>1</v>
      </c>
    </row>
    <row r="296" spans="1:8">
      <c r="A296" t="s">
        <v>296</v>
      </c>
      <c r="B296" t="s">
        <v>354</v>
      </c>
      <c r="C296" t="s">
        <v>513</v>
      </c>
      <c r="D296">
        <v>0</v>
      </c>
      <c r="E296" s="1">
        <v>1</v>
      </c>
      <c r="F296">
        <f t="shared" si="5"/>
        <v>0.1</v>
      </c>
      <c r="H296">
        <v>1</v>
      </c>
    </row>
    <row r="297" spans="1:8">
      <c r="A297" t="s">
        <v>296</v>
      </c>
      <c r="B297" t="s">
        <v>355</v>
      </c>
      <c r="C297" t="s">
        <v>513</v>
      </c>
      <c r="D297">
        <v>0</v>
      </c>
      <c r="E297" s="1">
        <v>1</v>
      </c>
      <c r="F297">
        <f t="shared" si="5"/>
        <v>0.1</v>
      </c>
      <c r="H297">
        <v>0</v>
      </c>
    </row>
    <row r="298" spans="1:8">
      <c r="A298" t="s">
        <v>296</v>
      </c>
      <c r="B298" t="s">
        <v>356</v>
      </c>
      <c r="C298" t="s">
        <v>513</v>
      </c>
      <c r="D298">
        <v>0</v>
      </c>
      <c r="E298" s="1">
        <v>1</v>
      </c>
      <c r="F298">
        <f t="shared" si="5"/>
        <v>0.1</v>
      </c>
      <c r="H298">
        <v>1</v>
      </c>
    </row>
    <row r="299" spans="1:8">
      <c r="A299" t="s">
        <v>296</v>
      </c>
      <c r="B299" t="s">
        <v>357</v>
      </c>
      <c r="C299" t="s">
        <v>514</v>
      </c>
      <c r="E299" s="1">
        <v>1</v>
      </c>
      <c r="F299">
        <f t="shared" si="5"/>
        <v>0.1</v>
      </c>
      <c r="H299">
        <v>1</v>
      </c>
    </row>
    <row r="300" spans="1:8">
      <c r="A300" t="s">
        <v>296</v>
      </c>
      <c r="B300" t="s">
        <v>358</v>
      </c>
      <c r="C300" t="s">
        <v>513</v>
      </c>
      <c r="D300">
        <v>0</v>
      </c>
      <c r="E300" s="1">
        <v>1</v>
      </c>
      <c r="F300">
        <f t="shared" si="5"/>
        <v>0.1</v>
      </c>
      <c r="H300">
        <v>1</v>
      </c>
    </row>
    <row r="301" spans="1:8">
      <c r="A301" t="s">
        <v>296</v>
      </c>
      <c r="B301" t="s">
        <v>359</v>
      </c>
      <c r="C301" t="s">
        <v>513</v>
      </c>
      <c r="D301">
        <v>0</v>
      </c>
      <c r="E301" s="1">
        <v>1</v>
      </c>
      <c r="F301">
        <f t="shared" si="5"/>
        <v>0.1</v>
      </c>
      <c r="H301">
        <v>1</v>
      </c>
    </row>
    <row r="302" spans="1:8">
      <c r="A302" t="s">
        <v>296</v>
      </c>
      <c r="B302" t="s">
        <v>360</v>
      </c>
      <c r="C302" t="s">
        <v>513</v>
      </c>
      <c r="D302">
        <v>0</v>
      </c>
      <c r="E302" s="1">
        <v>1</v>
      </c>
      <c r="F302">
        <f t="shared" si="5"/>
        <v>0.1</v>
      </c>
      <c r="H302">
        <v>1</v>
      </c>
    </row>
    <row r="303" spans="1:8">
      <c r="A303" t="s">
        <v>296</v>
      </c>
      <c r="B303" t="s">
        <v>361</v>
      </c>
      <c r="C303" t="s">
        <v>513</v>
      </c>
      <c r="D303">
        <v>0</v>
      </c>
      <c r="E303" s="1">
        <v>1</v>
      </c>
      <c r="F303">
        <f t="shared" ref="F303:F366" si="6">ROUND((E303/10)*(4/100)*20,1)</f>
        <v>0.1</v>
      </c>
      <c r="H303">
        <v>1</v>
      </c>
    </row>
    <row r="304" spans="1:8">
      <c r="A304" t="s">
        <v>296</v>
      </c>
      <c r="B304" t="s">
        <v>362</v>
      </c>
      <c r="C304" t="s">
        <v>513</v>
      </c>
      <c r="D304">
        <v>0</v>
      </c>
      <c r="E304" s="1">
        <v>1</v>
      </c>
      <c r="F304">
        <f t="shared" si="6"/>
        <v>0.1</v>
      </c>
      <c r="H304">
        <v>1</v>
      </c>
    </row>
    <row r="305" spans="1:8">
      <c r="A305" t="s">
        <v>296</v>
      </c>
      <c r="B305" t="s">
        <v>363</v>
      </c>
      <c r="C305" t="s">
        <v>513</v>
      </c>
      <c r="D305">
        <v>0</v>
      </c>
      <c r="E305" s="1">
        <v>1</v>
      </c>
      <c r="F305">
        <f t="shared" si="6"/>
        <v>0.1</v>
      </c>
      <c r="H305">
        <v>1</v>
      </c>
    </row>
    <row r="306" spans="1:8">
      <c r="A306" t="s">
        <v>296</v>
      </c>
      <c r="B306" t="s">
        <v>364</v>
      </c>
      <c r="C306" t="s">
        <v>513</v>
      </c>
      <c r="D306">
        <v>0</v>
      </c>
      <c r="E306" s="1">
        <v>1</v>
      </c>
      <c r="F306">
        <f t="shared" si="6"/>
        <v>0.1</v>
      </c>
      <c r="H306">
        <v>10</v>
      </c>
    </row>
    <row r="307" spans="1:8">
      <c r="A307" t="s">
        <v>296</v>
      </c>
      <c r="B307" t="s">
        <v>365</v>
      </c>
      <c r="C307" t="s">
        <v>513</v>
      </c>
      <c r="D307">
        <v>0</v>
      </c>
      <c r="E307" s="1">
        <v>1</v>
      </c>
      <c r="F307">
        <f t="shared" si="6"/>
        <v>0.1</v>
      </c>
      <c r="H307">
        <v>1</v>
      </c>
    </row>
    <row r="308" spans="1:8">
      <c r="A308" t="s">
        <v>296</v>
      </c>
      <c r="B308" t="s">
        <v>366</v>
      </c>
      <c r="C308" t="s">
        <v>513</v>
      </c>
      <c r="D308">
        <v>100</v>
      </c>
      <c r="E308" s="1">
        <v>10</v>
      </c>
      <c r="F308">
        <f t="shared" si="6"/>
        <v>0.8</v>
      </c>
      <c r="H308">
        <v>1</v>
      </c>
    </row>
    <row r="309" spans="1:8">
      <c r="A309" t="s">
        <v>296</v>
      </c>
      <c r="B309" t="s">
        <v>367</v>
      </c>
      <c r="C309" t="s">
        <v>513</v>
      </c>
      <c r="D309">
        <v>0</v>
      </c>
      <c r="E309" s="1">
        <v>1</v>
      </c>
      <c r="F309">
        <f t="shared" si="6"/>
        <v>0.1</v>
      </c>
      <c r="H309">
        <v>1</v>
      </c>
    </row>
    <row r="310" spans="1:8">
      <c r="A310" t="s">
        <v>296</v>
      </c>
      <c r="B310" t="s">
        <v>368</v>
      </c>
      <c r="C310" t="s">
        <v>513</v>
      </c>
      <c r="D310">
        <v>0</v>
      </c>
      <c r="E310" s="1">
        <v>1</v>
      </c>
      <c r="F310">
        <f t="shared" si="6"/>
        <v>0.1</v>
      </c>
      <c r="H310">
        <v>1</v>
      </c>
    </row>
    <row r="311" spans="1:8">
      <c r="A311" t="s">
        <v>296</v>
      </c>
      <c r="B311" t="s">
        <v>369</v>
      </c>
      <c r="C311" t="s">
        <v>513</v>
      </c>
      <c r="D311">
        <v>0</v>
      </c>
      <c r="E311" s="1">
        <v>1</v>
      </c>
      <c r="F311">
        <f t="shared" si="6"/>
        <v>0.1</v>
      </c>
      <c r="H311">
        <v>1</v>
      </c>
    </row>
    <row r="312" spans="1:8">
      <c r="A312" t="s">
        <v>296</v>
      </c>
      <c r="B312" t="s">
        <v>370</v>
      </c>
      <c r="C312" t="s">
        <v>513</v>
      </c>
      <c r="D312">
        <v>0</v>
      </c>
      <c r="E312" s="1">
        <v>1</v>
      </c>
      <c r="F312">
        <f t="shared" si="6"/>
        <v>0.1</v>
      </c>
      <c r="H312">
        <v>0</v>
      </c>
    </row>
    <row r="313" spans="1:8">
      <c r="A313" t="s">
        <v>296</v>
      </c>
      <c r="B313" t="s">
        <v>371</v>
      </c>
      <c r="C313" t="s">
        <v>513</v>
      </c>
      <c r="D313">
        <v>0</v>
      </c>
      <c r="E313" s="1">
        <v>1</v>
      </c>
      <c r="F313">
        <f t="shared" si="6"/>
        <v>0.1</v>
      </c>
      <c r="H313">
        <v>1</v>
      </c>
    </row>
    <row r="314" spans="1:8">
      <c r="A314" t="s">
        <v>296</v>
      </c>
      <c r="B314" t="s">
        <v>372</v>
      </c>
      <c r="C314" t="s">
        <v>514</v>
      </c>
      <c r="E314" s="1">
        <v>1</v>
      </c>
      <c r="F314">
        <f t="shared" si="6"/>
        <v>0.1</v>
      </c>
      <c r="H314">
        <v>1</v>
      </c>
    </row>
    <row r="315" spans="1:8">
      <c r="A315" t="s">
        <v>296</v>
      </c>
      <c r="B315" t="s">
        <v>373</v>
      </c>
      <c r="C315" t="s">
        <v>513</v>
      </c>
      <c r="D315">
        <v>0</v>
      </c>
      <c r="E315" s="1">
        <v>1</v>
      </c>
      <c r="F315">
        <f t="shared" si="6"/>
        <v>0.1</v>
      </c>
      <c r="H315">
        <v>0</v>
      </c>
    </row>
    <row r="316" spans="1:8">
      <c r="A316" t="s">
        <v>296</v>
      </c>
      <c r="B316" t="s">
        <v>374</v>
      </c>
      <c r="C316" t="s">
        <v>513</v>
      </c>
      <c r="D316">
        <v>5</v>
      </c>
      <c r="E316" s="1">
        <v>1</v>
      </c>
      <c r="F316">
        <f t="shared" si="6"/>
        <v>0.1</v>
      </c>
      <c r="H316">
        <v>0</v>
      </c>
    </row>
    <row r="317" spans="1:8">
      <c r="A317" t="s">
        <v>296</v>
      </c>
      <c r="B317" t="s">
        <v>375</v>
      </c>
      <c r="C317" t="s">
        <v>514</v>
      </c>
      <c r="E317" s="1">
        <v>1</v>
      </c>
      <c r="F317">
        <f t="shared" si="6"/>
        <v>0.1</v>
      </c>
      <c r="H317">
        <v>1</v>
      </c>
    </row>
    <row r="318" spans="1:8">
      <c r="A318" t="s">
        <v>296</v>
      </c>
      <c r="B318" t="s">
        <v>376</v>
      </c>
      <c r="C318" t="s">
        <v>514</v>
      </c>
      <c r="E318" s="1">
        <v>1</v>
      </c>
      <c r="F318">
        <f t="shared" si="6"/>
        <v>0.1</v>
      </c>
      <c r="H318">
        <v>1</v>
      </c>
    </row>
    <row r="319" spans="1:8">
      <c r="A319" t="s">
        <v>296</v>
      </c>
      <c r="B319" t="s">
        <v>377</v>
      </c>
      <c r="C319" t="s">
        <v>513</v>
      </c>
      <c r="D319">
        <v>0</v>
      </c>
      <c r="E319" s="1">
        <v>1</v>
      </c>
      <c r="F319">
        <f t="shared" si="6"/>
        <v>0.1</v>
      </c>
      <c r="H319">
        <v>1</v>
      </c>
    </row>
    <row r="320" spans="1:8">
      <c r="A320" t="s">
        <v>296</v>
      </c>
      <c r="B320" t="s">
        <v>378</v>
      </c>
      <c r="C320" t="s">
        <v>513</v>
      </c>
      <c r="D320">
        <v>0</v>
      </c>
      <c r="E320" s="1">
        <v>1</v>
      </c>
      <c r="F320">
        <f t="shared" si="6"/>
        <v>0.1</v>
      </c>
      <c r="H320">
        <v>0</v>
      </c>
    </row>
    <row r="321" spans="1:8">
      <c r="A321" t="s">
        <v>296</v>
      </c>
      <c r="B321" t="s">
        <v>379</v>
      </c>
      <c r="C321" t="s">
        <v>513</v>
      </c>
      <c r="D321">
        <v>0</v>
      </c>
      <c r="E321" s="1">
        <v>1</v>
      </c>
      <c r="F321">
        <f t="shared" si="6"/>
        <v>0.1</v>
      </c>
      <c r="H321">
        <v>0</v>
      </c>
    </row>
    <row r="322" spans="1:8">
      <c r="A322" t="s">
        <v>296</v>
      </c>
      <c r="B322" t="s">
        <v>380</v>
      </c>
      <c r="C322" t="s">
        <v>514</v>
      </c>
      <c r="E322" s="1">
        <v>1</v>
      </c>
      <c r="F322">
        <f t="shared" si="6"/>
        <v>0.1</v>
      </c>
      <c r="H322">
        <v>0</v>
      </c>
    </row>
    <row r="323" spans="1:8">
      <c r="A323" t="s">
        <v>296</v>
      </c>
      <c r="B323" t="s">
        <v>381</v>
      </c>
      <c r="C323" t="s">
        <v>514</v>
      </c>
      <c r="E323" s="1">
        <v>1</v>
      </c>
      <c r="F323">
        <f t="shared" si="6"/>
        <v>0.1</v>
      </c>
      <c r="H323">
        <v>1</v>
      </c>
    </row>
    <row r="324" spans="1:8">
      <c r="A324" t="s">
        <v>296</v>
      </c>
      <c r="B324" t="s">
        <v>382</v>
      </c>
      <c r="C324" t="s">
        <v>514</v>
      </c>
      <c r="E324" s="1">
        <v>1</v>
      </c>
      <c r="F324">
        <f t="shared" si="6"/>
        <v>0.1</v>
      </c>
      <c r="H324">
        <v>0</v>
      </c>
    </row>
    <row r="325" spans="1:8">
      <c r="A325" t="s">
        <v>296</v>
      </c>
      <c r="B325" t="s">
        <v>383</v>
      </c>
      <c r="C325" t="s">
        <v>513</v>
      </c>
      <c r="D325">
        <v>0</v>
      </c>
      <c r="E325" s="1">
        <v>1</v>
      </c>
      <c r="F325">
        <f t="shared" si="6"/>
        <v>0.1</v>
      </c>
      <c r="H325">
        <v>1</v>
      </c>
    </row>
    <row r="326" spans="1:8">
      <c r="A326" t="s">
        <v>296</v>
      </c>
      <c r="B326" t="s">
        <v>384</v>
      </c>
      <c r="C326" t="s">
        <v>514</v>
      </c>
      <c r="E326" s="1">
        <v>1</v>
      </c>
      <c r="F326">
        <f t="shared" si="6"/>
        <v>0.1</v>
      </c>
      <c r="H326">
        <v>1</v>
      </c>
    </row>
    <row r="327" spans="1:8">
      <c r="A327" t="s">
        <v>296</v>
      </c>
      <c r="B327" t="s">
        <v>385</v>
      </c>
      <c r="C327" t="s">
        <v>513</v>
      </c>
      <c r="D327">
        <v>0</v>
      </c>
      <c r="E327" s="1">
        <v>1</v>
      </c>
      <c r="F327">
        <f t="shared" si="6"/>
        <v>0.1</v>
      </c>
      <c r="H327">
        <v>1</v>
      </c>
    </row>
    <row r="328" spans="1:8">
      <c r="A328" t="s">
        <v>296</v>
      </c>
      <c r="B328" t="s">
        <v>386</v>
      </c>
      <c r="C328" t="s">
        <v>513</v>
      </c>
      <c r="D328">
        <v>0</v>
      </c>
      <c r="E328" s="1">
        <v>1</v>
      </c>
      <c r="F328">
        <f t="shared" si="6"/>
        <v>0.1</v>
      </c>
      <c r="H328">
        <v>1</v>
      </c>
    </row>
    <row r="329" spans="1:8">
      <c r="A329" t="s">
        <v>296</v>
      </c>
      <c r="B329" t="s">
        <v>387</v>
      </c>
      <c r="C329" t="s">
        <v>513</v>
      </c>
      <c r="D329">
        <v>0</v>
      </c>
      <c r="E329" s="1">
        <v>1</v>
      </c>
      <c r="F329">
        <f t="shared" si="6"/>
        <v>0.1</v>
      </c>
      <c r="H329">
        <v>1</v>
      </c>
    </row>
    <row r="330" spans="1:8">
      <c r="A330" t="s">
        <v>296</v>
      </c>
      <c r="B330" t="s">
        <v>388</v>
      </c>
      <c r="C330" t="s">
        <v>513</v>
      </c>
      <c r="D330">
        <v>0</v>
      </c>
      <c r="E330" s="1">
        <v>1</v>
      </c>
      <c r="F330">
        <f t="shared" si="6"/>
        <v>0.1</v>
      </c>
      <c r="H330">
        <v>0</v>
      </c>
    </row>
    <row r="331" spans="1:8">
      <c r="A331" t="s">
        <v>296</v>
      </c>
      <c r="B331" t="s">
        <v>389</v>
      </c>
      <c r="C331" t="s">
        <v>514</v>
      </c>
      <c r="E331" s="1">
        <v>1</v>
      </c>
      <c r="F331">
        <f t="shared" si="6"/>
        <v>0.1</v>
      </c>
      <c r="H331">
        <v>0</v>
      </c>
    </row>
    <row r="332" spans="1:8">
      <c r="A332" t="s">
        <v>296</v>
      </c>
      <c r="B332" t="s">
        <v>390</v>
      </c>
      <c r="C332" t="s">
        <v>514</v>
      </c>
      <c r="E332" s="1">
        <v>1</v>
      </c>
      <c r="F332">
        <f t="shared" si="6"/>
        <v>0.1</v>
      </c>
      <c r="H332">
        <v>1</v>
      </c>
    </row>
    <row r="333" spans="1:8">
      <c r="A333" t="s">
        <v>296</v>
      </c>
      <c r="B333" t="s">
        <v>391</v>
      </c>
      <c r="C333" t="s">
        <v>513</v>
      </c>
      <c r="D333">
        <v>0</v>
      </c>
      <c r="E333" s="1">
        <v>1</v>
      </c>
      <c r="F333">
        <f t="shared" si="6"/>
        <v>0.1</v>
      </c>
      <c r="H333">
        <v>1</v>
      </c>
    </row>
    <row r="334" spans="1:8">
      <c r="A334" t="s">
        <v>296</v>
      </c>
      <c r="B334" t="s">
        <v>392</v>
      </c>
      <c r="C334" t="s">
        <v>513</v>
      </c>
      <c r="D334">
        <v>8.75</v>
      </c>
      <c r="E334" s="1">
        <v>1</v>
      </c>
      <c r="F334">
        <f t="shared" si="6"/>
        <v>0.1</v>
      </c>
      <c r="H334">
        <v>0</v>
      </c>
    </row>
    <row r="335" spans="1:8">
      <c r="A335" t="s">
        <v>296</v>
      </c>
      <c r="B335" t="s">
        <v>393</v>
      </c>
      <c r="C335" t="s">
        <v>514</v>
      </c>
      <c r="E335" s="1">
        <v>1</v>
      </c>
      <c r="F335">
        <f t="shared" si="6"/>
        <v>0.1</v>
      </c>
      <c r="H335">
        <v>1</v>
      </c>
    </row>
    <row r="336" spans="1:8">
      <c r="A336" t="s">
        <v>296</v>
      </c>
      <c r="B336" t="s">
        <v>394</v>
      </c>
      <c r="C336" t="s">
        <v>513</v>
      </c>
      <c r="D336">
        <v>5</v>
      </c>
      <c r="E336" s="65">
        <v>1</v>
      </c>
      <c r="F336">
        <f t="shared" si="6"/>
        <v>0.1</v>
      </c>
      <c r="G336" s="65" t="s">
        <v>520</v>
      </c>
      <c r="H336">
        <v>0</v>
      </c>
    </row>
    <row r="337" spans="1:8">
      <c r="A337" t="s">
        <v>296</v>
      </c>
      <c r="B337" t="s">
        <v>395</v>
      </c>
      <c r="C337" t="s">
        <v>514</v>
      </c>
      <c r="E337" s="1">
        <v>1</v>
      </c>
      <c r="F337">
        <f t="shared" si="6"/>
        <v>0.1</v>
      </c>
      <c r="H337">
        <v>1</v>
      </c>
    </row>
    <row r="338" spans="1:8">
      <c r="A338" t="s">
        <v>296</v>
      </c>
      <c r="B338" t="s">
        <v>396</v>
      </c>
      <c r="C338" t="s">
        <v>513</v>
      </c>
      <c r="D338">
        <v>0</v>
      </c>
      <c r="E338" s="1">
        <v>1</v>
      </c>
      <c r="F338">
        <f t="shared" si="6"/>
        <v>0.1</v>
      </c>
      <c r="H338">
        <v>0</v>
      </c>
    </row>
    <row r="339" spans="1:8">
      <c r="A339" t="s">
        <v>296</v>
      </c>
      <c r="B339" t="s">
        <v>397</v>
      </c>
      <c r="C339" t="s">
        <v>514</v>
      </c>
      <c r="E339" s="1">
        <v>1</v>
      </c>
      <c r="F339">
        <f t="shared" si="6"/>
        <v>0.1</v>
      </c>
      <c r="H339">
        <v>0</v>
      </c>
    </row>
    <row r="340" spans="1:8">
      <c r="A340" t="s">
        <v>296</v>
      </c>
      <c r="B340" t="s">
        <v>398</v>
      </c>
      <c r="C340" t="s">
        <v>514</v>
      </c>
      <c r="E340" s="1">
        <v>1</v>
      </c>
      <c r="F340">
        <f t="shared" si="6"/>
        <v>0.1</v>
      </c>
      <c r="H340">
        <v>0</v>
      </c>
    </row>
    <row r="341" spans="1:8">
      <c r="A341" t="s">
        <v>296</v>
      </c>
      <c r="B341" t="s">
        <v>399</v>
      </c>
      <c r="C341" t="s">
        <v>514</v>
      </c>
      <c r="D341" t="s">
        <v>517</v>
      </c>
      <c r="E341" s="1">
        <v>1</v>
      </c>
      <c r="F341">
        <f t="shared" si="6"/>
        <v>0.1</v>
      </c>
      <c r="H341">
        <v>8</v>
      </c>
    </row>
    <row r="342" spans="1:8">
      <c r="A342" t="s">
        <v>296</v>
      </c>
      <c r="B342" t="s">
        <v>400</v>
      </c>
      <c r="C342" t="s">
        <v>513</v>
      </c>
      <c r="D342">
        <v>78</v>
      </c>
      <c r="E342" s="1">
        <v>8</v>
      </c>
      <c r="F342">
        <f t="shared" si="6"/>
        <v>0.6</v>
      </c>
      <c r="H342">
        <v>0</v>
      </c>
    </row>
    <row r="343" spans="1:8">
      <c r="A343" t="s">
        <v>296</v>
      </c>
      <c r="B343" t="s">
        <v>401</v>
      </c>
      <c r="C343" t="s">
        <v>514</v>
      </c>
      <c r="D343" t="s">
        <v>516</v>
      </c>
      <c r="E343" s="1">
        <v>1</v>
      </c>
      <c r="F343">
        <f t="shared" si="6"/>
        <v>0.1</v>
      </c>
      <c r="H343">
        <v>0</v>
      </c>
    </row>
    <row r="344" spans="1:8">
      <c r="A344" t="s">
        <v>296</v>
      </c>
      <c r="B344" t="s">
        <v>402</v>
      </c>
      <c r="C344" t="s">
        <v>514</v>
      </c>
      <c r="E344" s="1">
        <v>1</v>
      </c>
      <c r="F344">
        <f t="shared" si="6"/>
        <v>0.1</v>
      </c>
      <c r="H344">
        <v>0</v>
      </c>
    </row>
    <row r="345" spans="1:8">
      <c r="A345" t="s">
        <v>296</v>
      </c>
      <c r="B345" t="s">
        <v>403</v>
      </c>
      <c r="C345" t="s">
        <v>514</v>
      </c>
      <c r="E345" s="1">
        <v>1</v>
      </c>
      <c r="F345">
        <f t="shared" si="6"/>
        <v>0.1</v>
      </c>
      <c r="H345">
        <v>0</v>
      </c>
    </row>
    <row r="346" spans="1:8">
      <c r="A346" t="s">
        <v>296</v>
      </c>
      <c r="B346" t="s">
        <v>404</v>
      </c>
      <c r="C346" t="s">
        <v>514</v>
      </c>
      <c r="E346" s="1">
        <v>1</v>
      </c>
      <c r="F346">
        <f t="shared" si="6"/>
        <v>0.1</v>
      </c>
      <c r="H346">
        <v>0</v>
      </c>
    </row>
    <row r="347" spans="1:8">
      <c r="A347" t="s">
        <v>296</v>
      </c>
      <c r="B347" t="s">
        <v>405</v>
      </c>
      <c r="C347" t="s">
        <v>514</v>
      </c>
      <c r="E347" s="1">
        <v>1</v>
      </c>
      <c r="F347">
        <f t="shared" si="6"/>
        <v>0.1</v>
      </c>
      <c r="H347">
        <v>0</v>
      </c>
    </row>
    <row r="348" spans="1:8">
      <c r="A348" t="s">
        <v>296</v>
      </c>
      <c r="B348" t="s">
        <v>406</v>
      </c>
      <c r="C348" t="s">
        <v>514</v>
      </c>
      <c r="E348" s="1">
        <v>1</v>
      </c>
      <c r="F348">
        <f t="shared" si="6"/>
        <v>0.1</v>
      </c>
      <c r="H348">
        <v>0</v>
      </c>
    </row>
    <row r="349" spans="1:8">
      <c r="A349" t="s">
        <v>296</v>
      </c>
      <c r="B349" t="s">
        <v>407</v>
      </c>
      <c r="C349" t="s">
        <v>514</v>
      </c>
      <c r="E349" s="1">
        <v>1</v>
      </c>
      <c r="F349">
        <f t="shared" si="6"/>
        <v>0.1</v>
      </c>
      <c r="H349">
        <v>0</v>
      </c>
    </row>
    <row r="350" spans="1:8">
      <c r="A350" t="s">
        <v>296</v>
      </c>
      <c r="B350" t="s">
        <v>408</v>
      </c>
      <c r="C350" t="s">
        <v>514</v>
      </c>
      <c r="E350" s="1">
        <v>1</v>
      </c>
      <c r="F350">
        <f t="shared" si="6"/>
        <v>0.1</v>
      </c>
      <c r="H350">
        <v>0</v>
      </c>
    </row>
    <row r="351" spans="1:8">
      <c r="A351" t="s">
        <v>296</v>
      </c>
      <c r="B351" t="s">
        <v>409</v>
      </c>
      <c r="C351" t="s">
        <v>514</v>
      </c>
      <c r="E351" s="1">
        <v>1</v>
      </c>
      <c r="F351">
        <f t="shared" si="6"/>
        <v>0.1</v>
      </c>
      <c r="H351">
        <v>0</v>
      </c>
    </row>
    <row r="352" spans="1:8">
      <c r="A352" t="s">
        <v>296</v>
      </c>
      <c r="B352" t="s">
        <v>410</v>
      </c>
      <c r="C352" t="s">
        <v>514</v>
      </c>
      <c r="E352" s="1">
        <v>1</v>
      </c>
      <c r="F352">
        <f t="shared" si="6"/>
        <v>0.1</v>
      </c>
      <c r="H352">
        <v>0</v>
      </c>
    </row>
    <row r="353" spans="1:8">
      <c r="A353" t="s">
        <v>296</v>
      </c>
      <c r="B353" t="s">
        <v>411</v>
      </c>
      <c r="C353" t="s">
        <v>514</v>
      </c>
      <c r="E353" s="1">
        <v>1</v>
      </c>
      <c r="F353">
        <f t="shared" si="6"/>
        <v>0.1</v>
      </c>
      <c r="H353">
        <v>0</v>
      </c>
    </row>
    <row r="354" spans="1:8">
      <c r="A354" t="s">
        <v>296</v>
      </c>
      <c r="B354" t="s">
        <v>412</v>
      </c>
      <c r="C354" t="s">
        <v>514</v>
      </c>
      <c r="E354" s="1">
        <v>1</v>
      </c>
      <c r="F354">
        <f t="shared" si="6"/>
        <v>0.1</v>
      </c>
      <c r="H354">
        <v>0</v>
      </c>
    </row>
    <row r="355" spans="1:8">
      <c r="A355" t="s">
        <v>296</v>
      </c>
      <c r="B355" t="s">
        <v>413</v>
      </c>
      <c r="C355" t="s">
        <v>514</v>
      </c>
      <c r="E355" s="1">
        <v>1</v>
      </c>
      <c r="F355">
        <f t="shared" si="6"/>
        <v>0.1</v>
      </c>
      <c r="H355">
        <v>0</v>
      </c>
    </row>
    <row r="356" spans="1:8">
      <c r="A356" t="s">
        <v>296</v>
      </c>
      <c r="B356" t="s">
        <v>414</v>
      </c>
      <c r="C356" t="s">
        <v>514</v>
      </c>
      <c r="E356" s="1">
        <v>1</v>
      </c>
      <c r="F356">
        <f t="shared" si="6"/>
        <v>0.1</v>
      </c>
      <c r="H356">
        <v>0</v>
      </c>
    </row>
    <row r="357" spans="1:8">
      <c r="A357" t="s">
        <v>296</v>
      </c>
      <c r="B357" t="s">
        <v>415</v>
      </c>
      <c r="C357" t="s">
        <v>514</v>
      </c>
      <c r="D357" t="s">
        <v>518</v>
      </c>
      <c r="E357" s="1">
        <v>1</v>
      </c>
      <c r="F357">
        <f t="shared" si="6"/>
        <v>0.1</v>
      </c>
      <c r="H357">
        <v>0</v>
      </c>
    </row>
    <row r="358" spans="1:8">
      <c r="A358" t="s">
        <v>296</v>
      </c>
      <c r="B358" t="s">
        <v>416</v>
      </c>
      <c r="C358" t="s">
        <v>514</v>
      </c>
      <c r="E358" s="1">
        <v>1</v>
      </c>
      <c r="F358">
        <f t="shared" si="6"/>
        <v>0.1</v>
      </c>
      <c r="H358">
        <v>0</v>
      </c>
    </row>
    <row r="359" spans="1:8">
      <c r="A359" t="s">
        <v>296</v>
      </c>
      <c r="B359" t="s">
        <v>417</v>
      </c>
      <c r="C359" t="s">
        <v>514</v>
      </c>
      <c r="E359" s="1">
        <v>1</v>
      </c>
      <c r="F359">
        <f t="shared" si="6"/>
        <v>0.1</v>
      </c>
      <c r="H359">
        <v>0</v>
      </c>
    </row>
    <row r="360" spans="1:8">
      <c r="A360" t="s">
        <v>296</v>
      </c>
      <c r="B360" t="s">
        <v>418</v>
      </c>
      <c r="C360" t="s">
        <v>514</v>
      </c>
      <c r="D360" t="s">
        <v>516</v>
      </c>
      <c r="E360" s="1">
        <v>1</v>
      </c>
      <c r="F360">
        <f t="shared" si="6"/>
        <v>0.1</v>
      </c>
      <c r="H360">
        <v>0</v>
      </c>
    </row>
    <row r="361" spans="1:8">
      <c r="A361" t="s">
        <v>296</v>
      </c>
      <c r="B361" t="s">
        <v>419</v>
      </c>
      <c r="C361" t="s">
        <v>513</v>
      </c>
      <c r="D361">
        <v>0</v>
      </c>
      <c r="E361" s="1">
        <v>1</v>
      </c>
      <c r="F361">
        <f t="shared" si="6"/>
        <v>0.1</v>
      </c>
      <c r="H361">
        <v>1</v>
      </c>
    </row>
    <row r="362" spans="1:8">
      <c r="A362" t="s">
        <v>296</v>
      </c>
      <c r="B362" t="s">
        <v>420</v>
      </c>
      <c r="C362" t="s">
        <v>514</v>
      </c>
      <c r="E362" s="1">
        <v>1</v>
      </c>
      <c r="F362">
        <f t="shared" si="6"/>
        <v>0.1</v>
      </c>
      <c r="H362">
        <v>0</v>
      </c>
    </row>
    <row r="363" spans="1:8">
      <c r="A363" t="s">
        <v>296</v>
      </c>
      <c r="B363" t="s">
        <v>421</v>
      </c>
      <c r="C363" t="s">
        <v>513</v>
      </c>
      <c r="D363">
        <v>0</v>
      </c>
      <c r="E363" s="1">
        <v>1</v>
      </c>
      <c r="F363">
        <f t="shared" si="6"/>
        <v>0.1</v>
      </c>
      <c r="H363">
        <v>1</v>
      </c>
    </row>
    <row r="364" spans="1:8">
      <c r="A364" t="s">
        <v>296</v>
      </c>
      <c r="B364" t="s">
        <v>422</v>
      </c>
      <c r="C364" t="s">
        <v>514</v>
      </c>
      <c r="E364" s="1">
        <v>1</v>
      </c>
      <c r="F364">
        <f t="shared" si="6"/>
        <v>0.1</v>
      </c>
      <c r="H364">
        <v>0</v>
      </c>
    </row>
    <row r="365" spans="1:8">
      <c r="A365" t="s">
        <v>296</v>
      </c>
      <c r="B365" t="s">
        <v>423</v>
      </c>
      <c r="C365" t="s">
        <v>514</v>
      </c>
      <c r="E365" s="1">
        <v>1</v>
      </c>
      <c r="F365">
        <f t="shared" si="6"/>
        <v>0.1</v>
      </c>
      <c r="H365">
        <v>0</v>
      </c>
    </row>
    <row r="366" spans="1:8">
      <c r="A366" t="s">
        <v>296</v>
      </c>
      <c r="B366" t="s">
        <v>424</v>
      </c>
      <c r="C366" t="s">
        <v>513</v>
      </c>
      <c r="D366">
        <v>0</v>
      </c>
      <c r="E366" s="1">
        <v>1</v>
      </c>
      <c r="F366">
        <f t="shared" si="6"/>
        <v>0.1</v>
      </c>
      <c r="H366">
        <v>1</v>
      </c>
    </row>
    <row r="367" spans="1:8">
      <c r="A367" t="s">
        <v>296</v>
      </c>
      <c r="B367" t="s">
        <v>425</v>
      </c>
      <c r="C367" t="s">
        <v>514</v>
      </c>
      <c r="E367" s="1">
        <v>1</v>
      </c>
      <c r="F367">
        <f t="shared" ref="F367:F430" si="7">ROUND((E367/10)*(4/100)*20,1)</f>
        <v>0.1</v>
      </c>
      <c r="H367">
        <v>0</v>
      </c>
    </row>
    <row r="368" spans="1:8">
      <c r="A368" t="s">
        <v>296</v>
      </c>
      <c r="B368" t="s">
        <v>426</v>
      </c>
      <c r="C368" t="s">
        <v>514</v>
      </c>
      <c r="E368" s="1">
        <v>1</v>
      </c>
      <c r="F368">
        <f t="shared" si="7"/>
        <v>0.1</v>
      </c>
      <c r="H368">
        <v>0</v>
      </c>
    </row>
    <row r="369" spans="1:8">
      <c r="A369" t="s">
        <v>296</v>
      </c>
      <c r="B369" t="s">
        <v>427</v>
      </c>
      <c r="C369" t="s">
        <v>514</v>
      </c>
      <c r="E369" s="1">
        <v>1</v>
      </c>
      <c r="F369">
        <f t="shared" si="7"/>
        <v>0.1</v>
      </c>
      <c r="H369">
        <v>0</v>
      </c>
    </row>
    <row r="370" spans="1:8">
      <c r="A370" t="s">
        <v>296</v>
      </c>
      <c r="B370" t="s">
        <v>428</v>
      </c>
      <c r="C370" t="s">
        <v>514</v>
      </c>
      <c r="E370" s="1">
        <v>1</v>
      </c>
      <c r="F370">
        <f t="shared" si="7"/>
        <v>0.1</v>
      </c>
      <c r="H370">
        <v>0</v>
      </c>
    </row>
    <row r="371" spans="1:8">
      <c r="A371" t="s">
        <v>296</v>
      </c>
      <c r="B371" t="s">
        <v>429</v>
      </c>
      <c r="C371" t="s">
        <v>514</v>
      </c>
      <c r="E371" s="1">
        <v>1</v>
      </c>
      <c r="F371">
        <f t="shared" si="7"/>
        <v>0.1</v>
      </c>
      <c r="H371">
        <v>0</v>
      </c>
    </row>
    <row r="372" spans="1:8">
      <c r="A372" t="s">
        <v>296</v>
      </c>
      <c r="B372" t="s">
        <v>430</v>
      </c>
      <c r="C372" t="s">
        <v>514</v>
      </c>
      <c r="E372" s="1">
        <v>1</v>
      </c>
      <c r="F372">
        <f t="shared" si="7"/>
        <v>0.1</v>
      </c>
      <c r="H372">
        <v>0</v>
      </c>
    </row>
    <row r="373" spans="1:8">
      <c r="A373" t="s">
        <v>296</v>
      </c>
      <c r="B373" t="s">
        <v>431</v>
      </c>
      <c r="C373" t="s">
        <v>513</v>
      </c>
      <c r="D373">
        <v>0</v>
      </c>
      <c r="E373" s="1">
        <v>1</v>
      </c>
      <c r="F373">
        <f t="shared" si="7"/>
        <v>0.1</v>
      </c>
      <c r="H373">
        <v>1</v>
      </c>
    </row>
    <row r="374" spans="1:8">
      <c r="A374" t="s">
        <v>296</v>
      </c>
      <c r="B374" t="s">
        <v>432</v>
      </c>
      <c r="C374" t="s">
        <v>514</v>
      </c>
      <c r="E374" s="1">
        <v>1</v>
      </c>
      <c r="F374">
        <f t="shared" si="7"/>
        <v>0.1</v>
      </c>
      <c r="H374">
        <v>0</v>
      </c>
    </row>
    <row r="375" spans="1:8">
      <c r="A375" t="s">
        <v>296</v>
      </c>
      <c r="B375" t="s">
        <v>433</v>
      </c>
      <c r="C375" t="s">
        <v>514</v>
      </c>
      <c r="E375" s="1">
        <v>1</v>
      </c>
      <c r="F375">
        <f t="shared" si="7"/>
        <v>0.1</v>
      </c>
      <c r="H375">
        <v>0</v>
      </c>
    </row>
    <row r="376" spans="1:8">
      <c r="A376" t="s">
        <v>296</v>
      </c>
      <c r="B376" t="s">
        <v>434</v>
      </c>
      <c r="C376" t="s">
        <v>514</v>
      </c>
      <c r="E376" s="1">
        <v>1</v>
      </c>
      <c r="F376">
        <f t="shared" si="7"/>
        <v>0.1</v>
      </c>
      <c r="H376">
        <v>1</v>
      </c>
    </row>
    <row r="377" spans="1:8">
      <c r="A377" t="s">
        <v>296</v>
      </c>
      <c r="B377" t="s">
        <v>435</v>
      </c>
      <c r="C377" t="s">
        <v>514</v>
      </c>
      <c r="E377" s="1">
        <v>1</v>
      </c>
      <c r="F377">
        <f t="shared" si="7"/>
        <v>0.1</v>
      </c>
      <c r="H377">
        <v>1</v>
      </c>
    </row>
    <row r="378" spans="1:8">
      <c r="A378" t="s">
        <v>296</v>
      </c>
      <c r="B378" t="s">
        <v>436</v>
      </c>
      <c r="C378" t="s">
        <v>513</v>
      </c>
      <c r="D378">
        <v>10</v>
      </c>
      <c r="E378" s="1">
        <v>1</v>
      </c>
      <c r="F378">
        <f t="shared" si="7"/>
        <v>0.1</v>
      </c>
      <c r="H378">
        <v>1</v>
      </c>
    </row>
    <row r="379" spans="1:8">
      <c r="A379" t="s">
        <v>296</v>
      </c>
      <c r="B379" t="s">
        <v>437</v>
      </c>
      <c r="C379" t="s">
        <v>513</v>
      </c>
      <c r="D379">
        <v>0</v>
      </c>
      <c r="E379" s="1">
        <v>1</v>
      </c>
      <c r="F379">
        <f t="shared" si="7"/>
        <v>0.1</v>
      </c>
      <c r="H379">
        <v>1</v>
      </c>
    </row>
    <row r="380" spans="1:8">
      <c r="A380" t="s">
        <v>296</v>
      </c>
      <c r="B380" t="s">
        <v>438</v>
      </c>
      <c r="C380" t="s">
        <v>513</v>
      </c>
      <c r="D380">
        <v>0</v>
      </c>
      <c r="E380" s="1">
        <v>1</v>
      </c>
      <c r="F380">
        <f t="shared" si="7"/>
        <v>0.1</v>
      </c>
      <c r="H380">
        <v>1</v>
      </c>
    </row>
    <row r="381" spans="1:8">
      <c r="A381" t="s">
        <v>296</v>
      </c>
      <c r="B381" t="s">
        <v>439</v>
      </c>
      <c r="C381" t="s">
        <v>513</v>
      </c>
      <c r="D381">
        <v>0</v>
      </c>
      <c r="E381" s="1">
        <v>1</v>
      </c>
      <c r="F381">
        <f t="shared" si="7"/>
        <v>0.1</v>
      </c>
      <c r="H381">
        <v>1</v>
      </c>
    </row>
    <row r="382" spans="1:8">
      <c r="A382" t="s">
        <v>296</v>
      </c>
      <c r="B382" t="s">
        <v>440</v>
      </c>
      <c r="C382" t="s">
        <v>514</v>
      </c>
      <c r="E382" s="1">
        <v>1</v>
      </c>
      <c r="F382">
        <f t="shared" si="7"/>
        <v>0.1</v>
      </c>
      <c r="H382">
        <v>1</v>
      </c>
    </row>
    <row r="383" spans="1:8">
      <c r="A383" t="s">
        <v>296</v>
      </c>
      <c r="B383" t="s">
        <v>441</v>
      </c>
      <c r="C383" t="s">
        <v>514</v>
      </c>
      <c r="E383" s="1">
        <v>1</v>
      </c>
      <c r="F383">
        <f t="shared" si="7"/>
        <v>0.1</v>
      </c>
      <c r="H383">
        <v>1</v>
      </c>
    </row>
    <row r="384" spans="1:8">
      <c r="A384" t="s">
        <v>296</v>
      </c>
      <c r="B384" t="s">
        <v>442</v>
      </c>
      <c r="C384" t="s">
        <v>513</v>
      </c>
      <c r="D384">
        <v>0</v>
      </c>
      <c r="E384" s="1">
        <v>1</v>
      </c>
      <c r="F384">
        <f t="shared" si="7"/>
        <v>0.1</v>
      </c>
      <c r="H384">
        <v>1</v>
      </c>
    </row>
    <row r="385" spans="1:8">
      <c r="A385" t="s">
        <v>296</v>
      </c>
      <c r="B385" t="s">
        <v>443</v>
      </c>
      <c r="C385" t="s">
        <v>514</v>
      </c>
      <c r="E385" s="1">
        <v>1</v>
      </c>
      <c r="F385">
        <f t="shared" si="7"/>
        <v>0.1</v>
      </c>
      <c r="H385">
        <v>1</v>
      </c>
    </row>
    <row r="386" spans="1:8">
      <c r="A386" t="s">
        <v>296</v>
      </c>
      <c r="B386" t="s">
        <v>444</v>
      </c>
      <c r="C386" t="s">
        <v>514</v>
      </c>
      <c r="E386" s="1">
        <v>1</v>
      </c>
      <c r="F386">
        <f t="shared" si="7"/>
        <v>0.1</v>
      </c>
      <c r="H386">
        <v>1</v>
      </c>
    </row>
    <row r="387" spans="1:8">
      <c r="A387" t="s">
        <v>296</v>
      </c>
      <c r="B387" t="s">
        <v>445</v>
      </c>
      <c r="C387" t="s">
        <v>514</v>
      </c>
      <c r="E387" s="1">
        <v>1</v>
      </c>
      <c r="F387">
        <f t="shared" si="7"/>
        <v>0.1</v>
      </c>
      <c r="H387">
        <v>1</v>
      </c>
    </row>
    <row r="388" spans="1:8">
      <c r="A388" t="s">
        <v>296</v>
      </c>
      <c r="B388" t="s">
        <v>446</v>
      </c>
      <c r="C388" t="s">
        <v>514</v>
      </c>
      <c r="E388" s="1">
        <v>1</v>
      </c>
      <c r="F388">
        <f t="shared" si="7"/>
        <v>0.1</v>
      </c>
      <c r="H388">
        <v>1</v>
      </c>
    </row>
    <row r="389" spans="1:8">
      <c r="A389" t="s">
        <v>296</v>
      </c>
      <c r="B389" t="s">
        <v>447</v>
      </c>
      <c r="C389" t="s">
        <v>514</v>
      </c>
      <c r="E389" s="1">
        <v>1</v>
      </c>
      <c r="F389">
        <f t="shared" si="7"/>
        <v>0.1</v>
      </c>
      <c r="H389">
        <v>1</v>
      </c>
    </row>
    <row r="390" spans="1:8">
      <c r="A390" t="s">
        <v>296</v>
      </c>
      <c r="B390" t="s">
        <v>448</v>
      </c>
      <c r="C390" t="s">
        <v>514</v>
      </c>
      <c r="E390" s="1">
        <v>1</v>
      </c>
      <c r="F390">
        <f t="shared" si="7"/>
        <v>0.1</v>
      </c>
      <c r="H390">
        <v>1</v>
      </c>
    </row>
    <row r="391" spans="1:8">
      <c r="A391" t="s">
        <v>296</v>
      </c>
      <c r="B391" t="s">
        <v>449</v>
      </c>
      <c r="C391" t="s">
        <v>514</v>
      </c>
      <c r="E391" s="1">
        <v>1</v>
      </c>
      <c r="F391">
        <f t="shared" si="7"/>
        <v>0.1</v>
      </c>
      <c r="H391">
        <v>1</v>
      </c>
    </row>
    <row r="392" spans="1:8">
      <c r="A392" t="s">
        <v>296</v>
      </c>
      <c r="B392" t="s">
        <v>450</v>
      </c>
      <c r="C392" t="s">
        <v>514</v>
      </c>
      <c r="D392" t="s">
        <v>516</v>
      </c>
      <c r="E392" s="1">
        <v>1</v>
      </c>
      <c r="F392">
        <f t="shared" si="7"/>
        <v>0.1</v>
      </c>
      <c r="H392">
        <v>1</v>
      </c>
    </row>
    <row r="393" spans="1:8">
      <c r="A393" t="s">
        <v>296</v>
      </c>
      <c r="B393" t="s">
        <v>451</v>
      </c>
      <c r="C393" t="s">
        <v>513</v>
      </c>
      <c r="D393">
        <v>0</v>
      </c>
      <c r="E393" s="1">
        <v>1</v>
      </c>
      <c r="F393">
        <f t="shared" si="7"/>
        <v>0.1</v>
      </c>
      <c r="H393">
        <v>1</v>
      </c>
    </row>
    <row r="394" spans="1:8">
      <c r="A394" t="s">
        <v>296</v>
      </c>
      <c r="B394" t="s">
        <v>452</v>
      </c>
      <c r="C394" t="s">
        <v>514</v>
      </c>
      <c r="D394" t="s">
        <v>516</v>
      </c>
      <c r="E394" s="1">
        <v>1</v>
      </c>
      <c r="F394">
        <f t="shared" si="7"/>
        <v>0.1</v>
      </c>
      <c r="H394">
        <v>1</v>
      </c>
    </row>
    <row r="395" spans="1:8">
      <c r="A395" t="s">
        <v>296</v>
      </c>
      <c r="B395" t="s">
        <v>453</v>
      </c>
      <c r="C395" t="s">
        <v>514</v>
      </c>
      <c r="E395" s="1">
        <v>1</v>
      </c>
      <c r="F395">
        <f t="shared" si="7"/>
        <v>0.1</v>
      </c>
      <c r="H395">
        <v>1</v>
      </c>
    </row>
    <row r="396" spans="1:8">
      <c r="A396" t="s">
        <v>296</v>
      </c>
      <c r="B396" t="s">
        <v>454</v>
      </c>
      <c r="C396" t="s">
        <v>514</v>
      </c>
      <c r="E396" s="1">
        <v>1</v>
      </c>
      <c r="F396">
        <f t="shared" si="7"/>
        <v>0.1</v>
      </c>
      <c r="H396">
        <v>1</v>
      </c>
    </row>
    <row r="397" spans="1:8">
      <c r="A397" t="s">
        <v>296</v>
      </c>
      <c r="B397" t="s">
        <v>455</v>
      </c>
      <c r="C397" t="s">
        <v>514</v>
      </c>
      <c r="E397" s="1">
        <v>1</v>
      </c>
      <c r="F397">
        <f t="shared" si="7"/>
        <v>0.1</v>
      </c>
      <c r="H397">
        <v>1</v>
      </c>
    </row>
    <row r="398" spans="1:8">
      <c r="A398" t="s">
        <v>296</v>
      </c>
      <c r="B398" t="s">
        <v>456</v>
      </c>
      <c r="C398" t="s">
        <v>513</v>
      </c>
      <c r="D398">
        <v>0</v>
      </c>
      <c r="E398" s="1">
        <v>1</v>
      </c>
      <c r="F398">
        <f t="shared" si="7"/>
        <v>0.1</v>
      </c>
      <c r="H398">
        <v>1</v>
      </c>
    </row>
    <row r="399" spans="1:8">
      <c r="A399" t="s">
        <v>296</v>
      </c>
      <c r="B399" t="s">
        <v>457</v>
      </c>
      <c r="C399" t="s">
        <v>513</v>
      </c>
      <c r="D399">
        <v>0</v>
      </c>
      <c r="E399" s="1">
        <v>1</v>
      </c>
      <c r="F399">
        <f t="shared" si="7"/>
        <v>0.1</v>
      </c>
      <c r="H399">
        <v>1</v>
      </c>
    </row>
    <row r="400" spans="1:8">
      <c r="A400" t="s">
        <v>296</v>
      </c>
      <c r="B400" t="s">
        <v>458</v>
      </c>
      <c r="C400" t="s">
        <v>514</v>
      </c>
      <c r="E400" s="1">
        <v>1</v>
      </c>
      <c r="F400">
        <f t="shared" si="7"/>
        <v>0.1</v>
      </c>
      <c r="H400">
        <v>1</v>
      </c>
    </row>
    <row r="401" spans="1:8">
      <c r="A401" t="s">
        <v>296</v>
      </c>
      <c r="B401" t="s">
        <v>459</v>
      </c>
      <c r="C401" t="s">
        <v>514</v>
      </c>
      <c r="E401" s="1">
        <v>1</v>
      </c>
      <c r="F401">
        <f t="shared" si="7"/>
        <v>0.1</v>
      </c>
      <c r="H401">
        <v>1</v>
      </c>
    </row>
    <row r="402" spans="1:8">
      <c r="A402" t="s">
        <v>296</v>
      </c>
      <c r="B402" t="s">
        <v>460</v>
      </c>
      <c r="C402" t="s">
        <v>514</v>
      </c>
      <c r="E402" s="1">
        <v>1</v>
      </c>
      <c r="F402">
        <f t="shared" si="7"/>
        <v>0.1</v>
      </c>
      <c r="H402">
        <v>1</v>
      </c>
    </row>
    <row r="403" spans="1:8">
      <c r="A403" t="s">
        <v>296</v>
      </c>
      <c r="B403" t="s">
        <v>461</v>
      </c>
      <c r="C403" t="s">
        <v>514</v>
      </c>
      <c r="E403" s="1">
        <v>1</v>
      </c>
      <c r="F403">
        <f t="shared" si="7"/>
        <v>0.1</v>
      </c>
      <c r="H403">
        <v>1</v>
      </c>
    </row>
    <row r="404" spans="1:8">
      <c r="A404" t="s">
        <v>296</v>
      </c>
      <c r="B404" t="s">
        <v>462</v>
      </c>
      <c r="C404" t="s">
        <v>514</v>
      </c>
      <c r="E404" s="1">
        <v>1</v>
      </c>
      <c r="F404">
        <f t="shared" si="7"/>
        <v>0.1</v>
      </c>
      <c r="H404">
        <v>1</v>
      </c>
    </row>
    <row r="405" spans="1:8">
      <c r="A405" t="s">
        <v>296</v>
      </c>
      <c r="B405" t="s">
        <v>463</v>
      </c>
      <c r="C405" t="s">
        <v>514</v>
      </c>
      <c r="E405" s="1">
        <v>1</v>
      </c>
      <c r="F405">
        <f t="shared" si="7"/>
        <v>0.1</v>
      </c>
      <c r="H405">
        <v>1</v>
      </c>
    </row>
    <row r="406" spans="1:8">
      <c r="A406" t="s">
        <v>296</v>
      </c>
      <c r="B406" t="s">
        <v>464</v>
      </c>
      <c r="C406" t="s">
        <v>514</v>
      </c>
      <c r="E406" s="1">
        <v>1</v>
      </c>
      <c r="F406">
        <f t="shared" si="7"/>
        <v>0.1</v>
      </c>
      <c r="H406">
        <v>1</v>
      </c>
    </row>
    <row r="407" spans="1:8">
      <c r="A407" t="s">
        <v>296</v>
      </c>
      <c r="B407" t="s">
        <v>465</v>
      </c>
      <c r="C407" t="s">
        <v>514</v>
      </c>
      <c r="D407" t="s">
        <v>517</v>
      </c>
      <c r="E407" s="1">
        <v>1</v>
      </c>
      <c r="F407">
        <f t="shared" si="7"/>
        <v>0.1</v>
      </c>
      <c r="H407">
        <v>1</v>
      </c>
    </row>
    <row r="408" spans="1:8">
      <c r="A408" t="s">
        <v>296</v>
      </c>
      <c r="B408" t="s">
        <v>466</v>
      </c>
      <c r="C408" t="s">
        <v>514</v>
      </c>
      <c r="E408" s="1">
        <v>1</v>
      </c>
      <c r="F408">
        <f t="shared" si="7"/>
        <v>0.1</v>
      </c>
      <c r="H408">
        <v>1</v>
      </c>
    </row>
    <row r="409" spans="1:8">
      <c r="A409" t="s">
        <v>296</v>
      </c>
      <c r="B409" t="s">
        <v>467</v>
      </c>
      <c r="C409" t="s">
        <v>513</v>
      </c>
      <c r="D409">
        <v>0</v>
      </c>
      <c r="E409" s="1">
        <v>1</v>
      </c>
      <c r="F409">
        <f t="shared" si="7"/>
        <v>0.1</v>
      </c>
      <c r="H409">
        <v>1</v>
      </c>
    </row>
    <row r="410" spans="1:8">
      <c r="A410" t="s">
        <v>296</v>
      </c>
      <c r="B410" t="s">
        <v>468</v>
      </c>
      <c r="C410" t="s">
        <v>514</v>
      </c>
      <c r="E410" s="1">
        <v>1</v>
      </c>
      <c r="F410">
        <f t="shared" si="7"/>
        <v>0.1</v>
      </c>
      <c r="H410">
        <v>1</v>
      </c>
    </row>
    <row r="411" spans="1:8">
      <c r="A411" t="s">
        <v>296</v>
      </c>
      <c r="B411" t="s">
        <v>469</v>
      </c>
      <c r="C411" t="s">
        <v>514</v>
      </c>
      <c r="E411" s="1">
        <v>1</v>
      </c>
      <c r="F411">
        <f t="shared" si="7"/>
        <v>0.1</v>
      </c>
      <c r="H411">
        <v>1</v>
      </c>
    </row>
    <row r="412" spans="1:8">
      <c r="A412" t="s">
        <v>296</v>
      </c>
      <c r="B412" t="s">
        <v>470</v>
      </c>
      <c r="C412" t="s">
        <v>514</v>
      </c>
      <c r="E412" s="1">
        <v>1</v>
      </c>
      <c r="F412">
        <f t="shared" si="7"/>
        <v>0.1</v>
      </c>
      <c r="H412">
        <v>1</v>
      </c>
    </row>
    <row r="413" spans="1:8">
      <c r="A413" t="s">
        <v>296</v>
      </c>
      <c r="B413" t="s">
        <v>471</v>
      </c>
      <c r="C413" t="s">
        <v>514</v>
      </c>
      <c r="E413" s="1">
        <v>1</v>
      </c>
      <c r="F413">
        <f t="shared" si="7"/>
        <v>0.1</v>
      </c>
      <c r="H413">
        <v>1</v>
      </c>
    </row>
    <row r="414" spans="1:8">
      <c r="A414" t="s">
        <v>296</v>
      </c>
      <c r="B414" t="s">
        <v>472</v>
      </c>
      <c r="C414" t="s">
        <v>513</v>
      </c>
      <c r="D414">
        <v>0</v>
      </c>
      <c r="E414" s="1">
        <v>1</v>
      </c>
      <c r="F414">
        <f t="shared" si="7"/>
        <v>0.1</v>
      </c>
      <c r="H414">
        <v>1</v>
      </c>
    </row>
    <row r="415" spans="1:8">
      <c r="A415" t="s">
        <v>296</v>
      </c>
      <c r="B415" t="s">
        <v>473</v>
      </c>
      <c r="C415" t="s">
        <v>514</v>
      </c>
      <c r="E415" s="1">
        <v>1</v>
      </c>
      <c r="F415">
        <f t="shared" si="7"/>
        <v>0.1</v>
      </c>
      <c r="H415">
        <v>1</v>
      </c>
    </row>
    <row r="416" spans="1:8">
      <c r="A416" t="s">
        <v>296</v>
      </c>
      <c r="B416" t="s">
        <v>474</v>
      </c>
      <c r="C416" t="s">
        <v>514</v>
      </c>
      <c r="E416" s="1">
        <v>1</v>
      </c>
      <c r="F416">
        <f t="shared" si="7"/>
        <v>0.1</v>
      </c>
      <c r="H416">
        <v>1</v>
      </c>
    </row>
    <row r="417" spans="1:8">
      <c r="A417" t="s">
        <v>296</v>
      </c>
      <c r="B417" t="s">
        <v>475</v>
      </c>
      <c r="C417" t="s">
        <v>514</v>
      </c>
      <c r="E417" s="1">
        <v>1</v>
      </c>
      <c r="F417">
        <f t="shared" si="7"/>
        <v>0.1</v>
      </c>
      <c r="H417">
        <v>1</v>
      </c>
    </row>
    <row r="418" spans="1:8">
      <c r="A418" t="s">
        <v>296</v>
      </c>
      <c r="B418" t="s">
        <v>476</v>
      </c>
      <c r="C418" t="s">
        <v>513</v>
      </c>
      <c r="D418">
        <v>0</v>
      </c>
      <c r="E418" s="1">
        <v>1</v>
      </c>
      <c r="F418">
        <f t="shared" si="7"/>
        <v>0.1</v>
      </c>
      <c r="H418">
        <v>1</v>
      </c>
    </row>
    <row r="419" spans="1:8">
      <c r="A419" t="s">
        <v>296</v>
      </c>
      <c r="B419" t="s">
        <v>477</v>
      </c>
      <c r="C419" t="s">
        <v>514</v>
      </c>
      <c r="E419" s="1">
        <v>1</v>
      </c>
      <c r="F419">
        <f t="shared" si="7"/>
        <v>0.1</v>
      </c>
      <c r="H419">
        <v>1</v>
      </c>
    </row>
    <row r="420" spans="1:8">
      <c r="A420" t="s">
        <v>296</v>
      </c>
      <c r="B420" t="s">
        <v>478</v>
      </c>
      <c r="C420" t="s">
        <v>514</v>
      </c>
      <c r="E420" s="1">
        <v>1</v>
      </c>
      <c r="F420">
        <f t="shared" si="7"/>
        <v>0.1</v>
      </c>
      <c r="H420">
        <v>1</v>
      </c>
    </row>
    <row r="421" spans="1:8">
      <c r="A421" t="s">
        <v>296</v>
      </c>
      <c r="B421" t="s">
        <v>479</v>
      </c>
      <c r="C421" t="s">
        <v>514</v>
      </c>
      <c r="E421" s="1">
        <v>1</v>
      </c>
      <c r="F421">
        <f t="shared" si="7"/>
        <v>0.1</v>
      </c>
      <c r="H421">
        <v>1</v>
      </c>
    </row>
    <row r="422" spans="1:8">
      <c r="A422" t="s">
        <v>296</v>
      </c>
      <c r="B422" t="s">
        <v>480</v>
      </c>
      <c r="C422" t="s">
        <v>513</v>
      </c>
      <c r="D422">
        <v>0</v>
      </c>
      <c r="E422" s="1">
        <v>1</v>
      </c>
      <c r="F422">
        <f t="shared" si="7"/>
        <v>0.1</v>
      </c>
      <c r="H422">
        <v>1</v>
      </c>
    </row>
    <row r="423" spans="1:8">
      <c r="A423" t="s">
        <v>296</v>
      </c>
      <c r="B423" t="s">
        <v>481</v>
      </c>
      <c r="C423" t="s">
        <v>513</v>
      </c>
      <c r="D423">
        <v>0</v>
      </c>
      <c r="E423" s="1">
        <v>1</v>
      </c>
      <c r="F423">
        <f t="shared" si="7"/>
        <v>0.1</v>
      </c>
      <c r="H423">
        <v>1</v>
      </c>
    </row>
    <row r="424" spans="1:8">
      <c r="A424" t="s">
        <v>296</v>
      </c>
      <c r="B424" t="s">
        <v>482</v>
      </c>
      <c r="C424" t="s">
        <v>514</v>
      </c>
      <c r="E424" s="1">
        <v>1</v>
      </c>
      <c r="F424">
        <f t="shared" si="7"/>
        <v>0.1</v>
      </c>
      <c r="H424">
        <v>1</v>
      </c>
    </row>
    <row r="425" spans="1:8">
      <c r="A425" t="s">
        <v>296</v>
      </c>
      <c r="B425" t="s">
        <v>483</v>
      </c>
      <c r="C425" t="s">
        <v>514</v>
      </c>
      <c r="E425" s="1">
        <v>1</v>
      </c>
      <c r="F425">
        <f t="shared" si="7"/>
        <v>0.1</v>
      </c>
      <c r="H425">
        <v>1</v>
      </c>
    </row>
    <row r="426" spans="1:8">
      <c r="A426" t="s">
        <v>296</v>
      </c>
      <c r="B426" t="s">
        <v>484</v>
      </c>
      <c r="C426" t="s">
        <v>513</v>
      </c>
      <c r="D426">
        <v>0</v>
      </c>
      <c r="E426" s="1">
        <v>1</v>
      </c>
      <c r="F426">
        <f t="shared" si="7"/>
        <v>0.1</v>
      </c>
      <c r="H426">
        <v>1</v>
      </c>
    </row>
    <row r="427" spans="1:8">
      <c r="A427" t="s">
        <v>296</v>
      </c>
      <c r="B427" t="s">
        <v>485</v>
      </c>
      <c r="C427" t="s">
        <v>513</v>
      </c>
      <c r="D427">
        <v>0</v>
      </c>
      <c r="E427" s="1">
        <v>1</v>
      </c>
      <c r="F427">
        <f t="shared" si="7"/>
        <v>0.1</v>
      </c>
      <c r="H427">
        <v>1</v>
      </c>
    </row>
    <row r="428" spans="1:8">
      <c r="A428" t="s">
        <v>296</v>
      </c>
      <c r="B428" t="s">
        <v>486</v>
      </c>
      <c r="C428" t="s">
        <v>513</v>
      </c>
      <c r="D428">
        <v>0</v>
      </c>
      <c r="E428" s="1">
        <v>1</v>
      </c>
      <c r="F428">
        <f t="shared" si="7"/>
        <v>0.1</v>
      </c>
      <c r="H428">
        <v>1</v>
      </c>
    </row>
    <row r="429" spans="1:8">
      <c r="A429" t="s">
        <v>296</v>
      </c>
      <c r="B429" t="s">
        <v>487</v>
      </c>
      <c r="C429" t="s">
        <v>514</v>
      </c>
      <c r="E429" s="1">
        <v>1</v>
      </c>
      <c r="F429">
        <f t="shared" si="7"/>
        <v>0.1</v>
      </c>
      <c r="H429">
        <v>1</v>
      </c>
    </row>
    <row r="430" spans="1:8">
      <c r="A430" t="s">
        <v>296</v>
      </c>
      <c r="B430" t="s">
        <v>488</v>
      </c>
      <c r="C430" t="s">
        <v>514</v>
      </c>
      <c r="D430" t="s">
        <v>516</v>
      </c>
      <c r="E430" s="1">
        <v>1</v>
      </c>
      <c r="F430">
        <f t="shared" si="7"/>
        <v>0.1</v>
      </c>
      <c r="H430">
        <v>1</v>
      </c>
    </row>
    <row r="431" spans="1:8">
      <c r="A431" t="s">
        <v>296</v>
      </c>
      <c r="B431" t="s">
        <v>489</v>
      </c>
      <c r="C431" t="s">
        <v>514</v>
      </c>
      <c r="E431" s="1">
        <v>1</v>
      </c>
      <c r="F431">
        <f t="shared" ref="F431:F448" si="8">ROUND((E431/10)*(4/100)*20,1)</f>
        <v>0.1</v>
      </c>
      <c r="H431">
        <v>1</v>
      </c>
    </row>
    <row r="432" spans="1:8">
      <c r="A432" t="s">
        <v>296</v>
      </c>
      <c r="B432" t="s">
        <v>490</v>
      </c>
      <c r="C432" t="s">
        <v>513</v>
      </c>
      <c r="D432">
        <v>0</v>
      </c>
      <c r="E432" s="1">
        <v>1</v>
      </c>
      <c r="F432">
        <f t="shared" si="8"/>
        <v>0.1</v>
      </c>
      <c r="H432">
        <v>1</v>
      </c>
    </row>
    <row r="433" spans="1:8">
      <c r="A433" t="s">
        <v>296</v>
      </c>
      <c r="B433" t="s">
        <v>491</v>
      </c>
      <c r="C433" t="s">
        <v>514</v>
      </c>
      <c r="E433" s="1">
        <v>1</v>
      </c>
      <c r="F433">
        <f t="shared" si="8"/>
        <v>0.1</v>
      </c>
      <c r="H433">
        <v>1</v>
      </c>
    </row>
    <row r="434" spans="1:8">
      <c r="A434" t="s">
        <v>296</v>
      </c>
      <c r="B434" t="s">
        <v>492</v>
      </c>
      <c r="C434" t="s">
        <v>513</v>
      </c>
      <c r="D434">
        <v>0</v>
      </c>
      <c r="E434" s="1">
        <v>1</v>
      </c>
      <c r="F434">
        <f t="shared" si="8"/>
        <v>0.1</v>
      </c>
      <c r="H434">
        <v>1</v>
      </c>
    </row>
    <row r="435" spans="1:8">
      <c r="A435" t="s">
        <v>296</v>
      </c>
      <c r="B435" t="s">
        <v>493</v>
      </c>
      <c r="C435" t="s">
        <v>514</v>
      </c>
      <c r="E435" s="1">
        <v>1</v>
      </c>
      <c r="F435">
        <f t="shared" si="8"/>
        <v>0.1</v>
      </c>
      <c r="H435">
        <v>1</v>
      </c>
    </row>
    <row r="436" spans="1:8">
      <c r="A436" t="s">
        <v>296</v>
      </c>
      <c r="B436" t="s">
        <v>494</v>
      </c>
      <c r="C436" t="s">
        <v>514</v>
      </c>
      <c r="E436" s="1">
        <v>1</v>
      </c>
      <c r="F436">
        <f t="shared" si="8"/>
        <v>0.1</v>
      </c>
      <c r="H436">
        <v>1</v>
      </c>
    </row>
    <row r="437" spans="1:8">
      <c r="A437" t="s">
        <v>296</v>
      </c>
      <c r="B437" t="s">
        <v>495</v>
      </c>
      <c r="C437" t="s">
        <v>514</v>
      </c>
      <c r="E437" s="1">
        <v>1</v>
      </c>
      <c r="F437">
        <f t="shared" si="8"/>
        <v>0.1</v>
      </c>
      <c r="H437">
        <v>1</v>
      </c>
    </row>
    <row r="438" spans="1:8">
      <c r="A438" t="s">
        <v>296</v>
      </c>
      <c r="B438" t="s">
        <v>496</v>
      </c>
      <c r="C438" t="s">
        <v>513</v>
      </c>
      <c r="D438">
        <v>0</v>
      </c>
      <c r="E438" s="1">
        <v>1</v>
      </c>
      <c r="F438">
        <f t="shared" si="8"/>
        <v>0.1</v>
      </c>
      <c r="H438">
        <v>1</v>
      </c>
    </row>
    <row r="439" spans="1:8">
      <c r="A439" t="s">
        <v>296</v>
      </c>
      <c r="B439" t="s">
        <v>497</v>
      </c>
      <c r="C439" t="s">
        <v>514</v>
      </c>
      <c r="E439" s="1">
        <v>1</v>
      </c>
      <c r="F439">
        <f t="shared" si="8"/>
        <v>0.1</v>
      </c>
      <c r="H439">
        <v>1</v>
      </c>
    </row>
    <row r="440" spans="1:8">
      <c r="A440" t="s">
        <v>296</v>
      </c>
      <c r="B440" t="s">
        <v>498</v>
      </c>
      <c r="C440" t="s">
        <v>514</v>
      </c>
      <c r="E440" s="1">
        <v>1</v>
      </c>
      <c r="F440">
        <f t="shared" si="8"/>
        <v>0.1</v>
      </c>
      <c r="H440">
        <v>1</v>
      </c>
    </row>
    <row r="441" spans="1:8">
      <c r="A441" t="s">
        <v>296</v>
      </c>
      <c r="B441" t="s">
        <v>499</v>
      </c>
      <c r="C441" t="s">
        <v>514</v>
      </c>
      <c r="E441" s="1">
        <v>1</v>
      </c>
      <c r="F441">
        <f t="shared" si="8"/>
        <v>0.1</v>
      </c>
      <c r="H441">
        <v>1</v>
      </c>
    </row>
    <row r="442" spans="1:8">
      <c r="A442" t="s">
        <v>296</v>
      </c>
      <c r="B442" t="s">
        <v>500</v>
      </c>
      <c r="C442" t="s">
        <v>514</v>
      </c>
      <c r="E442" s="1">
        <v>1</v>
      </c>
      <c r="F442">
        <f t="shared" si="8"/>
        <v>0.1</v>
      </c>
      <c r="H442">
        <v>1</v>
      </c>
    </row>
    <row r="443" spans="1:8">
      <c r="A443" t="s">
        <v>296</v>
      </c>
      <c r="B443" t="s">
        <v>501</v>
      </c>
      <c r="C443" t="s">
        <v>514</v>
      </c>
      <c r="E443" s="1">
        <v>1</v>
      </c>
      <c r="F443">
        <f t="shared" si="8"/>
        <v>0.1</v>
      </c>
      <c r="H443">
        <v>1</v>
      </c>
    </row>
    <row r="444" spans="1:8">
      <c r="A444" t="s">
        <v>296</v>
      </c>
      <c r="B444" t="s">
        <v>502</v>
      </c>
      <c r="C444" t="s">
        <v>514</v>
      </c>
      <c r="E444" s="1">
        <v>1</v>
      </c>
      <c r="F444">
        <f t="shared" si="8"/>
        <v>0.1</v>
      </c>
      <c r="H444">
        <v>1</v>
      </c>
    </row>
    <row r="445" spans="1:8">
      <c r="A445" t="s">
        <v>296</v>
      </c>
      <c r="B445" t="s">
        <v>503</v>
      </c>
      <c r="C445" t="s">
        <v>514</v>
      </c>
      <c r="E445" s="1">
        <v>1</v>
      </c>
      <c r="F445">
        <f t="shared" si="8"/>
        <v>0.1</v>
      </c>
      <c r="H445">
        <v>1</v>
      </c>
    </row>
    <row r="446" spans="1:8">
      <c r="A446" t="s">
        <v>296</v>
      </c>
      <c r="B446" t="s">
        <v>504</v>
      </c>
      <c r="C446" t="s">
        <v>514</v>
      </c>
      <c r="E446" s="1">
        <v>1</v>
      </c>
      <c r="F446">
        <f t="shared" si="8"/>
        <v>0.1</v>
      </c>
      <c r="H446">
        <v>1</v>
      </c>
    </row>
    <row r="447" spans="1:8">
      <c r="A447" t="s">
        <v>296</v>
      </c>
      <c r="B447" t="s">
        <v>505</v>
      </c>
      <c r="C447" t="s">
        <v>514</v>
      </c>
      <c r="E447" s="1">
        <v>1</v>
      </c>
      <c r="F447">
        <f t="shared" si="8"/>
        <v>0.1</v>
      </c>
      <c r="H447">
        <v>1</v>
      </c>
    </row>
    <row r="448" spans="1:8">
      <c r="A448" t="s">
        <v>296</v>
      </c>
      <c r="B448" t="s">
        <v>506</v>
      </c>
      <c r="C448" t="s">
        <v>514</v>
      </c>
      <c r="E448" s="1">
        <v>1</v>
      </c>
      <c r="F448">
        <f t="shared" si="8"/>
        <v>0.1</v>
      </c>
      <c r="H448">
        <v>1</v>
      </c>
    </row>
  </sheetData>
  <autoFilter ref="A2:H448" xr:uid="{2E09B5AB-FEED-4011-8A4C-055158089F21}"/>
  <pageMargins left="0.7" right="0.7" top="0.75" bottom="0.75" header="0.3" footer="0.3"/>
  <pageSetup paperSize="0" orientation="portrait" horizontalDpi="0" verticalDpi="0" copies="0"/>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35B91-83C3-4531-942F-775EF597FAAA}">
  <dimension ref="A1:L2232"/>
  <sheetViews>
    <sheetView workbookViewId="0">
      <pane ySplit="2" topLeftCell="A3" activePane="bottomLeft" state="frozen"/>
      <selection pane="bottomLeft" activeCell="A3" sqref="A3"/>
    </sheetView>
  </sheetViews>
  <sheetFormatPr defaultRowHeight="15"/>
  <cols>
    <col min="2" max="2" width="16.85546875" bestFit="1" customWidth="1"/>
    <col min="3" max="3" width="7" bestFit="1" customWidth="1"/>
    <col min="4" max="4" width="19.42578125" bestFit="1" customWidth="1"/>
    <col min="5" max="5" width="5.7109375" bestFit="1" customWidth="1"/>
    <col min="8" max="8" width="22.140625" bestFit="1" customWidth="1"/>
    <col min="9" max="9" width="10.42578125" bestFit="1" customWidth="1"/>
    <col min="10" max="10" width="20.140625" bestFit="1" customWidth="1"/>
    <col min="11" max="11" width="20.140625" hidden="1" customWidth="1"/>
    <col min="12" max="12" width="11.85546875" bestFit="1" customWidth="1"/>
  </cols>
  <sheetData>
    <row r="1" spans="1:12" s="1" customFormat="1">
      <c r="A1" s="1" t="s">
        <v>521</v>
      </c>
      <c r="C1" s="62" t="s">
        <v>522</v>
      </c>
      <c r="G1" s="1" t="s">
        <v>523</v>
      </c>
      <c r="I1" s="62" t="s">
        <v>524</v>
      </c>
      <c r="J1" s="62"/>
      <c r="K1" s="62"/>
    </row>
    <row r="2" spans="1:12" s="1" customFormat="1">
      <c r="A2" s="1" t="s">
        <v>6</v>
      </c>
      <c r="B2" s="1" t="s">
        <v>7</v>
      </c>
      <c r="C2" s="1" t="s">
        <v>145</v>
      </c>
      <c r="D2" s="1" t="s">
        <v>525</v>
      </c>
      <c r="E2" s="1" t="s">
        <v>17</v>
      </c>
      <c r="G2" s="1" t="s">
        <v>6</v>
      </c>
      <c r="H2" s="1" t="s">
        <v>7</v>
      </c>
      <c r="I2" s="1" t="s">
        <v>526</v>
      </c>
      <c r="J2" s="14" t="s">
        <v>13</v>
      </c>
      <c r="K2" s="14"/>
      <c r="L2" s="1" t="s">
        <v>527</v>
      </c>
    </row>
    <row r="3" spans="1:12">
      <c r="A3" t="s">
        <v>18</v>
      </c>
      <c r="B3" t="s">
        <v>19</v>
      </c>
      <c r="C3" t="s">
        <v>528</v>
      </c>
      <c r="D3">
        <v>0</v>
      </c>
      <c r="E3">
        <v>1</v>
      </c>
      <c r="G3" t="s">
        <v>18</v>
      </c>
      <c r="H3" t="s">
        <v>19</v>
      </c>
      <c r="I3">
        <v>9</v>
      </c>
      <c r="J3">
        <f>ROUND((I3/10)*(16/100)*20,1)</f>
        <v>2.9</v>
      </c>
      <c r="L3">
        <v>8</v>
      </c>
    </row>
    <row r="4" spans="1:12">
      <c r="A4" t="s">
        <v>18</v>
      </c>
      <c r="B4" t="s">
        <v>19</v>
      </c>
      <c r="C4" t="s">
        <v>529</v>
      </c>
      <c r="D4">
        <v>224982</v>
      </c>
      <c r="E4">
        <v>2</v>
      </c>
      <c r="G4" t="s">
        <v>18</v>
      </c>
      <c r="H4" t="s">
        <v>20</v>
      </c>
      <c r="I4">
        <v>9</v>
      </c>
      <c r="J4">
        <f t="shared" ref="J4:J67" si="0">ROUND((I4/10)*(16/100)*20,1)</f>
        <v>2.9</v>
      </c>
      <c r="L4">
        <v>8</v>
      </c>
    </row>
    <row r="5" spans="1:12">
      <c r="A5" t="s">
        <v>18</v>
      </c>
      <c r="B5" t="s">
        <v>19</v>
      </c>
      <c r="C5" t="s">
        <v>530</v>
      </c>
      <c r="D5">
        <v>209153</v>
      </c>
      <c r="E5">
        <v>2</v>
      </c>
      <c r="G5" t="s">
        <v>18</v>
      </c>
      <c r="H5" t="s">
        <v>21</v>
      </c>
      <c r="I5">
        <v>8</v>
      </c>
      <c r="J5">
        <f t="shared" si="0"/>
        <v>2.6</v>
      </c>
      <c r="L5">
        <v>6</v>
      </c>
    </row>
    <row r="6" spans="1:12">
      <c r="A6" t="s">
        <v>18</v>
      </c>
      <c r="B6" t="s">
        <v>19</v>
      </c>
      <c r="C6" t="s">
        <v>531</v>
      </c>
      <c r="D6">
        <v>518985</v>
      </c>
      <c r="E6">
        <v>2</v>
      </c>
      <c r="G6" t="s">
        <v>18</v>
      </c>
      <c r="H6" t="s">
        <v>22</v>
      </c>
      <c r="I6">
        <v>5</v>
      </c>
      <c r="J6">
        <f t="shared" si="0"/>
        <v>1.6</v>
      </c>
      <c r="L6">
        <v>0</v>
      </c>
    </row>
    <row r="7" spans="1:12">
      <c r="A7" t="s">
        <v>18</v>
      </c>
      <c r="B7" t="s">
        <v>19</v>
      </c>
      <c r="C7" t="s">
        <v>532</v>
      </c>
      <c r="D7">
        <v>142140</v>
      </c>
      <c r="E7">
        <v>2</v>
      </c>
      <c r="G7" t="s">
        <v>18</v>
      </c>
      <c r="H7" t="s">
        <v>23</v>
      </c>
      <c r="I7">
        <v>6</v>
      </c>
      <c r="J7">
        <f t="shared" si="0"/>
        <v>1.9</v>
      </c>
      <c r="L7">
        <v>2</v>
      </c>
    </row>
    <row r="8" spans="1:12">
      <c r="A8" t="s">
        <v>18</v>
      </c>
      <c r="B8" t="s">
        <v>20</v>
      </c>
      <c r="C8" t="s">
        <v>528</v>
      </c>
      <c r="D8">
        <v>0</v>
      </c>
      <c r="E8">
        <v>1</v>
      </c>
      <c r="G8" t="s">
        <v>18</v>
      </c>
      <c r="H8" t="s">
        <v>24</v>
      </c>
      <c r="I8">
        <v>5</v>
      </c>
      <c r="J8">
        <f t="shared" si="0"/>
        <v>1.6</v>
      </c>
      <c r="L8">
        <v>0</v>
      </c>
    </row>
    <row r="9" spans="1:12">
      <c r="A9" t="s">
        <v>18</v>
      </c>
      <c r="B9" t="s">
        <v>20</v>
      </c>
      <c r="C9" t="s">
        <v>529</v>
      </c>
      <c r="D9">
        <v>558956</v>
      </c>
      <c r="E9">
        <v>2</v>
      </c>
      <c r="G9" t="s">
        <v>18</v>
      </c>
      <c r="H9" t="s">
        <v>25</v>
      </c>
      <c r="I9">
        <v>5</v>
      </c>
      <c r="J9">
        <f t="shared" si="0"/>
        <v>1.6</v>
      </c>
      <c r="L9">
        <v>0</v>
      </c>
    </row>
    <row r="10" spans="1:12">
      <c r="A10" t="s">
        <v>18</v>
      </c>
      <c r="B10" t="s">
        <v>20</v>
      </c>
      <c r="C10" t="s">
        <v>530</v>
      </c>
      <c r="D10">
        <v>24548</v>
      </c>
      <c r="E10">
        <v>2</v>
      </c>
      <c r="G10" t="s">
        <v>18</v>
      </c>
      <c r="H10" t="s">
        <v>26</v>
      </c>
      <c r="I10">
        <v>5</v>
      </c>
      <c r="J10">
        <f t="shared" si="0"/>
        <v>1.6</v>
      </c>
      <c r="L10">
        <v>0</v>
      </c>
    </row>
    <row r="11" spans="1:12">
      <c r="A11" t="s">
        <v>18</v>
      </c>
      <c r="B11" t="s">
        <v>20</v>
      </c>
      <c r="C11" t="s">
        <v>531</v>
      </c>
      <c r="D11">
        <v>795593</v>
      </c>
      <c r="E11">
        <v>2</v>
      </c>
      <c r="G11" t="s">
        <v>18</v>
      </c>
      <c r="H11" t="s">
        <v>28</v>
      </c>
      <c r="I11">
        <v>5</v>
      </c>
      <c r="J11">
        <f t="shared" si="0"/>
        <v>1.6</v>
      </c>
      <c r="L11">
        <v>0</v>
      </c>
    </row>
    <row r="12" spans="1:12" ht="15" customHeight="1">
      <c r="A12" t="s">
        <v>18</v>
      </c>
      <c r="B12" t="s">
        <v>20</v>
      </c>
      <c r="C12" t="s">
        <v>532</v>
      </c>
      <c r="D12">
        <v>31983</v>
      </c>
      <c r="E12">
        <v>2</v>
      </c>
      <c r="G12" t="s">
        <v>18</v>
      </c>
      <c r="H12" t="s">
        <v>29</v>
      </c>
      <c r="I12">
        <v>5</v>
      </c>
      <c r="J12">
        <f t="shared" si="0"/>
        <v>1.6</v>
      </c>
      <c r="L12">
        <v>0</v>
      </c>
    </row>
    <row r="13" spans="1:12" ht="15" customHeight="1">
      <c r="A13" t="s">
        <v>18</v>
      </c>
      <c r="B13" t="s">
        <v>21</v>
      </c>
      <c r="C13" t="s">
        <v>528</v>
      </c>
      <c r="D13">
        <v>0</v>
      </c>
      <c r="E13">
        <v>1</v>
      </c>
      <c r="G13" t="s">
        <v>18</v>
      </c>
      <c r="H13" t="s">
        <v>32</v>
      </c>
      <c r="I13" s="65">
        <v>5</v>
      </c>
      <c r="J13">
        <f t="shared" si="0"/>
        <v>1.6</v>
      </c>
      <c r="K13" s="65" t="s">
        <v>533</v>
      </c>
      <c r="L13">
        <v>0</v>
      </c>
    </row>
    <row r="14" spans="1:12" ht="15" customHeight="1">
      <c r="A14" t="s">
        <v>18</v>
      </c>
      <c r="B14" t="s">
        <v>21</v>
      </c>
      <c r="C14" t="s">
        <v>529</v>
      </c>
      <c r="D14">
        <v>0</v>
      </c>
      <c r="E14">
        <v>1</v>
      </c>
      <c r="G14" t="s">
        <v>18</v>
      </c>
      <c r="H14" t="s">
        <v>33</v>
      </c>
      <c r="I14">
        <v>5</v>
      </c>
      <c r="J14">
        <f t="shared" si="0"/>
        <v>1.6</v>
      </c>
      <c r="L14">
        <v>0</v>
      </c>
    </row>
    <row r="15" spans="1:12">
      <c r="A15" t="s">
        <v>18</v>
      </c>
      <c r="B15" t="s">
        <v>21</v>
      </c>
      <c r="C15" t="s">
        <v>530</v>
      </c>
      <c r="D15">
        <v>12500</v>
      </c>
      <c r="E15">
        <v>2</v>
      </c>
      <c r="G15" t="s">
        <v>18</v>
      </c>
      <c r="H15" t="s">
        <v>34</v>
      </c>
      <c r="I15">
        <v>8</v>
      </c>
      <c r="J15">
        <f t="shared" si="0"/>
        <v>2.6</v>
      </c>
      <c r="L15">
        <v>6</v>
      </c>
    </row>
    <row r="16" spans="1:12" ht="15" customHeight="1">
      <c r="A16" t="s">
        <v>18</v>
      </c>
      <c r="B16" t="s">
        <v>21</v>
      </c>
      <c r="C16" t="s">
        <v>531</v>
      </c>
      <c r="D16">
        <v>21000</v>
      </c>
      <c r="E16">
        <v>2</v>
      </c>
      <c r="G16" t="s">
        <v>18</v>
      </c>
      <c r="H16" t="s">
        <v>35</v>
      </c>
      <c r="I16">
        <v>8</v>
      </c>
      <c r="J16">
        <f t="shared" si="0"/>
        <v>2.6</v>
      </c>
      <c r="L16">
        <v>6</v>
      </c>
    </row>
    <row r="17" spans="1:12" ht="15" customHeight="1">
      <c r="A17" t="s">
        <v>18</v>
      </c>
      <c r="B17" t="s">
        <v>21</v>
      </c>
      <c r="C17" t="s">
        <v>532</v>
      </c>
      <c r="D17">
        <v>17200</v>
      </c>
      <c r="E17">
        <v>2</v>
      </c>
      <c r="G17" t="s">
        <v>18</v>
      </c>
      <c r="H17" t="s">
        <v>36</v>
      </c>
      <c r="I17">
        <v>5</v>
      </c>
      <c r="J17">
        <f t="shared" si="0"/>
        <v>1.6</v>
      </c>
      <c r="L17">
        <v>0</v>
      </c>
    </row>
    <row r="18" spans="1:12">
      <c r="A18" t="s">
        <v>18</v>
      </c>
      <c r="B18" t="s">
        <v>22</v>
      </c>
      <c r="C18" t="s">
        <v>528</v>
      </c>
      <c r="E18">
        <v>1</v>
      </c>
      <c r="G18" t="s">
        <v>18</v>
      </c>
      <c r="H18" t="s">
        <v>37</v>
      </c>
      <c r="I18">
        <v>10</v>
      </c>
      <c r="J18">
        <f t="shared" si="0"/>
        <v>3.2</v>
      </c>
      <c r="L18">
        <v>10</v>
      </c>
    </row>
    <row r="19" spans="1:12">
      <c r="A19" t="s">
        <v>18</v>
      </c>
      <c r="B19" t="s">
        <v>22</v>
      </c>
      <c r="C19" t="s">
        <v>529</v>
      </c>
      <c r="E19">
        <v>1</v>
      </c>
      <c r="G19" t="s">
        <v>18</v>
      </c>
      <c r="H19" t="s">
        <v>38</v>
      </c>
      <c r="I19">
        <v>5</v>
      </c>
      <c r="J19">
        <f t="shared" si="0"/>
        <v>1.6</v>
      </c>
      <c r="L19">
        <v>0</v>
      </c>
    </row>
    <row r="20" spans="1:12">
      <c r="A20" t="s">
        <v>18</v>
      </c>
      <c r="B20" t="s">
        <v>22</v>
      </c>
      <c r="C20" t="s">
        <v>530</v>
      </c>
      <c r="E20">
        <v>1</v>
      </c>
      <c r="G20" t="s">
        <v>18</v>
      </c>
      <c r="H20" t="s">
        <v>39</v>
      </c>
      <c r="I20">
        <v>5</v>
      </c>
      <c r="J20">
        <f t="shared" si="0"/>
        <v>1.6</v>
      </c>
      <c r="L20">
        <v>0</v>
      </c>
    </row>
    <row r="21" spans="1:12">
      <c r="A21" t="s">
        <v>18</v>
      </c>
      <c r="B21" t="s">
        <v>22</v>
      </c>
      <c r="C21" t="s">
        <v>531</v>
      </c>
      <c r="E21">
        <v>1</v>
      </c>
      <c r="G21" t="s">
        <v>18</v>
      </c>
      <c r="H21" t="s">
        <v>40</v>
      </c>
      <c r="I21">
        <v>5</v>
      </c>
      <c r="J21">
        <f t="shared" si="0"/>
        <v>1.6</v>
      </c>
      <c r="L21">
        <v>0</v>
      </c>
    </row>
    <row r="22" spans="1:12">
      <c r="A22" t="s">
        <v>18</v>
      </c>
      <c r="B22" t="s">
        <v>22</v>
      </c>
      <c r="C22" t="s">
        <v>532</v>
      </c>
      <c r="E22">
        <v>1</v>
      </c>
      <c r="G22" t="s">
        <v>18</v>
      </c>
      <c r="H22" t="s">
        <v>41</v>
      </c>
      <c r="I22">
        <v>5</v>
      </c>
      <c r="J22">
        <f t="shared" si="0"/>
        <v>1.6</v>
      </c>
      <c r="L22">
        <v>0</v>
      </c>
    </row>
    <row r="23" spans="1:12">
      <c r="A23" t="s">
        <v>18</v>
      </c>
      <c r="B23" t="s">
        <v>23</v>
      </c>
      <c r="C23" t="s">
        <v>528</v>
      </c>
      <c r="D23">
        <v>0</v>
      </c>
      <c r="E23">
        <v>1</v>
      </c>
      <c r="G23" t="s">
        <v>18</v>
      </c>
      <c r="H23" t="s">
        <v>42</v>
      </c>
      <c r="I23">
        <v>5</v>
      </c>
      <c r="J23">
        <f t="shared" si="0"/>
        <v>1.6</v>
      </c>
      <c r="L23">
        <v>0</v>
      </c>
    </row>
    <row r="24" spans="1:12">
      <c r="A24" t="s">
        <v>18</v>
      </c>
      <c r="B24" t="s">
        <v>23</v>
      </c>
      <c r="C24" t="s">
        <v>529</v>
      </c>
      <c r="D24">
        <v>0</v>
      </c>
      <c r="E24">
        <v>1</v>
      </c>
      <c r="G24" t="s">
        <v>18</v>
      </c>
      <c r="H24" t="s">
        <v>43</v>
      </c>
      <c r="I24">
        <v>5</v>
      </c>
      <c r="J24">
        <f t="shared" si="0"/>
        <v>1.6</v>
      </c>
      <c r="L24">
        <v>0</v>
      </c>
    </row>
    <row r="25" spans="1:12">
      <c r="A25" t="s">
        <v>18</v>
      </c>
      <c r="B25" t="s">
        <v>23</v>
      </c>
      <c r="C25" t="s">
        <v>530</v>
      </c>
      <c r="D25">
        <v>0</v>
      </c>
      <c r="E25">
        <v>1</v>
      </c>
      <c r="G25" t="s">
        <v>18</v>
      </c>
      <c r="H25" t="s">
        <v>44</v>
      </c>
      <c r="I25">
        <v>10</v>
      </c>
      <c r="J25">
        <f t="shared" si="0"/>
        <v>3.2</v>
      </c>
      <c r="L25">
        <v>10</v>
      </c>
    </row>
    <row r="26" spans="1:12">
      <c r="A26" t="s">
        <v>18</v>
      </c>
      <c r="B26" t="s">
        <v>23</v>
      </c>
      <c r="C26" t="s">
        <v>531</v>
      </c>
      <c r="D26">
        <v>0</v>
      </c>
      <c r="E26">
        <v>1</v>
      </c>
      <c r="G26" t="s">
        <v>18</v>
      </c>
      <c r="H26" t="s">
        <v>45</v>
      </c>
      <c r="I26">
        <v>5</v>
      </c>
      <c r="J26">
        <f t="shared" si="0"/>
        <v>1.6</v>
      </c>
      <c r="L26">
        <v>0</v>
      </c>
    </row>
    <row r="27" spans="1:12">
      <c r="A27" t="s">
        <v>18</v>
      </c>
      <c r="B27" t="s">
        <v>23</v>
      </c>
      <c r="C27" t="s">
        <v>532</v>
      </c>
      <c r="D27">
        <v>2833</v>
      </c>
      <c r="E27">
        <v>2</v>
      </c>
      <c r="G27" t="s">
        <v>18</v>
      </c>
      <c r="H27" t="s">
        <v>46</v>
      </c>
      <c r="I27">
        <v>5</v>
      </c>
      <c r="J27">
        <f t="shared" si="0"/>
        <v>1.6</v>
      </c>
      <c r="L27">
        <v>0</v>
      </c>
    </row>
    <row r="28" spans="1:12">
      <c r="A28" t="s">
        <v>18</v>
      </c>
      <c r="B28" t="s">
        <v>24</v>
      </c>
      <c r="C28" t="s">
        <v>528</v>
      </c>
      <c r="E28">
        <v>1</v>
      </c>
      <c r="G28" t="s">
        <v>18</v>
      </c>
      <c r="H28" t="s">
        <v>47</v>
      </c>
      <c r="I28">
        <v>5</v>
      </c>
      <c r="J28">
        <f t="shared" si="0"/>
        <v>1.6</v>
      </c>
      <c r="L28">
        <v>0</v>
      </c>
    </row>
    <row r="29" spans="1:12">
      <c r="A29" t="s">
        <v>18</v>
      </c>
      <c r="B29" t="s">
        <v>24</v>
      </c>
      <c r="C29" t="s">
        <v>529</v>
      </c>
      <c r="E29">
        <v>1</v>
      </c>
      <c r="G29" t="s">
        <v>18</v>
      </c>
      <c r="H29" t="s">
        <v>48</v>
      </c>
      <c r="I29">
        <v>5</v>
      </c>
      <c r="J29">
        <f t="shared" si="0"/>
        <v>1.6</v>
      </c>
      <c r="L29">
        <v>11</v>
      </c>
    </row>
    <row r="30" spans="1:12">
      <c r="A30" t="s">
        <v>18</v>
      </c>
      <c r="B30" t="s">
        <v>24</v>
      </c>
      <c r="C30" t="s">
        <v>530</v>
      </c>
      <c r="E30">
        <v>1</v>
      </c>
      <c r="G30" t="s">
        <v>18</v>
      </c>
      <c r="H30" t="s">
        <v>49</v>
      </c>
      <c r="I30">
        <v>5</v>
      </c>
      <c r="J30">
        <f t="shared" si="0"/>
        <v>1.6</v>
      </c>
      <c r="L30">
        <v>0</v>
      </c>
    </row>
    <row r="31" spans="1:12">
      <c r="A31" t="s">
        <v>18</v>
      </c>
      <c r="B31" t="s">
        <v>24</v>
      </c>
      <c r="C31" t="s">
        <v>531</v>
      </c>
      <c r="E31">
        <v>1</v>
      </c>
      <c r="G31" t="s">
        <v>18</v>
      </c>
      <c r="H31" t="s">
        <v>50</v>
      </c>
      <c r="I31">
        <v>5</v>
      </c>
      <c r="J31">
        <f t="shared" si="0"/>
        <v>1.6</v>
      </c>
      <c r="L31">
        <v>0</v>
      </c>
    </row>
    <row r="32" spans="1:12">
      <c r="A32" t="s">
        <v>18</v>
      </c>
      <c r="B32" t="s">
        <v>24</v>
      </c>
      <c r="C32" t="s">
        <v>532</v>
      </c>
      <c r="E32">
        <v>1</v>
      </c>
      <c r="G32" t="s">
        <v>18</v>
      </c>
      <c r="H32" t="s">
        <v>51</v>
      </c>
      <c r="I32">
        <v>5</v>
      </c>
      <c r="J32">
        <f t="shared" si="0"/>
        <v>1.6</v>
      </c>
      <c r="L32">
        <v>0</v>
      </c>
    </row>
    <row r="33" spans="1:12">
      <c r="A33" t="s">
        <v>18</v>
      </c>
      <c r="B33" t="s">
        <v>25</v>
      </c>
      <c r="C33" t="s">
        <v>528</v>
      </c>
      <c r="D33">
        <v>0</v>
      </c>
      <c r="E33">
        <v>1</v>
      </c>
      <c r="G33" t="s">
        <v>18</v>
      </c>
      <c r="H33" t="s">
        <v>52</v>
      </c>
      <c r="I33">
        <v>5</v>
      </c>
      <c r="J33">
        <f t="shared" si="0"/>
        <v>1.6</v>
      </c>
      <c r="L33">
        <v>0</v>
      </c>
    </row>
    <row r="34" spans="1:12">
      <c r="A34" t="s">
        <v>18</v>
      </c>
      <c r="B34" t="s">
        <v>25</v>
      </c>
      <c r="C34" t="s">
        <v>529</v>
      </c>
      <c r="D34">
        <v>0</v>
      </c>
      <c r="E34">
        <v>1</v>
      </c>
      <c r="G34" t="s">
        <v>18</v>
      </c>
      <c r="H34" t="s">
        <v>53</v>
      </c>
      <c r="I34">
        <v>5</v>
      </c>
      <c r="J34">
        <f t="shared" si="0"/>
        <v>1.6</v>
      </c>
      <c r="L34">
        <v>0</v>
      </c>
    </row>
    <row r="35" spans="1:12">
      <c r="A35" t="s">
        <v>18</v>
      </c>
      <c r="B35" t="s">
        <v>25</v>
      </c>
      <c r="C35" t="s">
        <v>530</v>
      </c>
      <c r="D35">
        <v>0</v>
      </c>
      <c r="E35">
        <v>1</v>
      </c>
      <c r="G35" t="s">
        <v>18</v>
      </c>
      <c r="H35" t="s">
        <v>54</v>
      </c>
      <c r="I35">
        <v>5</v>
      </c>
      <c r="J35">
        <f t="shared" si="0"/>
        <v>1.6</v>
      </c>
      <c r="L35">
        <v>0</v>
      </c>
    </row>
    <row r="36" spans="1:12">
      <c r="A36" t="s">
        <v>18</v>
      </c>
      <c r="B36" t="s">
        <v>25</v>
      </c>
      <c r="C36" t="s">
        <v>531</v>
      </c>
      <c r="D36">
        <v>0</v>
      </c>
      <c r="E36">
        <v>1</v>
      </c>
      <c r="G36" t="s">
        <v>18</v>
      </c>
      <c r="H36" t="s">
        <v>56</v>
      </c>
      <c r="I36">
        <v>10</v>
      </c>
      <c r="J36">
        <f t="shared" si="0"/>
        <v>3.2</v>
      </c>
      <c r="L36">
        <v>10</v>
      </c>
    </row>
    <row r="37" spans="1:12">
      <c r="A37" t="s">
        <v>18</v>
      </c>
      <c r="B37" t="s">
        <v>25</v>
      </c>
      <c r="C37" t="s">
        <v>532</v>
      </c>
      <c r="D37">
        <v>0</v>
      </c>
      <c r="E37">
        <v>1</v>
      </c>
      <c r="G37" t="s">
        <v>18</v>
      </c>
      <c r="H37" t="s">
        <v>57</v>
      </c>
      <c r="I37">
        <v>5</v>
      </c>
      <c r="J37">
        <f t="shared" si="0"/>
        <v>1.6</v>
      </c>
      <c r="L37">
        <v>0</v>
      </c>
    </row>
    <row r="38" spans="1:12">
      <c r="A38" t="s">
        <v>18</v>
      </c>
      <c r="B38" t="s">
        <v>26</v>
      </c>
      <c r="C38" t="s">
        <v>528</v>
      </c>
      <c r="D38">
        <v>0</v>
      </c>
      <c r="E38">
        <v>1</v>
      </c>
      <c r="G38" t="s">
        <v>18</v>
      </c>
      <c r="H38" t="s">
        <v>58</v>
      </c>
      <c r="I38">
        <v>5</v>
      </c>
      <c r="J38">
        <f t="shared" si="0"/>
        <v>1.6</v>
      </c>
      <c r="L38">
        <v>0</v>
      </c>
    </row>
    <row r="39" spans="1:12">
      <c r="A39" t="s">
        <v>18</v>
      </c>
      <c r="B39" t="s">
        <v>26</v>
      </c>
      <c r="C39" t="s">
        <v>529</v>
      </c>
      <c r="D39">
        <v>0</v>
      </c>
      <c r="E39">
        <v>1</v>
      </c>
      <c r="G39" t="s">
        <v>18</v>
      </c>
      <c r="H39" t="s">
        <v>59</v>
      </c>
      <c r="I39">
        <v>5</v>
      </c>
      <c r="J39">
        <f t="shared" si="0"/>
        <v>1.6</v>
      </c>
      <c r="L39">
        <v>0</v>
      </c>
    </row>
    <row r="40" spans="1:12">
      <c r="A40" t="s">
        <v>18</v>
      </c>
      <c r="B40" t="s">
        <v>26</v>
      </c>
      <c r="C40" t="s">
        <v>530</v>
      </c>
      <c r="D40">
        <v>0</v>
      </c>
      <c r="E40">
        <v>1</v>
      </c>
      <c r="G40" t="s">
        <v>18</v>
      </c>
      <c r="H40" t="s">
        <v>60</v>
      </c>
      <c r="I40">
        <v>5</v>
      </c>
      <c r="J40">
        <f t="shared" si="0"/>
        <v>1.6</v>
      </c>
      <c r="L40">
        <v>0</v>
      </c>
    </row>
    <row r="41" spans="1:12">
      <c r="A41" t="s">
        <v>18</v>
      </c>
      <c r="B41" t="s">
        <v>26</v>
      </c>
      <c r="C41" t="s">
        <v>531</v>
      </c>
      <c r="D41">
        <v>0</v>
      </c>
      <c r="E41">
        <v>1</v>
      </c>
      <c r="G41" t="s">
        <v>18</v>
      </c>
      <c r="H41" t="s">
        <v>61</v>
      </c>
      <c r="I41">
        <v>5</v>
      </c>
      <c r="J41">
        <f t="shared" si="0"/>
        <v>1.6</v>
      </c>
      <c r="L41">
        <v>0</v>
      </c>
    </row>
    <row r="42" spans="1:12">
      <c r="A42" t="s">
        <v>18</v>
      </c>
      <c r="B42" t="s">
        <v>26</v>
      </c>
      <c r="C42" t="s">
        <v>532</v>
      </c>
      <c r="D42">
        <v>0</v>
      </c>
      <c r="E42">
        <v>1</v>
      </c>
      <c r="G42" t="s">
        <v>18</v>
      </c>
      <c r="H42" t="s">
        <v>62</v>
      </c>
      <c r="I42">
        <v>5</v>
      </c>
      <c r="J42">
        <f t="shared" si="0"/>
        <v>1.6</v>
      </c>
      <c r="L42">
        <v>0</v>
      </c>
    </row>
    <row r="43" spans="1:12">
      <c r="A43" t="s">
        <v>18</v>
      </c>
      <c r="B43" t="s">
        <v>28</v>
      </c>
      <c r="C43" t="s">
        <v>528</v>
      </c>
      <c r="E43">
        <v>1</v>
      </c>
      <c r="G43" t="s">
        <v>18</v>
      </c>
      <c r="H43" t="s">
        <v>63</v>
      </c>
      <c r="I43">
        <v>5</v>
      </c>
      <c r="J43">
        <f t="shared" si="0"/>
        <v>1.6</v>
      </c>
      <c r="L43">
        <v>0</v>
      </c>
    </row>
    <row r="44" spans="1:12">
      <c r="A44" t="s">
        <v>18</v>
      </c>
      <c r="B44" t="s">
        <v>28</v>
      </c>
      <c r="C44" t="s">
        <v>529</v>
      </c>
      <c r="E44">
        <v>1</v>
      </c>
      <c r="G44" t="s">
        <v>18</v>
      </c>
      <c r="H44" t="s">
        <v>64</v>
      </c>
      <c r="I44">
        <v>5</v>
      </c>
      <c r="J44">
        <f t="shared" si="0"/>
        <v>1.6</v>
      </c>
      <c r="L44">
        <v>0</v>
      </c>
    </row>
    <row r="45" spans="1:12">
      <c r="A45" t="s">
        <v>18</v>
      </c>
      <c r="B45" t="s">
        <v>28</v>
      </c>
      <c r="C45" t="s">
        <v>530</v>
      </c>
      <c r="E45">
        <v>1</v>
      </c>
      <c r="G45" t="s">
        <v>18</v>
      </c>
      <c r="H45" t="s">
        <v>65</v>
      </c>
      <c r="I45">
        <v>5</v>
      </c>
      <c r="J45">
        <f t="shared" si="0"/>
        <v>1.6</v>
      </c>
      <c r="L45">
        <v>0</v>
      </c>
    </row>
    <row r="46" spans="1:12">
      <c r="A46" t="s">
        <v>18</v>
      </c>
      <c r="B46" t="s">
        <v>28</v>
      </c>
      <c r="C46" t="s">
        <v>531</v>
      </c>
      <c r="E46">
        <v>1</v>
      </c>
      <c r="G46" t="s">
        <v>18</v>
      </c>
      <c r="H46" t="s">
        <v>66</v>
      </c>
      <c r="I46">
        <v>5</v>
      </c>
      <c r="J46">
        <f t="shared" si="0"/>
        <v>1.6</v>
      </c>
      <c r="L46">
        <v>0</v>
      </c>
    </row>
    <row r="47" spans="1:12">
      <c r="A47" t="s">
        <v>18</v>
      </c>
      <c r="B47" t="s">
        <v>28</v>
      </c>
      <c r="C47" t="s">
        <v>532</v>
      </c>
      <c r="E47">
        <v>1</v>
      </c>
      <c r="G47" t="s">
        <v>18</v>
      </c>
      <c r="H47" t="s">
        <v>67</v>
      </c>
      <c r="I47">
        <v>5</v>
      </c>
      <c r="J47">
        <f t="shared" si="0"/>
        <v>1.6</v>
      </c>
      <c r="L47">
        <v>0</v>
      </c>
    </row>
    <row r="48" spans="1:12">
      <c r="A48" t="s">
        <v>18</v>
      </c>
      <c r="B48" t="s">
        <v>29</v>
      </c>
      <c r="C48" t="s">
        <v>528</v>
      </c>
      <c r="D48">
        <v>0</v>
      </c>
      <c r="E48">
        <v>1</v>
      </c>
      <c r="G48" t="s">
        <v>18</v>
      </c>
      <c r="H48" t="s">
        <v>68</v>
      </c>
      <c r="I48">
        <v>5</v>
      </c>
      <c r="J48">
        <f t="shared" si="0"/>
        <v>1.6</v>
      </c>
      <c r="L48">
        <v>0</v>
      </c>
    </row>
    <row r="49" spans="1:12">
      <c r="A49" t="s">
        <v>18</v>
      </c>
      <c r="B49" t="s">
        <v>29</v>
      </c>
      <c r="C49" t="s">
        <v>529</v>
      </c>
      <c r="D49">
        <v>0</v>
      </c>
      <c r="E49">
        <v>1</v>
      </c>
      <c r="G49" t="s">
        <v>18</v>
      </c>
      <c r="H49" t="s">
        <v>69</v>
      </c>
      <c r="I49">
        <v>6</v>
      </c>
      <c r="J49">
        <f t="shared" si="0"/>
        <v>1.9</v>
      </c>
      <c r="L49">
        <v>2</v>
      </c>
    </row>
    <row r="50" spans="1:12">
      <c r="A50" t="s">
        <v>18</v>
      </c>
      <c r="B50" t="s">
        <v>29</v>
      </c>
      <c r="C50" t="s">
        <v>530</v>
      </c>
      <c r="D50">
        <v>0</v>
      </c>
      <c r="E50">
        <v>1</v>
      </c>
      <c r="G50" t="s">
        <v>18</v>
      </c>
      <c r="H50" t="s">
        <v>70</v>
      </c>
      <c r="I50">
        <v>5</v>
      </c>
      <c r="J50">
        <f t="shared" si="0"/>
        <v>1.6</v>
      </c>
      <c r="L50">
        <v>0</v>
      </c>
    </row>
    <row r="51" spans="1:12">
      <c r="A51" t="s">
        <v>18</v>
      </c>
      <c r="B51" t="s">
        <v>29</v>
      </c>
      <c r="C51" t="s">
        <v>531</v>
      </c>
      <c r="D51">
        <v>0</v>
      </c>
      <c r="E51">
        <v>1</v>
      </c>
      <c r="G51" t="s">
        <v>18</v>
      </c>
      <c r="H51" t="s">
        <v>71</v>
      </c>
      <c r="I51">
        <v>5</v>
      </c>
      <c r="J51">
        <f t="shared" si="0"/>
        <v>1.6</v>
      </c>
      <c r="L51">
        <v>0</v>
      </c>
    </row>
    <row r="52" spans="1:12">
      <c r="A52" t="s">
        <v>18</v>
      </c>
      <c r="B52" t="s">
        <v>29</v>
      </c>
      <c r="C52" t="s">
        <v>532</v>
      </c>
      <c r="D52">
        <v>0</v>
      </c>
      <c r="E52">
        <v>1</v>
      </c>
      <c r="G52" t="s">
        <v>18</v>
      </c>
      <c r="H52" t="s">
        <v>72</v>
      </c>
      <c r="I52">
        <v>10</v>
      </c>
      <c r="J52">
        <f t="shared" si="0"/>
        <v>3.2</v>
      </c>
      <c r="L52">
        <v>10</v>
      </c>
    </row>
    <row r="53" spans="1:12">
      <c r="A53" t="s">
        <v>18</v>
      </c>
      <c r="B53" t="s">
        <v>32</v>
      </c>
      <c r="C53" t="s">
        <v>528</v>
      </c>
      <c r="E53">
        <v>1</v>
      </c>
      <c r="G53" t="s">
        <v>18</v>
      </c>
      <c r="H53" t="s">
        <v>73</v>
      </c>
      <c r="I53">
        <v>10</v>
      </c>
      <c r="J53">
        <f t="shared" si="0"/>
        <v>3.2</v>
      </c>
      <c r="L53">
        <v>10</v>
      </c>
    </row>
    <row r="54" spans="1:12">
      <c r="A54" t="s">
        <v>18</v>
      </c>
      <c r="B54" t="s">
        <v>32</v>
      </c>
      <c r="C54" t="s">
        <v>529</v>
      </c>
      <c r="E54">
        <v>1</v>
      </c>
      <c r="G54" t="s">
        <v>18</v>
      </c>
      <c r="H54" t="s">
        <v>74</v>
      </c>
      <c r="I54">
        <v>5</v>
      </c>
      <c r="J54">
        <f t="shared" si="0"/>
        <v>1.6</v>
      </c>
      <c r="L54">
        <v>0</v>
      </c>
    </row>
    <row r="55" spans="1:12">
      <c r="A55" t="s">
        <v>18</v>
      </c>
      <c r="B55" t="s">
        <v>32</v>
      </c>
      <c r="C55" t="s">
        <v>530</v>
      </c>
      <c r="E55">
        <v>1</v>
      </c>
      <c r="G55" t="s">
        <v>18</v>
      </c>
      <c r="H55" t="s">
        <v>75</v>
      </c>
      <c r="I55">
        <v>5</v>
      </c>
      <c r="J55">
        <f t="shared" si="0"/>
        <v>1.6</v>
      </c>
      <c r="L55">
        <v>0</v>
      </c>
    </row>
    <row r="56" spans="1:12">
      <c r="A56" t="s">
        <v>18</v>
      </c>
      <c r="B56" t="s">
        <v>32</v>
      </c>
      <c r="C56" t="s">
        <v>531</v>
      </c>
      <c r="E56">
        <v>1</v>
      </c>
      <c r="G56" t="s">
        <v>18</v>
      </c>
      <c r="H56" t="s">
        <v>76</v>
      </c>
      <c r="I56">
        <v>5</v>
      </c>
      <c r="J56">
        <f t="shared" si="0"/>
        <v>1.6</v>
      </c>
      <c r="L56">
        <v>0</v>
      </c>
    </row>
    <row r="57" spans="1:12">
      <c r="A57" t="s">
        <v>18</v>
      </c>
      <c r="B57" t="s">
        <v>32</v>
      </c>
      <c r="C57" t="s">
        <v>532</v>
      </c>
      <c r="E57">
        <v>1</v>
      </c>
      <c r="G57" t="s">
        <v>18</v>
      </c>
      <c r="H57" t="s">
        <v>77</v>
      </c>
      <c r="I57">
        <v>5</v>
      </c>
      <c r="J57">
        <f t="shared" si="0"/>
        <v>1.6</v>
      </c>
      <c r="L57">
        <v>0</v>
      </c>
    </row>
    <row r="58" spans="1:12">
      <c r="A58" t="s">
        <v>18</v>
      </c>
      <c r="B58" t="s">
        <v>33</v>
      </c>
      <c r="C58" t="s">
        <v>528</v>
      </c>
      <c r="D58">
        <v>0</v>
      </c>
      <c r="E58">
        <v>1</v>
      </c>
      <c r="G58" t="s">
        <v>18</v>
      </c>
      <c r="H58" t="s">
        <v>78</v>
      </c>
      <c r="I58">
        <v>5</v>
      </c>
      <c r="J58">
        <f t="shared" si="0"/>
        <v>1.6</v>
      </c>
      <c r="L58">
        <v>0</v>
      </c>
    </row>
    <row r="59" spans="1:12">
      <c r="A59" t="s">
        <v>18</v>
      </c>
      <c r="B59" t="s">
        <v>33</v>
      </c>
      <c r="C59" t="s">
        <v>529</v>
      </c>
      <c r="D59">
        <v>0</v>
      </c>
      <c r="E59">
        <v>1</v>
      </c>
      <c r="G59" t="s">
        <v>18</v>
      </c>
      <c r="H59" t="s">
        <v>79</v>
      </c>
      <c r="I59">
        <v>5</v>
      </c>
      <c r="J59">
        <f t="shared" si="0"/>
        <v>1.6</v>
      </c>
      <c r="L59">
        <v>0</v>
      </c>
    </row>
    <row r="60" spans="1:12">
      <c r="A60" t="s">
        <v>18</v>
      </c>
      <c r="B60" t="s">
        <v>33</v>
      </c>
      <c r="C60" t="s">
        <v>530</v>
      </c>
      <c r="D60">
        <v>0</v>
      </c>
      <c r="E60">
        <v>1</v>
      </c>
      <c r="G60" t="s">
        <v>18</v>
      </c>
      <c r="H60" t="s">
        <v>80</v>
      </c>
      <c r="I60">
        <v>5</v>
      </c>
      <c r="J60">
        <f t="shared" si="0"/>
        <v>1.6</v>
      </c>
      <c r="L60">
        <v>0</v>
      </c>
    </row>
    <row r="61" spans="1:12">
      <c r="A61" t="s">
        <v>18</v>
      </c>
      <c r="B61" t="s">
        <v>33</v>
      </c>
      <c r="C61" t="s">
        <v>531</v>
      </c>
      <c r="D61">
        <v>0</v>
      </c>
      <c r="E61">
        <v>1</v>
      </c>
      <c r="G61" t="s">
        <v>18</v>
      </c>
      <c r="H61" t="s">
        <v>81</v>
      </c>
      <c r="I61">
        <v>5</v>
      </c>
      <c r="J61">
        <f t="shared" si="0"/>
        <v>1.6</v>
      </c>
      <c r="L61">
        <v>0</v>
      </c>
    </row>
    <row r="62" spans="1:12">
      <c r="A62" t="s">
        <v>18</v>
      </c>
      <c r="B62" t="s">
        <v>33</v>
      </c>
      <c r="C62" t="s">
        <v>532</v>
      </c>
      <c r="D62">
        <v>0</v>
      </c>
      <c r="E62">
        <v>1</v>
      </c>
      <c r="G62" t="s">
        <v>18</v>
      </c>
      <c r="H62" t="s">
        <v>82</v>
      </c>
      <c r="I62">
        <v>5</v>
      </c>
      <c r="J62">
        <f t="shared" si="0"/>
        <v>1.6</v>
      </c>
      <c r="L62">
        <v>0</v>
      </c>
    </row>
    <row r="63" spans="1:12">
      <c r="A63" t="s">
        <v>18</v>
      </c>
      <c r="B63" t="s">
        <v>34</v>
      </c>
      <c r="C63" t="s">
        <v>528</v>
      </c>
      <c r="D63">
        <v>0</v>
      </c>
      <c r="E63">
        <v>1</v>
      </c>
      <c r="G63" t="s">
        <v>18</v>
      </c>
      <c r="H63" t="s">
        <v>83</v>
      </c>
      <c r="I63">
        <v>5</v>
      </c>
      <c r="J63">
        <f t="shared" si="0"/>
        <v>1.6</v>
      </c>
      <c r="L63">
        <v>0</v>
      </c>
    </row>
    <row r="64" spans="1:12">
      <c r="A64" t="s">
        <v>18</v>
      </c>
      <c r="B64" t="s">
        <v>34</v>
      </c>
      <c r="C64" t="s">
        <v>529</v>
      </c>
      <c r="D64">
        <v>29750000</v>
      </c>
      <c r="E64">
        <v>2</v>
      </c>
      <c r="G64" t="s">
        <v>18</v>
      </c>
      <c r="H64" t="s">
        <v>84</v>
      </c>
      <c r="I64">
        <v>5</v>
      </c>
      <c r="J64">
        <f t="shared" si="0"/>
        <v>1.6</v>
      </c>
      <c r="L64">
        <v>0</v>
      </c>
    </row>
    <row r="65" spans="1:12">
      <c r="A65" t="s">
        <v>18</v>
      </c>
      <c r="B65" t="s">
        <v>34</v>
      </c>
      <c r="C65" t="s">
        <v>530</v>
      </c>
      <c r="D65">
        <v>35000000</v>
      </c>
      <c r="E65">
        <v>2</v>
      </c>
      <c r="G65" t="s">
        <v>18</v>
      </c>
      <c r="H65" t="s">
        <v>85</v>
      </c>
      <c r="I65">
        <v>10</v>
      </c>
      <c r="J65">
        <f t="shared" si="0"/>
        <v>3.2</v>
      </c>
      <c r="L65">
        <v>10</v>
      </c>
    </row>
    <row r="66" spans="1:12">
      <c r="A66" t="s">
        <v>18</v>
      </c>
      <c r="B66" t="s">
        <v>34</v>
      </c>
      <c r="C66" t="s">
        <v>531</v>
      </c>
      <c r="D66">
        <v>0</v>
      </c>
      <c r="E66">
        <v>1</v>
      </c>
      <c r="G66" t="s">
        <v>18</v>
      </c>
      <c r="H66" t="s">
        <v>86</v>
      </c>
      <c r="I66">
        <v>5</v>
      </c>
      <c r="J66">
        <f t="shared" si="0"/>
        <v>1.6</v>
      </c>
      <c r="L66">
        <v>0</v>
      </c>
    </row>
    <row r="67" spans="1:12">
      <c r="A67" t="s">
        <v>18</v>
      </c>
      <c r="B67" t="s">
        <v>34</v>
      </c>
      <c r="C67" t="s">
        <v>532</v>
      </c>
      <c r="D67">
        <v>2400000</v>
      </c>
      <c r="E67">
        <v>2</v>
      </c>
      <c r="G67" t="s">
        <v>18</v>
      </c>
      <c r="H67" t="s">
        <v>87</v>
      </c>
      <c r="I67">
        <v>5</v>
      </c>
      <c r="J67">
        <f t="shared" si="0"/>
        <v>1.6</v>
      </c>
      <c r="L67">
        <v>10</v>
      </c>
    </row>
    <row r="68" spans="1:12">
      <c r="A68" t="s">
        <v>18</v>
      </c>
      <c r="B68" t="s">
        <v>35</v>
      </c>
      <c r="C68" t="s">
        <v>528</v>
      </c>
      <c r="D68">
        <v>163034.20000000001</v>
      </c>
      <c r="E68">
        <v>2</v>
      </c>
      <c r="G68" t="s">
        <v>18</v>
      </c>
      <c r="H68" t="s">
        <v>88</v>
      </c>
      <c r="I68">
        <v>5</v>
      </c>
      <c r="J68">
        <f t="shared" ref="J68:J108" si="1">ROUND((I68/10)*(16/100)*20,1)</f>
        <v>1.6</v>
      </c>
      <c r="L68">
        <v>0</v>
      </c>
    </row>
    <row r="69" spans="1:12">
      <c r="A69" t="s">
        <v>18</v>
      </c>
      <c r="B69" t="s">
        <v>35</v>
      </c>
      <c r="C69" t="s">
        <v>529</v>
      </c>
      <c r="D69">
        <v>0</v>
      </c>
      <c r="E69">
        <v>1</v>
      </c>
      <c r="G69" t="s">
        <v>18</v>
      </c>
      <c r="H69" t="s">
        <v>89</v>
      </c>
      <c r="I69">
        <v>5</v>
      </c>
      <c r="J69">
        <f t="shared" si="1"/>
        <v>1.6</v>
      </c>
      <c r="L69">
        <v>0</v>
      </c>
    </row>
    <row r="70" spans="1:12">
      <c r="A70" t="s">
        <v>18</v>
      </c>
      <c r="B70" t="s">
        <v>35</v>
      </c>
      <c r="C70" t="s">
        <v>530</v>
      </c>
      <c r="D70">
        <v>112576.65</v>
      </c>
      <c r="E70">
        <v>2</v>
      </c>
      <c r="G70" t="s">
        <v>18</v>
      </c>
      <c r="H70" t="s">
        <v>90</v>
      </c>
      <c r="I70">
        <v>5</v>
      </c>
      <c r="J70">
        <f t="shared" si="1"/>
        <v>1.6</v>
      </c>
      <c r="L70">
        <v>0</v>
      </c>
    </row>
    <row r="71" spans="1:12">
      <c r="A71" t="s">
        <v>18</v>
      </c>
      <c r="B71" t="s">
        <v>35</v>
      </c>
      <c r="C71" t="s">
        <v>531</v>
      </c>
      <c r="D71">
        <v>0</v>
      </c>
      <c r="E71">
        <v>1</v>
      </c>
      <c r="G71" t="s">
        <v>18</v>
      </c>
      <c r="H71" t="s">
        <v>91</v>
      </c>
      <c r="I71">
        <v>5</v>
      </c>
      <c r="J71">
        <f t="shared" si="1"/>
        <v>1.6</v>
      </c>
      <c r="L71">
        <v>0</v>
      </c>
    </row>
    <row r="72" spans="1:12">
      <c r="A72" t="s">
        <v>18</v>
      </c>
      <c r="B72" t="s">
        <v>35</v>
      </c>
      <c r="C72" t="s">
        <v>532</v>
      </c>
      <c r="D72">
        <v>252389.7</v>
      </c>
      <c r="E72">
        <v>2</v>
      </c>
      <c r="G72" t="s">
        <v>18</v>
      </c>
      <c r="H72" t="s">
        <v>92</v>
      </c>
      <c r="I72">
        <v>9</v>
      </c>
      <c r="J72">
        <f t="shared" si="1"/>
        <v>2.9</v>
      </c>
      <c r="L72">
        <v>8</v>
      </c>
    </row>
    <row r="73" spans="1:12">
      <c r="A73" t="s">
        <v>18</v>
      </c>
      <c r="B73" t="s">
        <v>36</v>
      </c>
      <c r="C73" t="s">
        <v>528</v>
      </c>
      <c r="E73">
        <v>1</v>
      </c>
      <c r="G73" t="s">
        <v>18</v>
      </c>
      <c r="H73" t="s">
        <v>93</v>
      </c>
      <c r="I73">
        <v>5</v>
      </c>
      <c r="J73">
        <f t="shared" si="1"/>
        <v>1.6</v>
      </c>
      <c r="L73">
        <v>0</v>
      </c>
    </row>
    <row r="74" spans="1:12">
      <c r="A74" t="s">
        <v>18</v>
      </c>
      <c r="B74" t="s">
        <v>36</v>
      </c>
      <c r="C74" t="s">
        <v>529</v>
      </c>
      <c r="E74">
        <v>1</v>
      </c>
      <c r="G74" t="s">
        <v>18</v>
      </c>
      <c r="H74" t="s">
        <v>94</v>
      </c>
      <c r="I74">
        <v>6</v>
      </c>
      <c r="J74">
        <f t="shared" si="1"/>
        <v>1.9</v>
      </c>
      <c r="L74">
        <v>2</v>
      </c>
    </row>
    <row r="75" spans="1:12">
      <c r="A75" t="s">
        <v>18</v>
      </c>
      <c r="B75" t="s">
        <v>36</v>
      </c>
      <c r="C75" t="s">
        <v>530</v>
      </c>
      <c r="E75">
        <v>1</v>
      </c>
      <c r="G75" t="s">
        <v>18</v>
      </c>
      <c r="H75" t="s">
        <v>95</v>
      </c>
      <c r="I75">
        <v>5</v>
      </c>
      <c r="J75">
        <f t="shared" si="1"/>
        <v>1.6</v>
      </c>
      <c r="L75">
        <v>0</v>
      </c>
    </row>
    <row r="76" spans="1:12">
      <c r="A76" t="s">
        <v>18</v>
      </c>
      <c r="B76" t="s">
        <v>36</v>
      </c>
      <c r="C76" t="s">
        <v>531</v>
      </c>
      <c r="E76">
        <v>1</v>
      </c>
      <c r="G76" t="s">
        <v>18</v>
      </c>
      <c r="H76" t="s">
        <v>96</v>
      </c>
      <c r="I76">
        <v>5</v>
      </c>
      <c r="J76">
        <f t="shared" si="1"/>
        <v>1.6</v>
      </c>
      <c r="L76">
        <v>0</v>
      </c>
    </row>
    <row r="77" spans="1:12">
      <c r="A77" t="s">
        <v>18</v>
      </c>
      <c r="B77" t="s">
        <v>36</v>
      </c>
      <c r="C77" t="s">
        <v>532</v>
      </c>
      <c r="E77">
        <v>1</v>
      </c>
      <c r="G77" t="s">
        <v>18</v>
      </c>
      <c r="H77" t="s">
        <v>97</v>
      </c>
      <c r="I77">
        <v>5</v>
      </c>
      <c r="J77">
        <f t="shared" si="1"/>
        <v>1.6</v>
      </c>
      <c r="L77">
        <v>0</v>
      </c>
    </row>
    <row r="78" spans="1:12">
      <c r="A78" t="s">
        <v>18</v>
      </c>
      <c r="B78" t="s">
        <v>37</v>
      </c>
      <c r="C78" t="s">
        <v>528</v>
      </c>
      <c r="D78">
        <v>202954.4</v>
      </c>
      <c r="E78">
        <v>2</v>
      </c>
      <c r="G78" t="s">
        <v>18</v>
      </c>
      <c r="H78" t="s">
        <v>98</v>
      </c>
      <c r="I78">
        <v>5</v>
      </c>
      <c r="J78">
        <f t="shared" si="1"/>
        <v>1.6</v>
      </c>
      <c r="L78">
        <v>0</v>
      </c>
    </row>
    <row r="79" spans="1:12">
      <c r="A79" t="s">
        <v>18</v>
      </c>
      <c r="B79" t="s">
        <v>37</v>
      </c>
      <c r="C79" t="s">
        <v>529</v>
      </c>
      <c r="D79">
        <v>209025</v>
      </c>
      <c r="E79">
        <v>2</v>
      </c>
      <c r="G79" t="s">
        <v>18</v>
      </c>
      <c r="H79" t="s">
        <v>99</v>
      </c>
      <c r="I79">
        <v>5</v>
      </c>
      <c r="J79">
        <f t="shared" si="1"/>
        <v>1.6</v>
      </c>
      <c r="L79">
        <v>0</v>
      </c>
    </row>
    <row r="80" spans="1:12">
      <c r="A80" t="s">
        <v>18</v>
      </c>
      <c r="B80" t="s">
        <v>37</v>
      </c>
      <c r="C80" t="s">
        <v>530</v>
      </c>
      <c r="D80">
        <v>157685</v>
      </c>
      <c r="E80">
        <v>2</v>
      </c>
      <c r="G80" t="s">
        <v>18</v>
      </c>
      <c r="H80" t="s">
        <v>100</v>
      </c>
      <c r="I80">
        <v>5</v>
      </c>
      <c r="J80">
        <f t="shared" si="1"/>
        <v>1.6</v>
      </c>
      <c r="L80">
        <v>0</v>
      </c>
    </row>
    <row r="81" spans="1:12">
      <c r="A81" t="s">
        <v>18</v>
      </c>
      <c r="B81" t="s">
        <v>37</v>
      </c>
      <c r="C81" t="s">
        <v>531</v>
      </c>
      <c r="D81">
        <v>190274</v>
      </c>
      <c r="E81">
        <v>2</v>
      </c>
      <c r="G81" t="s">
        <v>18</v>
      </c>
      <c r="H81" t="s">
        <v>101</v>
      </c>
      <c r="I81">
        <v>10</v>
      </c>
      <c r="J81">
        <f t="shared" si="1"/>
        <v>3.2</v>
      </c>
      <c r="L81">
        <v>10</v>
      </c>
    </row>
    <row r="82" spans="1:12">
      <c r="A82" t="s">
        <v>18</v>
      </c>
      <c r="B82" t="s">
        <v>37</v>
      </c>
      <c r="C82" t="s">
        <v>532</v>
      </c>
      <c r="D82">
        <v>126500</v>
      </c>
      <c r="E82">
        <v>2</v>
      </c>
      <c r="G82" t="s">
        <v>18</v>
      </c>
      <c r="H82" t="s">
        <v>102</v>
      </c>
      <c r="I82">
        <v>5</v>
      </c>
      <c r="J82">
        <f t="shared" si="1"/>
        <v>1.6</v>
      </c>
      <c r="L82">
        <v>0</v>
      </c>
    </row>
    <row r="83" spans="1:12">
      <c r="A83" t="s">
        <v>18</v>
      </c>
      <c r="B83" t="s">
        <v>38</v>
      </c>
      <c r="C83" t="s">
        <v>528</v>
      </c>
      <c r="D83">
        <v>0</v>
      </c>
      <c r="E83">
        <v>1</v>
      </c>
      <c r="G83" t="s">
        <v>18</v>
      </c>
      <c r="H83" t="s">
        <v>103</v>
      </c>
      <c r="I83">
        <v>5</v>
      </c>
      <c r="J83">
        <f t="shared" si="1"/>
        <v>1.6</v>
      </c>
      <c r="L83">
        <v>0</v>
      </c>
    </row>
    <row r="84" spans="1:12">
      <c r="A84" t="s">
        <v>18</v>
      </c>
      <c r="B84" t="s">
        <v>38</v>
      </c>
      <c r="C84" t="s">
        <v>529</v>
      </c>
      <c r="D84">
        <v>0</v>
      </c>
      <c r="E84">
        <v>1</v>
      </c>
      <c r="G84" t="s">
        <v>18</v>
      </c>
      <c r="H84" t="s">
        <v>104</v>
      </c>
      <c r="I84">
        <v>5</v>
      </c>
      <c r="J84">
        <f t="shared" si="1"/>
        <v>1.6</v>
      </c>
      <c r="L84">
        <v>0</v>
      </c>
    </row>
    <row r="85" spans="1:12">
      <c r="A85" t="s">
        <v>18</v>
      </c>
      <c r="B85" t="s">
        <v>38</v>
      </c>
      <c r="C85" t="s">
        <v>530</v>
      </c>
      <c r="D85">
        <v>0</v>
      </c>
      <c r="E85">
        <v>1</v>
      </c>
      <c r="G85" t="s">
        <v>18</v>
      </c>
      <c r="H85" t="s">
        <v>105</v>
      </c>
      <c r="I85">
        <v>5</v>
      </c>
      <c r="J85">
        <f t="shared" si="1"/>
        <v>1.6</v>
      </c>
      <c r="L85">
        <v>0</v>
      </c>
    </row>
    <row r="86" spans="1:12">
      <c r="A86" t="s">
        <v>18</v>
      </c>
      <c r="B86" t="s">
        <v>38</v>
      </c>
      <c r="C86" t="s">
        <v>531</v>
      </c>
      <c r="D86">
        <v>0</v>
      </c>
      <c r="E86">
        <v>1</v>
      </c>
      <c r="G86" t="s">
        <v>18</v>
      </c>
      <c r="H86" t="s">
        <v>106</v>
      </c>
      <c r="I86">
        <v>10</v>
      </c>
      <c r="J86">
        <f t="shared" si="1"/>
        <v>3.2</v>
      </c>
      <c r="L86">
        <v>10</v>
      </c>
    </row>
    <row r="87" spans="1:12">
      <c r="A87" t="s">
        <v>18</v>
      </c>
      <c r="B87" t="s">
        <v>38</v>
      </c>
      <c r="C87" t="s">
        <v>532</v>
      </c>
      <c r="D87">
        <v>0</v>
      </c>
      <c r="E87">
        <v>1</v>
      </c>
      <c r="G87" t="s">
        <v>18</v>
      </c>
      <c r="H87" t="s">
        <v>107</v>
      </c>
      <c r="I87">
        <v>5</v>
      </c>
      <c r="J87">
        <f t="shared" si="1"/>
        <v>1.6</v>
      </c>
      <c r="L87">
        <v>0</v>
      </c>
    </row>
    <row r="88" spans="1:12">
      <c r="A88" t="s">
        <v>18</v>
      </c>
      <c r="B88" t="s">
        <v>39</v>
      </c>
      <c r="C88" t="s">
        <v>528</v>
      </c>
      <c r="E88">
        <v>1</v>
      </c>
      <c r="G88" t="s">
        <v>18</v>
      </c>
      <c r="H88" t="s">
        <v>108</v>
      </c>
      <c r="I88">
        <v>5</v>
      </c>
      <c r="J88">
        <f t="shared" si="1"/>
        <v>1.6</v>
      </c>
      <c r="L88">
        <v>0</v>
      </c>
    </row>
    <row r="89" spans="1:12">
      <c r="A89" t="s">
        <v>18</v>
      </c>
      <c r="B89" t="s">
        <v>39</v>
      </c>
      <c r="C89" t="s">
        <v>529</v>
      </c>
      <c r="E89">
        <v>1</v>
      </c>
      <c r="G89" t="s">
        <v>18</v>
      </c>
      <c r="H89" t="s">
        <v>109</v>
      </c>
      <c r="I89">
        <v>5</v>
      </c>
      <c r="J89">
        <f t="shared" si="1"/>
        <v>1.6</v>
      </c>
      <c r="L89">
        <v>0</v>
      </c>
    </row>
    <row r="90" spans="1:12">
      <c r="A90" t="s">
        <v>18</v>
      </c>
      <c r="B90" t="s">
        <v>39</v>
      </c>
      <c r="C90" t="s">
        <v>530</v>
      </c>
      <c r="E90">
        <v>1</v>
      </c>
      <c r="G90" t="s">
        <v>18</v>
      </c>
      <c r="H90" t="s">
        <v>110</v>
      </c>
      <c r="I90">
        <v>5</v>
      </c>
      <c r="J90">
        <f t="shared" si="1"/>
        <v>1.6</v>
      </c>
      <c r="L90">
        <v>0</v>
      </c>
    </row>
    <row r="91" spans="1:12">
      <c r="A91" t="s">
        <v>18</v>
      </c>
      <c r="B91" t="s">
        <v>39</v>
      </c>
      <c r="C91" t="s">
        <v>531</v>
      </c>
      <c r="E91">
        <v>1</v>
      </c>
      <c r="G91" t="s">
        <v>18</v>
      </c>
      <c r="H91" t="s">
        <v>111</v>
      </c>
      <c r="I91">
        <v>10</v>
      </c>
      <c r="J91">
        <f t="shared" si="1"/>
        <v>3.2</v>
      </c>
      <c r="L91">
        <v>10</v>
      </c>
    </row>
    <row r="92" spans="1:12">
      <c r="A92" t="s">
        <v>18</v>
      </c>
      <c r="B92" t="s">
        <v>39</v>
      </c>
      <c r="C92" t="s">
        <v>532</v>
      </c>
      <c r="E92">
        <v>1</v>
      </c>
      <c r="G92" t="s">
        <v>18</v>
      </c>
      <c r="H92" t="s">
        <v>112</v>
      </c>
      <c r="I92">
        <v>5</v>
      </c>
      <c r="J92">
        <f t="shared" si="1"/>
        <v>1.6</v>
      </c>
      <c r="L92">
        <v>0</v>
      </c>
    </row>
    <row r="93" spans="1:12">
      <c r="A93" t="s">
        <v>18</v>
      </c>
      <c r="B93" t="s">
        <v>40</v>
      </c>
      <c r="C93" t="s">
        <v>528</v>
      </c>
      <c r="E93">
        <v>1</v>
      </c>
      <c r="G93" t="s">
        <v>18</v>
      </c>
      <c r="H93" t="s">
        <v>113</v>
      </c>
      <c r="I93">
        <v>5</v>
      </c>
      <c r="J93">
        <f t="shared" si="1"/>
        <v>1.6</v>
      </c>
      <c r="L93">
        <v>0</v>
      </c>
    </row>
    <row r="94" spans="1:12">
      <c r="A94" t="s">
        <v>18</v>
      </c>
      <c r="B94" t="s">
        <v>40</v>
      </c>
      <c r="C94" t="s">
        <v>529</v>
      </c>
      <c r="E94">
        <v>1</v>
      </c>
      <c r="G94" t="s">
        <v>18</v>
      </c>
      <c r="H94" t="s">
        <v>114</v>
      </c>
      <c r="I94">
        <v>5</v>
      </c>
      <c r="J94">
        <f t="shared" si="1"/>
        <v>1.6</v>
      </c>
      <c r="L94">
        <v>0</v>
      </c>
    </row>
    <row r="95" spans="1:12">
      <c r="A95" t="s">
        <v>18</v>
      </c>
      <c r="B95" t="s">
        <v>40</v>
      </c>
      <c r="C95" t="s">
        <v>530</v>
      </c>
      <c r="E95">
        <v>1</v>
      </c>
      <c r="G95" t="s">
        <v>18</v>
      </c>
      <c r="H95" t="s">
        <v>115</v>
      </c>
      <c r="I95">
        <v>5</v>
      </c>
      <c r="J95">
        <f t="shared" si="1"/>
        <v>1.6</v>
      </c>
      <c r="L95">
        <v>0</v>
      </c>
    </row>
    <row r="96" spans="1:12">
      <c r="A96" t="s">
        <v>18</v>
      </c>
      <c r="B96" t="s">
        <v>40</v>
      </c>
      <c r="C96" t="s">
        <v>531</v>
      </c>
      <c r="E96">
        <v>1</v>
      </c>
      <c r="G96" t="s">
        <v>18</v>
      </c>
      <c r="H96" t="s">
        <v>116</v>
      </c>
      <c r="I96">
        <v>5</v>
      </c>
      <c r="J96">
        <f t="shared" si="1"/>
        <v>1.6</v>
      </c>
      <c r="L96">
        <v>0</v>
      </c>
    </row>
    <row r="97" spans="1:12">
      <c r="A97" t="s">
        <v>18</v>
      </c>
      <c r="B97" t="s">
        <v>40</v>
      </c>
      <c r="C97" t="s">
        <v>532</v>
      </c>
      <c r="E97">
        <v>1</v>
      </c>
      <c r="G97" t="s">
        <v>18</v>
      </c>
      <c r="H97" t="s">
        <v>117</v>
      </c>
      <c r="I97">
        <v>5</v>
      </c>
      <c r="J97">
        <f t="shared" si="1"/>
        <v>1.6</v>
      </c>
      <c r="L97">
        <v>0</v>
      </c>
    </row>
    <row r="98" spans="1:12">
      <c r="A98" t="s">
        <v>18</v>
      </c>
      <c r="B98" t="s">
        <v>41</v>
      </c>
      <c r="C98" t="s">
        <v>528</v>
      </c>
      <c r="D98">
        <v>0</v>
      </c>
      <c r="E98">
        <v>1</v>
      </c>
      <c r="G98" t="s">
        <v>18</v>
      </c>
      <c r="H98" t="s">
        <v>118</v>
      </c>
      <c r="I98">
        <v>5</v>
      </c>
      <c r="J98">
        <f t="shared" si="1"/>
        <v>1.6</v>
      </c>
      <c r="L98">
        <v>0</v>
      </c>
    </row>
    <row r="99" spans="1:12">
      <c r="A99" t="s">
        <v>18</v>
      </c>
      <c r="B99" t="s">
        <v>41</v>
      </c>
      <c r="C99" t="s">
        <v>529</v>
      </c>
      <c r="D99">
        <v>0</v>
      </c>
      <c r="E99">
        <v>1</v>
      </c>
      <c r="G99" t="s">
        <v>18</v>
      </c>
      <c r="H99" t="s">
        <v>119</v>
      </c>
      <c r="I99">
        <v>5</v>
      </c>
      <c r="J99">
        <f t="shared" si="1"/>
        <v>1.6</v>
      </c>
      <c r="L99">
        <v>0</v>
      </c>
    </row>
    <row r="100" spans="1:12">
      <c r="A100" t="s">
        <v>18</v>
      </c>
      <c r="B100" t="s">
        <v>41</v>
      </c>
      <c r="C100" t="s">
        <v>530</v>
      </c>
      <c r="D100">
        <v>0</v>
      </c>
      <c r="E100">
        <v>1</v>
      </c>
      <c r="G100" t="s">
        <v>18</v>
      </c>
      <c r="H100" t="s">
        <v>120</v>
      </c>
      <c r="I100">
        <v>5</v>
      </c>
      <c r="J100">
        <f t="shared" si="1"/>
        <v>1.6</v>
      </c>
      <c r="L100">
        <v>0</v>
      </c>
    </row>
    <row r="101" spans="1:12">
      <c r="A101" t="s">
        <v>18</v>
      </c>
      <c r="B101" t="s">
        <v>41</v>
      </c>
      <c r="C101" t="s">
        <v>531</v>
      </c>
      <c r="D101">
        <v>0</v>
      </c>
      <c r="E101">
        <v>1</v>
      </c>
      <c r="G101" t="s">
        <v>18</v>
      </c>
      <c r="H101" t="s">
        <v>121</v>
      </c>
      <c r="I101">
        <v>5</v>
      </c>
      <c r="J101">
        <f t="shared" si="1"/>
        <v>1.6</v>
      </c>
      <c r="L101">
        <v>0</v>
      </c>
    </row>
    <row r="102" spans="1:12">
      <c r="A102" t="s">
        <v>18</v>
      </c>
      <c r="B102" t="s">
        <v>41</v>
      </c>
      <c r="C102" t="s">
        <v>532</v>
      </c>
      <c r="D102">
        <v>0</v>
      </c>
      <c r="E102">
        <v>1</v>
      </c>
      <c r="G102" t="s">
        <v>18</v>
      </c>
      <c r="H102" t="s">
        <v>122</v>
      </c>
      <c r="I102">
        <v>5</v>
      </c>
      <c r="J102">
        <f t="shared" si="1"/>
        <v>1.6</v>
      </c>
      <c r="L102">
        <v>0</v>
      </c>
    </row>
    <row r="103" spans="1:12">
      <c r="A103" t="s">
        <v>18</v>
      </c>
      <c r="B103" t="s">
        <v>42</v>
      </c>
      <c r="C103" t="s">
        <v>528</v>
      </c>
      <c r="D103">
        <v>0</v>
      </c>
      <c r="E103">
        <v>1</v>
      </c>
      <c r="G103" t="s">
        <v>18</v>
      </c>
      <c r="H103" t="s">
        <v>123</v>
      </c>
      <c r="I103">
        <v>5</v>
      </c>
      <c r="J103">
        <f t="shared" si="1"/>
        <v>1.6</v>
      </c>
      <c r="L103">
        <v>0</v>
      </c>
    </row>
    <row r="104" spans="1:12">
      <c r="A104" t="s">
        <v>18</v>
      </c>
      <c r="B104" t="s">
        <v>42</v>
      </c>
      <c r="C104" t="s">
        <v>529</v>
      </c>
      <c r="D104">
        <v>0</v>
      </c>
      <c r="E104">
        <v>1</v>
      </c>
      <c r="G104" t="s">
        <v>18</v>
      </c>
      <c r="H104" t="s">
        <v>124</v>
      </c>
      <c r="I104">
        <v>5</v>
      </c>
      <c r="J104">
        <f t="shared" si="1"/>
        <v>1.6</v>
      </c>
      <c r="L104">
        <v>0</v>
      </c>
    </row>
    <row r="105" spans="1:12">
      <c r="A105" t="s">
        <v>18</v>
      </c>
      <c r="B105" t="s">
        <v>42</v>
      </c>
      <c r="C105" t="s">
        <v>530</v>
      </c>
      <c r="D105">
        <v>0</v>
      </c>
      <c r="E105">
        <v>1</v>
      </c>
      <c r="G105" t="s">
        <v>18</v>
      </c>
      <c r="H105" t="s">
        <v>125</v>
      </c>
      <c r="I105">
        <v>5</v>
      </c>
      <c r="J105">
        <f t="shared" si="1"/>
        <v>1.6</v>
      </c>
      <c r="L105">
        <v>0</v>
      </c>
    </row>
    <row r="106" spans="1:12">
      <c r="A106" t="s">
        <v>18</v>
      </c>
      <c r="B106" t="s">
        <v>42</v>
      </c>
      <c r="C106" t="s">
        <v>531</v>
      </c>
      <c r="D106">
        <v>0</v>
      </c>
      <c r="E106">
        <v>1</v>
      </c>
      <c r="G106" t="s">
        <v>18</v>
      </c>
      <c r="H106" t="s">
        <v>126</v>
      </c>
      <c r="I106">
        <v>5</v>
      </c>
      <c r="J106">
        <f t="shared" si="1"/>
        <v>1.6</v>
      </c>
      <c r="L106">
        <v>0</v>
      </c>
    </row>
    <row r="107" spans="1:12">
      <c r="A107" t="s">
        <v>18</v>
      </c>
      <c r="B107" t="s">
        <v>42</v>
      </c>
      <c r="C107" t="s">
        <v>532</v>
      </c>
      <c r="D107">
        <v>0</v>
      </c>
      <c r="E107">
        <v>1</v>
      </c>
      <c r="G107" t="s">
        <v>18</v>
      </c>
      <c r="H107" t="s">
        <v>127</v>
      </c>
      <c r="I107">
        <v>5</v>
      </c>
      <c r="J107">
        <f t="shared" si="1"/>
        <v>1.6</v>
      </c>
      <c r="L107">
        <v>0</v>
      </c>
    </row>
    <row r="108" spans="1:12">
      <c r="A108" t="s">
        <v>18</v>
      </c>
      <c r="B108" t="s">
        <v>43</v>
      </c>
      <c r="C108" t="s">
        <v>528</v>
      </c>
      <c r="E108">
        <v>1</v>
      </c>
      <c r="G108" t="s">
        <v>18</v>
      </c>
      <c r="H108" t="s">
        <v>128</v>
      </c>
      <c r="I108">
        <v>5</v>
      </c>
      <c r="J108">
        <f t="shared" si="1"/>
        <v>1.6</v>
      </c>
      <c r="L108">
        <v>0</v>
      </c>
    </row>
    <row r="109" spans="1:12">
      <c r="A109" t="s">
        <v>18</v>
      </c>
      <c r="B109" t="s">
        <v>43</v>
      </c>
      <c r="C109" t="s">
        <v>529</v>
      </c>
      <c r="E109">
        <v>1</v>
      </c>
      <c r="G109" t="s">
        <v>164</v>
      </c>
      <c r="H109" t="s">
        <v>165</v>
      </c>
      <c r="I109">
        <v>6</v>
      </c>
      <c r="J109">
        <f>ROUND((I109/10)*(16/100)*25,1)</f>
        <v>2.4</v>
      </c>
      <c r="L109">
        <v>2</v>
      </c>
    </row>
    <row r="110" spans="1:12">
      <c r="A110" t="s">
        <v>18</v>
      </c>
      <c r="B110" t="s">
        <v>43</v>
      </c>
      <c r="C110" t="s">
        <v>530</v>
      </c>
      <c r="E110">
        <v>1</v>
      </c>
      <c r="G110" t="s">
        <v>164</v>
      </c>
      <c r="H110" t="s">
        <v>166</v>
      </c>
      <c r="I110">
        <v>10</v>
      </c>
      <c r="J110">
        <f t="shared" ref="J110:J173" si="2">ROUND((I110/10)*(16/100)*25,1)</f>
        <v>4</v>
      </c>
      <c r="L110">
        <v>10</v>
      </c>
    </row>
    <row r="111" spans="1:12">
      <c r="A111" t="s">
        <v>18</v>
      </c>
      <c r="B111" t="s">
        <v>43</v>
      </c>
      <c r="C111" t="s">
        <v>531</v>
      </c>
      <c r="E111">
        <v>1</v>
      </c>
      <c r="G111" t="s">
        <v>164</v>
      </c>
      <c r="H111" t="s">
        <v>167</v>
      </c>
      <c r="I111">
        <v>10</v>
      </c>
      <c r="J111">
        <f t="shared" si="2"/>
        <v>4</v>
      </c>
      <c r="L111">
        <v>10</v>
      </c>
    </row>
    <row r="112" spans="1:12">
      <c r="A112" t="s">
        <v>18</v>
      </c>
      <c r="B112" t="s">
        <v>43</v>
      </c>
      <c r="C112" t="s">
        <v>532</v>
      </c>
      <c r="E112">
        <v>1</v>
      </c>
      <c r="G112" t="s">
        <v>164</v>
      </c>
      <c r="H112" t="s">
        <v>168</v>
      </c>
      <c r="I112">
        <v>9</v>
      </c>
      <c r="J112">
        <f t="shared" si="2"/>
        <v>3.6</v>
      </c>
      <c r="L112">
        <v>8</v>
      </c>
    </row>
    <row r="113" spans="1:12">
      <c r="A113" t="s">
        <v>18</v>
      </c>
      <c r="B113" t="s">
        <v>44</v>
      </c>
      <c r="C113" t="s">
        <v>528</v>
      </c>
      <c r="D113">
        <v>24000</v>
      </c>
      <c r="E113">
        <v>2</v>
      </c>
      <c r="G113" t="s">
        <v>164</v>
      </c>
      <c r="H113" t="s">
        <v>169</v>
      </c>
      <c r="I113">
        <v>9</v>
      </c>
      <c r="J113">
        <f t="shared" si="2"/>
        <v>3.6</v>
      </c>
      <c r="L113">
        <v>8</v>
      </c>
    </row>
    <row r="114" spans="1:12">
      <c r="A114" t="s">
        <v>18</v>
      </c>
      <c r="B114" t="s">
        <v>44</v>
      </c>
      <c r="C114" t="s">
        <v>529</v>
      </c>
      <c r="D114">
        <v>24200</v>
      </c>
      <c r="E114">
        <v>2</v>
      </c>
      <c r="G114" t="s">
        <v>164</v>
      </c>
      <c r="H114" t="s">
        <v>170</v>
      </c>
      <c r="I114">
        <v>9</v>
      </c>
      <c r="J114">
        <f t="shared" si="2"/>
        <v>3.6</v>
      </c>
      <c r="L114">
        <v>8</v>
      </c>
    </row>
    <row r="115" spans="1:12">
      <c r="A115" t="s">
        <v>18</v>
      </c>
      <c r="B115" t="s">
        <v>44</v>
      </c>
      <c r="C115" t="s">
        <v>530</v>
      </c>
      <c r="D115">
        <v>33900</v>
      </c>
      <c r="E115">
        <v>2</v>
      </c>
      <c r="G115" t="s">
        <v>164</v>
      </c>
      <c r="H115" t="s">
        <v>171</v>
      </c>
      <c r="I115">
        <v>5</v>
      </c>
      <c r="J115">
        <f t="shared" si="2"/>
        <v>2</v>
      </c>
      <c r="L115">
        <v>0</v>
      </c>
    </row>
    <row r="116" spans="1:12">
      <c r="A116" t="s">
        <v>18</v>
      </c>
      <c r="B116" t="s">
        <v>44</v>
      </c>
      <c r="C116" t="s">
        <v>531</v>
      </c>
      <c r="D116">
        <v>52750</v>
      </c>
      <c r="E116">
        <v>2</v>
      </c>
      <c r="G116" t="s">
        <v>164</v>
      </c>
      <c r="H116" t="s">
        <v>172</v>
      </c>
      <c r="I116">
        <v>5</v>
      </c>
      <c r="J116">
        <f t="shared" si="2"/>
        <v>2</v>
      </c>
      <c r="L116">
        <v>0</v>
      </c>
    </row>
    <row r="117" spans="1:12">
      <c r="A117" t="s">
        <v>18</v>
      </c>
      <c r="B117" t="s">
        <v>44</v>
      </c>
      <c r="C117" t="s">
        <v>532</v>
      </c>
      <c r="D117">
        <v>83400</v>
      </c>
      <c r="E117">
        <v>2</v>
      </c>
      <c r="G117" t="s">
        <v>164</v>
      </c>
      <c r="H117" t="s">
        <v>173</v>
      </c>
      <c r="I117">
        <v>5</v>
      </c>
      <c r="J117">
        <f t="shared" si="2"/>
        <v>2</v>
      </c>
      <c r="L117">
        <v>0</v>
      </c>
    </row>
    <row r="118" spans="1:12">
      <c r="A118" t="s">
        <v>18</v>
      </c>
      <c r="B118" t="s">
        <v>45</v>
      </c>
      <c r="C118" t="s">
        <v>528</v>
      </c>
      <c r="D118">
        <v>0</v>
      </c>
      <c r="E118">
        <v>1</v>
      </c>
      <c r="G118" t="s">
        <v>164</v>
      </c>
      <c r="H118" t="s">
        <v>174</v>
      </c>
      <c r="I118">
        <v>5</v>
      </c>
      <c r="J118">
        <f t="shared" si="2"/>
        <v>2</v>
      </c>
      <c r="L118">
        <v>0</v>
      </c>
    </row>
    <row r="119" spans="1:12">
      <c r="A119" t="s">
        <v>18</v>
      </c>
      <c r="B119" t="s">
        <v>45</v>
      </c>
      <c r="C119" t="s">
        <v>529</v>
      </c>
      <c r="D119">
        <v>0</v>
      </c>
      <c r="E119">
        <v>1</v>
      </c>
      <c r="G119" t="s">
        <v>164</v>
      </c>
      <c r="H119" t="s">
        <v>175</v>
      </c>
      <c r="I119">
        <v>5</v>
      </c>
      <c r="J119">
        <f t="shared" si="2"/>
        <v>2</v>
      </c>
      <c r="L119">
        <v>0</v>
      </c>
    </row>
    <row r="120" spans="1:12">
      <c r="A120" t="s">
        <v>18</v>
      </c>
      <c r="B120" t="s">
        <v>45</v>
      </c>
      <c r="C120" t="s">
        <v>530</v>
      </c>
      <c r="D120">
        <v>0</v>
      </c>
      <c r="E120">
        <v>1</v>
      </c>
      <c r="G120" t="s">
        <v>164</v>
      </c>
      <c r="H120" t="s">
        <v>176</v>
      </c>
      <c r="I120">
        <v>9</v>
      </c>
      <c r="J120">
        <f t="shared" si="2"/>
        <v>3.6</v>
      </c>
      <c r="L120">
        <v>8</v>
      </c>
    </row>
    <row r="121" spans="1:12">
      <c r="A121" t="s">
        <v>18</v>
      </c>
      <c r="B121" t="s">
        <v>45</v>
      </c>
      <c r="C121" t="s">
        <v>531</v>
      </c>
      <c r="D121">
        <v>0</v>
      </c>
      <c r="E121">
        <v>1</v>
      </c>
      <c r="G121" t="s">
        <v>164</v>
      </c>
      <c r="H121" t="s">
        <v>177</v>
      </c>
      <c r="I121">
        <v>5</v>
      </c>
      <c r="J121">
        <f t="shared" si="2"/>
        <v>2</v>
      </c>
      <c r="L121">
        <v>0</v>
      </c>
    </row>
    <row r="122" spans="1:12">
      <c r="A122" t="s">
        <v>18</v>
      </c>
      <c r="B122" t="s">
        <v>45</v>
      </c>
      <c r="C122" t="s">
        <v>532</v>
      </c>
      <c r="D122">
        <v>0</v>
      </c>
      <c r="E122">
        <v>1</v>
      </c>
      <c r="G122" t="s">
        <v>164</v>
      </c>
      <c r="H122" t="s">
        <v>178</v>
      </c>
      <c r="I122">
        <v>5</v>
      </c>
      <c r="J122">
        <f t="shared" si="2"/>
        <v>2</v>
      </c>
      <c r="L122">
        <v>0</v>
      </c>
    </row>
    <row r="123" spans="1:12">
      <c r="A123" t="s">
        <v>18</v>
      </c>
      <c r="B123" t="s">
        <v>46</v>
      </c>
      <c r="C123" t="s">
        <v>528</v>
      </c>
      <c r="D123">
        <v>0</v>
      </c>
      <c r="E123">
        <v>1</v>
      </c>
      <c r="G123" t="s">
        <v>164</v>
      </c>
      <c r="H123" t="s">
        <v>179</v>
      </c>
      <c r="I123">
        <v>5</v>
      </c>
      <c r="J123">
        <f t="shared" si="2"/>
        <v>2</v>
      </c>
      <c r="L123">
        <v>0</v>
      </c>
    </row>
    <row r="124" spans="1:12">
      <c r="A124" t="s">
        <v>18</v>
      </c>
      <c r="B124" t="s">
        <v>46</v>
      </c>
      <c r="C124" t="s">
        <v>529</v>
      </c>
      <c r="D124">
        <v>0</v>
      </c>
      <c r="E124">
        <v>1</v>
      </c>
      <c r="G124" t="s">
        <v>164</v>
      </c>
      <c r="H124" t="s">
        <v>180</v>
      </c>
      <c r="I124">
        <v>5</v>
      </c>
      <c r="J124">
        <f t="shared" si="2"/>
        <v>2</v>
      </c>
      <c r="L124">
        <v>0</v>
      </c>
    </row>
    <row r="125" spans="1:12">
      <c r="A125" t="s">
        <v>18</v>
      </c>
      <c r="B125" t="s">
        <v>46</v>
      </c>
      <c r="C125" t="s">
        <v>530</v>
      </c>
      <c r="D125">
        <v>0</v>
      </c>
      <c r="E125">
        <v>1</v>
      </c>
      <c r="G125" t="s">
        <v>164</v>
      </c>
      <c r="H125" t="s">
        <v>181</v>
      </c>
      <c r="I125">
        <v>5</v>
      </c>
      <c r="J125">
        <f t="shared" si="2"/>
        <v>2</v>
      </c>
      <c r="L125">
        <v>0</v>
      </c>
    </row>
    <row r="126" spans="1:12">
      <c r="A126" t="s">
        <v>18</v>
      </c>
      <c r="B126" t="s">
        <v>46</v>
      </c>
      <c r="C126" t="s">
        <v>531</v>
      </c>
      <c r="D126">
        <v>0</v>
      </c>
      <c r="E126">
        <v>1</v>
      </c>
      <c r="G126" t="s">
        <v>164</v>
      </c>
      <c r="H126" t="s">
        <v>182</v>
      </c>
      <c r="I126">
        <v>5</v>
      </c>
      <c r="J126">
        <f t="shared" si="2"/>
        <v>2</v>
      </c>
      <c r="L126">
        <v>0</v>
      </c>
    </row>
    <row r="127" spans="1:12">
      <c r="A127" t="s">
        <v>18</v>
      </c>
      <c r="B127" t="s">
        <v>46</v>
      </c>
      <c r="C127" t="s">
        <v>532</v>
      </c>
      <c r="D127">
        <v>0</v>
      </c>
      <c r="E127">
        <v>1</v>
      </c>
      <c r="G127" t="s">
        <v>164</v>
      </c>
      <c r="H127" t="s">
        <v>183</v>
      </c>
      <c r="I127">
        <v>5</v>
      </c>
      <c r="J127">
        <f t="shared" si="2"/>
        <v>2</v>
      </c>
      <c r="L127">
        <v>0</v>
      </c>
    </row>
    <row r="128" spans="1:12">
      <c r="A128" t="s">
        <v>18</v>
      </c>
      <c r="B128" t="s">
        <v>47</v>
      </c>
      <c r="C128" t="s">
        <v>528</v>
      </c>
      <c r="D128">
        <v>0</v>
      </c>
      <c r="E128">
        <v>1</v>
      </c>
      <c r="G128" t="s">
        <v>164</v>
      </c>
      <c r="H128" t="s">
        <v>184</v>
      </c>
      <c r="I128">
        <v>5</v>
      </c>
      <c r="J128">
        <f t="shared" si="2"/>
        <v>2</v>
      </c>
      <c r="L128">
        <v>0</v>
      </c>
    </row>
    <row r="129" spans="1:12">
      <c r="A129" t="s">
        <v>18</v>
      </c>
      <c r="B129" t="s">
        <v>47</v>
      </c>
      <c r="C129" t="s">
        <v>529</v>
      </c>
      <c r="D129">
        <v>0</v>
      </c>
      <c r="E129">
        <v>1</v>
      </c>
      <c r="G129" t="s">
        <v>164</v>
      </c>
      <c r="H129" t="s">
        <v>185</v>
      </c>
      <c r="I129">
        <v>5</v>
      </c>
      <c r="J129">
        <f t="shared" si="2"/>
        <v>2</v>
      </c>
      <c r="L129">
        <v>0</v>
      </c>
    </row>
    <row r="130" spans="1:12">
      <c r="A130" t="s">
        <v>18</v>
      </c>
      <c r="B130" t="s">
        <v>47</v>
      </c>
      <c r="C130" t="s">
        <v>530</v>
      </c>
      <c r="D130">
        <v>0</v>
      </c>
      <c r="E130">
        <v>1</v>
      </c>
      <c r="G130" t="s">
        <v>164</v>
      </c>
      <c r="H130" t="s">
        <v>186</v>
      </c>
      <c r="I130">
        <v>5</v>
      </c>
      <c r="J130">
        <f t="shared" si="2"/>
        <v>2</v>
      </c>
      <c r="L130">
        <v>0</v>
      </c>
    </row>
    <row r="131" spans="1:12">
      <c r="A131" t="s">
        <v>18</v>
      </c>
      <c r="B131" t="s">
        <v>47</v>
      </c>
      <c r="C131" t="s">
        <v>531</v>
      </c>
      <c r="D131">
        <v>0</v>
      </c>
      <c r="E131">
        <v>1</v>
      </c>
      <c r="G131" t="s">
        <v>164</v>
      </c>
      <c r="H131" t="s">
        <v>187</v>
      </c>
      <c r="I131">
        <v>5</v>
      </c>
      <c r="J131">
        <f t="shared" si="2"/>
        <v>2</v>
      </c>
      <c r="L131">
        <v>0</v>
      </c>
    </row>
    <row r="132" spans="1:12">
      <c r="A132" t="s">
        <v>18</v>
      </c>
      <c r="B132" t="s">
        <v>47</v>
      </c>
      <c r="C132" t="s">
        <v>532</v>
      </c>
      <c r="D132">
        <v>0</v>
      </c>
      <c r="E132">
        <v>1</v>
      </c>
      <c r="G132" t="s">
        <v>164</v>
      </c>
      <c r="H132" t="s">
        <v>188</v>
      </c>
      <c r="I132">
        <v>5</v>
      </c>
      <c r="J132">
        <f t="shared" si="2"/>
        <v>2</v>
      </c>
      <c r="L132">
        <v>0</v>
      </c>
    </row>
    <row r="133" spans="1:12">
      <c r="A133" t="s">
        <v>18</v>
      </c>
      <c r="B133" t="s">
        <v>48</v>
      </c>
      <c r="C133" t="s">
        <v>528</v>
      </c>
      <c r="D133">
        <v>0</v>
      </c>
      <c r="E133">
        <v>1</v>
      </c>
      <c r="G133" t="s">
        <v>164</v>
      </c>
      <c r="H133" t="s">
        <v>189</v>
      </c>
      <c r="I133">
        <v>5</v>
      </c>
      <c r="J133">
        <f t="shared" si="2"/>
        <v>2</v>
      </c>
      <c r="L133">
        <v>0</v>
      </c>
    </row>
    <row r="134" spans="1:12">
      <c r="A134" t="s">
        <v>18</v>
      </c>
      <c r="B134" t="s">
        <v>48</v>
      </c>
      <c r="C134" t="s">
        <v>529</v>
      </c>
      <c r="D134">
        <v>0</v>
      </c>
      <c r="E134">
        <v>1</v>
      </c>
      <c r="G134" t="s">
        <v>164</v>
      </c>
      <c r="H134" t="s">
        <v>190</v>
      </c>
      <c r="I134">
        <v>5</v>
      </c>
      <c r="J134">
        <f t="shared" si="2"/>
        <v>2</v>
      </c>
      <c r="L134">
        <v>0</v>
      </c>
    </row>
    <row r="135" spans="1:12">
      <c r="A135" t="s">
        <v>18</v>
      </c>
      <c r="B135" t="s">
        <v>48</v>
      </c>
      <c r="C135" t="s">
        <v>530</v>
      </c>
      <c r="D135">
        <v>0</v>
      </c>
      <c r="E135">
        <v>1</v>
      </c>
      <c r="G135" t="s">
        <v>164</v>
      </c>
      <c r="H135" t="s">
        <v>191</v>
      </c>
      <c r="I135">
        <v>5</v>
      </c>
      <c r="J135">
        <f t="shared" si="2"/>
        <v>2</v>
      </c>
      <c r="L135">
        <v>0</v>
      </c>
    </row>
    <row r="136" spans="1:12">
      <c r="A136" t="s">
        <v>18</v>
      </c>
      <c r="B136" t="s">
        <v>48</v>
      </c>
      <c r="C136" t="s">
        <v>531</v>
      </c>
      <c r="D136">
        <v>0</v>
      </c>
      <c r="E136">
        <v>1</v>
      </c>
      <c r="G136" t="s">
        <v>164</v>
      </c>
      <c r="H136" t="s">
        <v>192</v>
      </c>
      <c r="I136">
        <v>10</v>
      </c>
      <c r="J136">
        <f t="shared" si="2"/>
        <v>4</v>
      </c>
      <c r="L136">
        <v>10</v>
      </c>
    </row>
    <row r="137" spans="1:12">
      <c r="A137" t="s">
        <v>18</v>
      </c>
      <c r="B137" t="s">
        <v>48</v>
      </c>
      <c r="C137" t="s">
        <v>532</v>
      </c>
      <c r="D137">
        <v>0</v>
      </c>
      <c r="E137">
        <v>1</v>
      </c>
      <c r="G137" t="s">
        <v>164</v>
      </c>
      <c r="H137" t="s">
        <v>193</v>
      </c>
      <c r="I137">
        <v>5</v>
      </c>
      <c r="J137">
        <f t="shared" si="2"/>
        <v>2</v>
      </c>
      <c r="L137">
        <v>0</v>
      </c>
    </row>
    <row r="138" spans="1:12">
      <c r="A138" t="s">
        <v>18</v>
      </c>
      <c r="B138" t="s">
        <v>49</v>
      </c>
      <c r="C138" t="s">
        <v>528</v>
      </c>
      <c r="D138">
        <v>0</v>
      </c>
      <c r="E138">
        <v>1</v>
      </c>
      <c r="G138" t="s">
        <v>164</v>
      </c>
      <c r="H138" t="s">
        <v>194</v>
      </c>
      <c r="I138">
        <v>5</v>
      </c>
      <c r="J138">
        <f t="shared" si="2"/>
        <v>2</v>
      </c>
      <c r="L138">
        <v>0</v>
      </c>
    </row>
    <row r="139" spans="1:12">
      <c r="A139" t="s">
        <v>18</v>
      </c>
      <c r="B139" t="s">
        <v>49</v>
      </c>
      <c r="C139" t="s">
        <v>529</v>
      </c>
      <c r="D139">
        <v>0</v>
      </c>
      <c r="E139">
        <v>1</v>
      </c>
      <c r="G139" t="s">
        <v>164</v>
      </c>
      <c r="H139" t="s">
        <v>195</v>
      </c>
      <c r="I139">
        <v>7</v>
      </c>
      <c r="J139">
        <f t="shared" si="2"/>
        <v>2.8</v>
      </c>
      <c r="L139">
        <v>4</v>
      </c>
    </row>
    <row r="140" spans="1:12">
      <c r="A140" t="s">
        <v>18</v>
      </c>
      <c r="B140" t="s">
        <v>49</v>
      </c>
      <c r="C140" t="s">
        <v>530</v>
      </c>
      <c r="D140">
        <v>0</v>
      </c>
      <c r="E140">
        <v>1</v>
      </c>
      <c r="G140" t="s">
        <v>164</v>
      </c>
      <c r="H140" t="s">
        <v>196</v>
      </c>
      <c r="I140">
        <v>5</v>
      </c>
      <c r="J140">
        <f t="shared" si="2"/>
        <v>2</v>
      </c>
      <c r="L140">
        <v>0</v>
      </c>
    </row>
    <row r="141" spans="1:12">
      <c r="A141" t="s">
        <v>18</v>
      </c>
      <c r="B141" t="s">
        <v>49</v>
      </c>
      <c r="C141" t="s">
        <v>531</v>
      </c>
      <c r="D141">
        <v>0</v>
      </c>
      <c r="E141">
        <v>1</v>
      </c>
      <c r="G141" t="s">
        <v>164</v>
      </c>
      <c r="H141" t="s">
        <v>197</v>
      </c>
      <c r="I141">
        <v>5</v>
      </c>
      <c r="J141">
        <f t="shared" si="2"/>
        <v>2</v>
      </c>
      <c r="L141">
        <v>0</v>
      </c>
    </row>
    <row r="142" spans="1:12">
      <c r="A142" t="s">
        <v>18</v>
      </c>
      <c r="B142" t="s">
        <v>49</v>
      </c>
      <c r="C142" t="s">
        <v>532</v>
      </c>
      <c r="D142">
        <v>0</v>
      </c>
      <c r="E142">
        <v>1</v>
      </c>
      <c r="G142" t="s">
        <v>164</v>
      </c>
      <c r="H142" t="s">
        <v>198</v>
      </c>
      <c r="I142">
        <v>5</v>
      </c>
      <c r="J142">
        <f t="shared" si="2"/>
        <v>2</v>
      </c>
      <c r="L142">
        <v>0</v>
      </c>
    </row>
    <row r="143" spans="1:12">
      <c r="A143" t="s">
        <v>18</v>
      </c>
      <c r="B143" t="s">
        <v>50</v>
      </c>
      <c r="C143" t="s">
        <v>528</v>
      </c>
      <c r="D143">
        <v>0</v>
      </c>
      <c r="E143">
        <v>1</v>
      </c>
      <c r="G143" t="s">
        <v>164</v>
      </c>
      <c r="H143" t="s">
        <v>199</v>
      </c>
      <c r="I143">
        <v>5</v>
      </c>
      <c r="J143">
        <f t="shared" si="2"/>
        <v>2</v>
      </c>
      <c r="L143">
        <v>0</v>
      </c>
    </row>
    <row r="144" spans="1:12">
      <c r="A144" t="s">
        <v>18</v>
      </c>
      <c r="B144" t="s">
        <v>50</v>
      </c>
      <c r="C144" t="s">
        <v>529</v>
      </c>
      <c r="D144">
        <v>0</v>
      </c>
      <c r="E144">
        <v>1</v>
      </c>
      <c r="G144" t="s">
        <v>164</v>
      </c>
      <c r="H144" t="s">
        <v>200</v>
      </c>
      <c r="I144">
        <v>5</v>
      </c>
      <c r="J144">
        <f t="shared" si="2"/>
        <v>2</v>
      </c>
      <c r="L144">
        <v>0</v>
      </c>
    </row>
    <row r="145" spans="1:12">
      <c r="A145" t="s">
        <v>18</v>
      </c>
      <c r="B145" t="s">
        <v>50</v>
      </c>
      <c r="C145" t="s">
        <v>530</v>
      </c>
      <c r="D145">
        <v>0</v>
      </c>
      <c r="E145">
        <v>1</v>
      </c>
      <c r="G145" t="s">
        <v>164</v>
      </c>
      <c r="H145" t="s">
        <v>201</v>
      </c>
      <c r="I145">
        <v>5</v>
      </c>
      <c r="J145">
        <f t="shared" si="2"/>
        <v>2</v>
      </c>
      <c r="L145">
        <v>0</v>
      </c>
    </row>
    <row r="146" spans="1:12">
      <c r="A146" t="s">
        <v>18</v>
      </c>
      <c r="B146" t="s">
        <v>50</v>
      </c>
      <c r="C146" t="s">
        <v>531</v>
      </c>
      <c r="D146">
        <v>0</v>
      </c>
      <c r="E146">
        <v>1</v>
      </c>
      <c r="G146" t="s">
        <v>164</v>
      </c>
      <c r="H146" t="s">
        <v>202</v>
      </c>
      <c r="I146">
        <v>5</v>
      </c>
      <c r="J146">
        <f t="shared" si="2"/>
        <v>2</v>
      </c>
      <c r="L146">
        <v>0</v>
      </c>
    </row>
    <row r="147" spans="1:12">
      <c r="A147" t="s">
        <v>18</v>
      </c>
      <c r="B147" t="s">
        <v>50</v>
      </c>
      <c r="C147" t="s">
        <v>532</v>
      </c>
      <c r="D147">
        <v>0</v>
      </c>
      <c r="E147">
        <v>1</v>
      </c>
      <c r="G147" t="s">
        <v>164</v>
      </c>
      <c r="H147" t="s">
        <v>203</v>
      </c>
      <c r="I147">
        <v>5</v>
      </c>
      <c r="J147">
        <f t="shared" si="2"/>
        <v>2</v>
      </c>
      <c r="L147">
        <v>0</v>
      </c>
    </row>
    <row r="148" spans="1:12">
      <c r="A148" t="s">
        <v>18</v>
      </c>
      <c r="B148" t="s">
        <v>51</v>
      </c>
      <c r="C148" t="s">
        <v>528</v>
      </c>
      <c r="D148">
        <v>0</v>
      </c>
      <c r="E148">
        <v>1</v>
      </c>
      <c r="G148" t="s">
        <v>164</v>
      </c>
      <c r="H148" t="s">
        <v>204</v>
      </c>
      <c r="I148">
        <v>5</v>
      </c>
      <c r="J148">
        <f t="shared" si="2"/>
        <v>2</v>
      </c>
      <c r="L148">
        <v>0</v>
      </c>
    </row>
    <row r="149" spans="1:12">
      <c r="A149" t="s">
        <v>18</v>
      </c>
      <c r="B149" t="s">
        <v>51</v>
      </c>
      <c r="C149" t="s">
        <v>529</v>
      </c>
      <c r="D149">
        <v>0</v>
      </c>
      <c r="E149">
        <v>1</v>
      </c>
      <c r="G149" t="s">
        <v>164</v>
      </c>
      <c r="H149" t="s">
        <v>205</v>
      </c>
      <c r="I149">
        <v>5</v>
      </c>
      <c r="J149">
        <f t="shared" si="2"/>
        <v>2</v>
      </c>
      <c r="L149">
        <v>0</v>
      </c>
    </row>
    <row r="150" spans="1:12">
      <c r="A150" t="s">
        <v>18</v>
      </c>
      <c r="B150" t="s">
        <v>51</v>
      </c>
      <c r="C150" t="s">
        <v>530</v>
      </c>
      <c r="D150">
        <v>0</v>
      </c>
      <c r="E150">
        <v>1</v>
      </c>
      <c r="G150" t="s">
        <v>164</v>
      </c>
      <c r="H150" t="s">
        <v>206</v>
      </c>
      <c r="I150">
        <v>5</v>
      </c>
      <c r="J150">
        <f t="shared" si="2"/>
        <v>2</v>
      </c>
      <c r="L150">
        <v>0</v>
      </c>
    </row>
    <row r="151" spans="1:12">
      <c r="A151" t="s">
        <v>18</v>
      </c>
      <c r="B151" t="s">
        <v>51</v>
      </c>
      <c r="C151" t="s">
        <v>531</v>
      </c>
      <c r="D151">
        <v>0</v>
      </c>
      <c r="E151">
        <v>1</v>
      </c>
      <c r="G151" t="s">
        <v>164</v>
      </c>
      <c r="H151" t="s">
        <v>207</v>
      </c>
      <c r="I151">
        <v>5</v>
      </c>
      <c r="J151">
        <f t="shared" si="2"/>
        <v>2</v>
      </c>
      <c r="L151">
        <v>0</v>
      </c>
    </row>
    <row r="152" spans="1:12">
      <c r="A152" t="s">
        <v>18</v>
      </c>
      <c r="B152" t="s">
        <v>51</v>
      </c>
      <c r="C152" t="s">
        <v>532</v>
      </c>
      <c r="D152">
        <v>0</v>
      </c>
      <c r="E152">
        <v>1</v>
      </c>
      <c r="G152" t="s">
        <v>164</v>
      </c>
      <c r="H152" t="s">
        <v>208</v>
      </c>
      <c r="I152">
        <v>7</v>
      </c>
      <c r="J152">
        <f t="shared" si="2"/>
        <v>2.8</v>
      </c>
      <c r="L152">
        <v>4</v>
      </c>
    </row>
    <row r="153" spans="1:12">
      <c r="A153" t="s">
        <v>18</v>
      </c>
      <c r="B153" t="s">
        <v>52</v>
      </c>
      <c r="C153" t="s">
        <v>528</v>
      </c>
      <c r="E153">
        <v>1</v>
      </c>
      <c r="G153" t="s">
        <v>164</v>
      </c>
      <c r="H153" t="s">
        <v>209</v>
      </c>
      <c r="I153">
        <v>5</v>
      </c>
      <c r="J153">
        <f t="shared" si="2"/>
        <v>2</v>
      </c>
      <c r="L153">
        <v>0</v>
      </c>
    </row>
    <row r="154" spans="1:12">
      <c r="A154" t="s">
        <v>18</v>
      </c>
      <c r="B154" t="s">
        <v>52</v>
      </c>
      <c r="C154" t="s">
        <v>529</v>
      </c>
      <c r="E154">
        <v>1</v>
      </c>
      <c r="G154" t="s">
        <v>164</v>
      </c>
      <c r="H154" t="s">
        <v>210</v>
      </c>
      <c r="I154">
        <v>5</v>
      </c>
      <c r="J154">
        <f t="shared" si="2"/>
        <v>2</v>
      </c>
      <c r="L154">
        <v>0</v>
      </c>
    </row>
    <row r="155" spans="1:12">
      <c r="A155" t="s">
        <v>18</v>
      </c>
      <c r="B155" t="s">
        <v>52</v>
      </c>
      <c r="C155" t="s">
        <v>530</v>
      </c>
      <c r="E155">
        <v>1</v>
      </c>
      <c r="G155" t="s">
        <v>164</v>
      </c>
      <c r="H155" t="s">
        <v>211</v>
      </c>
      <c r="I155">
        <v>5</v>
      </c>
      <c r="J155">
        <f t="shared" si="2"/>
        <v>2</v>
      </c>
      <c r="L155">
        <v>0</v>
      </c>
    </row>
    <row r="156" spans="1:12">
      <c r="A156" t="s">
        <v>18</v>
      </c>
      <c r="B156" t="s">
        <v>52</v>
      </c>
      <c r="C156" t="s">
        <v>531</v>
      </c>
      <c r="E156">
        <v>1</v>
      </c>
      <c r="G156" t="s">
        <v>164</v>
      </c>
      <c r="H156" t="s">
        <v>212</v>
      </c>
      <c r="I156">
        <v>5</v>
      </c>
      <c r="J156">
        <f t="shared" si="2"/>
        <v>2</v>
      </c>
      <c r="L156">
        <v>0</v>
      </c>
    </row>
    <row r="157" spans="1:12">
      <c r="A157" t="s">
        <v>18</v>
      </c>
      <c r="B157" t="s">
        <v>52</v>
      </c>
      <c r="C157" t="s">
        <v>532</v>
      </c>
      <c r="E157">
        <v>1</v>
      </c>
      <c r="G157" t="s">
        <v>164</v>
      </c>
      <c r="H157" t="s">
        <v>213</v>
      </c>
      <c r="I157">
        <v>5</v>
      </c>
      <c r="J157">
        <f t="shared" si="2"/>
        <v>2</v>
      </c>
      <c r="L157">
        <v>0</v>
      </c>
    </row>
    <row r="158" spans="1:12">
      <c r="A158" t="s">
        <v>18</v>
      </c>
      <c r="B158" t="s">
        <v>53</v>
      </c>
      <c r="C158" t="s">
        <v>528</v>
      </c>
      <c r="D158">
        <v>0</v>
      </c>
      <c r="E158">
        <v>1</v>
      </c>
      <c r="G158" t="s">
        <v>164</v>
      </c>
      <c r="H158" t="s">
        <v>214</v>
      </c>
      <c r="I158">
        <v>5</v>
      </c>
      <c r="J158">
        <f t="shared" si="2"/>
        <v>2</v>
      </c>
      <c r="L158">
        <v>0</v>
      </c>
    </row>
    <row r="159" spans="1:12">
      <c r="A159" t="s">
        <v>18</v>
      </c>
      <c r="B159" t="s">
        <v>53</v>
      </c>
      <c r="C159" t="s">
        <v>529</v>
      </c>
      <c r="D159">
        <v>0</v>
      </c>
      <c r="E159">
        <v>1</v>
      </c>
      <c r="G159" t="s">
        <v>164</v>
      </c>
      <c r="H159" t="s">
        <v>215</v>
      </c>
      <c r="I159">
        <v>5</v>
      </c>
      <c r="J159">
        <f t="shared" si="2"/>
        <v>2</v>
      </c>
      <c r="L159">
        <v>0</v>
      </c>
    </row>
    <row r="160" spans="1:12">
      <c r="A160" t="s">
        <v>18</v>
      </c>
      <c r="B160" t="s">
        <v>53</v>
      </c>
      <c r="C160" t="s">
        <v>530</v>
      </c>
      <c r="D160">
        <v>0</v>
      </c>
      <c r="E160">
        <v>1</v>
      </c>
      <c r="G160" t="s">
        <v>164</v>
      </c>
      <c r="H160" t="s">
        <v>216</v>
      </c>
      <c r="I160">
        <v>5</v>
      </c>
      <c r="J160">
        <f t="shared" si="2"/>
        <v>2</v>
      </c>
      <c r="L160">
        <v>0</v>
      </c>
    </row>
    <row r="161" spans="1:12">
      <c r="A161" t="s">
        <v>18</v>
      </c>
      <c r="B161" t="s">
        <v>53</v>
      </c>
      <c r="C161" t="s">
        <v>531</v>
      </c>
      <c r="D161">
        <v>0</v>
      </c>
      <c r="E161">
        <v>1</v>
      </c>
      <c r="G161" t="s">
        <v>164</v>
      </c>
      <c r="H161" t="s">
        <v>217</v>
      </c>
      <c r="I161">
        <v>5</v>
      </c>
      <c r="J161">
        <f t="shared" si="2"/>
        <v>2</v>
      </c>
      <c r="L161">
        <v>0</v>
      </c>
    </row>
    <row r="162" spans="1:12">
      <c r="A162" t="s">
        <v>18</v>
      </c>
      <c r="B162" t="s">
        <v>53</v>
      </c>
      <c r="C162" t="s">
        <v>532</v>
      </c>
      <c r="D162">
        <v>0</v>
      </c>
      <c r="E162">
        <v>1</v>
      </c>
      <c r="G162" t="s">
        <v>164</v>
      </c>
      <c r="H162" t="s">
        <v>218</v>
      </c>
      <c r="I162">
        <v>5</v>
      </c>
      <c r="J162">
        <f t="shared" si="2"/>
        <v>2</v>
      </c>
      <c r="L162">
        <v>0</v>
      </c>
    </row>
    <row r="163" spans="1:12">
      <c r="A163" t="s">
        <v>18</v>
      </c>
      <c r="B163" t="s">
        <v>54</v>
      </c>
      <c r="C163" t="s">
        <v>528</v>
      </c>
      <c r="E163">
        <v>1</v>
      </c>
      <c r="G163" t="s">
        <v>164</v>
      </c>
      <c r="H163" t="s">
        <v>219</v>
      </c>
      <c r="I163">
        <v>5</v>
      </c>
      <c r="J163">
        <f t="shared" si="2"/>
        <v>2</v>
      </c>
      <c r="L163">
        <v>0</v>
      </c>
    </row>
    <row r="164" spans="1:12">
      <c r="A164" t="s">
        <v>18</v>
      </c>
      <c r="B164" t="s">
        <v>54</v>
      </c>
      <c r="C164" t="s">
        <v>529</v>
      </c>
      <c r="E164">
        <v>1</v>
      </c>
      <c r="G164" t="s">
        <v>164</v>
      </c>
      <c r="H164" t="s">
        <v>220</v>
      </c>
      <c r="I164">
        <v>5</v>
      </c>
      <c r="J164">
        <f t="shared" si="2"/>
        <v>2</v>
      </c>
      <c r="L164">
        <v>0</v>
      </c>
    </row>
    <row r="165" spans="1:12">
      <c r="A165" t="s">
        <v>18</v>
      </c>
      <c r="B165" t="s">
        <v>54</v>
      </c>
      <c r="C165" t="s">
        <v>530</v>
      </c>
      <c r="E165">
        <v>1</v>
      </c>
      <c r="G165" t="s">
        <v>164</v>
      </c>
      <c r="H165" t="s">
        <v>221</v>
      </c>
      <c r="I165">
        <v>5</v>
      </c>
      <c r="J165">
        <f t="shared" si="2"/>
        <v>2</v>
      </c>
      <c r="L165">
        <v>0</v>
      </c>
    </row>
    <row r="166" spans="1:12">
      <c r="A166" t="s">
        <v>18</v>
      </c>
      <c r="B166" t="s">
        <v>54</v>
      </c>
      <c r="C166" t="s">
        <v>531</v>
      </c>
      <c r="E166">
        <v>1</v>
      </c>
      <c r="G166" t="s">
        <v>164</v>
      </c>
      <c r="H166" t="s">
        <v>222</v>
      </c>
      <c r="I166">
        <v>5</v>
      </c>
      <c r="J166">
        <f t="shared" si="2"/>
        <v>2</v>
      </c>
      <c r="L166">
        <v>0</v>
      </c>
    </row>
    <row r="167" spans="1:12">
      <c r="A167" t="s">
        <v>18</v>
      </c>
      <c r="B167" t="s">
        <v>54</v>
      </c>
      <c r="C167" t="s">
        <v>532</v>
      </c>
      <c r="E167">
        <v>1</v>
      </c>
      <c r="G167" t="s">
        <v>164</v>
      </c>
      <c r="H167" t="s">
        <v>223</v>
      </c>
      <c r="I167">
        <v>5</v>
      </c>
      <c r="J167">
        <f t="shared" si="2"/>
        <v>2</v>
      </c>
      <c r="L167">
        <v>0</v>
      </c>
    </row>
    <row r="168" spans="1:12">
      <c r="A168" t="s">
        <v>18</v>
      </c>
      <c r="B168" t="s">
        <v>56</v>
      </c>
      <c r="C168" t="s">
        <v>528</v>
      </c>
      <c r="D168">
        <v>236300</v>
      </c>
      <c r="E168">
        <v>2</v>
      </c>
      <c r="G168" t="s">
        <v>164</v>
      </c>
      <c r="H168" t="s">
        <v>224</v>
      </c>
      <c r="I168">
        <v>5</v>
      </c>
      <c r="J168">
        <f t="shared" si="2"/>
        <v>2</v>
      </c>
      <c r="L168">
        <v>0</v>
      </c>
    </row>
    <row r="169" spans="1:12">
      <c r="A169" t="s">
        <v>18</v>
      </c>
      <c r="B169" t="s">
        <v>56</v>
      </c>
      <c r="C169" t="s">
        <v>529</v>
      </c>
      <c r="D169">
        <v>208200</v>
      </c>
      <c r="E169">
        <v>2</v>
      </c>
      <c r="G169" t="s">
        <v>164</v>
      </c>
      <c r="H169" t="s">
        <v>225</v>
      </c>
      <c r="I169">
        <v>5</v>
      </c>
      <c r="J169">
        <f t="shared" si="2"/>
        <v>2</v>
      </c>
      <c r="L169">
        <v>0</v>
      </c>
    </row>
    <row r="170" spans="1:12">
      <c r="A170" t="s">
        <v>18</v>
      </c>
      <c r="B170" t="s">
        <v>56</v>
      </c>
      <c r="C170" t="s">
        <v>530</v>
      </c>
      <c r="D170">
        <v>417429</v>
      </c>
      <c r="E170">
        <v>2</v>
      </c>
      <c r="G170" t="s">
        <v>164</v>
      </c>
      <c r="H170" t="s">
        <v>226</v>
      </c>
      <c r="I170">
        <v>5</v>
      </c>
      <c r="J170">
        <f t="shared" si="2"/>
        <v>2</v>
      </c>
      <c r="L170">
        <v>0</v>
      </c>
    </row>
    <row r="171" spans="1:12">
      <c r="A171" t="s">
        <v>18</v>
      </c>
      <c r="B171" t="s">
        <v>56</v>
      </c>
      <c r="C171" t="s">
        <v>531</v>
      </c>
      <c r="D171">
        <v>333409</v>
      </c>
      <c r="E171">
        <v>2</v>
      </c>
      <c r="G171" t="s">
        <v>164</v>
      </c>
      <c r="H171" t="s">
        <v>227</v>
      </c>
      <c r="I171">
        <v>9</v>
      </c>
      <c r="J171">
        <f t="shared" si="2"/>
        <v>3.6</v>
      </c>
      <c r="L171">
        <v>8</v>
      </c>
    </row>
    <row r="172" spans="1:12">
      <c r="A172" t="s">
        <v>18</v>
      </c>
      <c r="B172" t="s">
        <v>56</v>
      </c>
      <c r="C172" t="s">
        <v>532</v>
      </c>
      <c r="D172">
        <v>128548</v>
      </c>
      <c r="E172">
        <v>2</v>
      </c>
      <c r="G172" t="s">
        <v>164</v>
      </c>
      <c r="H172" t="s">
        <v>228</v>
      </c>
      <c r="I172">
        <v>5</v>
      </c>
      <c r="J172">
        <f t="shared" si="2"/>
        <v>2</v>
      </c>
      <c r="L172">
        <v>0</v>
      </c>
    </row>
    <row r="173" spans="1:12">
      <c r="A173" t="s">
        <v>18</v>
      </c>
      <c r="B173" t="s">
        <v>57</v>
      </c>
      <c r="C173" t="s">
        <v>528</v>
      </c>
      <c r="E173">
        <v>1</v>
      </c>
      <c r="G173" t="s">
        <v>164</v>
      </c>
      <c r="H173" t="s">
        <v>229</v>
      </c>
      <c r="I173">
        <v>8</v>
      </c>
      <c r="J173">
        <f t="shared" si="2"/>
        <v>3.2</v>
      </c>
      <c r="L173">
        <v>6</v>
      </c>
    </row>
    <row r="174" spans="1:12">
      <c r="A174" t="s">
        <v>18</v>
      </c>
      <c r="B174" t="s">
        <v>57</v>
      </c>
      <c r="C174" t="s">
        <v>529</v>
      </c>
      <c r="E174">
        <v>1</v>
      </c>
      <c r="G174" t="s">
        <v>164</v>
      </c>
      <c r="H174" t="s">
        <v>230</v>
      </c>
      <c r="I174">
        <v>5</v>
      </c>
      <c r="J174">
        <f t="shared" ref="J174:J237" si="3">ROUND((I174/10)*(16/100)*25,1)</f>
        <v>2</v>
      </c>
      <c r="L174">
        <v>0</v>
      </c>
    </row>
    <row r="175" spans="1:12">
      <c r="A175" t="s">
        <v>18</v>
      </c>
      <c r="B175" t="s">
        <v>57</v>
      </c>
      <c r="C175" t="s">
        <v>530</v>
      </c>
      <c r="E175">
        <v>1</v>
      </c>
      <c r="G175" t="s">
        <v>164</v>
      </c>
      <c r="H175" t="s">
        <v>231</v>
      </c>
      <c r="I175">
        <v>5</v>
      </c>
      <c r="J175">
        <f t="shared" si="3"/>
        <v>2</v>
      </c>
      <c r="L175">
        <v>0</v>
      </c>
    </row>
    <row r="176" spans="1:12">
      <c r="A176" t="s">
        <v>18</v>
      </c>
      <c r="B176" t="s">
        <v>57</v>
      </c>
      <c r="C176" t="s">
        <v>531</v>
      </c>
      <c r="E176">
        <v>1</v>
      </c>
      <c r="G176" t="s">
        <v>164</v>
      </c>
      <c r="H176" t="s">
        <v>232</v>
      </c>
      <c r="I176">
        <v>5</v>
      </c>
      <c r="J176">
        <f t="shared" si="3"/>
        <v>2</v>
      </c>
      <c r="L176">
        <v>0</v>
      </c>
    </row>
    <row r="177" spans="1:12">
      <c r="A177" t="s">
        <v>18</v>
      </c>
      <c r="B177" t="s">
        <v>57</v>
      </c>
      <c r="C177" t="s">
        <v>532</v>
      </c>
      <c r="E177">
        <v>1</v>
      </c>
      <c r="G177" t="s">
        <v>164</v>
      </c>
      <c r="H177" t="s">
        <v>233</v>
      </c>
      <c r="I177">
        <v>5</v>
      </c>
      <c r="J177">
        <f t="shared" si="3"/>
        <v>2</v>
      </c>
      <c r="L177">
        <v>0</v>
      </c>
    </row>
    <row r="178" spans="1:12">
      <c r="A178" t="s">
        <v>18</v>
      </c>
      <c r="B178" t="s">
        <v>58</v>
      </c>
      <c r="C178" t="s">
        <v>528</v>
      </c>
      <c r="D178">
        <v>0</v>
      </c>
      <c r="E178">
        <v>1</v>
      </c>
      <c r="G178" t="s">
        <v>164</v>
      </c>
      <c r="H178" t="s">
        <v>234</v>
      </c>
      <c r="I178">
        <v>5</v>
      </c>
      <c r="J178">
        <f t="shared" si="3"/>
        <v>2</v>
      </c>
      <c r="L178">
        <v>0</v>
      </c>
    </row>
    <row r="179" spans="1:12">
      <c r="A179" t="s">
        <v>18</v>
      </c>
      <c r="B179" t="s">
        <v>58</v>
      </c>
      <c r="C179" t="s">
        <v>529</v>
      </c>
      <c r="D179">
        <v>0</v>
      </c>
      <c r="E179">
        <v>1</v>
      </c>
      <c r="G179" t="s">
        <v>164</v>
      </c>
      <c r="H179" t="s">
        <v>235</v>
      </c>
      <c r="I179">
        <v>10</v>
      </c>
      <c r="J179">
        <f t="shared" si="3"/>
        <v>4</v>
      </c>
      <c r="L179">
        <v>10</v>
      </c>
    </row>
    <row r="180" spans="1:12">
      <c r="A180" t="s">
        <v>18</v>
      </c>
      <c r="B180" t="s">
        <v>58</v>
      </c>
      <c r="C180" t="s">
        <v>530</v>
      </c>
      <c r="D180">
        <v>0</v>
      </c>
      <c r="E180">
        <v>1</v>
      </c>
      <c r="G180" t="s">
        <v>164</v>
      </c>
      <c r="H180" t="s">
        <v>236</v>
      </c>
      <c r="I180">
        <v>5</v>
      </c>
      <c r="J180">
        <f t="shared" si="3"/>
        <v>2</v>
      </c>
      <c r="L180">
        <v>0</v>
      </c>
    </row>
    <row r="181" spans="1:12">
      <c r="A181" t="s">
        <v>18</v>
      </c>
      <c r="B181" t="s">
        <v>58</v>
      </c>
      <c r="C181" t="s">
        <v>531</v>
      </c>
      <c r="D181">
        <v>0</v>
      </c>
      <c r="E181">
        <v>1</v>
      </c>
      <c r="G181" t="s">
        <v>164</v>
      </c>
      <c r="H181" t="s">
        <v>237</v>
      </c>
      <c r="I181">
        <v>6</v>
      </c>
      <c r="J181">
        <f t="shared" si="3"/>
        <v>2.4</v>
      </c>
      <c r="L181">
        <v>2</v>
      </c>
    </row>
    <row r="182" spans="1:12">
      <c r="A182" t="s">
        <v>18</v>
      </c>
      <c r="B182" t="s">
        <v>58</v>
      </c>
      <c r="C182" t="s">
        <v>532</v>
      </c>
      <c r="D182">
        <v>0</v>
      </c>
      <c r="E182">
        <v>1</v>
      </c>
      <c r="G182" t="s">
        <v>164</v>
      </c>
      <c r="H182" t="s">
        <v>238</v>
      </c>
      <c r="I182">
        <v>5</v>
      </c>
      <c r="J182">
        <f t="shared" si="3"/>
        <v>2</v>
      </c>
      <c r="L182">
        <v>0</v>
      </c>
    </row>
    <row r="183" spans="1:12">
      <c r="A183" t="s">
        <v>18</v>
      </c>
      <c r="B183" t="s">
        <v>59</v>
      </c>
      <c r="C183" t="s">
        <v>528</v>
      </c>
      <c r="D183">
        <v>0</v>
      </c>
      <c r="E183">
        <v>1</v>
      </c>
      <c r="G183" t="s">
        <v>164</v>
      </c>
      <c r="H183" t="s">
        <v>239</v>
      </c>
      <c r="I183">
        <v>5</v>
      </c>
      <c r="J183">
        <f t="shared" si="3"/>
        <v>2</v>
      </c>
      <c r="L183">
        <v>0</v>
      </c>
    </row>
    <row r="184" spans="1:12">
      <c r="A184" t="s">
        <v>18</v>
      </c>
      <c r="B184" t="s">
        <v>59</v>
      </c>
      <c r="C184" t="s">
        <v>529</v>
      </c>
      <c r="D184">
        <v>0</v>
      </c>
      <c r="E184">
        <v>1</v>
      </c>
      <c r="G184" t="s">
        <v>164</v>
      </c>
      <c r="H184" t="s">
        <v>240</v>
      </c>
      <c r="I184">
        <v>7</v>
      </c>
      <c r="J184">
        <f t="shared" si="3"/>
        <v>2.8</v>
      </c>
      <c r="L184">
        <v>4</v>
      </c>
    </row>
    <row r="185" spans="1:12">
      <c r="A185" t="s">
        <v>18</v>
      </c>
      <c r="B185" t="s">
        <v>59</v>
      </c>
      <c r="C185" t="s">
        <v>530</v>
      </c>
      <c r="D185">
        <v>0</v>
      </c>
      <c r="E185">
        <v>1</v>
      </c>
      <c r="G185" t="s">
        <v>164</v>
      </c>
      <c r="H185" t="s">
        <v>241</v>
      </c>
      <c r="I185">
        <v>5</v>
      </c>
      <c r="J185">
        <f t="shared" si="3"/>
        <v>2</v>
      </c>
      <c r="L185">
        <v>0</v>
      </c>
    </row>
    <row r="186" spans="1:12">
      <c r="A186" t="s">
        <v>18</v>
      </c>
      <c r="B186" t="s">
        <v>59</v>
      </c>
      <c r="C186" t="s">
        <v>531</v>
      </c>
      <c r="D186">
        <v>0</v>
      </c>
      <c r="E186">
        <v>1</v>
      </c>
      <c r="G186" t="s">
        <v>164</v>
      </c>
      <c r="H186" t="s">
        <v>242</v>
      </c>
      <c r="I186">
        <v>5</v>
      </c>
      <c r="J186">
        <f t="shared" si="3"/>
        <v>2</v>
      </c>
      <c r="L186">
        <v>0</v>
      </c>
    </row>
    <row r="187" spans="1:12">
      <c r="A187" t="s">
        <v>18</v>
      </c>
      <c r="B187" t="s">
        <v>59</v>
      </c>
      <c r="C187" t="s">
        <v>532</v>
      </c>
      <c r="D187">
        <v>0</v>
      </c>
      <c r="E187">
        <v>1</v>
      </c>
      <c r="G187" t="s">
        <v>164</v>
      </c>
      <c r="H187" t="s">
        <v>243</v>
      </c>
      <c r="I187">
        <v>5</v>
      </c>
      <c r="J187">
        <f t="shared" si="3"/>
        <v>2</v>
      </c>
      <c r="L187">
        <v>0</v>
      </c>
    </row>
    <row r="188" spans="1:12">
      <c r="A188" t="s">
        <v>18</v>
      </c>
      <c r="B188" t="s">
        <v>60</v>
      </c>
      <c r="C188" t="s">
        <v>528</v>
      </c>
      <c r="E188">
        <v>1</v>
      </c>
      <c r="G188" t="s">
        <v>164</v>
      </c>
      <c r="H188" t="s">
        <v>244</v>
      </c>
      <c r="I188">
        <v>5</v>
      </c>
      <c r="J188">
        <f t="shared" si="3"/>
        <v>2</v>
      </c>
      <c r="L188">
        <v>0</v>
      </c>
    </row>
    <row r="189" spans="1:12">
      <c r="A189" t="s">
        <v>18</v>
      </c>
      <c r="B189" t="s">
        <v>60</v>
      </c>
      <c r="C189" t="s">
        <v>529</v>
      </c>
      <c r="E189">
        <v>1</v>
      </c>
      <c r="G189" t="s">
        <v>164</v>
      </c>
      <c r="H189" t="s">
        <v>245</v>
      </c>
      <c r="I189">
        <v>5</v>
      </c>
      <c r="J189">
        <f t="shared" si="3"/>
        <v>2</v>
      </c>
      <c r="L189">
        <v>0</v>
      </c>
    </row>
    <row r="190" spans="1:12">
      <c r="A190" t="s">
        <v>18</v>
      </c>
      <c r="B190" t="s">
        <v>60</v>
      </c>
      <c r="C190" t="s">
        <v>530</v>
      </c>
      <c r="E190">
        <v>1</v>
      </c>
      <c r="G190" t="s">
        <v>164</v>
      </c>
      <c r="H190" t="s">
        <v>246</v>
      </c>
      <c r="I190">
        <v>8</v>
      </c>
      <c r="J190">
        <f t="shared" si="3"/>
        <v>3.2</v>
      </c>
      <c r="L190">
        <v>6</v>
      </c>
    </row>
    <row r="191" spans="1:12">
      <c r="A191" t="s">
        <v>18</v>
      </c>
      <c r="B191" t="s">
        <v>60</v>
      </c>
      <c r="C191" t="s">
        <v>531</v>
      </c>
      <c r="E191">
        <v>1</v>
      </c>
      <c r="G191" t="s">
        <v>164</v>
      </c>
      <c r="H191" t="s">
        <v>247</v>
      </c>
      <c r="I191">
        <v>5</v>
      </c>
      <c r="J191">
        <f t="shared" si="3"/>
        <v>2</v>
      </c>
      <c r="L191">
        <v>0</v>
      </c>
    </row>
    <row r="192" spans="1:12">
      <c r="A192" t="s">
        <v>18</v>
      </c>
      <c r="B192" t="s">
        <v>60</v>
      </c>
      <c r="C192" t="s">
        <v>532</v>
      </c>
      <c r="E192">
        <v>1</v>
      </c>
      <c r="G192" t="s">
        <v>164</v>
      </c>
      <c r="H192" t="s">
        <v>248</v>
      </c>
      <c r="I192">
        <v>5</v>
      </c>
      <c r="J192">
        <f t="shared" si="3"/>
        <v>2</v>
      </c>
      <c r="L192">
        <v>0</v>
      </c>
    </row>
    <row r="193" spans="1:12">
      <c r="A193" t="s">
        <v>18</v>
      </c>
      <c r="B193" t="s">
        <v>61</v>
      </c>
      <c r="C193" t="s">
        <v>528</v>
      </c>
      <c r="D193">
        <v>0</v>
      </c>
      <c r="E193">
        <v>1</v>
      </c>
      <c r="G193" t="s">
        <v>164</v>
      </c>
      <c r="H193" t="s">
        <v>249</v>
      </c>
      <c r="I193">
        <v>5</v>
      </c>
      <c r="J193">
        <f t="shared" si="3"/>
        <v>2</v>
      </c>
      <c r="L193">
        <v>0</v>
      </c>
    </row>
    <row r="194" spans="1:12">
      <c r="A194" t="s">
        <v>18</v>
      </c>
      <c r="B194" t="s">
        <v>61</v>
      </c>
      <c r="C194" t="s">
        <v>529</v>
      </c>
      <c r="D194">
        <v>0</v>
      </c>
      <c r="E194">
        <v>1</v>
      </c>
      <c r="G194" t="s">
        <v>164</v>
      </c>
      <c r="H194" t="s">
        <v>250</v>
      </c>
      <c r="I194">
        <v>5</v>
      </c>
      <c r="J194">
        <f t="shared" si="3"/>
        <v>2</v>
      </c>
      <c r="L194">
        <v>0</v>
      </c>
    </row>
    <row r="195" spans="1:12">
      <c r="A195" t="s">
        <v>18</v>
      </c>
      <c r="B195" t="s">
        <v>61</v>
      </c>
      <c r="C195" t="s">
        <v>530</v>
      </c>
      <c r="D195">
        <v>0</v>
      </c>
      <c r="E195">
        <v>1</v>
      </c>
      <c r="G195" t="s">
        <v>164</v>
      </c>
      <c r="H195" t="s">
        <v>251</v>
      </c>
      <c r="I195">
        <v>5</v>
      </c>
      <c r="J195">
        <f t="shared" si="3"/>
        <v>2</v>
      </c>
      <c r="L195">
        <v>0</v>
      </c>
    </row>
    <row r="196" spans="1:12">
      <c r="A196" t="s">
        <v>18</v>
      </c>
      <c r="B196" t="s">
        <v>61</v>
      </c>
      <c r="C196" t="s">
        <v>531</v>
      </c>
      <c r="D196">
        <v>0</v>
      </c>
      <c r="E196">
        <v>1</v>
      </c>
      <c r="G196" t="s">
        <v>164</v>
      </c>
      <c r="H196" t="s">
        <v>252</v>
      </c>
      <c r="I196">
        <v>5</v>
      </c>
      <c r="J196">
        <f t="shared" si="3"/>
        <v>2</v>
      </c>
      <c r="L196">
        <v>0</v>
      </c>
    </row>
    <row r="197" spans="1:12">
      <c r="A197" t="s">
        <v>18</v>
      </c>
      <c r="B197" t="s">
        <v>61</v>
      </c>
      <c r="C197" t="s">
        <v>532</v>
      </c>
      <c r="D197">
        <v>0</v>
      </c>
      <c r="E197">
        <v>1</v>
      </c>
      <c r="G197" t="s">
        <v>164</v>
      </c>
      <c r="H197" t="s">
        <v>253</v>
      </c>
      <c r="I197">
        <v>5</v>
      </c>
      <c r="J197">
        <f t="shared" si="3"/>
        <v>2</v>
      </c>
      <c r="L197">
        <v>0</v>
      </c>
    </row>
    <row r="198" spans="1:12">
      <c r="A198" t="s">
        <v>18</v>
      </c>
      <c r="B198" t="s">
        <v>62</v>
      </c>
      <c r="C198" t="s">
        <v>528</v>
      </c>
      <c r="D198">
        <v>0</v>
      </c>
      <c r="E198">
        <v>1</v>
      </c>
      <c r="G198" t="s">
        <v>164</v>
      </c>
      <c r="H198" t="s">
        <v>255</v>
      </c>
      <c r="I198">
        <v>10</v>
      </c>
      <c r="J198">
        <f t="shared" si="3"/>
        <v>4</v>
      </c>
      <c r="L198">
        <v>10</v>
      </c>
    </row>
    <row r="199" spans="1:12">
      <c r="A199" t="s">
        <v>18</v>
      </c>
      <c r="B199" t="s">
        <v>62</v>
      </c>
      <c r="C199" t="s">
        <v>529</v>
      </c>
      <c r="D199">
        <v>0</v>
      </c>
      <c r="E199">
        <v>1</v>
      </c>
      <c r="G199" t="s">
        <v>164</v>
      </c>
      <c r="H199" t="s">
        <v>256</v>
      </c>
      <c r="I199">
        <v>6</v>
      </c>
      <c r="J199">
        <f t="shared" si="3"/>
        <v>2.4</v>
      </c>
      <c r="L199">
        <v>2</v>
      </c>
    </row>
    <row r="200" spans="1:12">
      <c r="A200" t="s">
        <v>18</v>
      </c>
      <c r="B200" t="s">
        <v>62</v>
      </c>
      <c r="C200" t="s">
        <v>530</v>
      </c>
      <c r="D200">
        <v>0</v>
      </c>
      <c r="E200">
        <v>1</v>
      </c>
      <c r="G200" t="s">
        <v>164</v>
      </c>
      <c r="H200" t="s">
        <v>257</v>
      </c>
      <c r="I200">
        <v>5</v>
      </c>
      <c r="J200">
        <f t="shared" si="3"/>
        <v>2</v>
      </c>
      <c r="L200">
        <v>0</v>
      </c>
    </row>
    <row r="201" spans="1:12">
      <c r="A201" t="s">
        <v>18</v>
      </c>
      <c r="B201" t="s">
        <v>62</v>
      </c>
      <c r="C201" t="s">
        <v>531</v>
      </c>
      <c r="D201">
        <v>0</v>
      </c>
      <c r="E201">
        <v>1</v>
      </c>
      <c r="G201" t="s">
        <v>164</v>
      </c>
      <c r="H201" t="s">
        <v>258</v>
      </c>
      <c r="I201">
        <v>5</v>
      </c>
      <c r="J201">
        <f t="shared" si="3"/>
        <v>2</v>
      </c>
      <c r="L201">
        <v>0</v>
      </c>
    </row>
    <row r="202" spans="1:12">
      <c r="A202" t="s">
        <v>18</v>
      </c>
      <c r="B202" t="s">
        <v>62</v>
      </c>
      <c r="C202" t="s">
        <v>532</v>
      </c>
      <c r="D202">
        <v>0</v>
      </c>
      <c r="E202">
        <v>1</v>
      </c>
      <c r="G202" t="s">
        <v>164</v>
      </c>
      <c r="H202" t="s">
        <v>259</v>
      </c>
      <c r="I202">
        <v>5</v>
      </c>
      <c r="J202">
        <f t="shared" si="3"/>
        <v>2</v>
      </c>
      <c r="L202">
        <v>0</v>
      </c>
    </row>
    <row r="203" spans="1:12">
      <c r="A203" t="s">
        <v>18</v>
      </c>
      <c r="B203" t="s">
        <v>63</v>
      </c>
      <c r="C203" t="s">
        <v>528</v>
      </c>
      <c r="D203">
        <v>0</v>
      </c>
      <c r="E203">
        <v>1</v>
      </c>
      <c r="G203" t="s">
        <v>164</v>
      </c>
      <c r="H203" t="s">
        <v>260</v>
      </c>
      <c r="I203">
        <v>5</v>
      </c>
      <c r="J203">
        <f t="shared" si="3"/>
        <v>2</v>
      </c>
      <c r="L203">
        <v>0</v>
      </c>
    </row>
    <row r="204" spans="1:12">
      <c r="A204" t="s">
        <v>18</v>
      </c>
      <c r="B204" t="s">
        <v>63</v>
      </c>
      <c r="C204" t="s">
        <v>529</v>
      </c>
      <c r="D204">
        <v>0</v>
      </c>
      <c r="E204">
        <v>1</v>
      </c>
      <c r="G204" t="s">
        <v>164</v>
      </c>
      <c r="H204" t="s">
        <v>261</v>
      </c>
      <c r="I204">
        <v>5</v>
      </c>
      <c r="J204">
        <f t="shared" si="3"/>
        <v>2</v>
      </c>
      <c r="L204">
        <v>0</v>
      </c>
    </row>
    <row r="205" spans="1:12">
      <c r="A205" t="s">
        <v>18</v>
      </c>
      <c r="B205" t="s">
        <v>63</v>
      </c>
      <c r="C205" t="s">
        <v>530</v>
      </c>
      <c r="D205">
        <v>0</v>
      </c>
      <c r="E205">
        <v>1</v>
      </c>
      <c r="G205" t="s">
        <v>164</v>
      </c>
      <c r="H205" t="s">
        <v>262</v>
      </c>
      <c r="I205">
        <v>5</v>
      </c>
      <c r="J205">
        <f t="shared" si="3"/>
        <v>2</v>
      </c>
      <c r="L205">
        <v>0</v>
      </c>
    </row>
    <row r="206" spans="1:12">
      <c r="A206" t="s">
        <v>18</v>
      </c>
      <c r="B206" t="s">
        <v>63</v>
      </c>
      <c r="C206" t="s">
        <v>531</v>
      </c>
      <c r="D206">
        <v>0</v>
      </c>
      <c r="E206">
        <v>1</v>
      </c>
      <c r="G206" t="s">
        <v>164</v>
      </c>
      <c r="H206" t="s">
        <v>263</v>
      </c>
      <c r="I206">
        <v>5</v>
      </c>
      <c r="J206">
        <f t="shared" si="3"/>
        <v>2</v>
      </c>
      <c r="L206">
        <v>0</v>
      </c>
    </row>
    <row r="207" spans="1:12">
      <c r="A207" t="s">
        <v>18</v>
      </c>
      <c r="B207" t="s">
        <v>63</v>
      </c>
      <c r="C207" t="s">
        <v>532</v>
      </c>
      <c r="D207">
        <v>0</v>
      </c>
      <c r="E207">
        <v>1</v>
      </c>
      <c r="G207" t="s">
        <v>164</v>
      </c>
      <c r="H207" t="s">
        <v>264</v>
      </c>
      <c r="I207">
        <v>5</v>
      </c>
      <c r="J207">
        <f t="shared" si="3"/>
        <v>2</v>
      </c>
      <c r="L207">
        <v>0</v>
      </c>
    </row>
    <row r="208" spans="1:12">
      <c r="A208" t="s">
        <v>18</v>
      </c>
      <c r="B208" t="s">
        <v>64</v>
      </c>
      <c r="C208" t="s">
        <v>528</v>
      </c>
      <c r="D208">
        <v>0</v>
      </c>
      <c r="E208">
        <v>1</v>
      </c>
      <c r="G208" t="s">
        <v>164</v>
      </c>
      <c r="H208" t="s">
        <v>265</v>
      </c>
      <c r="I208">
        <v>6</v>
      </c>
      <c r="J208">
        <f t="shared" si="3"/>
        <v>2.4</v>
      </c>
      <c r="L208">
        <v>2</v>
      </c>
    </row>
    <row r="209" spans="1:12">
      <c r="A209" t="s">
        <v>18</v>
      </c>
      <c r="B209" t="s">
        <v>64</v>
      </c>
      <c r="C209" t="s">
        <v>529</v>
      </c>
      <c r="D209">
        <v>0</v>
      </c>
      <c r="E209">
        <v>1</v>
      </c>
      <c r="G209" t="s">
        <v>164</v>
      </c>
      <c r="H209" t="s">
        <v>266</v>
      </c>
      <c r="I209" s="15">
        <v>10</v>
      </c>
      <c r="J209">
        <f t="shared" si="3"/>
        <v>4</v>
      </c>
      <c r="K209" s="65"/>
      <c r="L209">
        <v>0</v>
      </c>
    </row>
    <row r="210" spans="1:12">
      <c r="A210" t="s">
        <v>18</v>
      </c>
      <c r="B210" t="s">
        <v>64</v>
      </c>
      <c r="C210" t="s">
        <v>530</v>
      </c>
      <c r="D210">
        <v>0</v>
      </c>
      <c r="E210">
        <v>1</v>
      </c>
      <c r="G210" t="s">
        <v>164</v>
      </c>
      <c r="H210" t="s">
        <v>267</v>
      </c>
      <c r="I210">
        <v>5</v>
      </c>
      <c r="J210">
        <f t="shared" si="3"/>
        <v>2</v>
      </c>
      <c r="L210">
        <v>0</v>
      </c>
    </row>
    <row r="211" spans="1:12">
      <c r="A211" t="s">
        <v>18</v>
      </c>
      <c r="B211" t="s">
        <v>64</v>
      </c>
      <c r="C211" t="s">
        <v>531</v>
      </c>
      <c r="D211">
        <v>0</v>
      </c>
      <c r="E211">
        <v>1</v>
      </c>
      <c r="G211" t="s">
        <v>164</v>
      </c>
      <c r="H211" t="s">
        <v>268</v>
      </c>
      <c r="I211">
        <v>5</v>
      </c>
      <c r="J211">
        <f t="shared" si="3"/>
        <v>2</v>
      </c>
      <c r="L211">
        <v>0</v>
      </c>
    </row>
    <row r="212" spans="1:12">
      <c r="A212" t="s">
        <v>18</v>
      </c>
      <c r="B212" t="s">
        <v>64</v>
      </c>
      <c r="C212" t="s">
        <v>532</v>
      </c>
      <c r="D212">
        <v>0</v>
      </c>
      <c r="E212">
        <v>1</v>
      </c>
      <c r="G212" t="s">
        <v>164</v>
      </c>
      <c r="H212" t="s">
        <v>269</v>
      </c>
      <c r="I212">
        <v>5</v>
      </c>
      <c r="J212">
        <f t="shared" si="3"/>
        <v>2</v>
      </c>
      <c r="L212">
        <v>0</v>
      </c>
    </row>
    <row r="213" spans="1:12">
      <c r="A213" t="s">
        <v>18</v>
      </c>
      <c r="B213" t="s">
        <v>65</v>
      </c>
      <c r="C213" t="s">
        <v>528</v>
      </c>
      <c r="D213">
        <v>0</v>
      </c>
      <c r="E213">
        <v>1</v>
      </c>
      <c r="G213" t="s">
        <v>164</v>
      </c>
      <c r="H213" t="s">
        <v>270</v>
      </c>
      <c r="I213">
        <v>5</v>
      </c>
      <c r="J213">
        <f t="shared" si="3"/>
        <v>2</v>
      </c>
      <c r="L213">
        <v>0</v>
      </c>
    </row>
    <row r="214" spans="1:12">
      <c r="A214" t="s">
        <v>18</v>
      </c>
      <c r="B214" t="s">
        <v>65</v>
      </c>
      <c r="C214" t="s">
        <v>529</v>
      </c>
      <c r="D214">
        <v>0</v>
      </c>
      <c r="E214">
        <v>1</v>
      </c>
      <c r="G214" t="s">
        <v>164</v>
      </c>
      <c r="H214" t="s">
        <v>271</v>
      </c>
      <c r="I214">
        <v>5</v>
      </c>
      <c r="J214">
        <f t="shared" si="3"/>
        <v>2</v>
      </c>
      <c r="L214">
        <v>0</v>
      </c>
    </row>
    <row r="215" spans="1:12">
      <c r="A215" t="s">
        <v>18</v>
      </c>
      <c r="B215" t="s">
        <v>65</v>
      </c>
      <c r="C215" t="s">
        <v>530</v>
      </c>
      <c r="D215">
        <v>0</v>
      </c>
      <c r="E215">
        <v>1</v>
      </c>
      <c r="G215" t="s">
        <v>164</v>
      </c>
      <c r="H215" t="s">
        <v>272</v>
      </c>
      <c r="I215">
        <v>5</v>
      </c>
      <c r="J215">
        <f t="shared" si="3"/>
        <v>2</v>
      </c>
      <c r="L215">
        <v>0</v>
      </c>
    </row>
    <row r="216" spans="1:12">
      <c r="A216" t="s">
        <v>18</v>
      </c>
      <c r="B216" t="s">
        <v>65</v>
      </c>
      <c r="C216" t="s">
        <v>531</v>
      </c>
      <c r="D216">
        <v>0</v>
      </c>
      <c r="E216">
        <v>1</v>
      </c>
      <c r="G216" t="s">
        <v>164</v>
      </c>
      <c r="H216" t="s">
        <v>273</v>
      </c>
      <c r="I216">
        <v>5</v>
      </c>
      <c r="J216">
        <f t="shared" si="3"/>
        <v>2</v>
      </c>
      <c r="L216">
        <v>0</v>
      </c>
    </row>
    <row r="217" spans="1:12">
      <c r="A217" t="s">
        <v>18</v>
      </c>
      <c r="B217" t="s">
        <v>65</v>
      </c>
      <c r="C217" t="s">
        <v>532</v>
      </c>
      <c r="D217">
        <v>0</v>
      </c>
      <c r="E217">
        <v>1</v>
      </c>
      <c r="G217" t="s">
        <v>164</v>
      </c>
      <c r="H217" t="s">
        <v>274</v>
      </c>
      <c r="I217">
        <v>5</v>
      </c>
      <c r="J217">
        <f t="shared" si="3"/>
        <v>2</v>
      </c>
      <c r="L217">
        <v>0</v>
      </c>
    </row>
    <row r="218" spans="1:12">
      <c r="A218" t="s">
        <v>18</v>
      </c>
      <c r="B218" t="s">
        <v>66</v>
      </c>
      <c r="C218" t="s">
        <v>528</v>
      </c>
      <c r="D218">
        <v>0</v>
      </c>
      <c r="E218">
        <v>1</v>
      </c>
      <c r="G218" t="s">
        <v>164</v>
      </c>
      <c r="H218" t="s">
        <v>275</v>
      </c>
      <c r="I218">
        <v>5</v>
      </c>
      <c r="J218">
        <f t="shared" si="3"/>
        <v>2</v>
      </c>
      <c r="L218">
        <v>0</v>
      </c>
    </row>
    <row r="219" spans="1:12">
      <c r="A219" t="s">
        <v>18</v>
      </c>
      <c r="B219" t="s">
        <v>66</v>
      </c>
      <c r="C219" t="s">
        <v>529</v>
      </c>
      <c r="D219">
        <v>0</v>
      </c>
      <c r="E219">
        <v>1</v>
      </c>
      <c r="G219" t="s">
        <v>164</v>
      </c>
      <c r="H219" t="s">
        <v>276</v>
      </c>
      <c r="I219">
        <v>5</v>
      </c>
      <c r="J219">
        <f t="shared" si="3"/>
        <v>2</v>
      </c>
      <c r="L219">
        <v>0</v>
      </c>
    </row>
    <row r="220" spans="1:12">
      <c r="A220" t="s">
        <v>18</v>
      </c>
      <c r="B220" t="s">
        <v>66</v>
      </c>
      <c r="C220" t="s">
        <v>530</v>
      </c>
      <c r="D220">
        <v>0</v>
      </c>
      <c r="E220">
        <v>1</v>
      </c>
      <c r="G220" t="s">
        <v>164</v>
      </c>
      <c r="H220" t="s">
        <v>277</v>
      </c>
      <c r="I220">
        <v>5</v>
      </c>
      <c r="J220">
        <f t="shared" si="3"/>
        <v>2</v>
      </c>
      <c r="L220">
        <v>0</v>
      </c>
    </row>
    <row r="221" spans="1:12">
      <c r="A221" t="s">
        <v>18</v>
      </c>
      <c r="B221" t="s">
        <v>66</v>
      </c>
      <c r="C221" t="s">
        <v>531</v>
      </c>
      <c r="D221">
        <v>0</v>
      </c>
      <c r="E221">
        <v>1</v>
      </c>
      <c r="G221" t="s">
        <v>164</v>
      </c>
      <c r="H221" t="s">
        <v>278</v>
      </c>
      <c r="I221">
        <v>5</v>
      </c>
      <c r="J221">
        <f t="shared" si="3"/>
        <v>2</v>
      </c>
      <c r="L221">
        <v>0</v>
      </c>
    </row>
    <row r="222" spans="1:12">
      <c r="A222" t="s">
        <v>18</v>
      </c>
      <c r="B222" t="s">
        <v>66</v>
      </c>
      <c r="C222" t="s">
        <v>532</v>
      </c>
      <c r="D222">
        <v>0</v>
      </c>
      <c r="E222">
        <v>1</v>
      </c>
      <c r="G222" t="s">
        <v>164</v>
      </c>
      <c r="H222" t="s">
        <v>279</v>
      </c>
      <c r="I222">
        <v>5</v>
      </c>
      <c r="J222">
        <f t="shared" si="3"/>
        <v>2</v>
      </c>
      <c r="L222">
        <v>0</v>
      </c>
    </row>
    <row r="223" spans="1:12">
      <c r="A223" t="s">
        <v>18</v>
      </c>
      <c r="B223" t="s">
        <v>67</v>
      </c>
      <c r="C223" t="s">
        <v>528</v>
      </c>
      <c r="D223">
        <v>0</v>
      </c>
      <c r="E223">
        <v>1</v>
      </c>
      <c r="G223" t="s">
        <v>164</v>
      </c>
      <c r="H223" t="s">
        <v>280</v>
      </c>
      <c r="I223">
        <v>5</v>
      </c>
      <c r="J223">
        <f t="shared" si="3"/>
        <v>2</v>
      </c>
      <c r="L223">
        <v>0</v>
      </c>
    </row>
    <row r="224" spans="1:12">
      <c r="A224" t="s">
        <v>18</v>
      </c>
      <c r="B224" t="s">
        <v>67</v>
      </c>
      <c r="C224" t="s">
        <v>529</v>
      </c>
      <c r="D224">
        <v>0</v>
      </c>
      <c r="E224">
        <v>1</v>
      </c>
      <c r="G224" t="s">
        <v>164</v>
      </c>
      <c r="H224" t="s">
        <v>281</v>
      </c>
      <c r="I224">
        <v>5</v>
      </c>
      <c r="J224">
        <f t="shared" si="3"/>
        <v>2</v>
      </c>
      <c r="L224">
        <v>0</v>
      </c>
    </row>
    <row r="225" spans="1:12">
      <c r="A225" t="s">
        <v>18</v>
      </c>
      <c r="B225" t="s">
        <v>67</v>
      </c>
      <c r="C225" t="s">
        <v>530</v>
      </c>
      <c r="D225">
        <v>0</v>
      </c>
      <c r="E225">
        <v>1</v>
      </c>
      <c r="G225" t="s">
        <v>164</v>
      </c>
      <c r="H225" t="s">
        <v>282</v>
      </c>
      <c r="I225">
        <v>5</v>
      </c>
      <c r="J225">
        <f t="shared" si="3"/>
        <v>2</v>
      </c>
      <c r="L225">
        <v>0</v>
      </c>
    </row>
    <row r="226" spans="1:12">
      <c r="A226" t="s">
        <v>18</v>
      </c>
      <c r="B226" t="s">
        <v>67</v>
      </c>
      <c r="C226" t="s">
        <v>531</v>
      </c>
      <c r="D226">
        <v>0</v>
      </c>
      <c r="E226">
        <v>1</v>
      </c>
      <c r="G226" t="s">
        <v>164</v>
      </c>
      <c r="H226" t="s">
        <v>283</v>
      </c>
      <c r="I226">
        <v>5</v>
      </c>
      <c r="J226">
        <f t="shared" si="3"/>
        <v>2</v>
      </c>
      <c r="L226">
        <v>0</v>
      </c>
    </row>
    <row r="227" spans="1:12">
      <c r="A227" t="s">
        <v>18</v>
      </c>
      <c r="B227" t="s">
        <v>67</v>
      </c>
      <c r="C227" t="s">
        <v>532</v>
      </c>
      <c r="D227">
        <v>0</v>
      </c>
      <c r="E227">
        <v>1</v>
      </c>
      <c r="G227" t="s">
        <v>164</v>
      </c>
      <c r="H227" t="s">
        <v>284</v>
      </c>
      <c r="I227">
        <v>6</v>
      </c>
      <c r="J227">
        <f t="shared" si="3"/>
        <v>2.4</v>
      </c>
      <c r="L227">
        <v>2</v>
      </c>
    </row>
    <row r="228" spans="1:12">
      <c r="A228" t="s">
        <v>18</v>
      </c>
      <c r="B228" t="s">
        <v>68</v>
      </c>
      <c r="C228" t="s">
        <v>528</v>
      </c>
      <c r="D228">
        <v>0</v>
      </c>
      <c r="E228">
        <v>1</v>
      </c>
      <c r="G228" t="s">
        <v>164</v>
      </c>
      <c r="H228" t="s">
        <v>285</v>
      </c>
      <c r="I228">
        <v>5</v>
      </c>
      <c r="J228">
        <f t="shared" si="3"/>
        <v>2</v>
      </c>
      <c r="L228">
        <v>0</v>
      </c>
    </row>
    <row r="229" spans="1:12">
      <c r="A229" t="s">
        <v>18</v>
      </c>
      <c r="B229" t="s">
        <v>68</v>
      </c>
      <c r="C229" t="s">
        <v>529</v>
      </c>
      <c r="D229">
        <v>0</v>
      </c>
      <c r="E229">
        <v>1</v>
      </c>
      <c r="G229" t="s">
        <v>164</v>
      </c>
      <c r="H229" t="s">
        <v>286</v>
      </c>
      <c r="I229">
        <v>5</v>
      </c>
      <c r="J229">
        <f t="shared" si="3"/>
        <v>2</v>
      </c>
      <c r="L229">
        <v>0</v>
      </c>
    </row>
    <row r="230" spans="1:12">
      <c r="A230" t="s">
        <v>18</v>
      </c>
      <c r="B230" t="s">
        <v>68</v>
      </c>
      <c r="C230" t="s">
        <v>530</v>
      </c>
      <c r="D230">
        <v>0</v>
      </c>
      <c r="E230">
        <v>1</v>
      </c>
      <c r="G230" t="s">
        <v>164</v>
      </c>
      <c r="H230" t="s">
        <v>287</v>
      </c>
      <c r="I230">
        <v>5</v>
      </c>
      <c r="J230">
        <f t="shared" si="3"/>
        <v>2</v>
      </c>
      <c r="L230">
        <v>0</v>
      </c>
    </row>
    <row r="231" spans="1:12">
      <c r="A231" t="s">
        <v>18</v>
      </c>
      <c r="B231" t="s">
        <v>68</v>
      </c>
      <c r="C231" t="s">
        <v>531</v>
      </c>
      <c r="D231">
        <v>0</v>
      </c>
      <c r="E231">
        <v>1</v>
      </c>
      <c r="G231" t="s">
        <v>164</v>
      </c>
      <c r="H231" t="s">
        <v>288</v>
      </c>
      <c r="I231">
        <v>5</v>
      </c>
      <c r="J231">
        <f t="shared" si="3"/>
        <v>2</v>
      </c>
      <c r="L231">
        <v>0</v>
      </c>
    </row>
    <row r="232" spans="1:12">
      <c r="A232" t="s">
        <v>18</v>
      </c>
      <c r="B232" t="s">
        <v>68</v>
      </c>
      <c r="C232" t="s">
        <v>532</v>
      </c>
      <c r="D232">
        <v>0</v>
      </c>
      <c r="E232">
        <v>1</v>
      </c>
      <c r="G232" t="s">
        <v>164</v>
      </c>
      <c r="H232" t="s">
        <v>289</v>
      </c>
      <c r="I232">
        <v>5</v>
      </c>
      <c r="J232">
        <f t="shared" si="3"/>
        <v>2</v>
      </c>
      <c r="L232">
        <v>0</v>
      </c>
    </row>
    <row r="233" spans="1:12">
      <c r="A233" t="s">
        <v>18</v>
      </c>
      <c r="B233" t="s">
        <v>69</v>
      </c>
      <c r="C233" t="s">
        <v>528</v>
      </c>
      <c r="D233">
        <v>0</v>
      </c>
      <c r="E233">
        <v>1</v>
      </c>
      <c r="G233" t="s">
        <v>164</v>
      </c>
      <c r="H233" t="s">
        <v>290</v>
      </c>
      <c r="I233">
        <v>5</v>
      </c>
      <c r="J233">
        <f t="shared" si="3"/>
        <v>2</v>
      </c>
      <c r="L233">
        <v>0</v>
      </c>
    </row>
    <row r="234" spans="1:12">
      <c r="A234" t="s">
        <v>18</v>
      </c>
      <c r="B234" t="s">
        <v>69</v>
      </c>
      <c r="C234" t="s">
        <v>529</v>
      </c>
      <c r="D234">
        <v>0</v>
      </c>
      <c r="E234">
        <v>1</v>
      </c>
      <c r="G234" t="s">
        <v>164</v>
      </c>
      <c r="H234" t="s">
        <v>291</v>
      </c>
      <c r="I234">
        <v>5</v>
      </c>
      <c r="J234">
        <f t="shared" si="3"/>
        <v>2</v>
      </c>
      <c r="L234">
        <v>0</v>
      </c>
    </row>
    <row r="235" spans="1:12">
      <c r="A235" t="s">
        <v>18</v>
      </c>
      <c r="B235" t="s">
        <v>69</v>
      </c>
      <c r="C235" t="s">
        <v>530</v>
      </c>
      <c r="D235">
        <v>0</v>
      </c>
      <c r="E235">
        <v>1</v>
      </c>
      <c r="G235" t="s">
        <v>164</v>
      </c>
      <c r="H235" t="s">
        <v>292</v>
      </c>
      <c r="I235">
        <v>5</v>
      </c>
      <c r="J235">
        <f t="shared" si="3"/>
        <v>2</v>
      </c>
      <c r="L235">
        <v>0</v>
      </c>
    </row>
    <row r="236" spans="1:12">
      <c r="A236" t="s">
        <v>18</v>
      </c>
      <c r="B236" t="s">
        <v>69</v>
      </c>
      <c r="C236" t="s">
        <v>531</v>
      </c>
      <c r="D236">
        <v>0</v>
      </c>
      <c r="E236">
        <v>1</v>
      </c>
      <c r="G236" t="s">
        <v>164</v>
      </c>
      <c r="H236" t="s">
        <v>293</v>
      </c>
      <c r="I236">
        <v>5</v>
      </c>
      <c r="J236">
        <f t="shared" si="3"/>
        <v>2</v>
      </c>
      <c r="L236">
        <v>0</v>
      </c>
    </row>
    <row r="237" spans="1:12">
      <c r="A237" t="s">
        <v>18</v>
      </c>
      <c r="B237" t="s">
        <v>69</v>
      </c>
      <c r="C237" t="s">
        <v>532</v>
      </c>
      <c r="D237">
        <v>19250</v>
      </c>
      <c r="E237">
        <v>2</v>
      </c>
      <c r="G237" t="s">
        <v>164</v>
      </c>
      <c r="H237" t="s">
        <v>294</v>
      </c>
      <c r="I237">
        <v>5</v>
      </c>
      <c r="J237">
        <f t="shared" si="3"/>
        <v>2</v>
      </c>
      <c r="L237">
        <v>0</v>
      </c>
    </row>
    <row r="238" spans="1:12">
      <c r="A238" t="s">
        <v>18</v>
      </c>
      <c r="B238" t="s">
        <v>70</v>
      </c>
      <c r="C238" t="s">
        <v>528</v>
      </c>
      <c r="E238">
        <v>1</v>
      </c>
      <c r="G238" t="s">
        <v>164</v>
      </c>
      <c r="H238" t="s">
        <v>295</v>
      </c>
      <c r="I238">
        <v>5</v>
      </c>
      <c r="J238">
        <f t="shared" ref="J238" si="4">ROUND((I238/10)*(16/100)*25,1)</f>
        <v>2</v>
      </c>
      <c r="L238">
        <v>0</v>
      </c>
    </row>
    <row r="239" spans="1:12">
      <c r="A239" t="s">
        <v>18</v>
      </c>
      <c r="B239" t="s">
        <v>70</v>
      </c>
      <c r="C239" t="s">
        <v>529</v>
      </c>
      <c r="E239">
        <v>1</v>
      </c>
      <c r="G239" t="s">
        <v>296</v>
      </c>
      <c r="H239" t="s">
        <v>297</v>
      </c>
      <c r="I239">
        <v>5</v>
      </c>
      <c r="J239">
        <f>ROUND((I239/10)*(16/100)*20,1)</f>
        <v>1.6</v>
      </c>
      <c r="L239">
        <v>0</v>
      </c>
    </row>
    <row r="240" spans="1:12">
      <c r="A240" t="s">
        <v>18</v>
      </c>
      <c r="B240" t="s">
        <v>70</v>
      </c>
      <c r="C240" t="s">
        <v>530</v>
      </c>
      <c r="E240">
        <v>1</v>
      </c>
      <c r="G240" t="s">
        <v>296</v>
      </c>
      <c r="H240" t="s">
        <v>298</v>
      </c>
      <c r="I240">
        <v>5</v>
      </c>
      <c r="J240">
        <f t="shared" ref="J240:J303" si="5">ROUND((I240/10)*(16/100)*20,1)</f>
        <v>1.6</v>
      </c>
      <c r="L240">
        <v>0</v>
      </c>
    </row>
    <row r="241" spans="1:12">
      <c r="A241" t="s">
        <v>18</v>
      </c>
      <c r="B241" t="s">
        <v>70</v>
      </c>
      <c r="C241" t="s">
        <v>531</v>
      </c>
      <c r="E241">
        <v>1</v>
      </c>
      <c r="G241" t="s">
        <v>296</v>
      </c>
      <c r="H241" t="s">
        <v>299</v>
      </c>
      <c r="I241">
        <v>5</v>
      </c>
      <c r="J241">
        <f t="shared" si="5"/>
        <v>1.6</v>
      </c>
      <c r="L241">
        <v>0</v>
      </c>
    </row>
    <row r="242" spans="1:12">
      <c r="A242" t="s">
        <v>18</v>
      </c>
      <c r="B242" t="s">
        <v>70</v>
      </c>
      <c r="C242" t="s">
        <v>532</v>
      </c>
      <c r="E242">
        <v>1</v>
      </c>
      <c r="G242" t="s">
        <v>296</v>
      </c>
      <c r="H242" t="s">
        <v>300</v>
      </c>
      <c r="I242">
        <v>5</v>
      </c>
      <c r="J242">
        <f t="shared" si="5"/>
        <v>1.6</v>
      </c>
      <c r="L242">
        <v>0</v>
      </c>
    </row>
    <row r="243" spans="1:12">
      <c r="A243" t="s">
        <v>18</v>
      </c>
      <c r="B243" t="s">
        <v>71</v>
      </c>
      <c r="C243" t="s">
        <v>528</v>
      </c>
      <c r="D243">
        <v>0</v>
      </c>
      <c r="E243">
        <v>1</v>
      </c>
      <c r="G243" t="s">
        <v>296</v>
      </c>
      <c r="H243" t="s">
        <v>301</v>
      </c>
      <c r="I243">
        <v>5</v>
      </c>
      <c r="J243">
        <f t="shared" si="5"/>
        <v>1.6</v>
      </c>
      <c r="L243">
        <v>0</v>
      </c>
    </row>
    <row r="244" spans="1:12">
      <c r="A244" t="s">
        <v>18</v>
      </c>
      <c r="B244" t="s">
        <v>71</v>
      </c>
      <c r="C244" t="s">
        <v>529</v>
      </c>
      <c r="D244">
        <v>0</v>
      </c>
      <c r="E244">
        <v>1</v>
      </c>
      <c r="G244" t="s">
        <v>296</v>
      </c>
      <c r="H244" t="s">
        <v>302</v>
      </c>
      <c r="I244">
        <v>5</v>
      </c>
      <c r="J244">
        <f t="shared" si="5"/>
        <v>1.6</v>
      </c>
      <c r="L244">
        <v>0</v>
      </c>
    </row>
    <row r="245" spans="1:12">
      <c r="A245" t="s">
        <v>18</v>
      </c>
      <c r="B245" t="s">
        <v>71</v>
      </c>
      <c r="C245" t="s">
        <v>530</v>
      </c>
      <c r="D245">
        <v>0</v>
      </c>
      <c r="E245">
        <v>1</v>
      </c>
      <c r="G245" t="s">
        <v>296</v>
      </c>
      <c r="H245" t="s">
        <v>303</v>
      </c>
      <c r="I245">
        <v>5</v>
      </c>
      <c r="J245">
        <f t="shared" si="5"/>
        <v>1.6</v>
      </c>
      <c r="L245">
        <v>0</v>
      </c>
    </row>
    <row r="246" spans="1:12">
      <c r="A246" t="s">
        <v>18</v>
      </c>
      <c r="B246" t="s">
        <v>71</v>
      </c>
      <c r="C246" t="s">
        <v>531</v>
      </c>
      <c r="D246">
        <v>0</v>
      </c>
      <c r="E246">
        <v>1</v>
      </c>
      <c r="G246" t="s">
        <v>296</v>
      </c>
      <c r="H246" t="s">
        <v>304</v>
      </c>
      <c r="I246">
        <v>5</v>
      </c>
      <c r="J246">
        <f t="shared" si="5"/>
        <v>1.6</v>
      </c>
      <c r="L246">
        <v>0</v>
      </c>
    </row>
    <row r="247" spans="1:12">
      <c r="A247" t="s">
        <v>18</v>
      </c>
      <c r="B247" t="s">
        <v>71</v>
      </c>
      <c r="C247" t="s">
        <v>532</v>
      </c>
      <c r="D247">
        <v>0</v>
      </c>
      <c r="E247">
        <v>1</v>
      </c>
      <c r="G247" t="s">
        <v>296</v>
      </c>
      <c r="H247" t="s">
        <v>305</v>
      </c>
      <c r="I247">
        <v>5</v>
      </c>
      <c r="J247">
        <f t="shared" si="5"/>
        <v>1.6</v>
      </c>
      <c r="L247">
        <v>0</v>
      </c>
    </row>
    <row r="248" spans="1:12">
      <c r="A248" t="s">
        <v>18</v>
      </c>
      <c r="B248" t="s">
        <v>72</v>
      </c>
      <c r="C248" t="s">
        <v>528</v>
      </c>
      <c r="D248">
        <v>156200</v>
      </c>
      <c r="E248">
        <v>2</v>
      </c>
      <c r="G248" t="s">
        <v>296</v>
      </c>
      <c r="H248" t="s">
        <v>306</v>
      </c>
      <c r="I248">
        <v>5</v>
      </c>
      <c r="J248">
        <f t="shared" si="5"/>
        <v>1.6</v>
      </c>
      <c r="L248">
        <v>0</v>
      </c>
    </row>
    <row r="249" spans="1:12">
      <c r="A249" t="s">
        <v>18</v>
      </c>
      <c r="B249" t="s">
        <v>72</v>
      </c>
      <c r="C249" t="s">
        <v>529</v>
      </c>
      <c r="D249">
        <v>163200</v>
      </c>
      <c r="E249">
        <v>2</v>
      </c>
      <c r="G249" t="s">
        <v>296</v>
      </c>
      <c r="H249" t="s">
        <v>307</v>
      </c>
      <c r="I249">
        <v>5</v>
      </c>
      <c r="J249">
        <f t="shared" si="5"/>
        <v>1.6</v>
      </c>
      <c r="L249">
        <v>0</v>
      </c>
    </row>
    <row r="250" spans="1:12">
      <c r="A250" t="s">
        <v>18</v>
      </c>
      <c r="B250" t="s">
        <v>72</v>
      </c>
      <c r="C250" t="s">
        <v>530</v>
      </c>
      <c r="D250">
        <v>169202</v>
      </c>
      <c r="E250">
        <v>2</v>
      </c>
      <c r="G250" t="s">
        <v>296</v>
      </c>
      <c r="H250" t="s">
        <v>308</v>
      </c>
      <c r="I250">
        <v>5</v>
      </c>
      <c r="J250">
        <f t="shared" si="5"/>
        <v>1.6</v>
      </c>
      <c r="L250">
        <v>0</v>
      </c>
    </row>
    <row r="251" spans="1:12">
      <c r="A251" t="s">
        <v>18</v>
      </c>
      <c r="B251" t="s">
        <v>72</v>
      </c>
      <c r="C251" t="s">
        <v>531</v>
      </c>
      <c r="D251">
        <v>237119</v>
      </c>
      <c r="E251">
        <v>2</v>
      </c>
      <c r="G251" t="s">
        <v>296</v>
      </c>
      <c r="H251" t="s">
        <v>309</v>
      </c>
      <c r="I251">
        <v>5</v>
      </c>
      <c r="J251">
        <f t="shared" si="5"/>
        <v>1.6</v>
      </c>
      <c r="L251">
        <v>0</v>
      </c>
    </row>
    <row r="252" spans="1:12">
      <c r="A252" t="s">
        <v>18</v>
      </c>
      <c r="B252" t="s">
        <v>72</v>
      </c>
      <c r="C252" t="s">
        <v>532</v>
      </c>
      <c r="D252">
        <v>269111</v>
      </c>
      <c r="E252">
        <v>2</v>
      </c>
      <c r="G252" t="s">
        <v>296</v>
      </c>
      <c r="H252" t="s">
        <v>310</v>
      </c>
      <c r="I252">
        <v>5</v>
      </c>
      <c r="J252">
        <f t="shared" si="5"/>
        <v>1.6</v>
      </c>
      <c r="L252">
        <v>0</v>
      </c>
    </row>
    <row r="253" spans="1:12">
      <c r="A253" t="s">
        <v>18</v>
      </c>
      <c r="B253" t="s">
        <v>73</v>
      </c>
      <c r="C253" t="s">
        <v>528</v>
      </c>
      <c r="D253">
        <v>192109</v>
      </c>
      <c r="E253">
        <v>2</v>
      </c>
      <c r="G253" t="s">
        <v>296</v>
      </c>
      <c r="H253" t="s">
        <v>311</v>
      </c>
      <c r="I253">
        <v>5</v>
      </c>
      <c r="J253">
        <f t="shared" si="5"/>
        <v>1.6</v>
      </c>
      <c r="L253">
        <v>0</v>
      </c>
    </row>
    <row r="254" spans="1:12">
      <c r="A254" t="s">
        <v>18</v>
      </c>
      <c r="B254" t="s">
        <v>73</v>
      </c>
      <c r="C254" t="s">
        <v>529</v>
      </c>
      <c r="D254">
        <v>531077.30000000005</v>
      </c>
      <c r="E254">
        <v>2</v>
      </c>
      <c r="G254" t="s">
        <v>296</v>
      </c>
      <c r="H254" t="s">
        <v>312</v>
      </c>
      <c r="I254">
        <v>5</v>
      </c>
      <c r="J254">
        <f t="shared" si="5"/>
        <v>1.6</v>
      </c>
      <c r="L254">
        <v>0</v>
      </c>
    </row>
    <row r="255" spans="1:12">
      <c r="A255" t="s">
        <v>18</v>
      </c>
      <c r="B255" t="s">
        <v>73</v>
      </c>
      <c r="C255" t="s">
        <v>530</v>
      </c>
      <c r="D255">
        <v>591657.59</v>
      </c>
      <c r="E255">
        <v>2</v>
      </c>
      <c r="G255" t="s">
        <v>296</v>
      </c>
      <c r="H255" t="s">
        <v>313</v>
      </c>
      <c r="I255">
        <v>5</v>
      </c>
      <c r="J255">
        <f t="shared" si="5"/>
        <v>1.6</v>
      </c>
      <c r="L255">
        <v>0</v>
      </c>
    </row>
    <row r="256" spans="1:12">
      <c r="A256" t="s">
        <v>18</v>
      </c>
      <c r="B256" t="s">
        <v>73</v>
      </c>
      <c r="C256" t="s">
        <v>531</v>
      </c>
      <c r="D256">
        <v>328444.83</v>
      </c>
      <c r="E256">
        <v>2</v>
      </c>
      <c r="G256" t="s">
        <v>296</v>
      </c>
      <c r="H256" t="s">
        <v>314</v>
      </c>
      <c r="I256">
        <v>5</v>
      </c>
      <c r="J256">
        <f t="shared" si="5"/>
        <v>1.6</v>
      </c>
      <c r="L256">
        <v>0</v>
      </c>
    </row>
    <row r="257" spans="1:12">
      <c r="A257" t="s">
        <v>18</v>
      </c>
      <c r="B257" t="s">
        <v>73</v>
      </c>
      <c r="C257" t="s">
        <v>532</v>
      </c>
      <c r="D257">
        <v>317226.71000000002</v>
      </c>
      <c r="E257">
        <v>2</v>
      </c>
      <c r="G257" t="s">
        <v>296</v>
      </c>
      <c r="H257" t="s">
        <v>315</v>
      </c>
      <c r="I257">
        <v>5</v>
      </c>
      <c r="J257">
        <f t="shared" si="5"/>
        <v>1.6</v>
      </c>
      <c r="L257">
        <v>0</v>
      </c>
    </row>
    <row r="258" spans="1:12">
      <c r="A258" t="s">
        <v>18</v>
      </c>
      <c r="B258" t="s">
        <v>74</v>
      </c>
      <c r="C258" t="s">
        <v>528</v>
      </c>
      <c r="D258">
        <v>0</v>
      </c>
      <c r="E258">
        <v>1</v>
      </c>
      <c r="G258" t="s">
        <v>296</v>
      </c>
      <c r="H258" t="s">
        <v>316</v>
      </c>
      <c r="I258">
        <v>5</v>
      </c>
      <c r="J258">
        <f t="shared" si="5"/>
        <v>1.6</v>
      </c>
      <c r="L258">
        <v>0</v>
      </c>
    </row>
    <row r="259" spans="1:12">
      <c r="A259" t="s">
        <v>18</v>
      </c>
      <c r="B259" t="s">
        <v>74</v>
      </c>
      <c r="C259" t="s">
        <v>529</v>
      </c>
      <c r="D259">
        <v>0</v>
      </c>
      <c r="E259">
        <v>1</v>
      </c>
      <c r="G259" t="s">
        <v>296</v>
      </c>
      <c r="H259" t="s">
        <v>317</v>
      </c>
      <c r="I259">
        <v>5</v>
      </c>
      <c r="J259">
        <f t="shared" si="5"/>
        <v>1.6</v>
      </c>
      <c r="L259">
        <v>0</v>
      </c>
    </row>
    <row r="260" spans="1:12">
      <c r="A260" t="s">
        <v>18</v>
      </c>
      <c r="B260" t="s">
        <v>74</v>
      </c>
      <c r="C260" t="s">
        <v>530</v>
      </c>
      <c r="D260">
        <v>0</v>
      </c>
      <c r="E260">
        <v>1</v>
      </c>
      <c r="G260" t="s">
        <v>296</v>
      </c>
      <c r="H260" t="s">
        <v>318</v>
      </c>
      <c r="I260">
        <v>5</v>
      </c>
      <c r="J260">
        <f t="shared" si="5"/>
        <v>1.6</v>
      </c>
      <c r="L260">
        <v>0</v>
      </c>
    </row>
    <row r="261" spans="1:12">
      <c r="A261" t="s">
        <v>18</v>
      </c>
      <c r="B261" t="s">
        <v>74</v>
      </c>
      <c r="C261" t="s">
        <v>531</v>
      </c>
      <c r="D261">
        <v>0</v>
      </c>
      <c r="E261">
        <v>1</v>
      </c>
      <c r="G261" t="s">
        <v>296</v>
      </c>
      <c r="H261" t="s">
        <v>319</v>
      </c>
      <c r="I261">
        <v>5</v>
      </c>
      <c r="J261">
        <f t="shared" si="5"/>
        <v>1.6</v>
      </c>
      <c r="L261">
        <v>0</v>
      </c>
    </row>
    <row r="262" spans="1:12">
      <c r="A262" t="s">
        <v>18</v>
      </c>
      <c r="B262" t="s">
        <v>74</v>
      </c>
      <c r="C262" t="s">
        <v>532</v>
      </c>
      <c r="D262">
        <v>0</v>
      </c>
      <c r="E262">
        <v>1</v>
      </c>
      <c r="G262" t="s">
        <v>296</v>
      </c>
      <c r="H262" t="s">
        <v>320</v>
      </c>
      <c r="I262">
        <v>5</v>
      </c>
      <c r="J262">
        <f t="shared" si="5"/>
        <v>1.6</v>
      </c>
      <c r="L262">
        <v>0</v>
      </c>
    </row>
    <row r="263" spans="1:12">
      <c r="A263" t="s">
        <v>18</v>
      </c>
      <c r="B263" t="s">
        <v>75</v>
      </c>
      <c r="C263" t="s">
        <v>528</v>
      </c>
      <c r="D263">
        <v>0</v>
      </c>
      <c r="E263">
        <v>1</v>
      </c>
      <c r="G263" t="s">
        <v>296</v>
      </c>
      <c r="H263" t="s">
        <v>321</v>
      </c>
      <c r="I263">
        <v>5</v>
      </c>
      <c r="J263">
        <f t="shared" si="5"/>
        <v>1.6</v>
      </c>
      <c r="L263">
        <v>0</v>
      </c>
    </row>
    <row r="264" spans="1:12">
      <c r="A264" t="s">
        <v>18</v>
      </c>
      <c r="B264" t="s">
        <v>75</v>
      </c>
      <c r="C264" t="s">
        <v>529</v>
      </c>
      <c r="D264">
        <v>0</v>
      </c>
      <c r="E264">
        <v>1</v>
      </c>
      <c r="G264" t="s">
        <v>296</v>
      </c>
      <c r="H264" t="s">
        <v>322</v>
      </c>
      <c r="I264">
        <v>5</v>
      </c>
      <c r="J264">
        <f t="shared" si="5"/>
        <v>1.6</v>
      </c>
      <c r="L264">
        <v>0</v>
      </c>
    </row>
    <row r="265" spans="1:12">
      <c r="A265" t="s">
        <v>18</v>
      </c>
      <c r="B265" t="s">
        <v>75</v>
      </c>
      <c r="C265" t="s">
        <v>530</v>
      </c>
      <c r="D265">
        <v>0</v>
      </c>
      <c r="E265">
        <v>1</v>
      </c>
      <c r="G265" t="s">
        <v>296</v>
      </c>
      <c r="H265" t="s">
        <v>323</v>
      </c>
      <c r="I265">
        <v>5</v>
      </c>
      <c r="J265">
        <f t="shared" si="5"/>
        <v>1.6</v>
      </c>
      <c r="L265">
        <v>0</v>
      </c>
    </row>
    <row r="266" spans="1:12">
      <c r="A266" t="s">
        <v>18</v>
      </c>
      <c r="B266" t="s">
        <v>75</v>
      </c>
      <c r="C266" t="s">
        <v>531</v>
      </c>
      <c r="D266">
        <v>0</v>
      </c>
      <c r="E266">
        <v>1</v>
      </c>
      <c r="G266" t="s">
        <v>296</v>
      </c>
      <c r="H266" t="s">
        <v>324</v>
      </c>
      <c r="I266">
        <v>5</v>
      </c>
      <c r="J266">
        <f t="shared" si="5"/>
        <v>1.6</v>
      </c>
      <c r="L266">
        <v>0</v>
      </c>
    </row>
    <row r="267" spans="1:12">
      <c r="A267" t="s">
        <v>18</v>
      </c>
      <c r="B267" t="s">
        <v>75</v>
      </c>
      <c r="C267" t="s">
        <v>532</v>
      </c>
      <c r="D267">
        <v>0</v>
      </c>
      <c r="E267">
        <v>1</v>
      </c>
      <c r="G267" t="s">
        <v>296</v>
      </c>
      <c r="H267" t="s">
        <v>325</v>
      </c>
      <c r="I267">
        <v>5</v>
      </c>
      <c r="J267">
        <f t="shared" si="5"/>
        <v>1.6</v>
      </c>
      <c r="L267">
        <v>0</v>
      </c>
    </row>
    <row r="268" spans="1:12">
      <c r="A268" t="s">
        <v>18</v>
      </c>
      <c r="B268" t="s">
        <v>76</v>
      </c>
      <c r="C268" t="s">
        <v>528</v>
      </c>
      <c r="D268">
        <v>0</v>
      </c>
      <c r="E268">
        <v>1</v>
      </c>
      <c r="G268" t="s">
        <v>296</v>
      </c>
      <c r="H268" t="s">
        <v>326</v>
      </c>
      <c r="I268">
        <v>5</v>
      </c>
      <c r="J268">
        <f t="shared" si="5"/>
        <v>1.6</v>
      </c>
      <c r="L268">
        <v>0</v>
      </c>
    </row>
    <row r="269" spans="1:12">
      <c r="A269" t="s">
        <v>18</v>
      </c>
      <c r="B269" t="s">
        <v>76</v>
      </c>
      <c r="C269" t="s">
        <v>529</v>
      </c>
      <c r="D269">
        <v>0</v>
      </c>
      <c r="E269">
        <v>1</v>
      </c>
      <c r="G269" t="s">
        <v>296</v>
      </c>
      <c r="H269" t="s">
        <v>327</v>
      </c>
      <c r="I269">
        <v>5</v>
      </c>
      <c r="J269">
        <f t="shared" si="5"/>
        <v>1.6</v>
      </c>
      <c r="L269">
        <v>0</v>
      </c>
    </row>
    <row r="270" spans="1:12">
      <c r="A270" t="s">
        <v>18</v>
      </c>
      <c r="B270" t="s">
        <v>76</v>
      </c>
      <c r="C270" t="s">
        <v>530</v>
      </c>
      <c r="D270">
        <v>0</v>
      </c>
      <c r="E270">
        <v>1</v>
      </c>
      <c r="G270" t="s">
        <v>296</v>
      </c>
      <c r="H270" t="s">
        <v>328</v>
      </c>
      <c r="I270">
        <v>5</v>
      </c>
      <c r="J270">
        <f t="shared" si="5"/>
        <v>1.6</v>
      </c>
      <c r="L270">
        <v>0</v>
      </c>
    </row>
    <row r="271" spans="1:12">
      <c r="A271" t="s">
        <v>18</v>
      </c>
      <c r="B271" t="s">
        <v>76</v>
      </c>
      <c r="C271" t="s">
        <v>531</v>
      </c>
      <c r="D271">
        <v>0</v>
      </c>
      <c r="E271">
        <v>1</v>
      </c>
      <c r="G271" t="s">
        <v>296</v>
      </c>
      <c r="H271" t="s">
        <v>329</v>
      </c>
      <c r="I271">
        <v>5</v>
      </c>
      <c r="J271">
        <f t="shared" si="5"/>
        <v>1.6</v>
      </c>
      <c r="L271">
        <v>0</v>
      </c>
    </row>
    <row r="272" spans="1:12">
      <c r="A272" t="s">
        <v>18</v>
      </c>
      <c r="B272" t="s">
        <v>76</v>
      </c>
      <c r="C272" t="s">
        <v>532</v>
      </c>
      <c r="D272">
        <v>0</v>
      </c>
      <c r="E272">
        <v>1</v>
      </c>
      <c r="G272" t="s">
        <v>296</v>
      </c>
      <c r="H272" t="s">
        <v>330</v>
      </c>
      <c r="I272">
        <v>5</v>
      </c>
      <c r="J272">
        <f t="shared" si="5"/>
        <v>1.6</v>
      </c>
      <c r="L272">
        <v>0</v>
      </c>
    </row>
    <row r="273" spans="1:12">
      <c r="A273" t="s">
        <v>18</v>
      </c>
      <c r="B273" t="s">
        <v>77</v>
      </c>
      <c r="C273" t="s">
        <v>528</v>
      </c>
      <c r="D273">
        <v>0</v>
      </c>
      <c r="E273">
        <v>1</v>
      </c>
      <c r="G273" t="s">
        <v>296</v>
      </c>
      <c r="H273" t="s">
        <v>331</v>
      </c>
      <c r="I273">
        <v>5</v>
      </c>
      <c r="J273">
        <f t="shared" si="5"/>
        <v>1.6</v>
      </c>
      <c r="L273">
        <v>0</v>
      </c>
    </row>
    <row r="274" spans="1:12">
      <c r="A274" t="s">
        <v>18</v>
      </c>
      <c r="B274" t="s">
        <v>77</v>
      </c>
      <c r="C274" t="s">
        <v>529</v>
      </c>
      <c r="D274">
        <v>0</v>
      </c>
      <c r="E274">
        <v>1</v>
      </c>
      <c r="G274" t="s">
        <v>296</v>
      </c>
      <c r="H274" t="s">
        <v>332</v>
      </c>
      <c r="I274">
        <v>5</v>
      </c>
      <c r="J274">
        <f t="shared" si="5"/>
        <v>1.6</v>
      </c>
      <c r="L274">
        <v>0</v>
      </c>
    </row>
    <row r="275" spans="1:12">
      <c r="A275" t="s">
        <v>18</v>
      </c>
      <c r="B275" t="s">
        <v>77</v>
      </c>
      <c r="C275" t="s">
        <v>530</v>
      </c>
      <c r="D275">
        <v>0</v>
      </c>
      <c r="E275">
        <v>1</v>
      </c>
      <c r="G275" t="s">
        <v>296</v>
      </c>
      <c r="H275" t="s">
        <v>333</v>
      </c>
      <c r="I275">
        <v>5</v>
      </c>
      <c r="J275">
        <f t="shared" si="5"/>
        <v>1.6</v>
      </c>
      <c r="L275">
        <v>0</v>
      </c>
    </row>
    <row r="276" spans="1:12">
      <c r="A276" t="s">
        <v>18</v>
      </c>
      <c r="B276" t="s">
        <v>77</v>
      </c>
      <c r="C276" t="s">
        <v>531</v>
      </c>
      <c r="D276">
        <v>0</v>
      </c>
      <c r="E276">
        <v>1</v>
      </c>
      <c r="G276" t="s">
        <v>296</v>
      </c>
      <c r="H276" t="s">
        <v>334</v>
      </c>
      <c r="I276">
        <v>5</v>
      </c>
      <c r="J276">
        <f t="shared" si="5"/>
        <v>1.6</v>
      </c>
      <c r="L276">
        <v>0</v>
      </c>
    </row>
    <row r="277" spans="1:12">
      <c r="A277" t="s">
        <v>18</v>
      </c>
      <c r="B277" t="s">
        <v>77</v>
      </c>
      <c r="C277" t="s">
        <v>532</v>
      </c>
      <c r="D277">
        <v>0</v>
      </c>
      <c r="E277">
        <v>1</v>
      </c>
      <c r="G277" t="s">
        <v>296</v>
      </c>
      <c r="H277" t="s">
        <v>335</v>
      </c>
      <c r="I277">
        <v>5</v>
      </c>
      <c r="J277">
        <f t="shared" si="5"/>
        <v>1.6</v>
      </c>
      <c r="L277">
        <v>0</v>
      </c>
    </row>
    <row r="278" spans="1:12">
      <c r="A278" t="s">
        <v>18</v>
      </c>
      <c r="B278" t="s">
        <v>78</v>
      </c>
      <c r="C278" t="s">
        <v>528</v>
      </c>
      <c r="D278">
        <v>0</v>
      </c>
      <c r="E278">
        <v>1</v>
      </c>
      <c r="G278" t="s">
        <v>296</v>
      </c>
      <c r="H278" t="s">
        <v>336</v>
      </c>
      <c r="I278">
        <v>5</v>
      </c>
      <c r="J278">
        <f t="shared" si="5"/>
        <v>1.6</v>
      </c>
      <c r="L278">
        <v>0</v>
      </c>
    </row>
    <row r="279" spans="1:12">
      <c r="A279" t="s">
        <v>18</v>
      </c>
      <c r="B279" t="s">
        <v>78</v>
      </c>
      <c r="C279" t="s">
        <v>529</v>
      </c>
      <c r="D279">
        <v>0</v>
      </c>
      <c r="E279">
        <v>1</v>
      </c>
      <c r="G279" t="s">
        <v>296</v>
      </c>
      <c r="H279" t="s">
        <v>337</v>
      </c>
      <c r="I279">
        <v>5</v>
      </c>
      <c r="J279">
        <f t="shared" si="5"/>
        <v>1.6</v>
      </c>
      <c r="L279">
        <v>0</v>
      </c>
    </row>
    <row r="280" spans="1:12">
      <c r="A280" t="s">
        <v>18</v>
      </c>
      <c r="B280" t="s">
        <v>78</v>
      </c>
      <c r="C280" t="s">
        <v>530</v>
      </c>
      <c r="D280">
        <v>0</v>
      </c>
      <c r="E280">
        <v>1</v>
      </c>
      <c r="G280" t="s">
        <v>296</v>
      </c>
      <c r="H280" t="s">
        <v>338</v>
      </c>
      <c r="I280">
        <v>5</v>
      </c>
      <c r="J280">
        <f t="shared" si="5"/>
        <v>1.6</v>
      </c>
      <c r="L280">
        <v>0</v>
      </c>
    </row>
    <row r="281" spans="1:12">
      <c r="A281" t="s">
        <v>18</v>
      </c>
      <c r="B281" t="s">
        <v>78</v>
      </c>
      <c r="C281" t="s">
        <v>531</v>
      </c>
      <c r="D281">
        <v>0</v>
      </c>
      <c r="E281">
        <v>1</v>
      </c>
      <c r="G281" t="s">
        <v>296</v>
      </c>
      <c r="H281" t="s">
        <v>339</v>
      </c>
      <c r="I281">
        <v>5</v>
      </c>
      <c r="J281">
        <f t="shared" si="5"/>
        <v>1.6</v>
      </c>
      <c r="L281">
        <v>0</v>
      </c>
    </row>
    <row r="282" spans="1:12">
      <c r="A282" t="s">
        <v>18</v>
      </c>
      <c r="B282" t="s">
        <v>78</v>
      </c>
      <c r="C282" t="s">
        <v>532</v>
      </c>
      <c r="D282">
        <v>0</v>
      </c>
      <c r="E282">
        <v>1</v>
      </c>
      <c r="G282" t="s">
        <v>296</v>
      </c>
      <c r="H282" t="s">
        <v>340</v>
      </c>
      <c r="I282">
        <v>5</v>
      </c>
      <c r="J282">
        <f t="shared" si="5"/>
        <v>1.6</v>
      </c>
      <c r="L282">
        <v>0</v>
      </c>
    </row>
    <row r="283" spans="1:12">
      <c r="A283" t="s">
        <v>18</v>
      </c>
      <c r="B283" t="s">
        <v>79</v>
      </c>
      <c r="C283" t="s">
        <v>528</v>
      </c>
      <c r="D283">
        <v>0</v>
      </c>
      <c r="E283">
        <v>1</v>
      </c>
      <c r="G283" t="s">
        <v>296</v>
      </c>
      <c r="H283" t="s">
        <v>341</v>
      </c>
      <c r="I283">
        <v>5</v>
      </c>
      <c r="J283">
        <f t="shared" si="5"/>
        <v>1.6</v>
      </c>
      <c r="L283">
        <v>0</v>
      </c>
    </row>
    <row r="284" spans="1:12">
      <c r="A284" t="s">
        <v>18</v>
      </c>
      <c r="B284" t="s">
        <v>79</v>
      </c>
      <c r="C284" t="s">
        <v>529</v>
      </c>
      <c r="D284">
        <v>0</v>
      </c>
      <c r="E284">
        <v>1</v>
      </c>
      <c r="G284" t="s">
        <v>296</v>
      </c>
      <c r="H284" t="s">
        <v>342</v>
      </c>
      <c r="I284">
        <v>5</v>
      </c>
      <c r="J284">
        <f t="shared" si="5"/>
        <v>1.6</v>
      </c>
      <c r="L284">
        <v>0</v>
      </c>
    </row>
    <row r="285" spans="1:12">
      <c r="A285" t="s">
        <v>18</v>
      </c>
      <c r="B285" t="s">
        <v>79</v>
      </c>
      <c r="C285" t="s">
        <v>530</v>
      </c>
      <c r="D285">
        <v>0</v>
      </c>
      <c r="E285">
        <v>1</v>
      </c>
      <c r="G285" t="s">
        <v>296</v>
      </c>
      <c r="H285" t="s">
        <v>343</v>
      </c>
      <c r="I285">
        <v>6</v>
      </c>
      <c r="J285">
        <f t="shared" si="5"/>
        <v>1.9</v>
      </c>
      <c r="L285">
        <v>2</v>
      </c>
    </row>
    <row r="286" spans="1:12">
      <c r="A286" t="s">
        <v>18</v>
      </c>
      <c r="B286" t="s">
        <v>79</v>
      </c>
      <c r="C286" t="s">
        <v>531</v>
      </c>
      <c r="D286">
        <v>0</v>
      </c>
      <c r="E286">
        <v>1</v>
      </c>
      <c r="G286" t="s">
        <v>296</v>
      </c>
      <c r="H286" t="s">
        <v>344</v>
      </c>
      <c r="I286">
        <v>6</v>
      </c>
      <c r="J286">
        <f t="shared" si="5"/>
        <v>1.9</v>
      </c>
      <c r="L286">
        <v>2</v>
      </c>
    </row>
    <row r="287" spans="1:12">
      <c r="A287" t="s">
        <v>18</v>
      </c>
      <c r="B287" t="s">
        <v>79</v>
      </c>
      <c r="C287" t="s">
        <v>532</v>
      </c>
      <c r="D287">
        <v>0</v>
      </c>
      <c r="E287">
        <v>1</v>
      </c>
      <c r="G287" t="s">
        <v>296</v>
      </c>
      <c r="H287" t="s">
        <v>345</v>
      </c>
      <c r="I287">
        <v>5</v>
      </c>
      <c r="J287">
        <f t="shared" si="5"/>
        <v>1.6</v>
      </c>
      <c r="L287">
        <v>0</v>
      </c>
    </row>
    <row r="288" spans="1:12">
      <c r="A288" t="s">
        <v>18</v>
      </c>
      <c r="B288" t="s">
        <v>80</v>
      </c>
      <c r="C288" t="s">
        <v>528</v>
      </c>
      <c r="D288">
        <v>0</v>
      </c>
      <c r="E288">
        <v>1</v>
      </c>
      <c r="G288" t="s">
        <v>296</v>
      </c>
      <c r="H288" t="s">
        <v>346</v>
      </c>
      <c r="I288">
        <v>5</v>
      </c>
      <c r="J288">
        <f t="shared" si="5"/>
        <v>1.6</v>
      </c>
      <c r="L288">
        <v>0</v>
      </c>
    </row>
    <row r="289" spans="1:12">
      <c r="A289" t="s">
        <v>18</v>
      </c>
      <c r="B289" t="s">
        <v>80</v>
      </c>
      <c r="C289" t="s">
        <v>529</v>
      </c>
      <c r="D289">
        <v>0</v>
      </c>
      <c r="E289">
        <v>1</v>
      </c>
      <c r="G289" t="s">
        <v>296</v>
      </c>
      <c r="H289" t="s">
        <v>347</v>
      </c>
      <c r="I289">
        <v>5</v>
      </c>
      <c r="J289">
        <f t="shared" si="5"/>
        <v>1.6</v>
      </c>
      <c r="L289">
        <v>0</v>
      </c>
    </row>
    <row r="290" spans="1:12">
      <c r="A290" t="s">
        <v>18</v>
      </c>
      <c r="B290" t="s">
        <v>80</v>
      </c>
      <c r="C290" t="s">
        <v>530</v>
      </c>
      <c r="D290">
        <v>0</v>
      </c>
      <c r="E290">
        <v>1</v>
      </c>
      <c r="G290" t="s">
        <v>296</v>
      </c>
      <c r="H290" t="s">
        <v>348</v>
      </c>
      <c r="I290">
        <v>5</v>
      </c>
      <c r="J290">
        <f t="shared" si="5"/>
        <v>1.6</v>
      </c>
      <c r="L290">
        <v>0</v>
      </c>
    </row>
    <row r="291" spans="1:12">
      <c r="A291" t="s">
        <v>18</v>
      </c>
      <c r="B291" t="s">
        <v>80</v>
      </c>
      <c r="C291" t="s">
        <v>531</v>
      </c>
      <c r="D291">
        <v>0</v>
      </c>
      <c r="E291">
        <v>1</v>
      </c>
      <c r="G291" t="s">
        <v>296</v>
      </c>
      <c r="H291" t="s">
        <v>349</v>
      </c>
      <c r="I291">
        <v>5</v>
      </c>
      <c r="J291">
        <f t="shared" si="5"/>
        <v>1.6</v>
      </c>
      <c r="L291">
        <v>0</v>
      </c>
    </row>
    <row r="292" spans="1:12">
      <c r="A292" t="s">
        <v>18</v>
      </c>
      <c r="B292" t="s">
        <v>80</v>
      </c>
      <c r="C292" t="s">
        <v>532</v>
      </c>
      <c r="D292">
        <v>0</v>
      </c>
      <c r="E292">
        <v>1</v>
      </c>
      <c r="G292" t="s">
        <v>296</v>
      </c>
      <c r="H292" t="s">
        <v>350</v>
      </c>
      <c r="I292">
        <v>5</v>
      </c>
      <c r="J292">
        <f t="shared" si="5"/>
        <v>1.6</v>
      </c>
      <c r="L292">
        <v>0</v>
      </c>
    </row>
    <row r="293" spans="1:12">
      <c r="A293" t="s">
        <v>18</v>
      </c>
      <c r="B293" t="s">
        <v>81</v>
      </c>
      <c r="C293" t="s">
        <v>528</v>
      </c>
      <c r="D293">
        <v>0</v>
      </c>
      <c r="E293">
        <v>1</v>
      </c>
      <c r="G293" t="s">
        <v>296</v>
      </c>
      <c r="H293" t="s">
        <v>351</v>
      </c>
      <c r="I293">
        <v>9</v>
      </c>
      <c r="J293">
        <f t="shared" si="5"/>
        <v>2.9</v>
      </c>
      <c r="L293">
        <v>8</v>
      </c>
    </row>
    <row r="294" spans="1:12">
      <c r="A294" t="s">
        <v>18</v>
      </c>
      <c r="B294" t="s">
        <v>81</v>
      </c>
      <c r="C294" t="s">
        <v>529</v>
      </c>
      <c r="D294">
        <v>0</v>
      </c>
      <c r="E294">
        <v>1</v>
      </c>
      <c r="G294" t="s">
        <v>296</v>
      </c>
      <c r="H294" t="s">
        <v>352</v>
      </c>
      <c r="I294">
        <v>5</v>
      </c>
      <c r="J294">
        <f t="shared" si="5"/>
        <v>1.6</v>
      </c>
      <c r="L294">
        <v>0</v>
      </c>
    </row>
    <row r="295" spans="1:12">
      <c r="A295" t="s">
        <v>18</v>
      </c>
      <c r="B295" t="s">
        <v>81</v>
      </c>
      <c r="C295" t="s">
        <v>530</v>
      </c>
      <c r="D295">
        <v>0</v>
      </c>
      <c r="E295">
        <v>1</v>
      </c>
      <c r="G295" t="s">
        <v>296</v>
      </c>
      <c r="H295" t="s">
        <v>353</v>
      </c>
      <c r="I295">
        <v>5</v>
      </c>
      <c r="J295">
        <f t="shared" si="5"/>
        <v>1.6</v>
      </c>
      <c r="L295">
        <v>0</v>
      </c>
    </row>
    <row r="296" spans="1:12">
      <c r="A296" t="s">
        <v>18</v>
      </c>
      <c r="B296" t="s">
        <v>81</v>
      </c>
      <c r="C296" t="s">
        <v>531</v>
      </c>
      <c r="D296">
        <v>0</v>
      </c>
      <c r="E296">
        <v>1</v>
      </c>
      <c r="G296" t="s">
        <v>296</v>
      </c>
      <c r="H296" t="s">
        <v>354</v>
      </c>
      <c r="I296">
        <v>5</v>
      </c>
      <c r="J296">
        <f t="shared" si="5"/>
        <v>1.6</v>
      </c>
      <c r="L296">
        <v>0</v>
      </c>
    </row>
    <row r="297" spans="1:12">
      <c r="A297" t="s">
        <v>18</v>
      </c>
      <c r="B297" t="s">
        <v>81</v>
      </c>
      <c r="C297" t="s">
        <v>532</v>
      </c>
      <c r="D297">
        <v>0</v>
      </c>
      <c r="E297">
        <v>1</v>
      </c>
      <c r="G297" t="s">
        <v>296</v>
      </c>
      <c r="H297" t="s">
        <v>355</v>
      </c>
      <c r="I297">
        <v>5</v>
      </c>
      <c r="J297">
        <f t="shared" si="5"/>
        <v>1.6</v>
      </c>
      <c r="L297">
        <v>0</v>
      </c>
    </row>
    <row r="298" spans="1:12">
      <c r="A298" t="s">
        <v>18</v>
      </c>
      <c r="B298" t="s">
        <v>82</v>
      </c>
      <c r="C298" t="s">
        <v>528</v>
      </c>
      <c r="D298">
        <v>0</v>
      </c>
      <c r="E298">
        <v>1</v>
      </c>
      <c r="G298" t="s">
        <v>296</v>
      </c>
      <c r="H298" t="s">
        <v>356</v>
      </c>
      <c r="I298">
        <v>5</v>
      </c>
      <c r="J298">
        <f t="shared" si="5"/>
        <v>1.6</v>
      </c>
      <c r="L298">
        <v>0</v>
      </c>
    </row>
    <row r="299" spans="1:12">
      <c r="A299" t="s">
        <v>18</v>
      </c>
      <c r="B299" t="s">
        <v>82</v>
      </c>
      <c r="C299" t="s">
        <v>529</v>
      </c>
      <c r="D299">
        <v>0</v>
      </c>
      <c r="E299">
        <v>1</v>
      </c>
      <c r="G299" t="s">
        <v>296</v>
      </c>
      <c r="H299" t="s">
        <v>357</v>
      </c>
      <c r="I299">
        <v>5</v>
      </c>
      <c r="J299">
        <f t="shared" si="5"/>
        <v>1.6</v>
      </c>
      <c r="L299">
        <v>0</v>
      </c>
    </row>
    <row r="300" spans="1:12">
      <c r="A300" t="s">
        <v>18</v>
      </c>
      <c r="B300" t="s">
        <v>82</v>
      </c>
      <c r="C300" t="s">
        <v>530</v>
      </c>
      <c r="D300">
        <v>0</v>
      </c>
      <c r="E300">
        <v>1</v>
      </c>
      <c r="G300" t="s">
        <v>296</v>
      </c>
      <c r="H300" t="s">
        <v>358</v>
      </c>
      <c r="I300">
        <v>5</v>
      </c>
      <c r="J300">
        <f t="shared" si="5"/>
        <v>1.6</v>
      </c>
      <c r="L300">
        <v>0</v>
      </c>
    </row>
    <row r="301" spans="1:12">
      <c r="A301" t="s">
        <v>18</v>
      </c>
      <c r="B301" t="s">
        <v>82</v>
      </c>
      <c r="C301" t="s">
        <v>531</v>
      </c>
      <c r="D301">
        <v>0</v>
      </c>
      <c r="E301">
        <v>1</v>
      </c>
      <c r="G301" t="s">
        <v>296</v>
      </c>
      <c r="H301" t="s">
        <v>359</v>
      </c>
      <c r="I301">
        <v>5</v>
      </c>
      <c r="J301">
        <f t="shared" si="5"/>
        <v>1.6</v>
      </c>
      <c r="L301">
        <v>0</v>
      </c>
    </row>
    <row r="302" spans="1:12">
      <c r="A302" t="s">
        <v>18</v>
      </c>
      <c r="B302" t="s">
        <v>82</v>
      </c>
      <c r="C302" t="s">
        <v>532</v>
      </c>
      <c r="D302">
        <v>0</v>
      </c>
      <c r="E302">
        <v>1</v>
      </c>
      <c r="G302" t="s">
        <v>296</v>
      </c>
      <c r="H302" t="s">
        <v>360</v>
      </c>
      <c r="I302">
        <v>5</v>
      </c>
      <c r="J302">
        <f t="shared" si="5"/>
        <v>1.6</v>
      </c>
      <c r="L302">
        <v>0</v>
      </c>
    </row>
    <row r="303" spans="1:12">
      <c r="A303" t="s">
        <v>18</v>
      </c>
      <c r="B303" t="s">
        <v>83</v>
      </c>
      <c r="C303" t="s">
        <v>528</v>
      </c>
      <c r="D303">
        <v>0</v>
      </c>
      <c r="E303">
        <v>1</v>
      </c>
      <c r="G303" t="s">
        <v>296</v>
      </c>
      <c r="H303" t="s">
        <v>361</v>
      </c>
      <c r="I303">
        <v>5</v>
      </c>
      <c r="J303">
        <f t="shared" si="5"/>
        <v>1.6</v>
      </c>
      <c r="L303">
        <v>0</v>
      </c>
    </row>
    <row r="304" spans="1:12">
      <c r="A304" t="s">
        <v>18</v>
      </c>
      <c r="B304" t="s">
        <v>83</v>
      </c>
      <c r="C304" t="s">
        <v>529</v>
      </c>
      <c r="D304">
        <v>0</v>
      </c>
      <c r="E304">
        <v>1</v>
      </c>
      <c r="G304" t="s">
        <v>296</v>
      </c>
      <c r="H304" t="s">
        <v>362</v>
      </c>
      <c r="I304">
        <v>5</v>
      </c>
      <c r="J304">
        <f t="shared" ref="J304:J367" si="6">ROUND((I304/10)*(16/100)*20,1)</f>
        <v>1.6</v>
      </c>
      <c r="L304">
        <v>0</v>
      </c>
    </row>
    <row r="305" spans="1:12">
      <c r="A305" t="s">
        <v>18</v>
      </c>
      <c r="B305" t="s">
        <v>83</v>
      </c>
      <c r="C305" t="s">
        <v>530</v>
      </c>
      <c r="D305">
        <v>0</v>
      </c>
      <c r="E305">
        <v>1</v>
      </c>
      <c r="G305" t="s">
        <v>296</v>
      </c>
      <c r="H305" t="s">
        <v>363</v>
      </c>
      <c r="I305">
        <v>5</v>
      </c>
      <c r="J305">
        <f t="shared" si="6"/>
        <v>1.6</v>
      </c>
      <c r="L305">
        <v>0</v>
      </c>
    </row>
    <row r="306" spans="1:12">
      <c r="A306" t="s">
        <v>18</v>
      </c>
      <c r="B306" t="s">
        <v>83</v>
      </c>
      <c r="C306" t="s">
        <v>531</v>
      </c>
      <c r="D306">
        <v>0</v>
      </c>
      <c r="E306">
        <v>1</v>
      </c>
      <c r="G306" t="s">
        <v>296</v>
      </c>
      <c r="H306" t="s">
        <v>364</v>
      </c>
      <c r="I306">
        <v>5</v>
      </c>
      <c r="J306">
        <f t="shared" si="6"/>
        <v>1.6</v>
      </c>
      <c r="L306">
        <v>0</v>
      </c>
    </row>
    <row r="307" spans="1:12">
      <c r="A307" t="s">
        <v>18</v>
      </c>
      <c r="B307" t="s">
        <v>83</v>
      </c>
      <c r="C307" t="s">
        <v>532</v>
      </c>
      <c r="D307">
        <v>0</v>
      </c>
      <c r="E307">
        <v>1</v>
      </c>
      <c r="G307" t="s">
        <v>296</v>
      </c>
      <c r="H307" t="s">
        <v>365</v>
      </c>
      <c r="I307">
        <v>5</v>
      </c>
      <c r="J307">
        <f t="shared" si="6"/>
        <v>1.6</v>
      </c>
      <c r="L307">
        <v>0</v>
      </c>
    </row>
    <row r="308" spans="1:12">
      <c r="A308" t="s">
        <v>18</v>
      </c>
      <c r="B308" t="s">
        <v>84</v>
      </c>
      <c r="C308" t="s">
        <v>528</v>
      </c>
      <c r="D308">
        <v>0</v>
      </c>
      <c r="E308">
        <v>1</v>
      </c>
      <c r="G308" t="s">
        <v>296</v>
      </c>
      <c r="H308" t="s">
        <v>366</v>
      </c>
      <c r="I308">
        <v>10</v>
      </c>
      <c r="J308">
        <f t="shared" si="6"/>
        <v>3.2</v>
      </c>
      <c r="L308">
        <v>10</v>
      </c>
    </row>
    <row r="309" spans="1:12">
      <c r="A309" t="s">
        <v>18</v>
      </c>
      <c r="B309" t="s">
        <v>84</v>
      </c>
      <c r="C309" t="s">
        <v>529</v>
      </c>
      <c r="D309">
        <v>0</v>
      </c>
      <c r="E309">
        <v>1</v>
      </c>
      <c r="G309" t="s">
        <v>296</v>
      </c>
      <c r="H309" t="s">
        <v>367</v>
      </c>
      <c r="I309">
        <v>5</v>
      </c>
      <c r="J309">
        <f t="shared" si="6"/>
        <v>1.6</v>
      </c>
      <c r="L309">
        <v>0</v>
      </c>
    </row>
    <row r="310" spans="1:12">
      <c r="A310" t="s">
        <v>18</v>
      </c>
      <c r="B310" t="s">
        <v>84</v>
      </c>
      <c r="C310" t="s">
        <v>530</v>
      </c>
      <c r="D310">
        <v>0</v>
      </c>
      <c r="E310">
        <v>1</v>
      </c>
      <c r="G310" t="s">
        <v>296</v>
      </c>
      <c r="H310" t="s">
        <v>368</v>
      </c>
      <c r="I310">
        <v>5</v>
      </c>
      <c r="J310">
        <f t="shared" si="6"/>
        <v>1.6</v>
      </c>
      <c r="L310">
        <v>0</v>
      </c>
    </row>
    <row r="311" spans="1:12">
      <c r="A311" t="s">
        <v>18</v>
      </c>
      <c r="B311" t="s">
        <v>84</v>
      </c>
      <c r="C311" t="s">
        <v>531</v>
      </c>
      <c r="D311">
        <v>0</v>
      </c>
      <c r="E311">
        <v>1</v>
      </c>
      <c r="G311" t="s">
        <v>296</v>
      </c>
      <c r="H311" t="s">
        <v>369</v>
      </c>
      <c r="I311">
        <v>5</v>
      </c>
      <c r="J311">
        <f t="shared" si="6"/>
        <v>1.6</v>
      </c>
      <c r="L311">
        <v>0</v>
      </c>
    </row>
    <row r="312" spans="1:12">
      <c r="A312" t="s">
        <v>18</v>
      </c>
      <c r="B312" t="s">
        <v>84</v>
      </c>
      <c r="C312" t="s">
        <v>532</v>
      </c>
      <c r="D312">
        <v>0</v>
      </c>
      <c r="E312">
        <v>1</v>
      </c>
      <c r="G312" t="s">
        <v>296</v>
      </c>
      <c r="H312" t="s">
        <v>370</v>
      </c>
      <c r="I312">
        <v>5</v>
      </c>
      <c r="J312">
        <f t="shared" si="6"/>
        <v>1.6</v>
      </c>
      <c r="L312">
        <v>0</v>
      </c>
    </row>
    <row r="313" spans="1:12">
      <c r="A313" t="s">
        <v>18</v>
      </c>
      <c r="B313" t="s">
        <v>85</v>
      </c>
      <c r="C313" t="s">
        <v>528</v>
      </c>
      <c r="D313">
        <v>372000</v>
      </c>
      <c r="E313">
        <v>2</v>
      </c>
      <c r="G313" t="s">
        <v>296</v>
      </c>
      <c r="H313" t="s">
        <v>371</v>
      </c>
      <c r="I313">
        <v>5</v>
      </c>
      <c r="J313">
        <f t="shared" si="6"/>
        <v>1.6</v>
      </c>
      <c r="L313">
        <v>0</v>
      </c>
    </row>
    <row r="314" spans="1:12">
      <c r="A314" t="s">
        <v>18</v>
      </c>
      <c r="B314" t="s">
        <v>85</v>
      </c>
      <c r="C314" t="s">
        <v>529</v>
      </c>
      <c r="D314">
        <v>372000</v>
      </c>
      <c r="E314">
        <v>2</v>
      </c>
      <c r="G314" t="s">
        <v>296</v>
      </c>
      <c r="H314" t="s">
        <v>372</v>
      </c>
      <c r="I314">
        <v>5</v>
      </c>
      <c r="J314">
        <f t="shared" si="6"/>
        <v>1.6</v>
      </c>
      <c r="L314">
        <v>0</v>
      </c>
    </row>
    <row r="315" spans="1:12">
      <c r="A315" t="s">
        <v>18</v>
      </c>
      <c r="B315" t="s">
        <v>85</v>
      </c>
      <c r="C315" t="s">
        <v>530</v>
      </c>
      <c r="D315">
        <v>372000</v>
      </c>
      <c r="E315">
        <v>2</v>
      </c>
      <c r="G315" t="s">
        <v>296</v>
      </c>
      <c r="H315" t="s">
        <v>373</v>
      </c>
      <c r="I315">
        <v>5</v>
      </c>
      <c r="J315">
        <f t="shared" si="6"/>
        <v>1.6</v>
      </c>
      <c r="L315">
        <v>0</v>
      </c>
    </row>
    <row r="316" spans="1:12">
      <c r="A316" t="s">
        <v>18</v>
      </c>
      <c r="B316" t="s">
        <v>85</v>
      </c>
      <c r="C316" t="s">
        <v>531</v>
      </c>
      <c r="D316">
        <v>372000</v>
      </c>
      <c r="E316">
        <v>2</v>
      </c>
      <c r="G316" t="s">
        <v>296</v>
      </c>
      <c r="H316" t="s">
        <v>374</v>
      </c>
      <c r="I316">
        <v>5</v>
      </c>
      <c r="J316">
        <f t="shared" si="6"/>
        <v>1.6</v>
      </c>
      <c r="L316">
        <v>0</v>
      </c>
    </row>
    <row r="317" spans="1:12">
      <c r="A317" t="s">
        <v>18</v>
      </c>
      <c r="B317" t="s">
        <v>85</v>
      </c>
      <c r="C317" t="s">
        <v>532</v>
      </c>
      <c r="D317">
        <v>372000</v>
      </c>
      <c r="E317">
        <v>2</v>
      </c>
      <c r="G317" t="s">
        <v>296</v>
      </c>
      <c r="H317" t="s">
        <v>375</v>
      </c>
      <c r="I317">
        <v>5</v>
      </c>
      <c r="J317">
        <f t="shared" si="6"/>
        <v>1.6</v>
      </c>
      <c r="L317">
        <v>0</v>
      </c>
    </row>
    <row r="318" spans="1:12">
      <c r="A318" t="s">
        <v>18</v>
      </c>
      <c r="B318" t="s">
        <v>86</v>
      </c>
      <c r="C318" t="s">
        <v>528</v>
      </c>
      <c r="D318">
        <v>0</v>
      </c>
      <c r="E318">
        <v>1</v>
      </c>
      <c r="G318" t="s">
        <v>296</v>
      </c>
      <c r="H318" t="s">
        <v>376</v>
      </c>
      <c r="I318">
        <v>5</v>
      </c>
      <c r="J318">
        <f t="shared" si="6"/>
        <v>1.6</v>
      </c>
      <c r="L318">
        <v>0</v>
      </c>
    </row>
    <row r="319" spans="1:12">
      <c r="A319" t="s">
        <v>18</v>
      </c>
      <c r="B319" t="s">
        <v>86</v>
      </c>
      <c r="C319" t="s">
        <v>529</v>
      </c>
      <c r="D319">
        <v>0</v>
      </c>
      <c r="E319">
        <v>1</v>
      </c>
      <c r="G319" t="s">
        <v>296</v>
      </c>
      <c r="H319" t="s">
        <v>377</v>
      </c>
      <c r="I319">
        <v>5</v>
      </c>
      <c r="J319">
        <f t="shared" si="6"/>
        <v>1.6</v>
      </c>
      <c r="L319">
        <v>0</v>
      </c>
    </row>
    <row r="320" spans="1:12">
      <c r="A320" t="s">
        <v>18</v>
      </c>
      <c r="B320" t="s">
        <v>86</v>
      </c>
      <c r="C320" t="s">
        <v>530</v>
      </c>
      <c r="D320">
        <v>0</v>
      </c>
      <c r="E320">
        <v>1</v>
      </c>
      <c r="G320" t="s">
        <v>296</v>
      </c>
      <c r="H320" t="s">
        <v>378</v>
      </c>
      <c r="I320">
        <v>5</v>
      </c>
      <c r="J320">
        <f t="shared" si="6"/>
        <v>1.6</v>
      </c>
      <c r="L320">
        <v>0</v>
      </c>
    </row>
    <row r="321" spans="1:12">
      <c r="A321" t="s">
        <v>18</v>
      </c>
      <c r="B321" t="s">
        <v>86</v>
      </c>
      <c r="C321" t="s">
        <v>531</v>
      </c>
      <c r="D321">
        <v>0</v>
      </c>
      <c r="E321">
        <v>1</v>
      </c>
      <c r="G321" t="s">
        <v>296</v>
      </c>
      <c r="H321" t="s">
        <v>379</v>
      </c>
      <c r="I321">
        <v>5</v>
      </c>
      <c r="J321">
        <f t="shared" si="6"/>
        <v>1.6</v>
      </c>
      <c r="L321">
        <v>0</v>
      </c>
    </row>
    <row r="322" spans="1:12">
      <c r="A322" t="s">
        <v>18</v>
      </c>
      <c r="B322" t="s">
        <v>86</v>
      </c>
      <c r="C322" t="s">
        <v>532</v>
      </c>
      <c r="D322">
        <v>0</v>
      </c>
      <c r="E322">
        <v>1</v>
      </c>
      <c r="G322" t="s">
        <v>296</v>
      </c>
      <c r="H322" t="s">
        <v>380</v>
      </c>
      <c r="I322">
        <v>5</v>
      </c>
      <c r="J322">
        <f t="shared" si="6"/>
        <v>1.6</v>
      </c>
      <c r="L322">
        <v>0</v>
      </c>
    </row>
    <row r="323" spans="1:12">
      <c r="A323" t="s">
        <v>18</v>
      </c>
      <c r="B323" t="s">
        <v>87</v>
      </c>
      <c r="C323" t="s">
        <v>528</v>
      </c>
      <c r="E323">
        <v>1</v>
      </c>
      <c r="G323" t="s">
        <v>296</v>
      </c>
      <c r="H323" t="s">
        <v>381</v>
      </c>
      <c r="I323">
        <v>5</v>
      </c>
      <c r="J323">
        <f t="shared" si="6"/>
        <v>1.6</v>
      </c>
      <c r="L323">
        <v>0</v>
      </c>
    </row>
    <row r="324" spans="1:12">
      <c r="A324" t="s">
        <v>18</v>
      </c>
      <c r="B324" t="s">
        <v>87</v>
      </c>
      <c r="C324" t="s">
        <v>529</v>
      </c>
      <c r="E324">
        <v>1</v>
      </c>
      <c r="G324" t="s">
        <v>296</v>
      </c>
      <c r="H324" t="s">
        <v>382</v>
      </c>
      <c r="I324">
        <v>5</v>
      </c>
      <c r="J324">
        <f t="shared" si="6"/>
        <v>1.6</v>
      </c>
      <c r="L324">
        <v>0</v>
      </c>
    </row>
    <row r="325" spans="1:12">
      <c r="A325" t="s">
        <v>18</v>
      </c>
      <c r="B325" t="s">
        <v>87</v>
      </c>
      <c r="C325" t="s">
        <v>530</v>
      </c>
      <c r="E325">
        <v>1</v>
      </c>
      <c r="G325" t="s">
        <v>296</v>
      </c>
      <c r="H325" t="s">
        <v>383</v>
      </c>
      <c r="I325">
        <v>5</v>
      </c>
      <c r="J325">
        <f t="shared" si="6"/>
        <v>1.6</v>
      </c>
      <c r="L325">
        <v>0</v>
      </c>
    </row>
    <row r="326" spans="1:12">
      <c r="A326" t="s">
        <v>18</v>
      </c>
      <c r="B326" t="s">
        <v>87</v>
      </c>
      <c r="C326" t="s">
        <v>531</v>
      </c>
      <c r="E326">
        <v>1</v>
      </c>
      <c r="G326" t="s">
        <v>296</v>
      </c>
      <c r="H326" t="s">
        <v>384</v>
      </c>
      <c r="I326">
        <v>5</v>
      </c>
      <c r="J326">
        <f t="shared" si="6"/>
        <v>1.6</v>
      </c>
      <c r="L326">
        <v>0</v>
      </c>
    </row>
    <row r="327" spans="1:12">
      <c r="A327" t="s">
        <v>18</v>
      </c>
      <c r="B327" t="s">
        <v>87</v>
      </c>
      <c r="C327" t="s">
        <v>532</v>
      </c>
      <c r="E327">
        <v>1</v>
      </c>
      <c r="G327" t="s">
        <v>296</v>
      </c>
      <c r="H327" t="s">
        <v>385</v>
      </c>
      <c r="I327">
        <v>5</v>
      </c>
      <c r="J327">
        <f t="shared" si="6"/>
        <v>1.6</v>
      </c>
      <c r="L327">
        <v>0</v>
      </c>
    </row>
    <row r="328" spans="1:12">
      <c r="A328" t="s">
        <v>18</v>
      </c>
      <c r="B328" t="s">
        <v>88</v>
      </c>
      <c r="C328" t="s">
        <v>528</v>
      </c>
      <c r="D328">
        <v>0</v>
      </c>
      <c r="E328">
        <v>1</v>
      </c>
      <c r="G328" t="s">
        <v>296</v>
      </c>
      <c r="H328" t="s">
        <v>386</v>
      </c>
      <c r="I328">
        <v>5</v>
      </c>
      <c r="J328">
        <f t="shared" si="6"/>
        <v>1.6</v>
      </c>
      <c r="L328">
        <v>0</v>
      </c>
    </row>
    <row r="329" spans="1:12">
      <c r="A329" t="s">
        <v>18</v>
      </c>
      <c r="B329" t="s">
        <v>88</v>
      </c>
      <c r="C329" t="s">
        <v>529</v>
      </c>
      <c r="D329">
        <v>0</v>
      </c>
      <c r="E329">
        <v>1</v>
      </c>
      <c r="G329" t="s">
        <v>296</v>
      </c>
      <c r="H329" t="s">
        <v>387</v>
      </c>
      <c r="I329">
        <v>5</v>
      </c>
      <c r="J329">
        <f t="shared" si="6"/>
        <v>1.6</v>
      </c>
      <c r="L329">
        <v>0</v>
      </c>
    </row>
    <row r="330" spans="1:12">
      <c r="A330" t="s">
        <v>18</v>
      </c>
      <c r="B330" t="s">
        <v>88</v>
      </c>
      <c r="C330" t="s">
        <v>530</v>
      </c>
      <c r="D330">
        <v>0</v>
      </c>
      <c r="E330">
        <v>1</v>
      </c>
      <c r="G330" t="s">
        <v>296</v>
      </c>
      <c r="H330" t="s">
        <v>388</v>
      </c>
      <c r="I330">
        <v>5</v>
      </c>
      <c r="J330">
        <f t="shared" si="6"/>
        <v>1.6</v>
      </c>
      <c r="L330">
        <v>0</v>
      </c>
    </row>
    <row r="331" spans="1:12">
      <c r="A331" t="s">
        <v>18</v>
      </c>
      <c r="B331" t="s">
        <v>88</v>
      </c>
      <c r="C331" t="s">
        <v>531</v>
      </c>
      <c r="D331">
        <v>0</v>
      </c>
      <c r="E331">
        <v>1</v>
      </c>
      <c r="G331" t="s">
        <v>296</v>
      </c>
      <c r="H331" t="s">
        <v>389</v>
      </c>
      <c r="I331">
        <v>5</v>
      </c>
      <c r="J331">
        <f t="shared" si="6"/>
        <v>1.6</v>
      </c>
      <c r="L331">
        <v>0</v>
      </c>
    </row>
    <row r="332" spans="1:12">
      <c r="A332" t="s">
        <v>18</v>
      </c>
      <c r="B332" t="s">
        <v>88</v>
      </c>
      <c r="C332" t="s">
        <v>532</v>
      </c>
      <c r="D332">
        <v>0</v>
      </c>
      <c r="E332">
        <v>1</v>
      </c>
      <c r="G332" t="s">
        <v>296</v>
      </c>
      <c r="H332" t="s">
        <v>390</v>
      </c>
      <c r="I332">
        <v>5</v>
      </c>
      <c r="J332">
        <f t="shared" si="6"/>
        <v>1.6</v>
      </c>
      <c r="L332">
        <v>0</v>
      </c>
    </row>
    <row r="333" spans="1:12">
      <c r="A333" t="s">
        <v>18</v>
      </c>
      <c r="B333" t="s">
        <v>89</v>
      </c>
      <c r="C333" t="s">
        <v>528</v>
      </c>
      <c r="D333">
        <v>0</v>
      </c>
      <c r="E333">
        <v>1</v>
      </c>
      <c r="G333" t="s">
        <v>296</v>
      </c>
      <c r="H333" t="s">
        <v>391</v>
      </c>
      <c r="I333">
        <v>5</v>
      </c>
      <c r="J333">
        <f t="shared" si="6"/>
        <v>1.6</v>
      </c>
      <c r="L333">
        <v>0</v>
      </c>
    </row>
    <row r="334" spans="1:12">
      <c r="A334" t="s">
        <v>18</v>
      </c>
      <c r="B334" t="s">
        <v>89</v>
      </c>
      <c r="C334" t="s">
        <v>529</v>
      </c>
      <c r="D334">
        <v>0</v>
      </c>
      <c r="E334">
        <v>1</v>
      </c>
      <c r="G334" t="s">
        <v>296</v>
      </c>
      <c r="H334" t="s">
        <v>392</v>
      </c>
      <c r="I334">
        <v>7</v>
      </c>
      <c r="J334">
        <f t="shared" si="6"/>
        <v>2.2000000000000002</v>
      </c>
      <c r="L334">
        <v>4</v>
      </c>
    </row>
    <row r="335" spans="1:12">
      <c r="A335" t="s">
        <v>18</v>
      </c>
      <c r="B335" t="s">
        <v>89</v>
      </c>
      <c r="C335" t="s">
        <v>530</v>
      </c>
      <c r="D335">
        <v>0</v>
      </c>
      <c r="E335">
        <v>1</v>
      </c>
      <c r="G335" t="s">
        <v>296</v>
      </c>
      <c r="H335" t="s">
        <v>393</v>
      </c>
      <c r="I335">
        <v>5</v>
      </c>
      <c r="J335">
        <f t="shared" si="6"/>
        <v>1.6</v>
      </c>
      <c r="L335">
        <v>0</v>
      </c>
    </row>
    <row r="336" spans="1:12">
      <c r="A336" t="s">
        <v>18</v>
      </c>
      <c r="B336" t="s">
        <v>89</v>
      </c>
      <c r="C336" t="s">
        <v>531</v>
      </c>
      <c r="D336">
        <v>0</v>
      </c>
      <c r="E336">
        <v>1</v>
      </c>
      <c r="G336" t="s">
        <v>296</v>
      </c>
      <c r="H336" t="s">
        <v>394</v>
      </c>
      <c r="I336">
        <v>6</v>
      </c>
      <c r="J336">
        <f t="shared" si="6"/>
        <v>1.9</v>
      </c>
      <c r="L336">
        <v>0</v>
      </c>
    </row>
    <row r="337" spans="1:12">
      <c r="A337" t="s">
        <v>18</v>
      </c>
      <c r="B337" t="s">
        <v>89</v>
      </c>
      <c r="C337" t="s">
        <v>532</v>
      </c>
      <c r="D337">
        <v>0</v>
      </c>
      <c r="E337">
        <v>1</v>
      </c>
      <c r="G337" t="s">
        <v>296</v>
      </c>
      <c r="H337" t="s">
        <v>395</v>
      </c>
      <c r="I337">
        <v>5</v>
      </c>
      <c r="J337">
        <f t="shared" si="6"/>
        <v>1.6</v>
      </c>
      <c r="L337">
        <v>0</v>
      </c>
    </row>
    <row r="338" spans="1:12">
      <c r="A338" t="s">
        <v>18</v>
      </c>
      <c r="B338" t="s">
        <v>90</v>
      </c>
      <c r="C338" t="s">
        <v>528</v>
      </c>
      <c r="D338">
        <v>0</v>
      </c>
      <c r="E338">
        <v>1</v>
      </c>
      <c r="G338" t="s">
        <v>296</v>
      </c>
      <c r="H338" t="s">
        <v>396</v>
      </c>
      <c r="I338">
        <v>5</v>
      </c>
      <c r="J338">
        <f t="shared" si="6"/>
        <v>1.6</v>
      </c>
      <c r="L338">
        <v>0</v>
      </c>
    </row>
    <row r="339" spans="1:12">
      <c r="A339" t="s">
        <v>18</v>
      </c>
      <c r="B339" t="s">
        <v>90</v>
      </c>
      <c r="C339" t="s">
        <v>529</v>
      </c>
      <c r="D339">
        <v>0</v>
      </c>
      <c r="E339">
        <v>1</v>
      </c>
      <c r="G339" t="s">
        <v>296</v>
      </c>
      <c r="H339" t="s">
        <v>397</v>
      </c>
      <c r="I339">
        <v>5</v>
      </c>
      <c r="J339">
        <f t="shared" si="6"/>
        <v>1.6</v>
      </c>
      <c r="L339">
        <v>0</v>
      </c>
    </row>
    <row r="340" spans="1:12">
      <c r="A340" t="s">
        <v>18</v>
      </c>
      <c r="B340" t="s">
        <v>90</v>
      </c>
      <c r="C340" t="s">
        <v>530</v>
      </c>
      <c r="D340">
        <v>0</v>
      </c>
      <c r="E340">
        <v>1</v>
      </c>
      <c r="G340" t="s">
        <v>296</v>
      </c>
      <c r="H340" t="s">
        <v>398</v>
      </c>
      <c r="I340">
        <v>5</v>
      </c>
      <c r="J340">
        <f t="shared" si="6"/>
        <v>1.6</v>
      </c>
      <c r="L340">
        <v>0</v>
      </c>
    </row>
    <row r="341" spans="1:12">
      <c r="A341" t="s">
        <v>18</v>
      </c>
      <c r="B341" t="s">
        <v>90</v>
      </c>
      <c r="C341" t="s">
        <v>531</v>
      </c>
      <c r="D341">
        <v>0</v>
      </c>
      <c r="E341">
        <v>1</v>
      </c>
      <c r="G341" t="s">
        <v>296</v>
      </c>
      <c r="H341" t="s">
        <v>399</v>
      </c>
      <c r="I341">
        <v>5</v>
      </c>
      <c r="J341">
        <f t="shared" si="6"/>
        <v>1.6</v>
      </c>
      <c r="L341">
        <v>0</v>
      </c>
    </row>
    <row r="342" spans="1:12">
      <c r="A342" t="s">
        <v>18</v>
      </c>
      <c r="B342" t="s">
        <v>90</v>
      </c>
      <c r="C342" t="s">
        <v>532</v>
      </c>
      <c r="D342">
        <v>0</v>
      </c>
      <c r="E342">
        <v>1</v>
      </c>
      <c r="G342" t="s">
        <v>296</v>
      </c>
      <c r="H342" t="s">
        <v>400</v>
      </c>
      <c r="I342">
        <v>5</v>
      </c>
      <c r="J342">
        <f t="shared" si="6"/>
        <v>1.6</v>
      </c>
      <c r="L342">
        <v>0</v>
      </c>
    </row>
    <row r="343" spans="1:12">
      <c r="A343" t="s">
        <v>18</v>
      </c>
      <c r="B343" t="s">
        <v>91</v>
      </c>
      <c r="C343" t="s">
        <v>528</v>
      </c>
      <c r="D343">
        <v>0</v>
      </c>
      <c r="E343">
        <v>1</v>
      </c>
      <c r="G343" t="s">
        <v>296</v>
      </c>
      <c r="H343" t="s">
        <v>401</v>
      </c>
      <c r="I343">
        <v>5</v>
      </c>
      <c r="J343">
        <f t="shared" si="6"/>
        <v>1.6</v>
      </c>
      <c r="L343">
        <v>0</v>
      </c>
    </row>
    <row r="344" spans="1:12">
      <c r="A344" t="s">
        <v>18</v>
      </c>
      <c r="B344" t="s">
        <v>91</v>
      </c>
      <c r="C344" t="s">
        <v>529</v>
      </c>
      <c r="D344">
        <v>0</v>
      </c>
      <c r="E344">
        <v>1</v>
      </c>
      <c r="G344" t="s">
        <v>296</v>
      </c>
      <c r="H344" t="s">
        <v>402</v>
      </c>
      <c r="I344">
        <v>5</v>
      </c>
      <c r="J344">
        <f t="shared" si="6"/>
        <v>1.6</v>
      </c>
      <c r="L344">
        <v>0</v>
      </c>
    </row>
    <row r="345" spans="1:12">
      <c r="A345" t="s">
        <v>18</v>
      </c>
      <c r="B345" t="s">
        <v>91</v>
      </c>
      <c r="C345" t="s">
        <v>530</v>
      </c>
      <c r="D345">
        <v>0</v>
      </c>
      <c r="E345">
        <v>1</v>
      </c>
      <c r="G345" t="s">
        <v>296</v>
      </c>
      <c r="H345" t="s">
        <v>403</v>
      </c>
      <c r="I345">
        <v>5</v>
      </c>
      <c r="J345">
        <f t="shared" si="6"/>
        <v>1.6</v>
      </c>
      <c r="L345">
        <v>0</v>
      </c>
    </row>
    <row r="346" spans="1:12">
      <c r="A346" t="s">
        <v>18</v>
      </c>
      <c r="B346" t="s">
        <v>91</v>
      </c>
      <c r="C346" t="s">
        <v>531</v>
      </c>
      <c r="D346">
        <v>0</v>
      </c>
      <c r="E346">
        <v>1</v>
      </c>
      <c r="G346" t="s">
        <v>296</v>
      </c>
      <c r="H346" t="s">
        <v>404</v>
      </c>
      <c r="I346">
        <v>5</v>
      </c>
      <c r="J346">
        <f t="shared" si="6"/>
        <v>1.6</v>
      </c>
      <c r="L346">
        <v>0</v>
      </c>
    </row>
    <row r="347" spans="1:12">
      <c r="A347" t="s">
        <v>18</v>
      </c>
      <c r="B347" t="s">
        <v>91</v>
      </c>
      <c r="C347" t="s">
        <v>532</v>
      </c>
      <c r="D347">
        <v>0</v>
      </c>
      <c r="E347">
        <v>1</v>
      </c>
      <c r="G347" t="s">
        <v>296</v>
      </c>
      <c r="H347" t="s">
        <v>405</v>
      </c>
      <c r="I347">
        <v>5</v>
      </c>
      <c r="J347">
        <f t="shared" si="6"/>
        <v>1.6</v>
      </c>
      <c r="L347">
        <v>0</v>
      </c>
    </row>
    <row r="348" spans="1:12">
      <c r="A348" t="s">
        <v>18</v>
      </c>
      <c r="B348" t="s">
        <v>92</v>
      </c>
      <c r="C348" t="s">
        <v>528</v>
      </c>
      <c r="D348">
        <v>26250</v>
      </c>
      <c r="E348">
        <v>2</v>
      </c>
      <c r="G348" t="s">
        <v>296</v>
      </c>
      <c r="H348" t="s">
        <v>406</v>
      </c>
      <c r="I348">
        <v>5</v>
      </c>
      <c r="J348">
        <f t="shared" si="6"/>
        <v>1.6</v>
      </c>
      <c r="L348">
        <v>0</v>
      </c>
    </row>
    <row r="349" spans="1:12">
      <c r="A349" t="s">
        <v>18</v>
      </c>
      <c r="B349" t="s">
        <v>92</v>
      </c>
      <c r="C349" t="s">
        <v>529</v>
      </c>
      <c r="D349">
        <v>35000</v>
      </c>
      <c r="E349">
        <v>2</v>
      </c>
      <c r="G349" t="s">
        <v>296</v>
      </c>
      <c r="H349" t="s">
        <v>407</v>
      </c>
      <c r="I349">
        <v>5</v>
      </c>
      <c r="J349">
        <f t="shared" si="6"/>
        <v>1.6</v>
      </c>
      <c r="L349">
        <v>0</v>
      </c>
    </row>
    <row r="350" spans="1:12">
      <c r="A350" t="s">
        <v>18</v>
      </c>
      <c r="B350" t="s">
        <v>92</v>
      </c>
      <c r="C350" t="s">
        <v>530</v>
      </c>
      <c r="D350">
        <v>84000</v>
      </c>
      <c r="E350">
        <v>2</v>
      </c>
      <c r="G350" t="s">
        <v>296</v>
      </c>
      <c r="H350" t="s">
        <v>408</v>
      </c>
      <c r="I350">
        <v>5</v>
      </c>
      <c r="J350">
        <f t="shared" si="6"/>
        <v>1.6</v>
      </c>
      <c r="L350">
        <v>0</v>
      </c>
    </row>
    <row r="351" spans="1:12">
      <c r="A351" t="s">
        <v>18</v>
      </c>
      <c r="B351" t="s">
        <v>92</v>
      </c>
      <c r="C351" t="s">
        <v>531</v>
      </c>
      <c r="D351">
        <v>66000</v>
      </c>
      <c r="E351">
        <v>2</v>
      </c>
      <c r="G351" t="s">
        <v>296</v>
      </c>
      <c r="H351" t="s">
        <v>409</v>
      </c>
      <c r="I351">
        <v>5</v>
      </c>
      <c r="J351">
        <f t="shared" si="6"/>
        <v>1.6</v>
      </c>
      <c r="L351">
        <v>0</v>
      </c>
    </row>
    <row r="352" spans="1:12">
      <c r="A352" t="s">
        <v>18</v>
      </c>
      <c r="B352" t="s">
        <v>92</v>
      </c>
      <c r="C352" t="s">
        <v>532</v>
      </c>
      <c r="D352">
        <v>0</v>
      </c>
      <c r="E352">
        <v>1</v>
      </c>
      <c r="G352" t="s">
        <v>296</v>
      </c>
      <c r="H352" t="s">
        <v>410</v>
      </c>
      <c r="I352">
        <v>5</v>
      </c>
      <c r="J352">
        <f t="shared" si="6"/>
        <v>1.6</v>
      </c>
      <c r="L352">
        <v>0</v>
      </c>
    </row>
    <row r="353" spans="1:12">
      <c r="A353" t="s">
        <v>18</v>
      </c>
      <c r="B353" t="s">
        <v>93</v>
      </c>
      <c r="C353" t="s">
        <v>528</v>
      </c>
      <c r="D353">
        <v>0</v>
      </c>
      <c r="E353">
        <v>1</v>
      </c>
      <c r="G353" t="s">
        <v>296</v>
      </c>
      <c r="H353" t="s">
        <v>411</v>
      </c>
      <c r="I353">
        <v>5</v>
      </c>
      <c r="J353">
        <f t="shared" si="6"/>
        <v>1.6</v>
      </c>
      <c r="L353">
        <v>0</v>
      </c>
    </row>
    <row r="354" spans="1:12">
      <c r="A354" t="s">
        <v>18</v>
      </c>
      <c r="B354" t="s">
        <v>93</v>
      </c>
      <c r="C354" t="s">
        <v>529</v>
      </c>
      <c r="D354">
        <v>0</v>
      </c>
      <c r="E354">
        <v>1</v>
      </c>
      <c r="G354" t="s">
        <v>296</v>
      </c>
      <c r="H354" t="s">
        <v>412</v>
      </c>
      <c r="I354">
        <v>5</v>
      </c>
      <c r="J354">
        <f t="shared" si="6"/>
        <v>1.6</v>
      </c>
      <c r="L354">
        <v>0</v>
      </c>
    </row>
    <row r="355" spans="1:12">
      <c r="A355" t="s">
        <v>18</v>
      </c>
      <c r="B355" t="s">
        <v>93</v>
      </c>
      <c r="C355" t="s">
        <v>530</v>
      </c>
      <c r="D355">
        <v>0</v>
      </c>
      <c r="E355">
        <v>1</v>
      </c>
      <c r="G355" t="s">
        <v>296</v>
      </c>
      <c r="H355" t="s">
        <v>413</v>
      </c>
      <c r="I355">
        <v>5</v>
      </c>
      <c r="J355">
        <f t="shared" si="6"/>
        <v>1.6</v>
      </c>
      <c r="L355">
        <v>0</v>
      </c>
    </row>
    <row r="356" spans="1:12">
      <c r="A356" t="s">
        <v>18</v>
      </c>
      <c r="B356" t="s">
        <v>93</v>
      </c>
      <c r="C356" t="s">
        <v>531</v>
      </c>
      <c r="D356">
        <v>0</v>
      </c>
      <c r="E356">
        <v>1</v>
      </c>
      <c r="G356" t="s">
        <v>296</v>
      </c>
      <c r="H356" t="s">
        <v>414</v>
      </c>
      <c r="I356">
        <v>5</v>
      </c>
      <c r="J356">
        <f t="shared" si="6"/>
        <v>1.6</v>
      </c>
      <c r="L356">
        <v>0</v>
      </c>
    </row>
    <row r="357" spans="1:12">
      <c r="A357" t="s">
        <v>18</v>
      </c>
      <c r="B357" t="s">
        <v>93</v>
      </c>
      <c r="C357" t="s">
        <v>532</v>
      </c>
      <c r="D357">
        <v>0</v>
      </c>
      <c r="E357">
        <v>1</v>
      </c>
      <c r="G357" t="s">
        <v>296</v>
      </c>
      <c r="H357" t="s">
        <v>415</v>
      </c>
      <c r="I357">
        <v>5</v>
      </c>
      <c r="J357">
        <f t="shared" si="6"/>
        <v>1.6</v>
      </c>
      <c r="L357">
        <v>0</v>
      </c>
    </row>
    <row r="358" spans="1:12">
      <c r="A358" t="s">
        <v>18</v>
      </c>
      <c r="B358" t="s">
        <v>94</v>
      </c>
      <c r="C358" t="s">
        <v>528</v>
      </c>
      <c r="E358">
        <v>1</v>
      </c>
      <c r="G358" t="s">
        <v>296</v>
      </c>
      <c r="H358" t="s">
        <v>416</v>
      </c>
      <c r="I358">
        <v>5</v>
      </c>
      <c r="J358">
        <f t="shared" si="6"/>
        <v>1.6</v>
      </c>
      <c r="L358">
        <v>0</v>
      </c>
    </row>
    <row r="359" spans="1:12">
      <c r="A359" t="s">
        <v>18</v>
      </c>
      <c r="B359" t="s">
        <v>94</v>
      </c>
      <c r="C359" t="s">
        <v>529</v>
      </c>
      <c r="E359">
        <v>1</v>
      </c>
      <c r="G359" t="s">
        <v>296</v>
      </c>
      <c r="H359" t="s">
        <v>417</v>
      </c>
      <c r="I359">
        <v>5</v>
      </c>
      <c r="J359">
        <f t="shared" si="6"/>
        <v>1.6</v>
      </c>
      <c r="L359">
        <v>0</v>
      </c>
    </row>
    <row r="360" spans="1:12">
      <c r="A360" t="s">
        <v>18</v>
      </c>
      <c r="B360" t="s">
        <v>94</v>
      </c>
      <c r="C360" t="s">
        <v>530</v>
      </c>
      <c r="E360">
        <v>1</v>
      </c>
      <c r="G360" t="s">
        <v>296</v>
      </c>
      <c r="H360" t="s">
        <v>418</v>
      </c>
      <c r="I360">
        <v>5</v>
      </c>
      <c r="J360">
        <f t="shared" si="6"/>
        <v>1.6</v>
      </c>
      <c r="L360">
        <v>0</v>
      </c>
    </row>
    <row r="361" spans="1:12">
      <c r="A361" t="s">
        <v>18</v>
      </c>
      <c r="B361" t="s">
        <v>94</v>
      </c>
      <c r="C361" t="s">
        <v>531</v>
      </c>
      <c r="E361">
        <v>1</v>
      </c>
      <c r="G361" t="s">
        <v>296</v>
      </c>
      <c r="H361" t="s">
        <v>419</v>
      </c>
      <c r="I361">
        <v>5</v>
      </c>
      <c r="J361">
        <f t="shared" si="6"/>
        <v>1.6</v>
      </c>
      <c r="L361">
        <v>0</v>
      </c>
    </row>
    <row r="362" spans="1:12">
      <c r="A362" t="s">
        <v>18</v>
      </c>
      <c r="B362" t="s">
        <v>94</v>
      </c>
      <c r="C362" t="s">
        <v>532</v>
      </c>
      <c r="D362">
        <v>59000</v>
      </c>
      <c r="E362">
        <v>2</v>
      </c>
      <c r="G362" t="s">
        <v>296</v>
      </c>
      <c r="H362" t="s">
        <v>420</v>
      </c>
      <c r="I362">
        <v>5</v>
      </c>
      <c r="J362">
        <f t="shared" si="6"/>
        <v>1.6</v>
      </c>
      <c r="L362">
        <v>0</v>
      </c>
    </row>
    <row r="363" spans="1:12">
      <c r="A363" t="s">
        <v>18</v>
      </c>
      <c r="B363" t="s">
        <v>95</v>
      </c>
      <c r="C363" t="s">
        <v>528</v>
      </c>
      <c r="D363">
        <v>0</v>
      </c>
      <c r="E363">
        <v>1</v>
      </c>
      <c r="G363" t="s">
        <v>296</v>
      </c>
      <c r="H363" t="s">
        <v>421</v>
      </c>
      <c r="I363">
        <v>5</v>
      </c>
      <c r="J363">
        <f t="shared" si="6"/>
        <v>1.6</v>
      </c>
      <c r="L363">
        <v>0</v>
      </c>
    </row>
    <row r="364" spans="1:12">
      <c r="A364" t="s">
        <v>18</v>
      </c>
      <c r="B364" t="s">
        <v>95</v>
      </c>
      <c r="C364" t="s">
        <v>529</v>
      </c>
      <c r="D364">
        <v>0</v>
      </c>
      <c r="E364">
        <v>1</v>
      </c>
      <c r="G364" t="s">
        <v>296</v>
      </c>
      <c r="H364" t="s">
        <v>422</v>
      </c>
      <c r="I364">
        <v>5</v>
      </c>
      <c r="J364">
        <f t="shared" si="6"/>
        <v>1.6</v>
      </c>
      <c r="L364">
        <v>0</v>
      </c>
    </row>
    <row r="365" spans="1:12">
      <c r="A365" t="s">
        <v>18</v>
      </c>
      <c r="B365" t="s">
        <v>95</v>
      </c>
      <c r="C365" t="s">
        <v>530</v>
      </c>
      <c r="D365">
        <v>0</v>
      </c>
      <c r="E365">
        <v>1</v>
      </c>
      <c r="G365" t="s">
        <v>296</v>
      </c>
      <c r="H365" t="s">
        <v>423</v>
      </c>
      <c r="I365">
        <v>5</v>
      </c>
      <c r="J365">
        <f t="shared" si="6"/>
        <v>1.6</v>
      </c>
      <c r="L365">
        <v>0</v>
      </c>
    </row>
    <row r="366" spans="1:12">
      <c r="A366" t="s">
        <v>18</v>
      </c>
      <c r="B366" t="s">
        <v>95</v>
      </c>
      <c r="C366" t="s">
        <v>531</v>
      </c>
      <c r="D366">
        <v>0</v>
      </c>
      <c r="E366">
        <v>1</v>
      </c>
      <c r="G366" t="s">
        <v>296</v>
      </c>
      <c r="H366" t="s">
        <v>424</v>
      </c>
      <c r="I366">
        <v>5</v>
      </c>
      <c r="J366">
        <f t="shared" si="6"/>
        <v>1.6</v>
      </c>
      <c r="L366">
        <v>0</v>
      </c>
    </row>
    <row r="367" spans="1:12">
      <c r="A367" t="s">
        <v>18</v>
      </c>
      <c r="B367" t="s">
        <v>95</v>
      </c>
      <c r="C367" t="s">
        <v>532</v>
      </c>
      <c r="D367">
        <v>0</v>
      </c>
      <c r="E367">
        <v>1</v>
      </c>
      <c r="G367" t="s">
        <v>296</v>
      </c>
      <c r="H367" t="s">
        <v>425</v>
      </c>
      <c r="I367">
        <v>5</v>
      </c>
      <c r="J367">
        <f t="shared" si="6"/>
        <v>1.6</v>
      </c>
      <c r="L367">
        <v>0</v>
      </c>
    </row>
    <row r="368" spans="1:12">
      <c r="A368" t="s">
        <v>18</v>
      </c>
      <c r="B368" t="s">
        <v>96</v>
      </c>
      <c r="C368" t="s">
        <v>528</v>
      </c>
      <c r="D368">
        <v>0</v>
      </c>
      <c r="E368">
        <v>1</v>
      </c>
      <c r="G368" t="s">
        <v>296</v>
      </c>
      <c r="H368" t="s">
        <v>426</v>
      </c>
      <c r="I368">
        <v>5</v>
      </c>
      <c r="J368">
        <f t="shared" ref="J368:J431" si="7">ROUND((I368/10)*(16/100)*20,1)</f>
        <v>1.6</v>
      </c>
      <c r="L368">
        <v>0</v>
      </c>
    </row>
    <row r="369" spans="1:12">
      <c r="A369" t="s">
        <v>18</v>
      </c>
      <c r="B369" t="s">
        <v>96</v>
      </c>
      <c r="C369" t="s">
        <v>529</v>
      </c>
      <c r="D369">
        <v>0</v>
      </c>
      <c r="E369">
        <v>1</v>
      </c>
      <c r="G369" t="s">
        <v>296</v>
      </c>
      <c r="H369" t="s">
        <v>427</v>
      </c>
      <c r="I369">
        <v>5</v>
      </c>
      <c r="J369">
        <f t="shared" si="7"/>
        <v>1.6</v>
      </c>
      <c r="L369">
        <v>0</v>
      </c>
    </row>
    <row r="370" spans="1:12">
      <c r="A370" t="s">
        <v>18</v>
      </c>
      <c r="B370" t="s">
        <v>96</v>
      </c>
      <c r="C370" t="s">
        <v>530</v>
      </c>
      <c r="D370">
        <v>0</v>
      </c>
      <c r="E370">
        <v>1</v>
      </c>
      <c r="G370" t="s">
        <v>296</v>
      </c>
      <c r="H370" t="s">
        <v>428</v>
      </c>
      <c r="I370">
        <v>5</v>
      </c>
      <c r="J370">
        <f t="shared" si="7"/>
        <v>1.6</v>
      </c>
      <c r="L370">
        <v>0</v>
      </c>
    </row>
    <row r="371" spans="1:12">
      <c r="A371" t="s">
        <v>18</v>
      </c>
      <c r="B371" t="s">
        <v>96</v>
      </c>
      <c r="C371" t="s">
        <v>531</v>
      </c>
      <c r="D371">
        <v>0</v>
      </c>
      <c r="E371">
        <v>1</v>
      </c>
      <c r="G371" t="s">
        <v>296</v>
      </c>
      <c r="H371" t="s">
        <v>429</v>
      </c>
      <c r="I371">
        <v>5</v>
      </c>
      <c r="J371">
        <f t="shared" si="7"/>
        <v>1.6</v>
      </c>
      <c r="L371">
        <v>0</v>
      </c>
    </row>
    <row r="372" spans="1:12">
      <c r="A372" t="s">
        <v>18</v>
      </c>
      <c r="B372" t="s">
        <v>96</v>
      </c>
      <c r="C372" t="s">
        <v>532</v>
      </c>
      <c r="D372">
        <v>0</v>
      </c>
      <c r="E372">
        <v>1</v>
      </c>
      <c r="G372" t="s">
        <v>296</v>
      </c>
      <c r="H372" t="s">
        <v>430</v>
      </c>
      <c r="I372">
        <v>5</v>
      </c>
      <c r="J372">
        <f t="shared" si="7"/>
        <v>1.6</v>
      </c>
      <c r="L372">
        <v>0</v>
      </c>
    </row>
    <row r="373" spans="1:12">
      <c r="A373" t="s">
        <v>18</v>
      </c>
      <c r="B373" t="s">
        <v>97</v>
      </c>
      <c r="C373" t="s">
        <v>528</v>
      </c>
      <c r="D373">
        <v>0</v>
      </c>
      <c r="E373">
        <v>1</v>
      </c>
      <c r="G373" t="s">
        <v>296</v>
      </c>
      <c r="H373" t="s">
        <v>431</v>
      </c>
      <c r="I373">
        <v>5</v>
      </c>
      <c r="J373">
        <f t="shared" si="7"/>
        <v>1.6</v>
      </c>
      <c r="L373">
        <v>0</v>
      </c>
    </row>
    <row r="374" spans="1:12">
      <c r="A374" t="s">
        <v>18</v>
      </c>
      <c r="B374" t="s">
        <v>97</v>
      </c>
      <c r="C374" t="s">
        <v>529</v>
      </c>
      <c r="D374">
        <v>0</v>
      </c>
      <c r="E374">
        <v>1</v>
      </c>
      <c r="G374" t="s">
        <v>296</v>
      </c>
      <c r="H374" t="s">
        <v>432</v>
      </c>
      <c r="I374">
        <v>5</v>
      </c>
      <c r="J374">
        <f t="shared" si="7"/>
        <v>1.6</v>
      </c>
      <c r="L374">
        <v>0</v>
      </c>
    </row>
    <row r="375" spans="1:12">
      <c r="A375" t="s">
        <v>18</v>
      </c>
      <c r="B375" t="s">
        <v>97</v>
      </c>
      <c r="C375" t="s">
        <v>530</v>
      </c>
      <c r="D375">
        <v>0</v>
      </c>
      <c r="E375">
        <v>1</v>
      </c>
      <c r="G375" t="s">
        <v>296</v>
      </c>
      <c r="H375" t="s">
        <v>433</v>
      </c>
      <c r="I375">
        <v>5</v>
      </c>
      <c r="J375">
        <f t="shared" si="7"/>
        <v>1.6</v>
      </c>
      <c r="L375">
        <v>0</v>
      </c>
    </row>
    <row r="376" spans="1:12">
      <c r="A376" t="s">
        <v>18</v>
      </c>
      <c r="B376" t="s">
        <v>97</v>
      </c>
      <c r="C376" t="s">
        <v>531</v>
      </c>
      <c r="D376">
        <v>0</v>
      </c>
      <c r="E376">
        <v>1</v>
      </c>
      <c r="G376" t="s">
        <v>296</v>
      </c>
      <c r="H376" t="s">
        <v>434</v>
      </c>
      <c r="I376">
        <v>5</v>
      </c>
      <c r="J376">
        <f t="shared" si="7"/>
        <v>1.6</v>
      </c>
      <c r="L376">
        <v>0</v>
      </c>
    </row>
    <row r="377" spans="1:12">
      <c r="A377" t="s">
        <v>18</v>
      </c>
      <c r="B377" t="s">
        <v>97</v>
      </c>
      <c r="C377" t="s">
        <v>532</v>
      </c>
      <c r="D377">
        <v>0</v>
      </c>
      <c r="E377">
        <v>1</v>
      </c>
      <c r="G377" t="s">
        <v>296</v>
      </c>
      <c r="H377" t="s">
        <v>435</v>
      </c>
      <c r="I377">
        <v>5</v>
      </c>
      <c r="J377">
        <f t="shared" si="7"/>
        <v>1.6</v>
      </c>
      <c r="L377">
        <v>0</v>
      </c>
    </row>
    <row r="378" spans="1:12">
      <c r="A378" t="s">
        <v>18</v>
      </c>
      <c r="B378" t="s">
        <v>98</v>
      </c>
      <c r="C378" t="s">
        <v>528</v>
      </c>
      <c r="E378">
        <v>1</v>
      </c>
      <c r="G378" t="s">
        <v>296</v>
      </c>
      <c r="H378" t="s">
        <v>436</v>
      </c>
      <c r="I378">
        <v>5</v>
      </c>
      <c r="J378">
        <f t="shared" si="7"/>
        <v>1.6</v>
      </c>
      <c r="L378">
        <v>0</v>
      </c>
    </row>
    <row r="379" spans="1:12">
      <c r="A379" t="s">
        <v>18</v>
      </c>
      <c r="B379" t="s">
        <v>98</v>
      </c>
      <c r="C379" t="s">
        <v>529</v>
      </c>
      <c r="E379">
        <v>1</v>
      </c>
      <c r="G379" t="s">
        <v>296</v>
      </c>
      <c r="H379" t="s">
        <v>437</v>
      </c>
      <c r="I379">
        <v>5</v>
      </c>
      <c r="J379">
        <f t="shared" si="7"/>
        <v>1.6</v>
      </c>
      <c r="L379">
        <v>0</v>
      </c>
    </row>
    <row r="380" spans="1:12">
      <c r="A380" t="s">
        <v>18</v>
      </c>
      <c r="B380" t="s">
        <v>98</v>
      </c>
      <c r="C380" t="s">
        <v>530</v>
      </c>
      <c r="E380">
        <v>1</v>
      </c>
      <c r="G380" t="s">
        <v>296</v>
      </c>
      <c r="H380" t="s">
        <v>438</v>
      </c>
      <c r="I380">
        <v>5</v>
      </c>
      <c r="J380">
        <f t="shared" si="7"/>
        <v>1.6</v>
      </c>
      <c r="L380">
        <v>0</v>
      </c>
    </row>
    <row r="381" spans="1:12">
      <c r="A381" t="s">
        <v>18</v>
      </c>
      <c r="B381" t="s">
        <v>98</v>
      </c>
      <c r="C381" t="s">
        <v>531</v>
      </c>
      <c r="E381">
        <v>1</v>
      </c>
      <c r="G381" t="s">
        <v>296</v>
      </c>
      <c r="H381" t="s">
        <v>439</v>
      </c>
      <c r="I381">
        <v>5</v>
      </c>
      <c r="J381">
        <f t="shared" si="7"/>
        <v>1.6</v>
      </c>
      <c r="L381">
        <v>0</v>
      </c>
    </row>
    <row r="382" spans="1:12">
      <c r="A382" t="s">
        <v>18</v>
      </c>
      <c r="B382" t="s">
        <v>98</v>
      </c>
      <c r="C382" t="s">
        <v>532</v>
      </c>
      <c r="E382">
        <v>1</v>
      </c>
      <c r="G382" t="s">
        <v>296</v>
      </c>
      <c r="H382" t="s">
        <v>440</v>
      </c>
      <c r="I382">
        <v>5</v>
      </c>
      <c r="J382">
        <f t="shared" si="7"/>
        <v>1.6</v>
      </c>
      <c r="L382">
        <v>0</v>
      </c>
    </row>
    <row r="383" spans="1:12">
      <c r="A383" t="s">
        <v>18</v>
      </c>
      <c r="B383" t="s">
        <v>99</v>
      </c>
      <c r="C383" t="s">
        <v>528</v>
      </c>
      <c r="D383">
        <v>0</v>
      </c>
      <c r="E383">
        <v>1</v>
      </c>
      <c r="G383" t="s">
        <v>296</v>
      </c>
      <c r="H383" t="s">
        <v>441</v>
      </c>
      <c r="I383">
        <v>5</v>
      </c>
      <c r="J383">
        <f t="shared" si="7"/>
        <v>1.6</v>
      </c>
      <c r="L383">
        <v>0</v>
      </c>
    </row>
    <row r="384" spans="1:12">
      <c r="A384" t="s">
        <v>18</v>
      </c>
      <c r="B384" t="s">
        <v>99</v>
      </c>
      <c r="C384" t="s">
        <v>529</v>
      </c>
      <c r="D384">
        <v>0</v>
      </c>
      <c r="E384">
        <v>1</v>
      </c>
      <c r="G384" t="s">
        <v>296</v>
      </c>
      <c r="H384" t="s">
        <v>442</v>
      </c>
      <c r="I384">
        <v>5</v>
      </c>
      <c r="J384">
        <f t="shared" si="7"/>
        <v>1.6</v>
      </c>
      <c r="L384">
        <v>0</v>
      </c>
    </row>
    <row r="385" spans="1:12">
      <c r="A385" t="s">
        <v>18</v>
      </c>
      <c r="B385" t="s">
        <v>99</v>
      </c>
      <c r="C385" t="s">
        <v>530</v>
      </c>
      <c r="D385">
        <v>0</v>
      </c>
      <c r="E385">
        <v>1</v>
      </c>
      <c r="G385" t="s">
        <v>296</v>
      </c>
      <c r="H385" t="s">
        <v>443</v>
      </c>
      <c r="I385">
        <v>5</v>
      </c>
      <c r="J385">
        <f t="shared" si="7"/>
        <v>1.6</v>
      </c>
      <c r="L385">
        <v>0</v>
      </c>
    </row>
    <row r="386" spans="1:12">
      <c r="A386" t="s">
        <v>18</v>
      </c>
      <c r="B386" t="s">
        <v>99</v>
      </c>
      <c r="C386" t="s">
        <v>531</v>
      </c>
      <c r="D386">
        <v>0</v>
      </c>
      <c r="E386">
        <v>1</v>
      </c>
      <c r="G386" t="s">
        <v>296</v>
      </c>
      <c r="H386" t="s">
        <v>444</v>
      </c>
      <c r="I386">
        <v>5</v>
      </c>
      <c r="J386">
        <f t="shared" si="7"/>
        <v>1.6</v>
      </c>
      <c r="L386">
        <v>0</v>
      </c>
    </row>
    <row r="387" spans="1:12">
      <c r="A387" t="s">
        <v>18</v>
      </c>
      <c r="B387" t="s">
        <v>99</v>
      </c>
      <c r="C387" t="s">
        <v>532</v>
      </c>
      <c r="D387">
        <v>0</v>
      </c>
      <c r="E387">
        <v>1</v>
      </c>
      <c r="G387" t="s">
        <v>296</v>
      </c>
      <c r="H387" t="s">
        <v>445</v>
      </c>
      <c r="I387">
        <v>5</v>
      </c>
      <c r="J387">
        <f t="shared" si="7"/>
        <v>1.6</v>
      </c>
      <c r="L387">
        <v>0</v>
      </c>
    </row>
    <row r="388" spans="1:12">
      <c r="A388" t="s">
        <v>18</v>
      </c>
      <c r="B388" t="s">
        <v>100</v>
      </c>
      <c r="C388" t="s">
        <v>528</v>
      </c>
      <c r="D388">
        <v>0</v>
      </c>
      <c r="E388">
        <v>1</v>
      </c>
      <c r="G388" t="s">
        <v>296</v>
      </c>
      <c r="H388" t="s">
        <v>446</v>
      </c>
      <c r="I388">
        <v>5</v>
      </c>
      <c r="J388">
        <f t="shared" si="7"/>
        <v>1.6</v>
      </c>
      <c r="L388">
        <v>0</v>
      </c>
    </row>
    <row r="389" spans="1:12">
      <c r="A389" t="s">
        <v>18</v>
      </c>
      <c r="B389" t="s">
        <v>100</v>
      </c>
      <c r="C389" t="s">
        <v>529</v>
      </c>
      <c r="D389">
        <v>0</v>
      </c>
      <c r="E389">
        <v>1</v>
      </c>
      <c r="G389" t="s">
        <v>296</v>
      </c>
      <c r="H389" t="s">
        <v>447</v>
      </c>
      <c r="I389">
        <v>5</v>
      </c>
      <c r="J389">
        <f t="shared" si="7"/>
        <v>1.6</v>
      </c>
      <c r="L389">
        <v>0</v>
      </c>
    </row>
    <row r="390" spans="1:12">
      <c r="A390" t="s">
        <v>18</v>
      </c>
      <c r="B390" t="s">
        <v>100</v>
      </c>
      <c r="C390" t="s">
        <v>530</v>
      </c>
      <c r="D390">
        <v>0</v>
      </c>
      <c r="E390">
        <v>1</v>
      </c>
      <c r="G390" t="s">
        <v>296</v>
      </c>
      <c r="H390" t="s">
        <v>448</v>
      </c>
      <c r="I390">
        <v>5</v>
      </c>
      <c r="J390">
        <f t="shared" si="7"/>
        <v>1.6</v>
      </c>
      <c r="L390">
        <v>0</v>
      </c>
    </row>
    <row r="391" spans="1:12">
      <c r="A391" t="s">
        <v>18</v>
      </c>
      <c r="B391" t="s">
        <v>100</v>
      </c>
      <c r="C391" t="s">
        <v>531</v>
      </c>
      <c r="D391">
        <v>0</v>
      </c>
      <c r="E391">
        <v>1</v>
      </c>
      <c r="G391" t="s">
        <v>296</v>
      </c>
      <c r="H391" t="s">
        <v>449</v>
      </c>
      <c r="I391">
        <v>5</v>
      </c>
      <c r="J391">
        <f t="shared" si="7"/>
        <v>1.6</v>
      </c>
      <c r="L391">
        <v>0</v>
      </c>
    </row>
    <row r="392" spans="1:12">
      <c r="A392" t="s">
        <v>18</v>
      </c>
      <c r="B392" t="s">
        <v>100</v>
      </c>
      <c r="C392" t="s">
        <v>532</v>
      </c>
      <c r="D392">
        <v>0</v>
      </c>
      <c r="E392">
        <v>1</v>
      </c>
      <c r="G392" t="s">
        <v>296</v>
      </c>
      <c r="H392" t="s">
        <v>450</v>
      </c>
      <c r="I392">
        <v>5</v>
      </c>
      <c r="J392">
        <f t="shared" si="7"/>
        <v>1.6</v>
      </c>
      <c r="L392">
        <v>0</v>
      </c>
    </row>
    <row r="393" spans="1:12">
      <c r="A393" t="s">
        <v>18</v>
      </c>
      <c r="B393" t="s">
        <v>101</v>
      </c>
      <c r="C393" t="s">
        <v>528</v>
      </c>
      <c r="D393">
        <v>29734431</v>
      </c>
      <c r="E393">
        <v>2</v>
      </c>
      <c r="G393" t="s">
        <v>296</v>
      </c>
      <c r="H393" t="s">
        <v>451</v>
      </c>
      <c r="I393">
        <v>5</v>
      </c>
      <c r="J393">
        <f t="shared" si="7"/>
        <v>1.6</v>
      </c>
      <c r="L393">
        <v>0</v>
      </c>
    </row>
    <row r="394" spans="1:12">
      <c r="A394" t="s">
        <v>18</v>
      </c>
      <c r="B394" t="s">
        <v>101</v>
      </c>
      <c r="C394" t="s">
        <v>529</v>
      </c>
      <c r="D394">
        <v>7304209</v>
      </c>
      <c r="E394">
        <v>2</v>
      </c>
      <c r="G394" t="s">
        <v>296</v>
      </c>
      <c r="H394" t="s">
        <v>452</v>
      </c>
      <c r="I394">
        <v>5</v>
      </c>
      <c r="J394">
        <f t="shared" si="7"/>
        <v>1.6</v>
      </c>
      <c r="L394">
        <v>0</v>
      </c>
    </row>
    <row r="395" spans="1:12">
      <c r="A395" t="s">
        <v>18</v>
      </c>
      <c r="B395" t="s">
        <v>101</v>
      </c>
      <c r="C395" t="s">
        <v>530</v>
      </c>
      <c r="D395">
        <v>27684839</v>
      </c>
      <c r="E395">
        <v>2</v>
      </c>
      <c r="G395" t="s">
        <v>296</v>
      </c>
      <c r="H395" t="s">
        <v>453</v>
      </c>
      <c r="I395">
        <v>5</v>
      </c>
      <c r="J395">
        <f t="shared" si="7"/>
        <v>1.6</v>
      </c>
      <c r="L395">
        <v>0</v>
      </c>
    </row>
    <row r="396" spans="1:12">
      <c r="A396" t="s">
        <v>18</v>
      </c>
      <c r="B396" t="s">
        <v>101</v>
      </c>
      <c r="C396" t="s">
        <v>531</v>
      </c>
      <c r="D396">
        <v>21312498</v>
      </c>
      <c r="E396">
        <v>2</v>
      </c>
      <c r="G396" t="s">
        <v>296</v>
      </c>
      <c r="H396" t="s">
        <v>454</v>
      </c>
      <c r="I396">
        <v>5</v>
      </c>
      <c r="J396">
        <f t="shared" si="7"/>
        <v>1.6</v>
      </c>
      <c r="L396">
        <v>0</v>
      </c>
    </row>
    <row r="397" spans="1:12">
      <c r="A397" t="s">
        <v>18</v>
      </c>
      <c r="B397" t="s">
        <v>101</v>
      </c>
      <c r="C397" t="s">
        <v>532</v>
      </c>
      <c r="D397">
        <v>19607911</v>
      </c>
      <c r="E397">
        <v>2</v>
      </c>
      <c r="G397" t="s">
        <v>296</v>
      </c>
      <c r="H397" t="s">
        <v>455</v>
      </c>
      <c r="I397">
        <v>5</v>
      </c>
      <c r="J397">
        <f t="shared" si="7"/>
        <v>1.6</v>
      </c>
      <c r="L397">
        <v>0</v>
      </c>
    </row>
    <row r="398" spans="1:12">
      <c r="A398" t="s">
        <v>18</v>
      </c>
      <c r="B398" t="s">
        <v>102</v>
      </c>
      <c r="C398" t="s">
        <v>528</v>
      </c>
      <c r="D398">
        <v>0</v>
      </c>
      <c r="E398">
        <v>1</v>
      </c>
      <c r="G398" t="s">
        <v>296</v>
      </c>
      <c r="H398" t="s">
        <v>456</v>
      </c>
      <c r="I398">
        <v>5</v>
      </c>
      <c r="J398">
        <f t="shared" si="7"/>
        <v>1.6</v>
      </c>
      <c r="L398">
        <v>0</v>
      </c>
    </row>
    <row r="399" spans="1:12">
      <c r="A399" t="s">
        <v>18</v>
      </c>
      <c r="B399" t="s">
        <v>102</v>
      </c>
      <c r="C399" t="s">
        <v>529</v>
      </c>
      <c r="D399">
        <v>0</v>
      </c>
      <c r="E399">
        <v>1</v>
      </c>
      <c r="G399" t="s">
        <v>296</v>
      </c>
      <c r="H399" t="s">
        <v>457</v>
      </c>
      <c r="I399">
        <v>5</v>
      </c>
      <c r="J399">
        <f t="shared" si="7"/>
        <v>1.6</v>
      </c>
      <c r="L399">
        <v>0</v>
      </c>
    </row>
    <row r="400" spans="1:12">
      <c r="A400" t="s">
        <v>18</v>
      </c>
      <c r="B400" t="s">
        <v>102</v>
      </c>
      <c r="C400" t="s">
        <v>530</v>
      </c>
      <c r="D400">
        <v>0</v>
      </c>
      <c r="E400">
        <v>1</v>
      </c>
      <c r="G400" t="s">
        <v>296</v>
      </c>
      <c r="H400" t="s">
        <v>458</v>
      </c>
      <c r="I400">
        <v>5</v>
      </c>
      <c r="J400">
        <f t="shared" si="7"/>
        <v>1.6</v>
      </c>
      <c r="L400">
        <v>0</v>
      </c>
    </row>
    <row r="401" spans="1:12">
      <c r="A401" t="s">
        <v>18</v>
      </c>
      <c r="B401" t="s">
        <v>102</v>
      </c>
      <c r="C401" t="s">
        <v>531</v>
      </c>
      <c r="D401">
        <v>0</v>
      </c>
      <c r="E401">
        <v>1</v>
      </c>
      <c r="G401" t="s">
        <v>296</v>
      </c>
      <c r="H401" t="s">
        <v>459</v>
      </c>
      <c r="I401">
        <v>5</v>
      </c>
      <c r="J401">
        <f t="shared" si="7"/>
        <v>1.6</v>
      </c>
      <c r="L401">
        <v>0</v>
      </c>
    </row>
    <row r="402" spans="1:12">
      <c r="A402" t="s">
        <v>18</v>
      </c>
      <c r="B402" t="s">
        <v>102</v>
      </c>
      <c r="C402" t="s">
        <v>532</v>
      </c>
      <c r="D402">
        <v>0</v>
      </c>
      <c r="E402">
        <v>1</v>
      </c>
      <c r="G402" t="s">
        <v>296</v>
      </c>
      <c r="H402" t="s">
        <v>460</v>
      </c>
      <c r="I402">
        <v>5</v>
      </c>
      <c r="J402">
        <f t="shared" si="7"/>
        <v>1.6</v>
      </c>
      <c r="L402">
        <v>0</v>
      </c>
    </row>
    <row r="403" spans="1:12">
      <c r="A403" t="s">
        <v>18</v>
      </c>
      <c r="B403" t="s">
        <v>103</v>
      </c>
      <c r="C403" t="s">
        <v>528</v>
      </c>
      <c r="D403">
        <v>0</v>
      </c>
      <c r="E403">
        <v>1</v>
      </c>
      <c r="G403" t="s">
        <v>296</v>
      </c>
      <c r="H403" t="s">
        <v>461</v>
      </c>
      <c r="I403">
        <v>5</v>
      </c>
      <c r="J403">
        <f t="shared" si="7"/>
        <v>1.6</v>
      </c>
      <c r="L403">
        <v>0</v>
      </c>
    </row>
    <row r="404" spans="1:12">
      <c r="A404" t="s">
        <v>18</v>
      </c>
      <c r="B404" t="s">
        <v>103</v>
      </c>
      <c r="C404" t="s">
        <v>529</v>
      </c>
      <c r="D404">
        <v>0</v>
      </c>
      <c r="E404">
        <v>1</v>
      </c>
      <c r="G404" t="s">
        <v>296</v>
      </c>
      <c r="H404" t="s">
        <v>462</v>
      </c>
      <c r="I404">
        <v>5</v>
      </c>
      <c r="J404">
        <f t="shared" si="7"/>
        <v>1.6</v>
      </c>
      <c r="L404">
        <v>0</v>
      </c>
    </row>
    <row r="405" spans="1:12">
      <c r="A405" t="s">
        <v>18</v>
      </c>
      <c r="B405" t="s">
        <v>103</v>
      </c>
      <c r="C405" t="s">
        <v>530</v>
      </c>
      <c r="D405">
        <v>0</v>
      </c>
      <c r="E405">
        <v>1</v>
      </c>
      <c r="G405" t="s">
        <v>296</v>
      </c>
      <c r="H405" t="s">
        <v>463</v>
      </c>
      <c r="I405">
        <v>5</v>
      </c>
      <c r="J405">
        <f t="shared" si="7"/>
        <v>1.6</v>
      </c>
      <c r="L405">
        <v>0</v>
      </c>
    </row>
    <row r="406" spans="1:12">
      <c r="A406" t="s">
        <v>18</v>
      </c>
      <c r="B406" t="s">
        <v>103</v>
      </c>
      <c r="C406" t="s">
        <v>531</v>
      </c>
      <c r="D406">
        <v>0</v>
      </c>
      <c r="E406">
        <v>1</v>
      </c>
      <c r="G406" t="s">
        <v>296</v>
      </c>
      <c r="H406" t="s">
        <v>464</v>
      </c>
      <c r="I406">
        <v>5</v>
      </c>
      <c r="J406">
        <f t="shared" si="7"/>
        <v>1.6</v>
      </c>
      <c r="L406">
        <v>0</v>
      </c>
    </row>
    <row r="407" spans="1:12">
      <c r="A407" t="s">
        <v>18</v>
      </c>
      <c r="B407" t="s">
        <v>103</v>
      </c>
      <c r="C407" t="s">
        <v>532</v>
      </c>
      <c r="D407">
        <v>0</v>
      </c>
      <c r="E407">
        <v>1</v>
      </c>
      <c r="G407" t="s">
        <v>296</v>
      </c>
      <c r="H407" t="s">
        <v>465</v>
      </c>
      <c r="I407">
        <v>5</v>
      </c>
      <c r="J407">
        <f t="shared" si="7"/>
        <v>1.6</v>
      </c>
      <c r="L407">
        <v>0</v>
      </c>
    </row>
    <row r="408" spans="1:12">
      <c r="A408" t="s">
        <v>18</v>
      </c>
      <c r="B408" t="s">
        <v>104</v>
      </c>
      <c r="C408" t="s">
        <v>528</v>
      </c>
      <c r="D408">
        <v>0</v>
      </c>
      <c r="E408">
        <v>1</v>
      </c>
      <c r="G408" t="s">
        <v>296</v>
      </c>
      <c r="H408" t="s">
        <v>466</v>
      </c>
      <c r="I408">
        <v>5</v>
      </c>
      <c r="J408">
        <f t="shared" si="7"/>
        <v>1.6</v>
      </c>
      <c r="L408">
        <v>0</v>
      </c>
    </row>
    <row r="409" spans="1:12">
      <c r="A409" t="s">
        <v>18</v>
      </c>
      <c r="B409" t="s">
        <v>104</v>
      </c>
      <c r="C409" t="s">
        <v>529</v>
      </c>
      <c r="D409">
        <v>0</v>
      </c>
      <c r="E409">
        <v>1</v>
      </c>
      <c r="G409" t="s">
        <v>296</v>
      </c>
      <c r="H409" t="s">
        <v>467</v>
      </c>
      <c r="I409">
        <v>5</v>
      </c>
      <c r="J409">
        <f t="shared" si="7"/>
        <v>1.6</v>
      </c>
      <c r="L409">
        <v>0</v>
      </c>
    </row>
    <row r="410" spans="1:12">
      <c r="A410" t="s">
        <v>18</v>
      </c>
      <c r="B410" t="s">
        <v>104</v>
      </c>
      <c r="C410" t="s">
        <v>530</v>
      </c>
      <c r="D410">
        <v>0</v>
      </c>
      <c r="E410">
        <v>1</v>
      </c>
      <c r="G410" t="s">
        <v>296</v>
      </c>
      <c r="H410" t="s">
        <v>468</v>
      </c>
      <c r="I410">
        <v>5</v>
      </c>
      <c r="J410">
        <f t="shared" si="7"/>
        <v>1.6</v>
      </c>
      <c r="L410">
        <v>0</v>
      </c>
    </row>
    <row r="411" spans="1:12">
      <c r="A411" t="s">
        <v>18</v>
      </c>
      <c r="B411" t="s">
        <v>104</v>
      </c>
      <c r="C411" t="s">
        <v>531</v>
      </c>
      <c r="D411">
        <v>0</v>
      </c>
      <c r="E411">
        <v>1</v>
      </c>
      <c r="G411" t="s">
        <v>296</v>
      </c>
      <c r="H411" t="s">
        <v>469</v>
      </c>
      <c r="I411">
        <v>5</v>
      </c>
      <c r="J411">
        <f t="shared" si="7"/>
        <v>1.6</v>
      </c>
      <c r="L411">
        <v>4</v>
      </c>
    </row>
    <row r="412" spans="1:12">
      <c r="A412" t="s">
        <v>18</v>
      </c>
      <c r="B412" t="s">
        <v>104</v>
      </c>
      <c r="C412" t="s">
        <v>532</v>
      </c>
      <c r="D412">
        <v>0</v>
      </c>
      <c r="E412">
        <v>1</v>
      </c>
      <c r="G412" t="s">
        <v>296</v>
      </c>
      <c r="H412" t="s">
        <v>470</v>
      </c>
      <c r="I412">
        <v>5</v>
      </c>
      <c r="J412">
        <f t="shared" si="7"/>
        <v>1.6</v>
      </c>
      <c r="L412">
        <v>0</v>
      </c>
    </row>
    <row r="413" spans="1:12">
      <c r="A413" t="s">
        <v>18</v>
      </c>
      <c r="B413" t="s">
        <v>105</v>
      </c>
      <c r="C413" t="s">
        <v>528</v>
      </c>
      <c r="E413">
        <v>1</v>
      </c>
      <c r="G413" t="s">
        <v>296</v>
      </c>
      <c r="H413" t="s">
        <v>471</v>
      </c>
      <c r="I413">
        <v>5</v>
      </c>
      <c r="J413">
        <f t="shared" si="7"/>
        <v>1.6</v>
      </c>
      <c r="L413">
        <v>0</v>
      </c>
    </row>
    <row r="414" spans="1:12">
      <c r="A414" t="s">
        <v>18</v>
      </c>
      <c r="B414" t="s">
        <v>105</v>
      </c>
      <c r="C414" t="s">
        <v>529</v>
      </c>
      <c r="E414">
        <v>1</v>
      </c>
      <c r="G414" t="s">
        <v>296</v>
      </c>
      <c r="H414" t="s">
        <v>472</v>
      </c>
      <c r="I414">
        <v>5</v>
      </c>
      <c r="J414">
        <f t="shared" si="7"/>
        <v>1.6</v>
      </c>
      <c r="L414">
        <v>0</v>
      </c>
    </row>
    <row r="415" spans="1:12">
      <c r="A415" t="s">
        <v>18</v>
      </c>
      <c r="B415" t="s">
        <v>105</v>
      </c>
      <c r="C415" t="s">
        <v>530</v>
      </c>
      <c r="E415">
        <v>1</v>
      </c>
      <c r="G415" t="s">
        <v>296</v>
      </c>
      <c r="H415" t="s">
        <v>473</v>
      </c>
      <c r="I415">
        <v>5</v>
      </c>
      <c r="J415">
        <f t="shared" si="7"/>
        <v>1.6</v>
      </c>
      <c r="L415">
        <v>0</v>
      </c>
    </row>
    <row r="416" spans="1:12">
      <c r="A416" t="s">
        <v>18</v>
      </c>
      <c r="B416" t="s">
        <v>105</v>
      </c>
      <c r="C416" t="s">
        <v>531</v>
      </c>
      <c r="E416">
        <v>1</v>
      </c>
      <c r="G416" t="s">
        <v>296</v>
      </c>
      <c r="H416" t="s">
        <v>474</v>
      </c>
      <c r="I416">
        <v>5</v>
      </c>
      <c r="J416">
        <f t="shared" si="7"/>
        <v>1.6</v>
      </c>
      <c r="L416">
        <v>0</v>
      </c>
    </row>
    <row r="417" spans="1:12">
      <c r="A417" t="s">
        <v>18</v>
      </c>
      <c r="B417" t="s">
        <v>105</v>
      </c>
      <c r="C417" t="s">
        <v>532</v>
      </c>
      <c r="E417">
        <v>1</v>
      </c>
      <c r="G417" t="s">
        <v>296</v>
      </c>
      <c r="H417" t="s">
        <v>475</v>
      </c>
      <c r="I417">
        <v>5</v>
      </c>
      <c r="J417">
        <f t="shared" si="7"/>
        <v>1.6</v>
      </c>
      <c r="L417">
        <v>0</v>
      </c>
    </row>
    <row r="418" spans="1:12">
      <c r="A418" t="s">
        <v>18</v>
      </c>
      <c r="B418" t="s">
        <v>106</v>
      </c>
      <c r="C418" t="s">
        <v>528</v>
      </c>
      <c r="D418">
        <v>1475090.96</v>
      </c>
      <c r="E418">
        <v>2</v>
      </c>
      <c r="G418" t="s">
        <v>296</v>
      </c>
      <c r="H418" t="s">
        <v>476</v>
      </c>
      <c r="I418">
        <v>5</v>
      </c>
      <c r="J418">
        <f t="shared" si="7"/>
        <v>1.6</v>
      </c>
      <c r="L418">
        <v>0</v>
      </c>
    </row>
    <row r="419" spans="1:12">
      <c r="A419" t="s">
        <v>18</v>
      </c>
      <c r="B419" t="s">
        <v>106</v>
      </c>
      <c r="C419" t="s">
        <v>529</v>
      </c>
      <c r="D419">
        <v>1527272.88</v>
      </c>
      <c r="E419">
        <v>2</v>
      </c>
      <c r="G419" t="s">
        <v>296</v>
      </c>
      <c r="H419" t="s">
        <v>477</v>
      </c>
      <c r="I419">
        <v>5</v>
      </c>
      <c r="J419">
        <f t="shared" si="7"/>
        <v>1.6</v>
      </c>
      <c r="L419">
        <v>0</v>
      </c>
    </row>
    <row r="420" spans="1:12">
      <c r="A420" t="s">
        <v>18</v>
      </c>
      <c r="B420" t="s">
        <v>106</v>
      </c>
      <c r="C420" t="s">
        <v>530</v>
      </c>
      <c r="D420">
        <v>1221545.08</v>
      </c>
      <c r="E420">
        <v>2</v>
      </c>
      <c r="G420" t="s">
        <v>296</v>
      </c>
      <c r="H420" t="s">
        <v>478</v>
      </c>
      <c r="I420">
        <v>5</v>
      </c>
      <c r="J420">
        <f t="shared" si="7"/>
        <v>1.6</v>
      </c>
      <c r="L420">
        <v>0</v>
      </c>
    </row>
    <row r="421" spans="1:12">
      <c r="A421" t="s">
        <v>18</v>
      </c>
      <c r="B421" t="s">
        <v>106</v>
      </c>
      <c r="C421" t="s">
        <v>531</v>
      </c>
      <c r="D421">
        <v>1221545.08</v>
      </c>
      <c r="E421">
        <v>2</v>
      </c>
      <c r="G421" t="s">
        <v>296</v>
      </c>
      <c r="H421" t="s">
        <v>479</v>
      </c>
      <c r="I421">
        <v>5</v>
      </c>
      <c r="J421">
        <f t="shared" si="7"/>
        <v>1.6</v>
      </c>
      <c r="L421">
        <v>0</v>
      </c>
    </row>
    <row r="422" spans="1:12">
      <c r="A422" t="s">
        <v>18</v>
      </c>
      <c r="B422" t="s">
        <v>106</v>
      </c>
      <c r="C422" t="s">
        <v>532</v>
      </c>
      <c r="D422">
        <v>2363636.36</v>
      </c>
      <c r="E422">
        <v>2</v>
      </c>
      <c r="G422" t="s">
        <v>296</v>
      </c>
      <c r="H422" t="s">
        <v>480</v>
      </c>
      <c r="I422">
        <v>5</v>
      </c>
      <c r="J422">
        <f t="shared" si="7"/>
        <v>1.6</v>
      </c>
      <c r="L422">
        <v>0</v>
      </c>
    </row>
    <row r="423" spans="1:12">
      <c r="A423" t="s">
        <v>18</v>
      </c>
      <c r="B423" t="s">
        <v>107</v>
      </c>
      <c r="C423" t="s">
        <v>528</v>
      </c>
      <c r="D423">
        <v>0</v>
      </c>
      <c r="E423">
        <v>1</v>
      </c>
      <c r="G423" t="s">
        <v>296</v>
      </c>
      <c r="H423" t="s">
        <v>481</v>
      </c>
      <c r="I423">
        <v>5</v>
      </c>
      <c r="J423">
        <f t="shared" si="7"/>
        <v>1.6</v>
      </c>
      <c r="L423">
        <v>0</v>
      </c>
    </row>
    <row r="424" spans="1:12">
      <c r="A424" t="s">
        <v>18</v>
      </c>
      <c r="B424" t="s">
        <v>107</v>
      </c>
      <c r="C424" t="s">
        <v>529</v>
      </c>
      <c r="D424">
        <v>0</v>
      </c>
      <c r="E424">
        <v>1</v>
      </c>
      <c r="G424" t="s">
        <v>296</v>
      </c>
      <c r="H424" t="s">
        <v>482</v>
      </c>
      <c r="I424">
        <v>5</v>
      </c>
      <c r="J424">
        <f t="shared" si="7"/>
        <v>1.6</v>
      </c>
      <c r="L424">
        <v>0</v>
      </c>
    </row>
    <row r="425" spans="1:12">
      <c r="A425" t="s">
        <v>18</v>
      </c>
      <c r="B425" t="s">
        <v>107</v>
      </c>
      <c r="C425" t="s">
        <v>530</v>
      </c>
      <c r="D425">
        <v>0</v>
      </c>
      <c r="E425">
        <v>1</v>
      </c>
      <c r="G425" t="s">
        <v>296</v>
      </c>
      <c r="H425" t="s">
        <v>483</v>
      </c>
      <c r="I425">
        <v>5</v>
      </c>
      <c r="J425">
        <f t="shared" si="7"/>
        <v>1.6</v>
      </c>
      <c r="L425">
        <v>0</v>
      </c>
    </row>
    <row r="426" spans="1:12">
      <c r="A426" t="s">
        <v>18</v>
      </c>
      <c r="B426" t="s">
        <v>107</v>
      </c>
      <c r="C426" t="s">
        <v>531</v>
      </c>
      <c r="D426">
        <v>0</v>
      </c>
      <c r="E426">
        <v>1</v>
      </c>
      <c r="G426" t="s">
        <v>296</v>
      </c>
      <c r="H426" t="s">
        <v>484</v>
      </c>
      <c r="I426">
        <v>5</v>
      </c>
      <c r="J426">
        <f t="shared" si="7"/>
        <v>1.6</v>
      </c>
      <c r="L426">
        <v>0</v>
      </c>
    </row>
    <row r="427" spans="1:12">
      <c r="A427" t="s">
        <v>18</v>
      </c>
      <c r="B427" t="s">
        <v>107</v>
      </c>
      <c r="C427" t="s">
        <v>532</v>
      </c>
      <c r="D427">
        <v>0</v>
      </c>
      <c r="E427">
        <v>1</v>
      </c>
      <c r="G427" t="s">
        <v>296</v>
      </c>
      <c r="H427" t="s">
        <v>485</v>
      </c>
      <c r="I427">
        <v>5</v>
      </c>
      <c r="J427">
        <f t="shared" si="7"/>
        <v>1.6</v>
      </c>
      <c r="L427">
        <v>0</v>
      </c>
    </row>
    <row r="428" spans="1:12">
      <c r="A428" t="s">
        <v>18</v>
      </c>
      <c r="B428" t="s">
        <v>108</v>
      </c>
      <c r="C428" t="s">
        <v>528</v>
      </c>
      <c r="D428">
        <v>0</v>
      </c>
      <c r="E428">
        <v>1</v>
      </c>
      <c r="G428" t="s">
        <v>296</v>
      </c>
      <c r="H428" t="s">
        <v>486</v>
      </c>
      <c r="I428">
        <v>5</v>
      </c>
      <c r="J428">
        <f t="shared" si="7"/>
        <v>1.6</v>
      </c>
      <c r="L428">
        <v>0</v>
      </c>
    </row>
    <row r="429" spans="1:12">
      <c r="A429" t="s">
        <v>18</v>
      </c>
      <c r="B429" t="s">
        <v>108</v>
      </c>
      <c r="C429" t="s">
        <v>529</v>
      </c>
      <c r="D429">
        <v>0</v>
      </c>
      <c r="E429">
        <v>1</v>
      </c>
      <c r="G429" t="s">
        <v>296</v>
      </c>
      <c r="H429" t="s">
        <v>487</v>
      </c>
      <c r="I429">
        <v>5</v>
      </c>
      <c r="J429">
        <f t="shared" si="7"/>
        <v>1.6</v>
      </c>
      <c r="L429">
        <v>5</v>
      </c>
    </row>
    <row r="430" spans="1:12">
      <c r="A430" t="s">
        <v>18</v>
      </c>
      <c r="B430" t="s">
        <v>108</v>
      </c>
      <c r="C430" t="s">
        <v>530</v>
      </c>
      <c r="D430">
        <v>0</v>
      </c>
      <c r="E430">
        <v>1</v>
      </c>
      <c r="G430" t="s">
        <v>296</v>
      </c>
      <c r="H430" t="s">
        <v>488</v>
      </c>
      <c r="I430">
        <v>5</v>
      </c>
      <c r="J430">
        <f t="shared" si="7"/>
        <v>1.6</v>
      </c>
      <c r="L430">
        <v>0</v>
      </c>
    </row>
    <row r="431" spans="1:12">
      <c r="A431" t="s">
        <v>18</v>
      </c>
      <c r="B431" t="s">
        <v>108</v>
      </c>
      <c r="C431" t="s">
        <v>531</v>
      </c>
      <c r="D431">
        <v>0</v>
      </c>
      <c r="E431">
        <v>1</v>
      </c>
      <c r="G431" t="s">
        <v>296</v>
      </c>
      <c r="H431" t="s">
        <v>489</v>
      </c>
      <c r="I431">
        <v>5</v>
      </c>
      <c r="J431">
        <f t="shared" si="7"/>
        <v>1.6</v>
      </c>
      <c r="L431">
        <v>0</v>
      </c>
    </row>
    <row r="432" spans="1:12">
      <c r="A432" t="s">
        <v>18</v>
      </c>
      <c r="B432" t="s">
        <v>108</v>
      </c>
      <c r="C432" t="s">
        <v>532</v>
      </c>
      <c r="D432">
        <v>0</v>
      </c>
      <c r="E432">
        <v>1</v>
      </c>
      <c r="G432" t="s">
        <v>296</v>
      </c>
      <c r="H432" t="s">
        <v>490</v>
      </c>
      <c r="I432">
        <v>5</v>
      </c>
      <c r="J432">
        <f t="shared" ref="J432:J448" si="8">ROUND((I432/10)*(16/100)*20,1)</f>
        <v>1.6</v>
      </c>
      <c r="L432">
        <v>0</v>
      </c>
    </row>
    <row r="433" spans="1:12">
      <c r="A433" t="s">
        <v>18</v>
      </c>
      <c r="B433" t="s">
        <v>109</v>
      </c>
      <c r="C433" t="s">
        <v>528</v>
      </c>
      <c r="D433">
        <v>0</v>
      </c>
      <c r="E433">
        <v>1</v>
      </c>
      <c r="G433" t="s">
        <v>296</v>
      </c>
      <c r="H433" t="s">
        <v>491</v>
      </c>
      <c r="I433">
        <v>5</v>
      </c>
      <c r="J433">
        <f t="shared" si="8"/>
        <v>1.6</v>
      </c>
      <c r="L433">
        <v>0</v>
      </c>
    </row>
    <row r="434" spans="1:12">
      <c r="A434" t="s">
        <v>18</v>
      </c>
      <c r="B434" t="s">
        <v>109</v>
      </c>
      <c r="C434" t="s">
        <v>529</v>
      </c>
      <c r="D434">
        <v>0</v>
      </c>
      <c r="E434">
        <v>1</v>
      </c>
      <c r="G434" t="s">
        <v>296</v>
      </c>
      <c r="H434" t="s">
        <v>492</v>
      </c>
      <c r="I434">
        <v>5</v>
      </c>
      <c r="J434">
        <f t="shared" si="8"/>
        <v>1.6</v>
      </c>
      <c r="L434">
        <v>0</v>
      </c>
    </row>
    <row r="435" spans="1:12">
      <c r="A435" t="s">
        <v>18</v>
      </c>
      <c r="B435" t="s">
        <v>109</v>
      </c>
      <c r="C435" t="s">
        <v>530</v>
      </c>
      <c r="D435">
        <v>0</v>
      </c>
      <c r="E435">
        <v>1</v>
      </c>
      <c r="G435" t="s">
        <v>296</v>
      </c>
      <c r="H435" t="s">
        <v>493</v>
      </c>
      <c r="I435">
        <v>5</v>
      </c>
      <c r="J435">
        <f t="shared" si="8"/>
        <v>1.6</v>
      </c>
      <c r="L435">
        <v>0</v>
      </c>
    </row>
    <row r="436" spans="1:12">
      <c r="A436" t="s">
        <v>18</v>
      </c>
      <c r="B436" t="s">
        <v>109</v>
      </c>
      <c r="C436" t="s">
        <v>531</v>
      </c>
      <c r="D436">
        <v>0</v>
      </c>
      <c r="E436">
        <v>1</v>
      </c>
      <c r="G436" t="s">
        <v>296</v>
      </c>
      <c r="H436" t="s">
        <v>494</v>
      </c>
      <c r="I436">
        <v>5</v>
      </c>
      <c r="J436">
        <f t="shared" si="8"/>
        <v>1.6</v>
      </c>
      <c r="L436">
        <v>0</v>
      </c>
    </row>
    <row r="437" spans="1:12">
      <c r="A437" t="s">
        <v>18</v>
      </c>
      <c r="B437" t="s">
        <v>109</v>
      </c>
      <c r="C437" t="s">
        <v>532</v>
      </c>
      <c r="D437">
        <v>0</v>
      </c>
      <c r="E437">
        <v>1</v>
      </c>
      <c r="G437" t="s">
        <v>296</v>
      </c>
      <c r="H437" t="s">
        <v>495</v>
      </c>
      <c r="I437">
        <v>5</v>
      </c>
      <c r="J437">
        <f t="shared" si="8"/>
        <v>1.6</v>
      </c>
      <c r="L437">
        <v>0</v>
      </c>
    </row>
    <row r="438" spans="1:12">
      <c r="A438" t="s">
        <v>18</v>
      </c>
      <c r="B438" t="s">
        <v>110</v>
      </c>
      <c r="C438" t="s">
        <v>528</v>
      </c>
      <c r="D438">
        <v>0</v>
      </c>
      <c r="E438">
        <v>1</v>
      </c>
      <c r="G438" t="s">
        <v>296</v>
      </c>
      <c r="H438" t="s">
        <v>496</v>
      </c>
      <c r="I438">
        <v>5</v>
      </c>
      <c r="J438">
        <f t="shared" si="8"/>
        <v>1.6</v>
      </c>
      <c r="L438">
        <v>0</v>
      </c>
    </row>
    <row r="439" spans="1:12">
      <c r="A439" t="s">
        <v>18</v>
      </c>
      <c r="B439" t="s">
        <v>110</v>
      </c>
      <c r="C439" t="s">
        <v>529</v>
      </c>
      <c r="D439">
        <v>0</v>
      </c>
      <c r="E439">
        <v>1</v>
      </c>
      <c r="G439" t="s">
        <v>296</v>
      </c>
      <c r="H439" t="s">
        <v>497</v>
      </c>
      <c r="I439">
        <v>5</v>
      </c>
      <c r="J439">
        <f t="shared" si="8"/>
        <v>1.6</v>
      </c>
      <c r="L439">
        <v>0</v>
      </c>
    </row>
    <row r="440" spans="1:12">
      <c r="A440" t="s">
        <v>18</v>
      </c>
      <c r="B440" t="s">
        <v>110</v>
      </c>
      <c r="C440" t="s">
        <v>530</v>
      </c>
      <c r="D440">
        <v>0</v>
      </c>
      <c r="E440">
        <v>1</v>
      </c>
      <c r="G440" t="s">
        <v>296</v>
      </c>
      <c r="H440" t="s">
        <v>498</v>
      </c>
      <c r="I440">
        <v>5</v>
      </c>
      <c r="J440">
        <f t="shared" si="8"/>
        <v>1.6</v>
      </c>
      <c r="L440">
        <v>0</v>
      </c>
    </row>
    <row r="441" spans="1:12">
      <c r="A441" t="s">
        <v>18</v>
      </c>
      <c r="B441" t="s">
        <v>110</v>
      </c>
      <c r="C441" t="s">
        <v>531</v>
      </c>
      <c r="D441">
        <v>0</v>
      </c>
      <c r="E441">
        <v>1</v>
      </c>
      <c r="G441" t="s">
        <v>296</v>
      </c>
      <c r="H441" t="s">
        <v>499</v>
      </c>
      <c r="I441">
        <v>5</v>
      </c>
      <c r="J441">
        <f t="shared" si="8"/>
        <v>1.6</v>
      </c>
      <c r="L441">
        <v>0</v>
      </c>
    </row>
    <row r="442" spans="1:12">
      <c r="A442" t="s">
        <v>18</v>
      </c>
      <c r="B442" t="s">
        <v>110</v>
      </c>
      <c r="C442" t="s">
        <v>532</v>
      </c>
      <c r="D442">
        <v>0</v>
      </c>
      <c r="E442">
        <v>1</v>
      </c>
      <c r="G442" t="s">
        <v>296</v>
      </c>
      <c r="H442" t="s">
        <v>500</v>
      </c>
      <c r="I442">
        <v>5</v>
      </c>
      <c r="J442">
        <f t="shared" si="8"/>
        <v>1.6</v>
      </c>
      <c r="L442">
        <v>0</v>
      </c>
    </row>
    <row r="443" spans="1:12">
      <c r="A443" t="s">
        <v>18</v>
      </c>
      <c r="B443" t="s">
        <v>111</v>
      </c>
      <c r="C443" t="s">
        <v>528</v>
      </c>
      <c r="D443">
        <v>70000</v>
      </c>
      <c r="E443">
        <v>2</v>
      </c>
      <c r="G443" t="s">
        <v>296</v>
      </c>
      <c r="H443" t="s">
        <v>501</v>
      </c>
      <c r="I443">
        <v>5</v>
      </c>
      <c r="J443">
        <f t="shared" si="8"/>
        <v>1.6</v>
      </c>
      <c r="L443">
        <v>0</v>
      </c>
    </row>
    <row r="444" spans="1:12">
      <c r="A444" t="s">
        <v>18</v>
      </c>
      <c r="B444" t="s">
        <v>111</v>
      </c>
      <c r="C444" t="s">
        <v>529</v>
      </c>
      <c r="D444">
        <v>100000</v>
      </c>
      <c r="E444">
        <v>2</v>
      </c>
      <c r="G444" t="s">
        <v>296</v>
      </c>
      <c r="H444" t="s">
        <v>502</v>
      </c>
      <c r="I444">
        <v>5</v>
      </c>
      <c r="J444">
        <f t="shared" si="8"/>
        <v>1.6</v>
      </c>
      <c r="L444">
        <v>0</v>
      </c>
    </row>
    <row r="445" spans="1:12">
      <c r="A445" t="s">
        <v>18</v>
      </c>
      <c r="B445" t="s">
        <v>111</v>
      </c>
      <c r="C445" t="s">
        <v>530</v>
      </c>
      <c r="D445">
        <v>120000</v>
      </c>
      <c r="E445">
        <v>2</v>
      </c>
      <c r="G445" t="s">
        <v>296</v>
      </c>
      <c r="H445" t="s">
        <v>503</v>
      </c>
      <c r="I445">
        <v>5</v>
      </c>
      <c r="J445">
        <f t="shared" si="8"/>
        <v>1.6</v>
      </c>
      <c r="L445">
        <v>0</v>
      </c>
    </row>
    <row r="446" spans="1:12">
      <c r="A446" t="s">
        <v>18</v>
      </c>
      <c r="B446" t="s">
        <v>111</v>
      </c>
      <c r="C446" t="s">
        <v>531</v>
      </c>
      <c r="D446">
        <v>145000</v>
      </c>
      <c r="E446">
        <v>2</v>
      </c>
      <c r="G446" t="s">
        <v>296</v>
      </c>
      <c r="H446" t="s">
        <v>504</v>
      </c>
      <c r="I446">
        <v>5</v>
      </c>
      <c r="J446">
        <f t="shared" si="8"/>
        <v>1.6</v>
      </c>
      <c r="L446">
        <v>0</v>
      </c>
    </row>
    <row r="447" spans="1:12">
      <c r="A447" t="s">
        <v>18</v>
      </c>
      <c r="B447" t="s">
        <v>111</v>
      </c>
      <c r="C447" t="s">
        <v>532</v>
      </c>
      <c r="D447">
        <v>155000</v>
      </c>
      <c r="E447">
        <v>2</v>
      </c>
      <c r="G447" t="s">
        <v>296</v>
      </c>
      <c r="H447" t="s">
        <v>505</v>
      </c>
      <c r="I447">
        <v>5</v>
      </c>
      <c r="J447">
        <f t="shared" si="8"/>
        <v>1.6</v>
      </c>
      <c r="L447">
        <v>0</v>
      </c>
    </row>
    <row r="448" spans="1:12">
      <c r="A448" t="s">
        <v>18</v>
      </c>
      <c r="B448" t="s">
        <v>112</v>
      </c>
      <c r="C448" t="s">
        <v>528</v>
      </c>
      <c r="D448">
        <v>0</v>
      </c>
      <c r="E448">
        <v>1</v>
      </c>
      <c r="G448" t="s">
        <v>296</v>
      </c>
      <c r="H448" t="s">
        <v>506</v>
      </c>
      <c r="I448">
        <v>5</v>
      </c>
      <c r="J448">
        <f t="shared" si="8"/>
        <v>1.6</v>
      </c>
      <c r="L448">
        <v>0</v>
      </c>
    </row>
    <row r="449" spans="1:5">
      <c r="A449" t="s">
        <v>18</v>
      </c>
      <c r="B449" t="s">
        <v>112</v>
      </c>
      <c r="C449" t="s">
        <v>529</v>
      </c>
      <c r="D449">
        <v>0</v>
      </c>
      <c r="E449">
        <v>1</v>
      </c>
    </row>
    <row r="450" spans="1:5">
      <c r="A450" t="s">
        <v>18</v>
      </c>
      <c r="B450" t="s">
        <v>112</v>
      </c>
      <c r="C450" t="s">
        <v>530</v>
      </c>
      <c r="D450">
        <v>0</v>
      </c>
      <c r="E450">
        <v>1</v>
      </c>
    </row>
    <row r="451" spans="1:5">
      <c r="A451" t="s">
        <v>18</v>
      </c>
      <c r="B451" t="s">
        <v>112</v>
      </c>
      <c r="C451" t="s">
        <v>531</v>
      </c>
      <c r="D451">
        <v>0</v>
      </c>
      <c r="E451">
        <v>1</v>
      </c>
    </row>
    <row r="452" spans="1:5">
      <c r="A452" t="s">
        <v>18</v>
      </c>
      <c r="B452" t="s">
        <v>112</v>
      </c>
      <c r="C452" t="s">
        <v>532</v>
      </c>
      <c r="D452">
        <v>0</v>
      </c>
      <c r="E452">
        <v>1</v>
      </c>
    </row>
    <row r="453" spans="1:5">
      <c r="A453" t="s">
        <v>18</v>
      </c>
      <c r="B453" t="s">
        <v>113</v>
      </c>
      <c r="C453" t="s">
        <v>528</v>
      </c>
      <c r="E453">
        <v>1</v>
      </c>
    </row>
    <row r="454" spans="1:5">
      <c r="A454" t="s">
        <v>18</v>
      </c>
      <c r="B454" t="s">
        <v>113</v>
      </c>
      <c r="C454" t="s">
        <v>529</v>
      </c>
      <c r="E454">
        <v>1</v>
      </c>
    </row>
    <row r="455" spans="1:5">
      <c r="A455" t="s">
        <v>18</v>
      </c>
      <c r="B455" t="s">
        <v>113</v>
      </c>
      <c r="C455" t="s">
        <v>530</v>
      </c>
      <c r="E455">
        <v>1</v>
      </c>
    </row>
    <row r="456" spans="1:5">
      <c r="A456" t="s">
        <v>18</v>
      </c>
      <c r="B456" t="s">
        <v>113</v>
      </c>
      <c r="C456" t="s">
        <v>531</v>
      </c>
      <c r="E456">
        <v>1</v>
      </c>
    </row>
    <row r="457" spans="1:5">
      <c r="A457" t="s">
        <v>18</v>
      </c>
      <c r="B457" t="s">
        <v>113</v>
      </c>
      <c r="C457" t="s">
        <v>532</v>
      </c>
      <c r="E457">
        <v>1</v>
      </c>
    </row>
    <row r="458" spans="1:5">
      <c r="A458" t="s">
        <v>18</v>
      </c>
      <c r="B458" t="s">
        <v>114</v>
      </c>
      <c r="C458" t="s">
        <v>528</v>
      </c>
      <c r="D458">
        <v>0</v>
      </c>
      <c r="E458">
        <v>1</v>
      </c>
    </row>
    <row r="459" spans="1:5">
      <c r="A459" t="s">
        <v>18</v>
      </c>
      <c r="B459" t="s">
        <v>114</v>
      </c>
      <c r="C459" t="s">
        <v>529</v>
      </c>
      <c r="D459">
        <v>0</v>
      </c>
      <c r="E459">
        <v>1</v>
      </c>
    </row>
    <row r="460" spans="1:5">
      <c r="A460" t="s">
        <v>18</v>
      </c>
      <c r="B460" t="s">
        <v>114</v>
      </c>
      <c r="C460" t="s">
        <v>530</v>
      </c>
      <c r="D460">
        <v>0</v>
      </c>
      <c r="E460">
        <v>1</v>
      </c>
    </row>
    <row r="461" spans="1:5">
      <c r="A461" t="s">
        <v>18</v>
      </c>
      <c r="B461" t="s">
        <v>114</v>
      </c>
      <c r="C461" t="s">
        <v>531</v>
      </c>
      <c r="D461">
        <v>0</v>
      </c>
      <c r="E461">
        <v>1</v>
      </c>
    </row>
    <row r="462" spans="1:5">
      <c r="A462" t="s">
        <v>18</v>
      </c>
      <c r="B462" t="s">
        <v>114</v>
      </c>
      <c r="C462" t="s">
        <v>532</v>
      </c>
      <c r="D462">
        <v>0</v>
      </c>
      <c r="E462">
        <v>1</v>
      </c>
    </row>
    <row r="463" spans="1:5">
      <c r="A463" t="s">
        <v>18</v>
      </c>
      <c r="B463" t="s">
        <v>115</v>
      </c>
      <c r="C463" t="s">
        <v>528</v>
      </c>
      <c r="D463">
        <v>0</v>
      </c>
      <c r="E463">
        <v>1</v>
      </c>
    </row>
    <row r="464" spans="1:5">
      <c r="A464" t="s">
        <v>18</v>
      </c>
      <c r="B464" t="s">
        <v>115</v>
      </c>
      <c r="C464" t="s">
        <v>529</v>
      </c>
      <c r="D464">
        <v>0</v>
      </c>
      <c r="E464">
        <v>1</v>
      </c>
    </row>
    <row r="465" spans="1:5">
      <c r="A465" t="s">
        <v>18</v>
      </c>
      <c r="B465" t="s">
        <v>115</v>
      </c>
      <c r="C465" t="s">
        <v>530</v>
      </c>
      <c r="D465">
        <v>0</v>
      </c>
      <c r="E465">
        <v>1</v>
      </c>
    </row>
    <row r="466" spans="1:5">
      <c r="A466" t="s">
        <v>18</v>
      </c>
      <c r="B466" t="s">
        <v>115</v>
      </c>
      <c r="C466" t="s">
        <v>531</v>
      </c>
      <c r="D466">
        <v>0</v>
      </c>
      <c r="E466">
        <v>1</v>
      </c>
    </row>
    <row r="467" spans="1:5">
      <c r="A467" t="s">
        <v>18</v>
      </c>
      <c r="B467" t="s">
        <v>115</v>
      </c>
      <c r="C467" t="s">
        <v>532</v>
      </c>
      <c r="D467">
        <v>0</v>
      </c>
      <c r="E467">
        <v>1</v>
      </c>
    </row>
    <row r="468" spans="1:5">
      <c r="A468" t="s">
        <v>18</v>
      </c>
      <c r="B468" t="s">
        <v>116</v>
      </c>
      <c r="C468" t="s">
        <v>528</v>
      </c>
      <c r="D468">
        <v>0</v>
      </c>
      <c r="E468">
        <v>1</v>
      </c>
    </row>
    <row r="469" spans="1:5">
      <c r="A469" t="s">
        <v>18</v>
      </c>
      <c r="B469" t="s">
        <v>116</v>
      </c>
      <c r="C469" t="s">
        <v>529</v>
      </c>
      <c r="D469">
        <v>0</v>
      </c>
      <c r="E469">
        <v>1</v>
      </c>
    </row>
    <row r="470" spans="1:5">
      <c r="A470" t="s">
        <v>18</v>
      </c>
      <c r="B470" t="s">
        <v>116</v>
      </c>
      <c r="C470" t="s">
        <v>530</v>
      </c>
      <c r="D470">
        <v>0</v>
      </c>
      <c r="E470">
        <v>1</v>
      </c>
    </row>
    <row r="471" spans="1:5">
      <c r="A471" t="s">
        <v>18</v>
      </c>
      <c r="B471" t="s">
        <v>116</v>
      </c>
      <c r="C471" t="s">
        <v>531</v>
      </c>
      <c r="D471">
        <v>0</v>
      </c>
      <c r="E471">
        <v>1</v>
      </c>
    </row>
    <row r="472" spans="1:5">
      <c r="A472" t="s">
        <v>18</v>
      </c>
      <c r="B472" t="s">
        <v>116</v>
      </c>
      <c r="C472" t="s">
        <v>532</v>
      </c>
      <c r="D472">
        <v>0</v>
      </c>
      <c r="E472">
        <v>1</v>
      </c>
    </row>
    <row r="473" spans="1:5">
      <c r="A473" t="s">
        <v>18</v>
      </c>
      <c r="B473" t="s">
        <v>117</v>
      </c>
      <c r="C473" t="s">
        <v>528</v>
      </c>
      <c r="E473">
        <v>1</v>
      </c>
    </row>
    <row r="474" spans="1:5">
      <c r="A474" t="s">
        <v>18</v>
      </c>
      <c r="B474" t="s">
        <v>117</v>
      </c>
      <c r="C474" t="s">
        <v>529</v>
      </c>
      <c r="E474">
        <v>1</v>
      </c>
    </row>
    <row r="475" spans="1:5">
      <c r="A475" t="s">
        <v>18</v>
      </c>
      <c r="B475" t="s">
        <v>117</v>
      </c>
      <c r="C475" t="s">
        <v>530</v>
      </c>
      <c r="E475">
        <v>1</v>
      </c>
    </row>
    <row r="476" spans="1:5">
      <c r="A476" t="s">
        <v>18</v>
      </c>
      <c r="B476" t="s">
        <v>117</v>
      </c>
      <c r="C476" t="s">
        <v>531</v>
      </c>
      <c r="E476">
        <v>1</v>
      </c>
    </row>
    <row r="477" spans="1:5">
      <c r="A477" t="s">
        <v>18</v>
      </c>
      <c r="B477" t="s">
        <v>117</v>
      </c>
      <c r="C477" t="s">
        <v>532</v>
      </c>
      <c r="E477">
        <v>1</v>
      </c>
    </row>
    <row r="478" spans="1:5">
      <c r="A478" t="s">
        <v>18</v>
      </c>
      <c r="B478" t="s">
        <v>118</v>
      </c>
      <c r="C478" t="s">
        <v>528</v>
      </c>
      <c r="D478">
        <v>0</v>
      </c>
      <c r="E478">
        <v>1</v>
      </c>
    </row>
    <row r="479" spans="1:5">
      <c r="A479" t="s">
        <v>18</v>
      </c>
      <c r="B479" t="s">
        <v>118</v>
      </c>
      <c r="C479" t="s">
        <v>529</v>
      </c>
      <c r="D479">
        <v>0</v>
      </c>
      <c r="E479">
        <v>1</v>
      </c>
    </row>
    <row r="480" spans="1:5">
      <c r="A480" t="s">
        <v>18</v>
      </c>
      <c r="B480" t="s">
        <v>118</v>
      </c>
      <c r="C480" t="s">
        <v>530</v>
      </c>
      <c r="D480">
        <v>0</v>
      </c>
      <c r="E480">
        <v>1</v>
      </c>
    </row>
    <row r="481" spans="1:5">
      <c r="A481" t="s">
        <v>18</v>
      </c>
      <c r="B481" t="s">
        <v>118</v>
      </c>
      <c r="C481" t="s">
        <v>531</v>
      </c>
      <c r="D481">
        <v>0</v>
      </c>
      <c r="E481">
        <v>1</v>
      </c>
    </row>
    <row r="482" spans="1:5">
      <c r="A482" t="s">
        <v>18</v>
      </c>
      <c r="B482" t="s">
        <v>118</v>
      </c>
      <c r="C482" t="s">
        <v>532</v>
      </c>
      <c r="D482">
        <v>0</v>
      </c>
      <c r="E482">
        <v>1</v>
      </c>
    </row>
    <row r="483" spans="1:5">
      <c r="A483" t="s">
        <v>18</v>
      </c>
      <c r="B483" t="s">
        <v>119</v>
      </c>
      <c r="C483" t="s">
        <v>528</v>
      </c>
      <c r="E483">
        <v>1</v>
      </c>
    </row>
    <row r="484" spans="1:5">
      <c r="A484" t="s">
        <v>18</v>
      </c>
      <c r="B484" t="s">
        <v>119</v>
      </c>
      <c r="C484" t="s">
        <v>529</v>
      </c>
      <c r="E484">
        <v>1</v>
      </c>
    </row>
    <row r="485" spans="1:5">
      <c r="A485" t="s">
        <v>18</v>
      </c>
      <c r="B485" t="s">
        <v>119</v>
      </c>
      <c r="C485" t="s">
        <v>530</v>
      </c>
      <c r="E485">
        <v>1</v>
      </c>
    </row>
    <row r="486" spans="1:5">
      <c r="A486" t="s">
        <v>18</v>
      </c>
      <c r="B486" t="s">
        <v>119</v>
      </c>
      <c r="C486" t="s">
        <v>531</v>
      </c>
      <c r="E486">
        <v>1</v>
      </c>
    </row>
    <row r="487" spans="1:5">
      <c r="A487" t="s">
        <v>18</v>
      </c>
      <c r="B487" t="s">
        <v>119</v>
      </c>
      <c r="C487" t="s">
        <v>532</v>
      </c>
      <c r="E487">
        <v>1</v>
      </c>
    </row>
    <row r="488" spans="1:5">
      <c r="A488" t="s">
        <v>18</v>
      </c>
      <c r="B488" t="s">
        <v>120</v>
      </c>
      <c r="C488" t="s">
        <v>528</v>
      </c>
      <c r="E488">
        <v>1</v>
      </c>
    </row>
    <row r="489" spans="1:5">
      <c r="A489" t="s">
        <v>18</v>
      </c>
      <c r="B489" t="s">
        <v>120</v>
      </c>
      <c r="C489" t="s">
        <v>529</v>
      </c>
      <c r="E489">
        <v>1</v>
      </c>
    </row>
    <row r="490" spans="1:5">
      <c r="A490" t="s">
        <v>18</v>
      </c>
      <c r="B490" t="s">
        <v>120</v>
      </c>
      <c r="C490" t="s">
        <v>530</v>
      </c>
      <c r="E490">
        <v>1</v>
      </c>
    </row>
    <row r="491" spans="1:5">
      <c r="A491" t="s">
        <v>18</v>
      </c>
      <c r="B491" t="s">
        <v>120</v>
      </c>
      <c r="C491" t="s">
        <v>531</v>
      </c>
      <c r="E491">
        <v>1</v>
      </c>
    </row>
    <row r="492" spans="1:5">
      <c r="A492" t="s">
        <v>18</v>
      </c>
      <c r="B492" t="s">
        <v>120</v>
      </c>
      <c r="C492" t="s">
        <v>532</v>
      </c>
      <c r="E492">
        <v>1</v>
      </c>
    </row>
    <row r="493" spans="1:5">
      <c r="A493" t="s">
        <v>18</v>
      </c>
      <c r="B493" t="s">
        <v>121</v>
      </c>
      <c r="C493" t="s">
        <v>528</v>
      </c>
      <c r="D493">
        <v>0</v>
      </c>
      <c r="E493">
        <v>1</v>
      </c>
    </row>
    <row r="494" spans="1:5">
      <c r="A494" t="s">
        <v>18</v>
      </c>
      <c r="B494" t="s">
        <v>121</v>
      </c>
      <c r="C494" t="s">
        <v>529</v>
      </c>
      <c r="D494">
        <v>0</v>
      </c>
      <c r="E494">
        <v>1</v>
      </c>
    </row>
    <row r="495" spans="1:5">
      <c r="A495" t="s">
        <v>18</v>
      </c>
      <c r="B495" t="s">
        <v>121</v>
      </c>
      <c r="C495" t="s">
        <v>530</v>
      </c>
      <c r="D495">
        <v>0</v>
      </c>
      <c r="E495">
        <v>1</v>
      </c>
    </row>
    <row r="496" spans="1:5">
      <c r="A496" t="s">
        <v>18</v>
      </c>
      <c r="B496" t="s">
        <v>121</v>
      </c>
      <c r="C496" t="s">
        <v>531</v>
      </c>
      <c r="D496">
        <v>0</v>
      </c>
      <c r="E496">
        <v>1</v>
      </c>
    </row>
    <row r="497" spans="1:5">
      <c r="A497" t="s">
        <v>18</v>
      </c>
      <c r="B497" t="s">
        <v>121</v>
      </c>
      <c r="C497" t="s">
        <v>532</v>
      </c>
      <c r="D497">
        <v>0</v>
      </c>
      <c r="E497">
        <v>1</v>
      </c>
    </row>
    <row r="498" spans="1:5">
      <c r="A498" t="s">
        <v>18</v>
      </c>
      <c r="B498" t="s">
        <v>122</v>
      </c>
      <c r="C498" t="s">
        <v>528</v>
      </c>
      <c r="E498">
        <v>1</v>
      </c>
    </row>
    <row r="499" spans="1:5">
      <c r="A499" t="s">
        <v>18</v>
      </c>
      <c r="B499" t="s">
        <v>122</v>
      </c>
      <c r="C499" t="s">
        <v>529</v>
      </c>
      <c r="E499">
        <v>1</v>
      </c>
    </row>
    <row r="500" spans="1:5">
      <c r="A500" t="s">
        <v>18</v>
      </c>
      <c r="B500" t="s">
        <v>122</v>
      </c>
      <c r="C500" t="s">
        <v>530</v>
      </c>
      <c r="E500">
        <v>1</v>
      </c>
    </row>
    <row r="501" spans="1:5">
      <c r="A501" t="s">
        <v>18</v>
      </c>
      <c r="B501" t="s">
        <v>122</v>
      </c>
      <c r="C501" t="s">
        <v>531</v>
      </c>
      <c r="E501">
        <v>1</v>
      </c>
    </row>
    <row r="502" spans="1:5">
      <c r="A502" t="s">
        <v>18</v>
      </c>
      <c r="B502" t="s">
        <v>122</v>
      </c>
      <c r="C502" t="s">
        <v>532</v>
      </c>
      <c r="E502">
        <v>1</v>
      </c>
    </row>
    <row r="503" spans="1:5">
      <c r="A503" t="s">
        <v>18</v>
      </c>
      <c r="B503" t="s">
        <v>123</v>
      </c>
      <c r="C503" t="s">
        <v>528</v>
      </c>
      <c r="E503">
        <v>1</v>
      </c>
    </row>
    <row r="504" spans="1:5">
      <c r="A504" t="s">
        <v>18</v>
      </c>
      <c r="B504" t="s">
        <v>123</v>
      </c>
      <c r="C504" t="s">
        <v>529</v>
      </c>
      <c r="E504">
        <v>1</v>
      </c>
    </row>
    <row r="505" spans="1:5">
      <c r="A505" t="s">
        <v>18</v>
      </c>
      <c r="B505" t="s">
        <v>123</v>
      </c>
      <c r="C505" t="s">
        <v>530</v>
      </c>
      <c r="E505">
        <v>1</v>
      </c>
    </row>
    <row r="506" spans="1:5">
      <c r="A506" t="s">
        <v>18</v>
      </c>
      <c r="B506" t="s">
        <v>123</v>
      </c>
      <c r="C506" t="s">
        <v>531</v>
      </c>
      <c r="E506">
        <v>1</v>
      </c>
    </row>
    <row r="507" spans="1:5">
      <c r="A507" t="s">
        <v>18</v>
      </c>
      <c r="B507" t="s">
        <v>123</v>
      </c>
      <c r="C507" t="s">
        <v>532</v>
      </c>
      <c r="E507">
        <v>1</v>
      </c>
    </row>
    <row r="508" spans="1:5">
      <c r="A508" t="s">
        <v>18</v>
      </c>
      <c r="B508" t="s">
        <v>124</v>
      </c>
      <c r="C508" t="s">
        <v>528</v>
      </c>
      <c r="E508">
        <v>1</v>
      </c>
    </row>
    <row r="509" spans="1:5">
      <c r="A509" t="s">
        <v>18</v>
      </c>
      <c r="B509" t="s">
        <v>124</v>
      </c>
      <c r="C509" t="s">
        <v>529</v>
      </c>
      <c r="E509">
        <v>1</v>
      </c>
    </row>
    <row r="510" spans="1:5">
      <c r="A510" t="s">
        <v>18</v>
      </c>
      <c r="B510" t="s">
        <v>124</v>
      </c>
      <c r="C510" t="s">
        <v>530</v>
      </c>
      <c r="E510">
        <v>1</v>
      </c>
    </row>
    <row r="511" spans="1:5">
      <c r="A511" t="s">
        <v>18</v>
      </c>
      <c r="B511" t="s">
        <v>124</v>
      </c>
      <c r="C511" t="s">
        <v>531</v>
      </c>
      <c r="E511">
        <v>1</v>
      </c>
    </row>
    <row r="512" spans="1:5">
      <c r="A512" t="s">
        <v>18</v>
      </c>
      <c r="B512" t="s">
        <v>124</v>
      </c>
      <c r="C512" t="s">
        <v>532</v>
      </c>
      <c r="E512">
        <v>1</v>
      </c>
    </row>
    <row r="513" spans="1:5">
      <c r="A513" t="s">
        <v>18</v>
      </c>
      <c r="B513" t="s">
        <v>125</v>
      </c>
      <c r="C513" t="s">
        <v>528</v>
      </c>
      <c r="E513">
        <v>1</v>
      </c>
    </row>
    <row r="514" spans="1:5">
      <c r="A514" t="s">
        <v>18</v>
      </c>
      <c r="B514" t="s">
        <v>125</v>
      </c>
      <c r="C514" t="s">
        <v>529</v>
      </c>
      <c r="E514">
        <v>1</v>
      </c>
    </row>
    <row r="515" spans="1:5">
      <c r="A515" t="s">
        <v>18</v>
      </c>
      <c r="B515" t="s">
        <v>125</v>
      </c>
      <c r="C515" t="s">
        <v>530</v>
      </c>
      <c r="E515">
        <v>1</v>
      </c>
    </row>
    <row r="516" spans="1:5">
      <c r="A516" t="s">
        <v>18</v>
      </c>
      <c r="B516" t="s">
        <v>125</v>
      </c>
      <c r="C516" t="s">
        <v>531</v>
      </c>
      <c r="E516">
        <v>1</v>
      </c>
    </row>
    <row r="517" spans="1:5">
      <c r="A517" t="s">
        <v>18</v>
      </c>
      <c r="B517" t="s">
        <v>125</v>
      </c>
      <c r="C517" t="s">
        <v>532</v>
      </c>
      <c r="E517">
        <v>1</v>
      </c>
    </row>
    <row r="518" spans="1:5">
      <c r="A518" t="s">
        <v>18</v>
      </c>
      <c r="B518" t="s">
        <v>126</v>
      </c>
      <c r="C518" t="s">
        <v>528</v>
      </c>
      <c r="E518">
        <v>1</v>
      </c>
    </row>
    <row r="519" spans="1:5">
      <c r="A519" t="s">
        <v>18</v>
      </c>
      <c r="B519" t="s">
        <v>126</v>
      </c>
      <c r="C519" t="s">
        <v>529</v>
      </c>
      <c r="E519">
        <v>1</v>
      </c>
    </row>
    <row r="520" spans="1:5">
      <c r="A520" t="s">
        <v>18</v>
      </c>
      <c r="B520" t="s">
        <v>126</v>
      </c>
      <c r="C520" t="s">
        <v>530</v>
      </c>
      <c r="E520">
        <v>1</v>
      </c>
    </row>
    <row r="521" spans="1:5">
      <c r="A521" t="s">
        <v>18</v>
      </c>
      <c r="B521" t="s">
        <v>126</v>
      </c>
      <c r="C521" t="s">
        <v>531</v>
      </c>
      <c r="E521">
        <v>1</v>
      </c>
    </row>
    <row r="522" spans="1:5">
      <c r="A522" t="s">
        <v>18</v>
      </c>
      <c r="B522" t="s">
        <v>126</v>
      </c>
      <c r="C522" t="s">
        <v>532</v>
      </c>
      <c r="E522">
        <v>1</v>
      </c>
    </row>
    <row r="523" spans="1:5">
      <c r="A523" t="s">
        <v>18</v>
      </c>
      <c r="B523" t="s">
        <v>127</v>
      </c>
      <c r="C523" t="s">
        <v>528</v>
      </c>
      <c r="E523">
        <v>1</v>
      </c>
    </row>
    <row r="524" spans="1:5">
      <c r="A524" t="s">
        <v>18</v>
      </c>
      <c r="B524" t="s">
        <v>127</v>
      </c>
      <c r="C524" t="s">
        <v>529</v>
      </c>
      <c r="E524">
        <v>1</v>
      </c>
    </row>
    <row r="525" spans="1:5">
      <c r="A525" t="s">
        <v>18</v>
      </c>
      <c r="B525" t="s">
        <v>127</v>
      </c>
      <c r="C525" t="s">
        <v>530</v>
      </c>
      <c r="E525">
        <v>1</v>
      </c>
    </row>
    <row r="526" spans="1:5">
      <c r="A526" t="s">
        <v>18</v>
      </c>
      <c r="B526" t="s">
        <v>127</v>
      </c>
      <c r="C526" t="s">
        <v>531</v>
      </c>
      <c r="E526">
        <v>1</v>
      </c>
    </row>
    <row r="527" spans="1:5">
      <c r="A527" t="s">
        <v>18</v>
      </c>
      <c r="B527" t="s">
        <v>127</v>
      </c>
      <c r="C527" t="s">
        <v>532</v>
      </c>
      <c r="E527">
        <v>1</v>
      </c>
    </row>
    <row r="528" spans="1:5">
      <c r="A528" t="s">
        <v>18</v>
      </c>
      <c r="B528" t="s">
        <v>128</v>
      </c>
      <c r="C528" t="s">
        <v>528</v>
      </c>
      <c r="E528">
        <v>1</v>
      </c>
    </row>
    <row r="529" spans="1:5">
      <c r="A529" t="s">
        <v>18</v>
      </c>
      <c r="B529" t="s">
        <v>128</v>
      </c>
      <c r="C529" t="s">
        <v>529</v>
      </c>
      <c r="E529">
        <v>1</v>
      </c>
    </row>
    <row r="530" spans="1:5">
      <c r="A530" t="s">
        <v>18</v>
      </c>
      <c r="B530" t="s">
        <v>128</v>
      </c>
      <c r="C530" t="s">
        <v>530</v>
      </c>
      <c r="E530">
        <v>1</v>
      </c>
    </row>
    <row r="531" spans="1:5">
      <c r="A531" t="s">
        <v>18</v>
      </c>
      <c r="B531" t="s">
        <v>128</v>
      </c>
      <c r="C531" t="s">
        <v>531</v>
      </c>
      <c r="E531">
        <v>1</v>
      </c>
    </row>
    <row r="532" spans="1:5">
      <c r="A532" t="s">
        <v>18</v>
      </c>
      <c r="B532" t="s">
        <v>128</v>
      </c>
      <c r="C532" t="s">
        <v>532</v>
      </c>
      <c r="E532">
        <v>1</v>
      </c>
    </row>
    <row r="533" spans="1:5">
      <c r="A533" t="s">
        <v>164</v>
      </c>
      <c r="B533" t="s">
        <v>165</v>
      </c>
      <c r="C533" t="s">
        <v>528</v>
      </c>
      <c r="D533">
        <v>0</v>
      </c>
      <c r="E533">
        <v>1</v>
      </c>
    </row>
    <row r="534" spans="1:5">
      <c r="A534" t="s">
        <v>164</v>
      </c>
      <c r="B534" t="s">
        <v>165</v>
      </c>
      <c r="C534" t="s">
        <v>529</v>
      </c>
      <c r="D534">
        <v>0</v>
      </c>
      <c r="E534">
        <v>1</v>
      </c>
    </row>
    <row r="535" spans="1:5">
      <c r="A535" t="s">
        <v>164</v>
      </c>
      <c r="B535" t="s">
        <v>165</v>
      </c>
      <c r="C535" t="s">
        <v>530</v>
      </c>
      <c r="D535">
        <v>11900</v>
      </c>
      <c r="E535">
        <v>2</v>
      </c>
    </row>
    <row r="536" spans="1:5">
      <c r="A536" t="s">
        <v>164</v>
      </c>
      <c r="B536" t="s">
        <v>165</v>
      </c>
      <c r="C536" t="s">
        <v>531</v>
      </c>
      <c r="D536">
        <v>0</v>
      </c>
      <c r="E536">
        <v>1</v>
      </c>
    </row>
    <row r="537" spans="1:5">
      <c r="A537" t="s">
        <v>164</v>
      </c>
      <c r="B537" t="s">
        <v>165</v>
      </c>
      <c r="C537" t="s">
        <v>532</v>
      </c>
      <c r="D537">
        <v>0</v>
      </c>
      <c r="E537">
        <v>1</v>
      </c>
    </row>
    <row r="538" spans="1:5">
      <c r="A538" t="s">
        <v>164</v>
      </c>
      <c r="B538" t="s">
        <v>166</v>
      </c>
      <c r="C538" t="s">
        <v>528</v>
      </c>
      <c r="D538">
        <v>6000</v>
      </c>
      <c r="E538">
        <v>2</v>
      </c>
    </row>
    <row r="539" spans="1:5">
      <c r="A539" t="s">
        <v>164</v>
      </c>
      <c r="B539" t="s">
        <v>166</v>
      </c>
      <c r="C539" t="s">
        <v>529</v>
      </c>
      <c r="D539">
        <v>27000</v>
      </c>
      <c r="E539">
        <v>2</v>
      </c>
    </row>
    <row r="540" spans="1:5">
      <c r="A540" t="s">
        <v>164</v>
      </c>
      <c r="B540" t="s">
        <v>166</v>
      </c>
      <c r="C540" t="s">
        <v>530</v>
      </c>
      <c r="D540">
        <v>41082</v>
      </c>
      <c r="E540">
        <v>2</v>
      </c>
    </row>
    <row r="541" spans="1:5">
      <c r="A541" t="s">
        <v>164</v>
      </c>
      <c r="B541" t="s">
        <v>166</v>
      </c>
      <c r="C541" t="s">
        <v>531</v>
      </c>
      <c r="D541">
        <v>37265</v>
      </c>
      <c r="E541">
        <v>2</v>
      </c>
    </row>
    <row r="542" spans="1:5">
      <c r="A542" t="s">
        <v>164</v>
      </c>
      <c r="B542" t="s">
        <v>166</v>
      </c>
      <c r="C542" t="s">
        <v>532</v>
      </c>
      <c r="D542">
        <v>13680</v>
      </c>
      <c r="E542">
        <v>2</v>
      </c>
    </row>
    <row r="543" spans="1:5">
      <c r="A543" t="s">
        <v>164</v>
      </c>
      <c r="B543" t="s">
        <v>167</v>
      </c>
      <c r="C543" t="s">
        <v>528</v>
      </c>
      <c r="D543">
        <v>9000</v>
      </c>
      <c r="E543">
        <v>2</v>
      </c>
    </row>
    <row r="544" spans="1:5">
      <c r="A544" t="s">
        <v>164</v>
      </c>
      <c r="B544" t="s">
        <v>167</v>
      </c>
      <c r="C544" t="s">
        <v>529</v>
      </c>
      <c r="D544">
        <v>42000</v>
      </c>
      <c r="E544">
        <v>2</v>
      </c>
    </row>
    <row r="545" spans="1:5">
      <c r="A545" t="s">
        <v>164</v>
      </c>
      <c r="B545" t="s">
        <v>167</v>
      </c>
      <c r="C545" t="s">
        <v>530</v>
      </c>
      <c r="D545">
        <v>44298</v>
      </c>
      <c r="E545">
        <v>2</v>
      </c>
    </row>
    <row r="546" spans="1:5">
      <c r="A546" t="s">
        <v>164</v>
      </c>
      <c r="B546" t="s">
        <v>167</v>
      </c>
      <c r="C546" t="s">
        <v>531</v>
      </c>
      <c r="D546">
        <v>44970</v>
      </c>
      <c r="E546">
        <v>2</v>
      </c>
    </row>
    <row r="547" spans="1:5">
      <c r="A547" t="s">
        <v>164</v>
      </c>
      <c r="B547" t="s">
        <v>167</v>
      </c>
      <c r="C547" t="s">
        <v>532</v>
      </c>
      <c r="D547">
        <v>18620</v>
      </c>
      <c r="E547">
        <v>2</v>
      </c>
    </row>
    <row r="548" spans="1:5">
      <c r="A548" t="s">
        <v>164</v>
      </c>
      <c r="B548" t="s">
        <v>168</v>
      </c>
      <c r="C548" t="s">
        <v>528</v>
      </c>
      <c r="D548">
        <v>0</v>
      </c>
      <c r="E548">
        <v>1</v>
      </c>
    </row>
    <row r="549" spans="1:5">
      <c r="A549" t="s">
        <v>164</v>
      </c>
      <c r="B549" t="s">
        <v>168</v>
      </c>
      <c r="C549" t="s">
        <v>529</v>
      </c>
      <c r="D549">
        <v>224982</v>
      </c>
      <c r="E549">
        <v>2</v>
      </c>
    </row>
    <row r="550" spans="1:5">
      <c r="A550" t="s">
        <v>164</v>
      </c>
      <c r="B550" t="s">
        <v>168</v>
      </c>
      <c r="C550" t="s">
        <v>530</v>
      </c>
      <c r="D550">
        <v>209153</v>
      </c>
      <c r="E550">
        <v>2</v>
      </c>
    </row>
    <row r="551" spans="1:5">
      <c r="A551" t="s">
        <v>164</v>
      </c>
      <c r="B551" t="s">
        <v>168</v>
      </c>
      <c r="C551" t="s">
        <v>531</v>
      </c>
      <c r="D551">
        <v>518985</v>
      </c>
      <c r="E551">
        <v>2</v>
      </c>
    </row>
    <row r="552" spans="1:5">
      <c r="A552" t="s">
        <v>164</v>
      </c>
      <c r="B552" t="s">
        <v>168</v>
      </c>
      <c r="C552" t="s">
        <v>532</v>
      </c>
      <c r="D552">
        <v>142140</v>
      </c>
      <c r="E552">
        <v>2</v>
      </c>
    </row>
    <row r="553" spans="1:5">
      <c r="A553" t="s">
        <v>164</v>
      </c>
      <c r="B553" t="s">
        <v>169</v>
      </c>
      <c r="C553" t="s">
        <v>528</v>
      </c>
      <c r="D553">
        <v>0</v>
      </c>
      <c r="E553">
        <v>1</v>
      </c>
    </row>
    <row r="554" spans="1:5">
      <c r="A554" t="s">
        <v>164</v>
      </c>
      <c r="B554" t="s">
        <v>169</v>
      </c>
      <c r="C554" t="s">
        <v>529</v>
      </c>
      <c r="D554">
        <v>224982</v>
      </c>
      <c r="E554">
        <v>2</v>
      </c>
    </row>
    <row r="555" spans="1:5">
      <c r="A555" t="s">
        <v>164</v>
      </c>
      <c r="B555" t="s">
        <v>169</v>
      </c>
      <c r="C555" t="s">
        <v>530</v>
      </c>
      <c r="D555">
        <v>209153</v>
      </c>
      <c r="E555">
        <v>2</v>
      </c>
    </row>
    <row r="556" spans="1:5">
      <c r="A556" t="s">
        <v>164</v>
      </c>
      <c r="B556" t="s">
        <v>169</v>
      </c>
      <c r="C556" t="s">
        <v>531</v>
      </c>
      <c r="D556">
        <v>518985</v>
      </c>
      <c r="E556">
        <v>2</v>
      </c>
    </row>
    <row r="557" spans="1:5">
      <c r="A557" t="s">
        <v>164</v>
      </c>
      <c r="B557" t="s">
        <v>169</v>
      </c>
      <c r="C557" t="s">
        <v>532</v>
      </c>
      <c r="D557">
        <v>142140</v>
      </c>
      <c r="E557">
        <v>2</v>
      </c>
    </row>
    <row r="558" spans="1:5">
      <c r="A558" t="s">
        <v>164</v>
      </c>
      <c r="B558" t="s">
        <v>170</v>
      </c>
      <c r="C558" t="s">
        <v>528</v>
      </c>
      <c r="D558">
        <v>0</v>
      </c>
      <c r="E558">
        <v>1</v>
      </c>
    </row>
    <row r="559" spans="1:5">
      <c r="A559" t="s">
        <v>164</v>
      </c>
      <c r="B559" t="s">
        <v>170</v>
      </c>
      <c r="C559" t="s">
        <v>529</v>
      </c>
      <c r="D559">
        <v>224982</v>
      </c>
      <c r="E559">
        <v>2</v>
      </c>
    </row>
    <row r="560" spans="1:5">
      <c r="A560" t="s">
        <v>164</v>
      </c>
      <c r="B560" t="s">
        <v>170</v>
      </c>
      <c r="C560" t="s">
        <v>530</v>
      </c>
      <c r="D560">
        <v>209153</v>
      </c>
      <c r="E560">
        <v>2</v>
      </c>
    </row>
    <row r="561" spans="1:5">
      <c r="A561" t="s">
        <v>164</v>
      </c>
      <c r="B561" t="s">
        <v>170</v>
      </c>
      <c r="C561" t="s">
        <v>531</v>
      </c>
      <c r="D561">
        <v>518985</v>
      </c>
      <c r="E561">
        <v>2</v>
      </c>
    </row>
    <row r="562" spans="1:5">
      <c r="A562" t="s">
        <v>164</v>
      </c>
      <c r="B562" t="s">
        <v>170</v>
      </c>
      <c r="C562" t="s">
        <v>532</v>
      </c>
      <c r="D562">
        <v>142140</v>
      </c>
      <c r="E562">
        <v>2</v>
      </c>
    </row>
    <row r="563" spans="1:5">
      <c r="A563" t="s">
        <v>164</v>
      </c>
      <c r="B563" t="s">
        <v>171</v>
      </c>
      <c r="C563" t="s">
        <v>528</v>
      </c>
      <c r="D563">
        <v>0</v>
      </c>
      <c r="E563">
        <v>1</v>
      </c>
    </row>
    <row r="564" spans="1:5">
      <c r="A564" t="s">
        <v>164</v>
      </c>
      <c r="B564" t="s">
        <v>171</v>
      </c>
      <c r="C564" t="s">
        <v>529</v>
      </c>
      <c r="D564">
        <v>0</v>
      </c>
      <c r="E564">
        <v>1</v>
      </c>
    </row>
    <row r="565" spans="1:5">
      <c r="A565" t="s">
        <v>164</v>
      </c>
      <c r="B565" t="s">
        <v>171</v>
      </c>
      <c r="C565" t="s">
        <v>530</v>
      </c>
      <c r="D565">
        <v>0</v>
      </c>
      <c r="E565">
        <v>1</v>
      </c>
    </row>
    <row r="566" spans="1:5">
      <c r="A566" t="s">
        <v>164</v>
      </c>
      <c r="B566" t="s">
        <v>171</v>
      </c>
      <c r="C566" t="s">
        <v>531</v>
      </c>
      <c r="D566">
        <v>0</v>
      </c>
      <c r="E566">
        <v>1</v>
      </c>
    </row>
    <row r="567" spans="1:5">
      <c r="A567" t="s">
        <v>164</v>
      </c>
      <c r="B567" t="s">
        <v>171</v>
      </c>
      <c r="C567" t="s">
        <v>532</v>
      </c>
      <c r="D567">
        <v>0</v>
      </c>
      <c r="E567">
        <v>1</v>
      </c>
    </row>
    <row r="568" spans="1:5">
      <c r="A568" t="s">
        <v>164</v>
      </c>
      <c r="B568" t="s">
        <v>172</v>
      </c>
      <c r="C568" t="s">
        <v>528</v>
      </c>
      <c r="D568">
        <v>0</v>
      </c>
      <c r="E568">
        <v>1</v>
      </c>
    </row>
    <row r="569" spans="1:5">
      <c r="A569" t="s">
        <v>164</v>
      </c>
      <c r="B569" t="s">
        <v>172</v>
      </c>
      <c r="C569" t="s">
        <v>529</v>
      </c>
      <c r="D569">
        <v>0</v>
      </c>
      <c r="E569">
        <v>1</v>
      </c>
    </row>
    <row r="570" spans="1:5">
      <c r="A570" t="s">
        <v>164</v>
      </c>
      <c r="B570" t="s">
        <v>172</v>
      </c>
      <c r="C570" t="s">
        <v>530</v>
      </c>
      <c r="D570">
        <v>0</v>
      </c>
      <c r="E570">
        <v>1</v>
      </c>
    </row>
    <row r="571" spans="1:5">
      <c r="A571" t="s">
        <v>164</v>
      </c>
      <c r="B571" t="s">
        <v>172</v>
      </c>
      <c r="C571" t="s">
        <v>531</v>
      </c>
      <c r="D571">
        <v>0</v>
      </c>
      <c r="E571">
        <v>1</v>
      </c>
    </row>
    <row r="572" spans="1:5">
      <c r="A572" t="s">
        <v>164</v>
      </c>
      <c r="B572" t="s">
        <v>172</v>
      </c>
      <c r="C572" t="s">
        <v>532</v>
      </c>
      <c r="D572">
        <v>0</v>
      </c>
      <c r="E572">
        <v>1</v>
      </c>
    </row>
    <row r="573" spans="1:5">
      <c r="A573" t="s">
        <v>164</v>
      </c>
      <c r="B573" t="s">
        <v>173</v>
      </c>
      <c r="C573" t="s">
        <v>528</v>
      </c>
      <c r="D573">
        <v>0</v>
      </c>
      <c r="E573">
        <v>1</v>
      </c>
    </row>
    <row r="574" spans="1:5">
      <c r="A574" t="s">
        <v>164</v>
      </c>
      <c r="B574" t="s">
        <v>173</v>
      </c>
      <c r="C574" t="s">
        <v>529</v>
      </c>
      <c r="D574">
        <v>0</v>
      </c>
      <c r="E574">
        <v>1</v>
      </c>
    </row>
    <row r="575" spans="1:5">
      <c r="A575" t="s">
        <v>164</v>
      </c>
      <c r="B575" t="s">
        <v>173</v>
      </c>
      <c r="C575" t="s">
        <v>530</v>
      </c>
      <c r="D575">
        <v>0</v>
      </c>
      <c r="E575">
        <v>1</v>
      </c>
    </row>
    <row r="576" spans="1:5">
      <c r="A576" t="s">
        <v>164</v>
      </c>
      <c r="B576" t="s">
        <v>173</v>
      </c>
      <c r="C576" t="s">
        <v>531</v>
      </c>
      <c r="D576">
        <v>0</v>
      </c>
      <c r="E576">
        <v>1</v>
      </c>
    </row>
    <row r="577" spans="1:5">
      <c r="A577" t="s">
        <v>164</v>
      </c>
      <c r="B577" t="s">
        <v>173</v>
      </c>
      <c r="C577" t="s">
        <v>532</v>
      </c>
      <c r="D577">
        <v>0</v>
      </c>
      <c r="E577">
        <v>1</v>
      </c>
    </row>
    <row r="578" spans="1:5">
      <c r="A578" t="s">
        <v>164</v>
      </c>
      <c r="B578" t="s">
        <v>174</v>
      </c>
      <c r="C578" t="s">
        <v>528</v>
      </c>
      <c r="D578">
        <v>0</v>
      </c>
      <c r="E578">
        <v>1</v>
      </c>
    </row>
    <row r="579" spans="1:5">
      <c r="A579" t="s">
        <v>164</v>
      </c>
      <c r="B579" t="s">
        <v>174</v>
      </c>
      <c r="C579" t="s">
        <v>529</v>
      </c>
      <c r="D579">
        <v>0</v>
      </c>
      <c r="E579">
        <v>1</v>
      </c>
    </row>
    <row r="580" spans="1:5">
      <c r="A580" t="s">
        <v>164</v>
      </c>
      <c r="B580" t="s">
        <v>174</v>
      </c>
      <c r="C580" t="s">
        <v>530</v>
      </c>
      <c r="D580">
        <v>0</v>
      </c>
      <c r="E580">
        <v>1</v>
      </c>
    </row>
    <row r="581" spans="1:5">
      <c r="A581" t="s">
        <v>164</v>
      </c>
      <c r="B581" t="s">
        <v>174</v>
      </c>
      <c r="C581" t="s">
        <v>531</v>
      </c>
      <c r="D581">
        <v>0</v>
      </c>
      <c r="E581">
        <v>1</v>
      </c>
    </row>
    <row r="582" spans="1:5">
      <c r="A582" t="s">
        <v>164</v>
      </c>
      <c r="B582" t="s">
        <v>174</v>
      </c>
      <c r="C582" t="s">
        <v>532</v>
      </c>
      <c r="D582">
        <v>0</v>
      </c>
      <c r="E582">
        <v>1</v>
      </c>
    </row>
    <row r="583" spans="1:5">
      <c r="A583" t="s">
        <v>164</v>
      </c>
      <c r="B583" t="s">
        <v>175</v>
      </c>
      <c r="C583" t="s">
        <v>528</v>
      </c>
      <c r="E583">
        <v>1</v>
      </c>
    </row>
    <row r="584" spans="1:5">
      <c r="A584" t="s">
        <v>164</v>
      </c>
      <c r="B584" t="s">
        <v>175</v>
      </c>
      <c r="C584" t="s">
        <v>529</v>
      </c>
      <c r="E584">
        <v>1</v>
      </c>
    </row>
    <row r="585" spans="1:5">
      <c r="A585" t="s">
        <v>164</v>
      </c>
      <c r="B585" t="s">
        <v>175</v>
      </c>
      <c r="C585" t="s">
        <v>530</v>
      </c>
      <c r="E585">
        <v>1</v>
      </c>
    </row>
    <row r="586" spans="1:5">
      <c r="A586" t="s">
        <v>164</v>
      </c>
      <c r="B586" t="s">
        <v>175</v>
      </c>
      <c r="C586" t="s">
        <v>531</v>
      </c>
      <c r="E586">
        <v>1</v>
      </c>
    </row>
    <row r="587" spans="1:5">
      <c r="A587" t="s">
        <v>164</v>
      </c>
      <c r="B587" t="s">
        <v>175</v>
      </c>
      <c r="C587" t="s">
        <v>532</v>
      </c>
      <c r="E587">
        <v>1</v>
      </c>
    </row>
    <row r="588" spans="1:5">
      <c r="A588" t="s">
        <v>164</v>
      </c>
      <c r="B588" t="s">
        <v>176</v>
      </c>
      <c r="C588" t="s">
        <v>528</v>
      </c>
      <c r="D588">
        <v>230808</v>
      </c>
      <c r="E588">
        <v>2</v>
      </c>
    </row>
    <row r="589" spans="1:5">
      <c r="A589" t="s">
        <v>164</v>
      </c>
      <c r="B589" t="s">
        <v>176</v>
      </c>
      <c r="C589" t="s">
        <v>529</v>
      </c>
      <c r="D589">
        <v>116076</v>
      </c>
      <c r="E589">
        <v>2</v>
      </c>
    </row>
    <row r="590" spans="1:5">
      <c r="A590" t="s">
        <v>164</v>
      </c>
      <c r="B590" t="s">
        <v>176</v>
      </c>
      <c r="C590" t="s">
        <v>530</v>
      </c>
      <c r="D590">
        <v>210635</v>
      </c>
      <c r="E590">
        <v>2</v>
      </c>
    </row>
    <row r="591" spans="1:5">
      <c r="A591" t="s">
        <v>164</v>
      </c>
      <c r="B591" t="s">
        <v>176</v>
      </c>
      <c r="C591" t="s">
        <v>531</v>
      </c>
      <c r="D591">
        <v>0</v>
      </c>
      <c r="E591">
        <v>1</v>
      </c>
    </row>
    <row r="592" spans="1:5">
      <c r="A592" t="s">
        <v>164</v>
      </c>
      <c r="B592" t="s">
        <v>176</v>
      </c>
      <c r="C592" t="s">
        <v>532</v>
      </c>
      <c r="D592">
        <v>169604</v>
      </c>
      <c r="E592">
        <v>2</v>
      </c>
    </row>
    <row r="593" spans="1:5">
      <c r="A593" t="s">
        <v>164</v>
      </c>
      <c r="B593" t="s">
        <v>177</v>
      </c>
      <c r="C593" t="s">
        <v>528</v>
      </c>
      <c r="E593">
        <v>1</v>
      </c>
    </row>
    <row r="594" spans="1:5">
      <c r="A594" t="s">
        <v>164</v>
      </c>
      <c r="B594" t="s">
        <v>177</v>
      </c>
      <c r="C594" t="s">
        <v>529</v>
      </c>
      <c r="E594">
        <v>1</v>
      </c>
    </row>
    <row r="595" spans="1:5">
      <c r="A595" t="s">
        <v>164</v>
      </c>
      <c r="B595" t="s">
        <v>177</v>
      </c>
      <c r="C595" t="s">
        <v>530</v>
      </c>
      <c r="E595">
        <v>1</v>
      </c>
    </row>
    <row r="596" spans="1:5">
      <c r="A596" t="s">
        <v>164</v>
      </c>
      <c r="B596" t="s">
        <v>177</v>
      </c>
      <c r="C596" t="s">
        <v>531</v>
      </c>
      <c r="E596">
        <v>1</v>
      </c>
    </row>
    <row r="597" spans="1:5">
      <c r="A597" t="s">
        <v>164</v>
      </c>
      <c r="B597" t="s">
        <v>177</v>
      </c>
      <c r="C597" t="s">
        <v>532</v>
      </c>
      <c r="E597">
        <v>1</v>
      </c>
    </row>
    <row r="598" spans="1:5">
      <c r="A598" t="s">
        <v>164</v>
      </c>
      <c r="B598" t="s">
        <v>178</v>
      </c>
      <c r="C598" t="s">
        <v>528</v>
      </c>
      <c r="E598">
        <v>1</v>
      </c>
    </row>
    <row r="599" spans="1:5">
      <c r="A599" t="s">
        <v>164</v>
      </c>
      <c r="B599" t="s">
        <v>178</v>
      </c>
      <c r="C599" t="s">
        <v>529</v>
      </c>
      <c r="E599">
        <v>1</v>
      </c>
    </row>
    <row r="600" spans="1:5">
      <c r="A600" t="s">
        <v>164</v>
      </c>
      <c r="B600" t="s">
        <v>178</v>
      </c>
      <c r="C600" t="s">
        <v>530</v>
      </c>
      <c r="E600">
        <v>1</v>
      </c>
    </row>
    <row r="601" spans="1:5">
      <c r="A601" t="s">
        <v>164</v>
      </c>
      <c r="B601" t="s">
        <v>178</v>
      </c>
      <c r="C601" t="s">
        <v>531</v>
      </c>
      <c r="E601">
        <v>1</v>
      </c>
    </row>
    <row r="602" spans="1:5">
      <c r="A602" t="s">
        <v>164</v>
      </c>
      <c r="B602" t="s">
        <v>178</v>
      </c>
      <c r="C602" t="s">
        <v>532</v>
      </c>
      <c r="E602">
        <v>1</v>
      </c>
    </row>
    <row r="603" spans="1:5">
      <c r="A603" t="s">
        <v>164</v>
      </c>
      <c r="B603" t="s">
        <v>179</v>
      </c>
      <c r="C603" t="s">
        <v>528</v>
      </c>
      <c r="D603">
        <v>0</v>
      </c>
      <c r="E603">
        <v>1</v>
      </c>
    </row>
    <row r="604" spans="1:5">
      <c r="A604" t="s">
        <v>164</v>
      </c>
      <c r="B604" t="s">
        <v>179</v>
      </c>
      <c r="C604" t="s">
        <v>529</v>
      </c>
      <c r="D604">
        <v>0</v>
      </c>
      <c r="E604">
        <v>1</v>
      </c>
    </row>
    <row r="605" spans="1:5">
      <c r="A605" t="s">
        <v>164</v>
      </c>
      <c r="B605" t="s">
        <v>179</v>
      </c>
      <c r="C605" t="s">
        <v>530</v>
      </c>
      <c r="D605">
        <v>0</v>
      </c>
      <c r="E605">
        <v>1</v>
      </c>
    </row>
    <row r="606" spans="1:5">
      <c r="A606" t="s">
        <v>164</v>
      </c>
      <c r="B606" t="s">
        <v>179</v>
      </c>
      <c r="C606" t="s">
        <v>531</v>
      </c>
      <c r="D606">
        <v>0</v>
      </c>
      <c r="E606">
        <v>1</v>
      </c>
    </row>
    <row r="607" spans="1:5">
      <c r="A607" t="s">
        <v>164</v>
      </c>
      <c r="B607" t="s">
        <v>179</v>
      </c>
      <c r="C607" t="s">
        <v>532</v>
      </c>
      <c r="D607">
        <v>0</v>
      </c>
      <c r="E607">
        <v>1</v>
      </c>
    </row>
    <row r="608" spans="1:5">
      <c r="A608" t="s">
        <v>164</v>
      </c>
      <c r="B608" t="s">
        <v>180</v>
      </c>
      <c r="C608" t="s">
        <v>528</v>
      </c>
      <c r="E608">
        <v>1</v>
      </c>
    </row>
    <row r="609" spans="1:5">
      <c r="A609" t="s">
        <v>164</v>
      </c>
      <c r="B609" t="s">
        <v>180</v>
      </c>
      <c r="C609" t="s">
        <v>529</v>
      </c>
      <c r="E609">
        <v>1</v>
      </c>
    </row>
    <row r="610" spans="1:5">
      <c r="A610" t="s">
        <v>164</v>
      </c>
      <c r="B610" t="s">
        <v>180</v>
      </c>
      <c r="C610" t="s">
        <v>530</v>
      </c>
      <c r="E610">
        <v>1</v>
      </c>
    </row>
    <row r="611" spans="1:5">
      <c r="A611" t="s">
        <v>164</v>
      </c>
      <c r="B611" t="s">
        <v>180</v>
      </c>
      <c r="C611" t="s">
        <v>531</v>
      </c>
      <c r="E611">
        <v>1</v>
      </c>
    </row>
    <row r="612" spans="1:5">
      <c r="A612" t="s">
        <v>164</v>
      </c>
      <c r="B612" t="s">
        <v>180</v>
      </c>
      <c r="C612" t="s">
        <v>532</v>
      </c>
      <c r="E612">
        <v>1</v>
      </c>
    </row>
    <row r="613" spans="1:5">
      <c r="A613" t="s">
        <v>164</v>
      </c>
      <c r="B613" t="s">
        <v>181</v>
      </c>
      <c r="C613" t="s">
        <v>528</v>
      </c>
      <c r="E613">
        <v>1</v>
      </c>
    </row>
    <row r="614" spans="1:5">
      <c r="A614" t="s">
        <v>164</v>
      </c>
      <c r="B614" t="s">
        <v>181</v>
      </c>
      <c r="C614" t="s">
        <v>529</v>
      </c>
      <c r="E614">
        <v>1</v>
      </c>
    </row>
    <row r="615" spans="1:5">
      <c r="A615" t="s">
        <v>164</v>
      </c>
      <c r="B615" t="s">
        <v>181</v>
      </c>
      <c r="C615" t="s">
        <v>530</v>
      </c>
      <c r="E615">
        <v>1</v>
      </c>
    </row>
    <row r="616" spans="1:5">
      <c r="A616" t="s">
        <v>164</v>
      </c>
      <c r="B616" t="s">
        <v>181</v>
      </c>
      <c r="C616" t="s">
        <v>531</v>
      </c>
      <c r="E616">
        <v>1</v>
      </c>
    </row>
    <row r="617" spans="1:5">
      <c r="A617" t="s">
        <v>164</v>
      </c>
      <c r="B617" t="s">
        <v>181</v>
      </c>
      <c r="C617" t="s">
        <v>532</v>
      </c>
      <c r="E617">
        <v>1</v>
      </c>
    </row>
    <row r="618" spans="1:5">
      <c r="A618" t="s">
        <v>164</v>
      </c>
      <c r="B618" t="s">
        <v>182</v>
      </c>
      <c r="C618" t="s">
        <v>528</v>
      </c>
      <c r="E618">
        <v>1</v>
      </c>
    </row>
    <row r="619" spans="1:5">
      <c r="A619" t="s">
        <v>164</v>
      </c>
      <c r="B619" t="s">
        <v>182</v>
      </c>
      <c r="C619" t="s">
        <v>529</v>
      </c>
      <c r="E619">
        <v>1</v>
      </c>
    </row>
    <row r="620" spans="1:5">
      <c r="A620" t="s">
        <v>164</v>
      </c>
      <c r="B620" t="s">
        <v>182</v>
      </c>
      <c r="C620" t="s">
        <v>530</v>
      </c>
      <c r="E620">
        <v>1</v>
      </c>
    </row>
    <row r="621" spans="1:5">
      <c r="A621" t="s">
        <v>164</v>
      </c>
      <c r="B621" t="s">
        <v>182</v>
      </c>
      <c r="C621" t="s">
        <v>531</v>
      </c>
      <c r="E621">
        <v>1</v>
      </c>
    </row>
    <row r="622" spans="1:5">
      <c r="A622" t="s">
        <v>164</v>
      </c>
      <c r="B622" t="s">
        <v>182</v>
      </c>
      <c r="C622" t="s">
        <v>532</v>
      </c>
      <c r="E622">
        <v>1</v>
      </c>
    </row>
    <row r="623" spans="1:5">
      <c r="A623" t="s">
        <v>164</v>
      </c>
      <c r="B623" t="s">
        <v>183</v>
      </c>
      <c r="C623" t="s">
        <v>528</v>
      </c>
      <c r="E623">
        <v>1</v>
      </c>
    </row>
    <row r="624" spans="1:5">
      <c r="A624" t="s">
        <v>164</v>
      </c>
      <c r="B624" t="s">
        <v>183</v>
      </c>
      <c r="C624" t="s">
        <v>529</v>
      </c>
      <c r="E624">
        <v>1</v>
      </c>
    </row>
    <row r="625" spans="1:5">
      <c r="A625" t="s">
        <v>164</v>
      </c>
      <c r="B625" t="s">
        <v>183</v>
      </c>
      <c r="C625" t="s">
        <v>530</v>
      </c>
      <c r="E625">
        <v>1</v>
      </c>
    </row>
    <row r="626" spans="1:5">
      <c r="A626" t="s">
        <v>164</v>
      </c>
      <c r="B626" t="s">
        <v>183</v>
      </c>
      <c r="C626" t="s">
        <v>531</v>
      </c>
      <c r="E626">
        <v>1</v>
      </c>
    </row>
    <row r="627" spans="1:5">
      <c r="A627" t="s">
        <v>164</v>
      </c>
      <c r="B627" t="s">
        <v>183</v>
      </c>
      <c r="C627" t="s">
        <v>532</v>
      </c>
      <c r="E627">
        <v>1</v>
      </c>
    </row>
    <row r="628" spans="1:5">
      <c r="A628" t="s">
        <v>164</v>
      </c>
      <c r="B628" t="s">
        <v>184</v>
      </c>
      <c r="C628" t="s">
        <v>528</v>
      </c>
      <c r="E628">
        <v>1</v>
      </c>
    </row>
    <row r="629" spans="1:5">
      <c r="A629" t="s">
        <v>164</v>
      </c>
      <c r="B629" t="s">
        <v>184</v>
      </c>
      <c r="C629" t="s">
        <v>529</v>
      </c>
      <c r="E629">
        <v>1</v>
      </c>
    </row>
    <row r="630" spans="1:5">
      <c r="A630" t="s">
        <v>164</v>
      </c>
      <c r="B630" t="s">
        <v>184</v>
      </c>
      <c r="C630" t="s">
        <v>530</v>
      </c>
      <c r="E630">
        <v>1</v>
      </c>
    </row>
    <row r="631" spans="1:5">
      <c r="A631" t="s">
        <v>164</v>
      </c>
      <c r="B631" t="s">
        <v>184</v>
      </c>
      <c r="C631" t="s">
        <v>531</v>
      </c>
      <c r="E631">
        <v>1</v>
      </c>
    </row>
    <row r="632" spans="1:5">
      <c r="A632" t="s">
        <v>164</v>
      </c>
      <c r="B632" t="s">
        <v>184</v>
      </c>
      <c r="C632" t="s">
        <v>532</v>
      </c>
      <c r="E632">
        <v>1</v>
      </c>
    </row>
    <row r="633" spans="1:5">
      <c r="A633" t="s">
        <v>164</v>
      </c>
      <c r="B633" t="s">
        <v>185</v>
      </c>
      <c r="C633" t="s">
        <v>528</v>
      </c>
      <c r="E633">
        <v>1</v>
      </c>
    </row>
    <row r="634" spans="1:5">
      <c r="A634" t="s">
        <v>164</v>
      </c>
      <c r="B634" t="s">
        <v>185</v>
      </c>
      <c r="C634" t="s">
        <v>529</v>
      </c>
      <c r="E634">
        <v>1</v>
      </c>
    </row>
    <row r="635" spans="1:5">
      <c r="A635" t="s">
        <v>164</v>
      </c>
      <c r="B635" t="s">
        <v>185</v>
      </c>
      <c r="C635" t="s">
        <v>530</v>
      </c>
      <c r="E635">
        <v>1</v>
      </c>
    </row>
    <row r="636" spans="1:5">
      <c r="A636" t="s">
        <v>164</v>
      </c>
      <c r="B636" t="s">
        <v>185</v>
      </c>
      <c r="C636" t="s">
        <v>531</v>
      </c>
      <c r="E636">
        <v>1</v>
      </c>
    </row>
    <row r="637" spans="1:5">
      <c r="A637" t="s">
        <v>164</v>
      </c>
      <c r="B637" t="s">
        <v>185</v>
      </c>
      <c r="C637" t="s">
        <v>532</v>
      </c>
      <c r="E637">
        <v>1</v>
      </c>
    </row>
    <row r="638" spans="1:5">
      <c r="A638" t="s">
        <v>164</v>
      </c>
      <c r="B638" t="s">
        <v>186</v>
      </c>
      <c r="C638" t="s">
        <v>528</v>
      </c>
      <c r="D638">
        <v>0</v>
      </c>
      <c r="E638">
        <v>1</v>
      </c>
    </row>
    <row r="639" spans="1:5">
      <c r="A639" t="s">
        <v>164</v>
      </c>
      <c r="B639" t="s">
        <v>186</v>
      </c>
      <c r="C639" t="s">
        <v>529</v>
      </c>
      <c r="D639">
        <v>0</v>
      </c>
      <c r="E639">
        <v>1</v>
      </c>
    </row>
    <row r="640" spans="1:5">
      <c r="A640" t="s">
        <v>164</v>
      </c>
      <c r="B640" t="s">
        <v>186</v>
      </c>
      <c r="C640" t="s">
        <v>530</v>
      </c>
      <c r="D640">
        <v>0</v>
      </c>
      <c r="E640">
        <v>1</v>
      </c>
    </row>
    <row r="641" spans="1:5">
      <c r="A641" t="s">
        <v>164</v>
      </c>
      <c r="B641" t="s">
        <v>186</v>
      </c>
      <c r="C641" t="s">
        <v>531</v>
      </c>
      <c r="D641">
        <v>0</v>
      </c>
      <c r="E641">
        <v>1</v>
      </c>
    </row>
    <row r="642" spans="1:5">
      <c r="A642" t="s">
        <v>164</v>
      </c>
      <c r="B642" t="s">
        <v>186</v>
      </c>
      <c r="C642" t="s">
        <v>532</v>
      </c>
      <c r="D642">
        <v>0</v>
      </c>
      <c r="E642">
        <v>1</v>
      </c>
    </row>
    <row r="643" spans="1:5">
      <c r="A643" t="s">
        <v>164</v>
      </c>
      <c r="B643" t="s">
        <v>187</v>
      </c>
      <c r="C643" t="s">
        <v>528</v>
      </c>
      <c r="E643">
        <v>1</v>
      </c>
    </row>
    <row r="644" spans="1:5">
      <c r="A644" t="s">
        <v>164</v>
      </c>
      <c r="B644" t="s">
        <v>187</v>
      </c>
      <c r="C644" t="s">
        <v>529</v>
      </c>
      <c r="E644">
        <v>1</v>
      </c>
    </row>
    <row r="645" spans="1:5">
      <c r="A645" t="s">
        <v>164</v>
      </c>
      <c r="B645" t="s">
        <v>187</v>
      </c>
      <c r="C645" t="s">
        <v>530</v>
      </c>
      <c r="E645">
        <v>1</v>
      </c>
    </row>
    <row r="646" spans="1:5">
      <c r="A646" t="s">
        <v>164</v>
      </c>
      <c r="B646" t="s">
        <v>187</v>
      </c>
      <c r="C646" t="s">
        <v>531</v>
      </c>
      <c r="E646">
        <v>1</v>
      </c>
    </row>
    <row r="647" spans="1:5">
      <c r="A647" t="s">
        <v>164</v>
      </c>
      <c r="B647" t="s">
        <v>187</v>
      </c>
      <c r="C647" t="s">
        <v>532</v>
      </c>
      <c r="E647">
        <v>1</v>
      </c>
    </row>
    <row r="648" spans="1:5">
      <c r="A648" t="s">
        <v>164</v>
      </c>
      <c r="B648" t="s">
        <v>188</v>
      </c>
      <c r="C648" t="s">
        <v>528</v>
      </c>
      <c r="D648">
        <v>0</v>
      </c>
      <c r="E648">
        <v>1</v>
      </c>
    </row>
    <row r="649" spans="1:5">
      <c r="A649" t="s">
        <v>164</v>
      </c>
      <c r="B649" t="s">
        <v>188</v>
      </c>
      <c r="C649" t="s">
        <v>529</v>
      </c>
      <c r="D649">
        <v>0</v>
      </c>
      <c r="E649">
        <v>1</v>
      </c>
    </row>
    <row r="650" spans="1:5">
      <c r="A650" t="s">
        <v>164</v>
      </c>
      <c r="B650" t="s">
        <v>188</v>
      </c>
      <c r="C650" t="s">
        <v>530</v>
      </c>
      <c r="D650">
        <v>0</v>
      </c>
      <c r="E650">
        <v>1</v>
      </c>
    </row>
    <row r="651" spans="1:5">
      <c r="A651" t="s">
        <v>164</v>
      </c>
      <c r="B651" t="s">
        <v>188</v>
      </c>
      <c r="C651" t="s">
        <v>531</v>
      </c>
      <c r="D651">
        <v>0</v>
      </c>
      <c r="E651">
        <v>1</v>
      </c>
    </row>
    <row r="652" spans="1:5">
      <c r="A652" t="s">
        <v>164</v>
      </c>
      <c r="B652" t="s">
        <v>188</v>
      </c>
      <c r="C652" t="s">
        <v>532</v>
      </c>
      <c r="D652">
        <v>0</v>
      </c>
      <c r="E652">
        <v>1</v>
      </c>
    </row>
    <row r="653" spans="1:5">
      <c r="A653" t="s">
        <v>164</v>
      </c>
      <c r="B653" t="s">
        <v>189</v>
      </c>
      <c r="C653" t="s">
        <v>528</v>
      </c>
      <c r="E653">
        <v>1</v>
      </c>
    </row>
    <row r="654" spans="1:5">
      <c r="A654" t="s">
        <v>164</v>
      </c>
      <c r="B654" t="s">
        <v>189</v>
      </c>
      <c r="C654" t="s">
        <v>529</v>
      </c>
      <c r="E654">
        <v>1</v>
      </c>
    </row>
    <row r="655" spans="1:5">
      <c r="A655" t="s">
        <v>164</v>
      </c>
      <c r="B655" t="s">
        <v>189</v>
      </c>
      <c r="C655" t="s">
        <v>530</v>
      </c>
      <c r="E655">
        <v>1</v>
      </c>
    </row>
    <row r="656" spans="1:5">
      <c r="A656" t="s">
        <v>164</v>
      </c>
      <c r="B656" t="s">
        <v>189</v>
      </c>
      <c r="C656" t="s">
        <v>531</v>
      </c>
      <c r="E656">
        <v>1</v>
      </c>
    </row>
    <row r="657" spans="1:5">
      <c r="A657" t="s">
        <v>164</v>
      </c>
      <c r="B657" t="s">
        <v>189</v>
      </c>
      <c r="C657" t="s">
        <v>532</v>
      </c>
      <c r="E657">
        <v>1</v>
      </c>
    </row>
    <row r="658" spans="1:5">
      <c r="A658" t="s">
        <v>164</v>
      </c>
      <c r="B658" t="s">
        <v>190</v>
      </c>
      <c r="C658" t="s">
        <v>528</v>
      </c>
      <c r="D658">
        <v>0</v>
      </c>
      <c r="E658">
        <v>1</v>
      </c>
    </row>
    <row r="659" spans="1:5">
      <c r="A659" t="s">
        <v>164</v>
      </c>
      <c r="B659" t="s">
        <v>190</v>
      </c>
      <c r="C659" t="s">
        <v>529</v>
      </c>
      <c r="D659">
        <v>0</v>
      </c>
      <c r="E659">
        <v>1</v>
      </c>
    </row>
    <row r="660" spans="1:5">
      <c r="A660" t="s">
        <v>164</v>
      </c>
      <c r="B660" t="s">
        <v>190</v>
      </c>
      <c r="C660" t="s">
        <v>530</v>
      </c>
      <c r="D660">
        <v>0</v>
      </c>
      <c r="E660">
        <v>1</v>
      </c>
    </row>
    <row r="661" spans="1:5">
      <c r="A661" t="s">
        <v>164</v>
      </c>
      <c r="B661" t="s">
        <v>190</v>
      </c>
      <c r="C661" t="s">
        <v>531</v>
      </c>
      <c r="D661">
        <v>0</v>
      </c>
      <c r="E661">
        <v>1</v>
      </c>
    </row>
    <row r="662" spans="1:5">
      <c r="A662" t="s">
        <v>164</v>
      </c>
      <c r="B662" t="s">
        <v>190</v>
      </c>
      <c r="C662" t="s">
        <v>532</v>
      </c>
      <c r="D662">
        <v>0</v>
      </c>
      <c r="E662">
        <v>1</v>
      </c>
    </row>
    <row r="663" spans="1:5">
      <c r="A663" t="s">
        <v>164</v>
      </c>
      <c r="B663" t="s">
        <v>191</v>
      </c>
      <c r="C663" t="s">
        <v>528</v>
      </c>
      <c r="E663">
        <v>1</v>
      </c>
    </row>
    <row r="664" spans="1:5">
      <c r="A664" t="s">
        <v>164</v>
      </c>
      <c r="B664" t="s">
        <v>191</v>
      </c>
      <c r="C664" t="s">
        <v>529</v>
      </c>
      <c r="E664">
        <v>1</v>
      </c>
    </row>
    <row r="665" spans="1:5">
      <c r="A665" t="s">
        <v>164</v>
      </c>
      <c r="B665" t="s">
        <v>191</v>
      </c>
      <c r="C665" t="s">
        <v>530</v>
      </c>
      <c r="E665">
        <v>1</v>
      </c>
    </row>
    <row r="666" spans="1:5">
      <c r="A666" t="s">
        <v>164</v>
      </c>
      <c r="B666" t="s">
        <v>191</v>
      </c>
      <c r="C666" t="s">
        <v>531</v>
      </c>
      <c r="E666">
        <v>1</v>
      </c>
    </row>
    <row r="667" spans="1:5">
      <c r="A667" t="s">
        <v>164</v>
      </c>
      <c r="B667" t="s">
        <v>191</v>
      </c>
      <c r="C667" t="s">
        <v>532</v>
      </c>
      <c r="E667">
        <v>1</v>
      </c>
    </row>
    <row r="668" spans="1:5">
      <c r="A668" t="s">
        <v>164</v>
      </c>
      <c r="B668" t="s">
        <v>192</v>
      </c>
      <c r="C668" t="s">
        <v>528</v>
      </c>
      <c r="D668">
        <v>1764706</v>
      </c>
      <c r="E668">
        <v>2</v>
      </c>
    </row>
    <row r="669" spans="1:5">
      <c r="A669" t="s">
        <v>164</v>
      </c>
      <c r="B669" t="s">
        <v>192</v>
      </c>
      <c r="C669" t="s">
        <v>529</v>
      </c>
      <c r="D669">
        <v>3075000</v>
      </c>
      <c r="E669">
        <v>2</v>
      </c>
    </row>
    <row r="670" spans="1:5">
      <c r="A670" t="s">
        <v>164</v>
      </c>
      <c r="B670" t="s">
        <v>192</v>
      </c>
      <c r="C670" t="s">
        <v>530</v>
      </c>
      <c r="D670">
        <v>2500000</v>
      </c>
      <c r="E670">
        <v>2</v>
      </c>
    </row>
    <row r="671" spans="1:5">
      <c r="A671" t="s">
        <v>164</v>
      </c>
      <c r="B671" t="s">
        <v>192</v>
      </c>
      <c r="C671" t="s">
        <v>531</v>
      </c>
      <c r="D671">
        <v>2650000</v>
      </c>
      <c r="E671">
        <v>2</v>
      </c>
    </row>
    <row r="672" spans="1:5">
      <c r="A672" t="s">
        <v>164</v>
      </c>
      <c r="B672" t="s">
        <v>192</v>
      </c>
      <c r="C672" t="s">
        <v>532</v>
      </c>
      <c r="D672">
        <v>26100000</v>
      </c>
      <c r="E672">
        <v>2</v>
      </c>
    </row>
    <row r="673" spans="1:5">
      <c r="A673" t="s">
        <v>164</v>
      </c>
      <c r="B673" t="s">
        <v>193</v>
      </c>
      <c r="C673" t="s">
        <v>528</v>
      </c>
      <c r="D673">
        <v>0</v>
      </c>
      <c r="E673">
        <v>1</v>
      </c>
    </row>
    <row r="674" spans="1:5">
      <c r="A674" t="s">
        <v>164</v>
      </c>
      <c r="B674" t="s">
        <v>193</v>
      </c>
      <c r="C674" t="s">
        <v>529</v>
      </c>
      <c r="D674">
        <v>0</v>
      </c>
      <c r="E674">
        <v>1</v>
      </c>
    </row>
    <row r="675" spans="1:5">
      <c r="A675" t="s">
        <v>164</v>
      </c>
      <c r="B675" t="s">
        <v>193</v>
      </c>
      <c r="C675" t="s">
        <v>530</v>
      </c>
      <c r="D675">
        <v>0</v>
      </c>
      <c r="E675">
        <v>1</v>
      </c>
    </row>
    <row r="676" spans="1:5">
      <c r="A676" t="s">
        <v>164</v>
      </c>
      <c r="B676" t="s">
        <v>193</v>
      </c>
      <c r="C676" t="s">
        <v>531</v>
      </c>
      <c r="D676">
        <v>0</v>
      </c>
      <c r="E676">
        <v>1</v>
      </c>
    </row>
    <row r="677" spans="1:5">
      <c r="A677" t="s">
        <v>164</v>
      </c>
      <c r="B677" t="s">
        <v>193</v>
      </c>
      <c r="C677" t="s">
        <v>532</v>
      </c>
      <c r="D677">
        <v>0</v>
      </c>
      <c r="E677">
        <v>1</v>
      </c>
    </row>
    <row r="678" spans="1:5">
      <c r="A678" t="s">
        <v>164</v>
      </c>
      <c r="B678" t="s">
        <v>194</v>
      </c>
      <c r="C678" t="s">
        <v>528</v>
      </c>
      <c r="D678">
        <v>0</v>
      </c>
      <c r="E678">
        <v>1</v>
      </c>
    </row>
    <row r="679" spans="1:5">
      <c r="A679" t="s">
        <v>164</v>
      </c>
      <c r="B679" t="s">
        <v>194</v>
      </c>
      <c r="C679" t="s">
        <v>529</v>
      </c>
      <c r="D679">
        <v>0</v>
      </c>
      <c r="E679">
        <v>1</v>
      </c>
    </row>
    <row r="680" spans="1:5">
      <c r="A680" t="s">
        <v>164</v>
      </c>
      <c r="B680" t="s">
        <v>194</v>
      </c>
      <c r="C680" t="s">
        <v>530</v>
      </c>
      <c r="D680">
        <v>0</v>
      </c>
      <c r="E680">
        <v>1</v>
      </c>
    </row>
    <row r="681" spans="1:5">
      <c r="A681" t="s">
        <v>164</v>
      </c>
      <c r="B681" t="s">
        <v>194</v>
      </c>
      <c r="C681" t="s">
        <v>531</v>
      </c>
      <c r="D681">
        <v>0</v>
      </c>
      <c r="E681">
        <v>1</v>
      </c>
    </row>
    <row r="682" spans="1:5">
      <c r="A682" t="s">
        <v>164</v>
      </c>
      <c r="B682" t="s">
        <v>194</v>
      </c>
      <c r="C682" t="s">
        <v>532</v>
      </c>
      <c r="D682">
        <v>0</v>
      </c>
      <c r="E682">
        <v>1</v>
      </c>
    </row>
    <row r="683" spans="1:5">
      <c r="A683" t="s">
        <v>164</v>
      </c>
      <c r="B683" t="s">
        <v>195</v>
      </c>
      <c r="C683" t="s">
        <v>528</v>
      </c>
      <c r="D683">
        <v>0</v>
      </c>
      <c r="E683">
        <v>1</v>
      </c>
    </row>
    <row r="684" spans="1:5">
      <c r="A684" t="s">
        <v>164</v>
      </c>
      <c r="B684" t="s">
        <v>195</v>
      </c>
      <c r="C684" t="s">
        <v>529</v>
      </c>
      <c r="D684">
        <v>0</v>
      </c>
      <c r="E684">
        <v>1</v>
      </c>
    </row>
    <row r="685" spans="1:5">
      <c r="A685" t="s">
        <v>164</v>
      </c>
      <c r="B685" t="s">
        <v>195</v>
      </c>
      <c r="C685" t="s">
        <v>530</v>
      </c>
      <c r="D685">
        <v>0</v>
      </c>
      <c r="E685">
        <v>1</v>
      </c>
    </row>
    <row r="686" spans="1:5">
      <c r="A686" t="s">
        <v>164</v>
      </c>
      <c r="B686" t="s">
        <v>195</v>
      </c>
      <c r="C686" t="s">
        <v>531</v>
      </c>
      <c r="D686">
        <v>296225</v>
      </c>
      <c r="E686">
        <v>2</v>
      </c>
    </row>
    <row r="687" spans="1:5">
      <c r="A687" t="s">
        <v>164</v>
      </c>
      <c r="B687" t="s">
        <v>195</v>
      </c>
      <c r="C687" t="s">
        <v>532</v>
      </c>
      <c r="D687">
        <v>353250</v>
      </c>
      <c r="E687">
        <v>2</v>
      </c>
    </row>
    <row r="688" spans="1:5">
      <c r="A688" t="s">
        <v>164</v>
      </c>
      <c r="B688" t="s">
        <v>196</v>
      </c>
      <c r="C688" t="s">
        <v>528</v>
      </c>
      <c r="D688">
        <v>0</v>
      </c>
      <c r="E688">
        <v>1</v>
      </c>
    </row>
    <row r="689" spans="1:5">
      <c r="A689" t="s">
        <v>164</v>
      </c>
      <c r="B689" t="s">
        <v>196</v>
      </c>
      <c r="C689" t="s">
        <v>529</v>
      </c>
      <c r="D689">
        <v>0</v>
      </c>
      <c r="E689">
        <v>1</v>
      </c>
    </row>
    <row r="690" spans="1:5">
      <c r="A690" t="s">
        <v>164</v>
      </c>
      <c r="B690" t="s">
        <v>196</v>
      </c>
      <c r="C690" t="s">
        <v>530</v>
      </c>
      <c r="D690">
        <v>0</v>
      </c>
      <c r="E690">
        <v>1</v>
      </c>
    </row>
    <row r="691" spans="1:5">
      <c r="A691" t="s">
        <v>164</v>
      </c>
      <c r="B691" t="s">
        <v>196</v>
      </c>
      <c r="C691" t="s">
        <v>531</v>
      </c>
      <c r="D691">
        <v>0</v>
      </c>
      <c r="E691">
        <v>1</v>
      </c>
    </row>
    <row r="692" spans="1:5">
      <c r="A692" t="s">
        <v>164</v>
      </c>
      <c r="B692" t="s">
        <v>196</v>
      </c>
      <c r="C692" t="s">
        <v>532</v>
      </c>
      <c r="D692">
        <v>0</v>
      </c>
      <c r="E692">
        <v>1</v>
      </c>
    </row>
    <row r="693" spans="1:5">
      <c r="A693" t="s">
        <v>164</v>
      </c>
      <c r="B693" t="s">
        <v>197</v>
      </c>
      <c r="C693" t="s">
        <v>528</v>
      </c>
      <c r="E693">
        <v>1</v>
      </c>
    </row>
    <row r="694" spans="1:5">
      <c r="A694" t="s">
        <v>164</v>
      </c>
      <c r="B694" t="s">
        <v>197</v>
      </c>
      <c r="C694" t="s">
        <v>529</v>
      </c>
      <c r="E694">
        <v>1</v>
      </c>
    </row>
    <row r="695" spans="1:5">
      <c r="A695" t="s">
        <v>164</v>
      </c>
      <c r="B695" t="s">
        <v>197</v>
      </c>
      <c r="C695" t="s">
        <v>530</v>
      </c>
      <c r="E695">
        <v>1</v>
      </c>
    </row>
    <row r="696" spans="1:5">
      <c r="A696" t="s">
        <v>164</v>
      </c>
      <c r="B696" t="s">
        <v>197</v>
      </c>
      <c r="C696" t="s">
        <v>531</v>
      </c>
      <c r="E696">
        <v>1</v>
      </c>
    </row>
    <row r="697" spans="1:5">
      <c r="A697" t="s">
        <v>164</v>
      </c>
      <c r="B697" t="s">
        <v>197</v>
      </c>
      <c r="C697" t="s">
        <v>532</v>
      </c>
      <c r="E697">
        <v>1</v>
      </c>
    </row>
    <row r="698" spans="1:5">
      <c r="A698" t="s">
        <v>164</v>
      </c>
      <c r="B698" t="s">
        <v>198</v>
      </c>
      <c r="C698" t="s">
        <v>528</v>
      </c>
      <c r="D698">
        <v>0</v>
      </c>
      <c r="E698">
        <v>1</v>
      </c>
    </row>
    <row r="699" spans="1:5">
      <c r="A699" t="s">
        <v>164</v>
      </c>
      <c r="B699" t="s">
        <v>198</v>
      </c>
      <c r="C699" t="s">
        <v>529</v>
      </c>
      <c r="D699">
        <v>0</v>
      </c>
      <c r="E699">
        <v>1</v>
      </c>
    </row>
    <row r="700" spans="1:5">
      <c r="A700" t="s">
        <v>164</v>
      </c>
      <c r="B700" t="s">
        <v>198</v>
      </c>
      <c r="C700" t="s">
        <v>530</v>
      </c>
      <c r="D700">
        <v>0</v>
      </c>
      <c r="E700">
        <v>1</v>
      </c>
    </row>
    <row r="701" spans="1:5">
      <c r="A701" t="s">
        <v>164</v>
      </c>
      <c r="B701" t="s">
        <v>198</v>
      </c>
      <c r="C701" t="s">
        <v>531</v>
      </c>
      <c r="D701">
        <v>0</v>
      </c>
      <c r="E701">
        <v>1</v>
      </c>
    </row>
    <row r="702" spans="1:5">
      <c r="A702" t="s">
        <v>164</v>
      </c>
      <c r="B702" t="s">
        <v>198</v>
      </c>
      <c r="C702" t="s">
        <v>532</v>
      </c>
      <c r="D702">
        <v>0</v>
      </c>
      <c r="E702">
        <v>1</v>
      </c>
    </row>
    <row r="703" spans="1:5">
      <c r="A703" t="s">
        <v>164</v>
      </c>
      <c r="B703" t="s">
        <v>199</v>
      </c>
      <c r="C703" t="s">
        <v>528</v>
      </c>
      <c r="D703">
        <v>0</v>
      </c>
      <c r="E703">
        <v>1</v>
      </c>
    </row>
    <row r="704" spans="1:5">
      <c r="A704" t="s">
        <v>164</v>
      </c>
      <c r="B704" t="s">
        <v>199</v>
      </c>
      <c r="C704" t="s">
        <v>529</v>
      </c>
      <c r="D704">
        <v>0</v>
      </c>
      <c r="E704">
        <v>1</v>
      </c>
    </row>
    <row r="705" spans="1:5">
      <c r="A705" t="s">
        <v>164</v>
      </c>
      <c r="B705" t="s">
        <v>199</v>
      </c>
      <c r="C705" t="s">
        <v>530</v>
      </c>
      <c r="D705">
        <v>0</v>
      </c>
      <c r="E705">
        <v>1</v>
      </c>
    </row>
    <row r="706" spans="1:5">
      <c r="A706" t="s">
        <v>164</v>
      </c>
      <c r="B706" t="s">
        <v>199</v>
      </c>
      <c r="C706" t="s">
        <v>531</v>
      </c>
      <c r="D706">
        <v>0</v>
      </c>
      <c r="E706">
        <v>1</v>
      </c>
    </row>
    <row r="707" spans="1:5">
      <c r="A707" t="s">
        <v>164</v>
      </c>
      <c r="B707" t="s">
        <v>199</v>
      </c>
      <c r="C707" t="s">
        <v>532</v>
      </c>
      <c r="D707">
        <v>0</v>
      </c>
      <c r="E707">
        <v>1</v>
      </c>
    </row>
    <row r="708" spans="1:5">
      <c r="A708" t="s">
        <v>164</v>
      </c>
      <c r="B708" t="s">
        <v>200</v>
      </c>
      <c r="C708" t="s">
        <v>528</v>
      </c>
      <c r="D708">
        <v>0</v>
      </c>
      <c r="E708">
        <v>1</v>
      </c>
    </row>
    <row r="709" spans="1:5">
      <c r="A709" t="s">
        <v>164</v>
      </c>
      <c r="B709" t="s">
        <v>200</v>
      </c>
      <c r="C709" t="s">
        <v>529</v>
      </c>
      <c r="D709">
        <v>0</v>
      </c>
      <c r="E709">
        <v>1</v>
      </c>
    </row>
    <row r="710" spans="1:5">
      <c r="A710" t="s">
        <v>164</v>
      </c>
      <c r="B710" t="s">
        <v>200</v>
      </c>
      <c r="C710" t="s">
        <v>530</v>
      </c>
      <c r="D710">
        <v>0</v>
      </c>
      <c r="E710">
        <v>1</v>
      </c>
    </row>
    <row r="711" spans="1:5">
      <c r="A711" t="s">
        <v>164</v>
      </c>
      <c r="B711" t="s">
        <v>200</v>
      </c>
      <c r="C711" t="s">
        <v>531</v>
      </c>
      <c r="D711">
        <v>0</v>
      </c>
      <c r="E711">
        <v>1</v>
      </c>
    </row>
    <row r="712" spans="1:5">
      <c r="A712" t="s">
        <v>164</v>
      </c>
      <c r="B712" t="s">
        <v>200</v>
      </c>
      <c r="C712" t="s">
        <v>532</v>
      </c>
      <c r="D712">
        <v>0</v>
      </c>
      <c r="E712">
        <v>1</v>
      </c>
    </row>
    <row r="713" spans="1:5">
      <c r="A713" t="s">
        <v>164</v>
      </c>
      <c r="B713" t="s">
        <v>201</v>
      </c>
      <c r="C713" t="s">
        <v>528</v>
      </c>
      <c r="D713">
        <v>0</v>
      </c>
      <c r="E713">
        <v>1</v>
      </c>
    </row>
    <row r="714" spans="1:5">
      <c r="A714" t="s">
        <v>164</v>
      </c>
      <c r="B714" t="s">
        <v>201</v>
      </c>
      <c r="C714" t="s">
        <v>529</v>
      </c>
      <c r="D714">
        <v>0</v>
      </c>
      <c r="E714">
        <v>1</v>
      </c>
    </row>
    <row r="715" spans="1:5">
      <c r="A715" t="s">
        <v>164</v>
      </c>
      <c r="B715" t="s">
        <v>201</v>
      </c>
      <c r="C715" t="s">
        <v>530</v>
      </c>
      <c r="D715">
        <v>0</v>
      </c>
      <c r="E715">
        <v>1</v>
      </c>
    </row>
    <row r="716" spans="1:5">
      <c r="A716" t="s">
        <v>164</v>
      </c>
      <c r="B716" t="s">
        <v>201</v>
      </c>
      <c r="C716" t="s">
        <v>531</v>
      </c>
      <c r="D716">
        <v>0</v>
      </c>
      <c r="E716">
        <v>1</v>
      </c>
    </row>
    <row r="717" spans="1:5">
      <c r="A717" t="s">
        <v>164</v>
      </c>
      <c r="B717" t="s">
        <v>201</v>
      </c>
      <c r="C717" t="s">
        <v>532</v>
      </c>
      <c r="D717">
        <v>0</v>
      </c>
      <c r="E717">
        <v>1</v>
      </c>
    </row>
    <row r="718" spans="1:5">
      <c r="A718" t="s">
        <v>164</v>
      </c>
      <c r="B718" t="s">
        <v>202</v>
      </c>
      <c r="C718" t="s">
        <v>528</v>
      </c>
      <c r="D718">
        <v>0</v>
      </c>
      <c r="E718">
        <v>1</v>
      </c>
    </row>
    <row r="719" spans="1:5">
      <c r="A719" t="s">
        <v>164</v>
      </c>
      <c r="B719" t="s">
        <v>202</v>
      </c>
      <c r="C719" t="s">
        <v>529</v>
      </c>
      <c r="D719">
        <v>0</v>
      </c>
      <c r="E719">
        <v>1</v>
      </c>
    </row>
    <row r="720" spans="1:5">
      <c r="A720" t="s">
        <v>164</v>
      </c>
      <c r="B720" t="s">
        <v>202</v>
      </c>
      <c r="C720" t="s">
        <v>530</v>
      </c>
      <c r="D720">
        <v>0</v>
      </c>
      <c r="E720">
        <v>1</v>
      </c>
    </row>
    <row r="721" spans="1:5">
      <c r="A721" t="s">
        <v>164</v>
      </c>
      <c r="B721" t="s">
        <v>202</v>
      </c>
      <c r="C721" t="s">
        <v>531</v>
      </c>
      <c r="D721">
        <v>0</v>
      </c>
      <c r="E721">
        <v>1</v>
      </c>
    </row>
    <row r="722" spans="1:5">
      <c r="A722" t="s">
        <v>164</v>
      </c>
      <c r="B722" t="s">
        <v>202</v>
      </c>
      <c r="C722" t="s">
        <v>532</v>
      </c>
      <c r="D722">
        <v>0</v>
      </c>
      <c r="E722">
        <v>1</v>
      </c>
    </row>
    <row r="723" spans="1:5">
      <c r="A723" t="s">
        <v>164</v>
      </c>
      <c r="B723" t="s">
        <v>203</v>
      </c>
      <c r="C723" t="s">
        <v>528</v>
      </c>
      <c r="D723">
        <v>0</v>
      </c>
      <c r="E723">
        <v>1</v>
      </c>
    </row>
    <row r="724" spans="1:5">
      <c r="A724" t="s">
        <v>164</v>
      </c>
      <c r="B724" t="s">
        <v>203</v>
      </c>
      <c r="C724" t="s">
        <v>529</v>
      </c>
      <c r="D724">
        <v>0</v>
      </c>
      <c r="E724">
        <v>1</v>
      </c>
    </row>
    <row r="725" spans="1:5">
      <c r="A725" t="s">
        <v>164</v>
      </c>
      <c r="B725" t="s">
        <v>203</v>
      </c>
      <c r="C725" t="s">
        <v>530</v>
      </c>
      <c r="D725">
        <v>0</v>
      </c>
      <c r="E725">
        <v>1</v>
      </c>
    </row>
    <row r="726" spans="1:5">
      <c r="A726" t="s">
        <v>164</v>
      </c>
      <c r="B726" t="s">
        <v>203</v>
      </c>
      <c r="C726" t="s">
        <v>531</v>
      </c>
      <c r="D726">
        <v>0</v>
      </c>
      <c r="E726">
        <v>1</v>
      </c>
    </row>
    <row r="727" spans="1:5">
      <c r="A727" t="s">
        <v>164</v>
      </c>
      <c r="B727" t="s">
        <v>203</v>
      </c>
      <c r="C727" t="s">
        <v>532</v>
      </c>
      <c r="D727">
        <v>0</v>
      </c>
      <c r="E727">
        <v>1</v>
      </c>
    </row>
    <row r="728" spans="1:5">
      <c r="A728" t="s">
        <v>164</v>
      </c>
      <c r="B728" t="s">
        <v>204</v>
      </c>
      <c r="C728" t="s">
        <v>528</v>
      </c>
      <c r="D728">
        <v>0</v>
      </c>
      <c r="E728">
        <v>1</v>
      </c>
    </row>
    <row r="729" spans="1:5">
      <c r="A729" t="s">
        <v>164</v>
      </c>
      <c r="B729" t="s">
        <v>204</v>
      </c>
      <c r="C729" t="s">
        <v>529</v>
      </c>
      <c r="D729">
        <v>0</v>
      </c>
      <c r="E729">
        <v>1</v>
      </c>
    </row>
    <row r="730" spans="1:5">
      <c r="A730" t="s">
        <v>164</v>
      </c>
      <c r="B730" t="s">
        <v>204</v>
      </c>
      <c r="C730" t="s">
        <v>530</v>
      </c>
      <c r="D730">
        <v>0</v>
      </c>
      <c r="E730">
        <v>1</v>
      </c>
    </row>
    <row r="731" spans="1:5">
      <c r="A731" t="s">
        <v>164</v>
      </c>
      <c r="B731" t="s">
        <v>204</v>
      </c>
      <c r="C731" t="s">
        <v>531</v>
      </c>
      <c r="D731">
        <v>0</v>
      </c>
      <c r="E731">
        <v>1</v>
      </c>
    </row>
    <row r="732" spans="1:5">
      <c r="A732" t="s">
        <v>164</v>
      </c>
      <c r="B732" t="s">
        <v>204</v>
      </c>
      <c r="C732" t="s">
        <v>532</v>
      </c>
      <c r="D732">
        <v>0</v>
      </c>
      <c r="E732">
        <v>1</v>
      </c>
    </row>
    <row r="733" spans="1:5">
      <c r="A733" t="s">
        <v>164</v>
      </c>
      <c r="B733" t="s">
        <v>205</v>
      </c>
      <c r="C733" t="s">
        <v>528</v>
      </c>
      <c r="D733">
        <v>0</v>
      </c>
      <c r="E733">
        <v>1</v>
      </c>
    </row>
    <row r="734" spans="1:5">
      <c r="A734" t="s">
        <v>164</v>
      </c>
      <c r="B734" t="s">
        <v>205</v>
      </c>
      <c r="C734" t="s">
        <v>529</v>
      </c>
      <c r="D734">
        <v>0</v>
      </c>
      <c r="E734">
        <v>1</v>
      </c>
    </row>
    <row r="735" spans="1:5">
      <c r="A735" t="s">
        <v>164</v>
      </c>
      <c r="B735" t="s">
        <v>205</v>
      </c>
      <c r="C735" t="s">
        <v>530</v>
      </c>
      <c r="D735">
        <v>0</v>
      </c>
      <c r="E735">
        <v>1</v>
      </c>
    </row>
    <row r="736" spans="1:5">
      <c r="A736" t="s">
        <v>164</v>
      </c>
      <c r="B736" t="s">
        <v>205</v>
      </c>
      <c r="C736" t="s">
        <v>531</v>
      </c>
      <c r="D736">
        <v>0</v>
      </c>
      <c r="E736">
        <v>1</v>
      </c>
    </row>
    <row r="737" spans="1:5">
      <c r="A737" t="s">
        <v>164</v>
      </c>
      <c r="B737" t="s">
        <v>205</v>
      </c>
      <c r="C737" t="s">
        <v>532</v>
      </c>
      <c r="D737">
        <v>0</v>
      </c>
      <c r="E737">
        <v>1</v>
      </c>
    </row>
    <row r="738" spans="1:5">
      <c r="A738" t="s">
        <v>164</v>
      </c>
      <c r="B738" t="s">
        <v>206</v>
      </c>
      <c r="C738" t="s">
        <v>528</v>
      </c>
      <c r="D738">
        <v>0</v>
      </c>
      <c r="E738">
        <v>1</v>
      </c>
    </row>
    <row r="739" spans="1:5">
      <c r="A739" t="s">
        <v>164</v>
      </c>
      <c r="B739" t="s">
        <v>206</v>
      </c>
      <c r="C739" t="s">
        <v>529</v>
      </c>
      <c r="D739">
        <v>0</v>
      </c>
      <c r="E739">
        <v>1</v>
      </c>
    </row>
    <row r="740" spans="1:5">
      <c r="A740" t="s">
        <v>164</v>
      </c>
      <c r="B740" t="s">
        <v>206</v>
      </c>
      <c r="C740" t="s">
        <v>530</v>
      </c>
      <c r="D740">
        <v>0</v>
      </c>
      <c r="E740">
        <v>1</v>
      </c>
    </row>
    <row r="741" spans="1:5">
      <c r="A741" t="s">
        <v>164</v>
      </c>
      <c r="B741" t="s">
        <v>206</v>
      </c>
      <c r="C741" t="s">
        <v>531</v>
      </c>
      <c r="D741">
        <v>0</v>
      </c>
      <c r="E741">
        <v>1</v>
      </c>
    </row>
    <row r="742" spans="1:5">
      <c r="A742" t="s">
        <v>164</v>
      </c>
      <c r="B742" t="s">
        <v>206</v>
      </c>
      <c r="C742" t="s">
        <v>532</v>
      </c>
      <c r="D742">
        <v>0</v>
      </c>
      <c r="E742">
        <v>1</v>
      </c>
    </row>
    <row r="743" spans="1:5">
      <c r="A743" t="s">
        <v>164</v>
      </c>
      <c r="B743" t="s">
        <v>207</v>
      </c>
      <c r="C743" t="s">
        <v>528</v>
      </c>
      <c r="D743">
        <v>0</v>
      </c>
      <c r="E743">
        <v>1</v>
      </c>
    </row>
    <row r="744" spans="1:5">
      <c r="A744" t="s">
        <v>164</v>
      </c>
      <c r="B744" t="s">
        <v>207</v>
      </c>
      <c r="C744" t="s">
        <v>529</v>
      </c>
      <c r="D744">
        <v>0</v>
      </c>
      <c r="E744">
        <v>1</v>
      </c>
    </row>
    <row r="745" spans="1:5">
      <c r="A745" t="s">
        <v>164</v>
      </c>
      <c r="B745" t="s">
        <v>207</v>
      </c>
      <c r="C745" t="s">
        <v>530</v>
      </c>
      <c r="D745">
        <v>0</v>
      </c>
      <c r="E745">
        <v>1</v>
      </c>
    </row>
    <row r="746" spans="1:5">
      <c r="A746" t="s">
        <v>164</v>
      </c>
      <c r="B746" t="s">
        <v>207</v>
      </c>
      <c r="C746" t="s">
        <v>531</v>
      </c>
      <c r="D746">
        <v>0</v>
      </c>
      <c r="E746">
        <v>1</v>
      </c>
    </row>
    <row r="747" spans="1:5">
      <c r="A747" t="s">
        <v>164</v>
      </c>
      <c r="B747" t="s">
        <v>207</v>
      </c>
      <c r="C747" t="s">
        <v>532</v>
      </c>
      <c r="D747">
        <v>0</v>
      </c>
      <c r="E747">
        <v>1</v>
      </c>
    </row>
    <row r="748" spans="1:5">
      <c r="A748" t="s">
        <v>164</v>
      </c>
      <c r="B748" t="s">
        <v>208</v>
      </c>
      <c r="C748" t="s">
        <v>528</v>
      </c>
      <c r="D748">
        <v>0</v>
      </c>
      <c r="E748">
        <v>1</v>
      </c>
    </row>
    <row r="749" spans="1:5">
      <c r="A749" t="s">
        <v>164</v>
      </c>
      <c r="B749" t="s">
        <v>208</v>
      </c>
      <c r="C749" t="s">
        <v>529</v>
      </c>
      <c r="D749">
        <v>2016402.85</v>
      </c>
      <c r="E749">
        <v>2</v>
      </c>
    </row>
    <row r="750" spans="1:5">
      <c r="A750" t="s">
        <v>164</v>
      </c>
      <c r="B750" t="s">
        <v>208</v>
      </c>
      <c r="C750" t="s">
        <v>530</v>
      </c>
      <c r="D750">
        <v>0</v>
      </c>
      <c r="E750">
        <v>1</v>
      </c>
    </row>
    <row r="751" spans="1:5">
      <c r="A751" t="s">
        <v>164</v>
      </c>
      <c r="B751" t="s">
        <v>208</v>
      </c>
      <c r="C751" t="s">
        <v>531</v>
      </c>
      <c r="D751">
        <v>0</v>
      </c>
      <c r="E751">
        <v>1</v>
      </c>
    </row>
    <row r="752" spans="1:5">
      <c r="A752" t="s">
        <v>164</v>
      </c>
      <c r="B752" t="s">
        <v>208</v>
      </c>
      <c r="C752" t="s">
        <v>532</v>
      </c>
      <c r="D752">
        <v>1504935.54</v>
      </c>
      <c r="E752">
        <v>2</v>
      </c>
    </row>
    <row r="753" spans="1:5">
      <c r="A753" t="s">
        <v>164</v>
      </c>
      <c r="B753" t="s">
        <v>209</v>
      </c>
      <c r="C753" t="s">
        <v>528</v>
      </c>
      <c r="D753">
        <v>0</v>
      </c>
      <c r="E753">
        <v>1</v>
      </c>
    </row>
    <row r="754" spans="1:5">
      <c r="A754" t="s">
        <v>164</v>
      </c>
      <c r="B754" t="s">
        <v>209</v>
      </c>
      <c r="C754" t="s">
        <v>529</v>
      </c>
      <c r="D754">
        <v>0</v>
      </c>
      <c r="E754">
        <v>1</v>
      </c>
    </row>
    <row r="755" spans="1:5">
      <c r="A755" t="s">
        <v>164</v>
      </c>
      <c r="B755" t="s">
        <v>209</v>
      </c>
      <c r="C755" t="s">
        <v>530</v>
      </c>
      <c r="D755">
        <v>0</v>
      </c>
      <c r="E755">
        <v>1</v>
      </c>
    </row>
    <row r="756" spans="1:5">
      <c r="A756" t="s">
        <v>164</v>
      </c>
      <c r="B756" t="s">
        <v>209</v>
      </c>
      <c r="C756" t="s">
        <v>531</v>
      </c>
      <c r="D756">
        <v>0</v>
      </c>
      <c r="E756">
        <v>1</v>
      </c>
    </row>
    <row r="757" spans="1:5">
      <c r="A757" t="s">
        <v>164</v>
      </c>
      <c r="B757" t="s">
        <v>209</v>
      </c>
      <c r="C757" t="s">
        <v>532</v>
      </c>
      <c r="D757">
        <v>0</v>
      </c>
      <c r="E757">
        <v>1</v>
      </c>
    </row>
    <row r="758" spans="1:5">
      <c r="A758" t="s">
        <v>164</v>
      </c>
      <c r="B758" t="s">
        <v>210</v>
      </c>
      <c r="C758" t="s">
        <v>528</v>
      </c>
      <c r="D758">
        <v>0</v>
      </c>
      <c r="E758">
        <v>1</v>
      </c>
    </row>
    <row r="759" spans="1:5">
      <c r="A759" t="s">
        <v>164</v>
      </c>
      <c r="B759" t="s">
        <v>210</v>
      </c>
      <c r="C759" t="s">
        <v>529</v>
      </c>
      <c r="D759">
        <v>0</v>
      </c>
      <c r="E759">
        <v>1</v>
      </c>
    </row>
    <row r="760" spans="1:5">
      <c r="A760" t="s">
        <v>164</v>
      </c>
      <c r="B760" t="s">
        <v>210</v>
      </c>
      <c r="C760" t="s">
        <v>530</v>
      </c>
      <c r="D760">
        <v>0</v>
      </c>
      <c r="E760">
        <v>1</v>
      </c>
    </row>
    <row r="761" spans="1:5">
      <c r="A761" t="s">
        <v>164</v>
      </c>
      <c r="B761" t="s">
        <v>210</v>
      </c>
      <c r="C761" t="s">
        <v>531</v>
      </c>
      <c r="D761">
        <v>0</v>
      </c>
      <c r="E761">
        <v>1</v>
      </c>
    </row>
    <row r="762" spans="1:5">
      <c r="A762" t="s">
        <v>164</v>
      </c>
      <c r="B762" t="s">
        <v>210</v>
      </c>
      <c r="C762" t="s">
        <v>532</v>
      </c>
      <c r="D762">
        <v>0</v>
      </c>
      <c r="E762">
        <v>1</v>
      </c>
    </row>
    <row r="763" spans="1:5">
      <c r="A763" t="s">
        <v>164</v>
      </c>
      <c r="B763" t="s">
        <v>211</v>
      </c>
      <c r="C763" t="s">
        <v>528</v>
      </c>
      <c r="D763">
        <v>0</v>
      </c>
      <c r="E763">
        <v>1</v>
      </c>
    </row>
    <row r="764" spans="1:5">
      <c r="A764" t="s">
        <v>164</v>
      </c>
      <c r="B764" t="s">
        <v>211</v>
      </c>
      <c r="C764" t="s">
        <v>529</v>
      </c>
      <c r="D764">
        <v>0</v>
      </c>
      <c r="E764">
        <v>1</v>
      </c>
    </row>
    <row r="765" spans="1:5">
      <c r="A765" t="s">
        <v>164</v>
      </c>
      <c r="B765" t="s">
        <v>211</v>
      </c>
      <c r="C765" t="s">
        <v>530</v>
      </c>
      <c r="D765">
        <v>0</v>
      </c>
      <c r="E765">
        <v>1</v>
      </c>
    </row>
    <row r="766" spans="1:5">
      <c r="A766" t="s">
        <v>164</v>
      </c>
      <c r="B766" t="s">
        <v>211</v>
      </c>
      <c r="C766" t="s">
        <v>531</v>
      </c>
      <c r="D766">
        <v>0</v>
      </c>
      <c r="E766">
        <v>1</v>
      </c>
    </row>
    <row r="767" spans="1:5">
      <c r="A767" t="s">
        <v>164</v>
      </c>
      <c r="B767" t="s">
        <v>211</v>
      </c>
      <c r="C767" t="s">
        <v>532</v>
      </c>
      <c r="D767">
        <v>0</v>
      </c>
      <c r="E767">
        <v>1</v>
      </c>
    </row>
    <row r="768" spans="1:5">
      <c r="A768" t="s">
        <v>164</v>
      </c>
      <c r="B768" t="s">
        <v>212</v>
      </c>
      <c r="C768" t="s">
        <v>528</v>
      </c>
      <c r="D768">
        <v>0</v>
      </c>
      <c r="E768">
        <v>1</v>
      </c>
    </row>
    <row r="769" spans="1:5">
      <c r="A769" t="s">
        <v>164</v>
      </c>
      <c r="B769" t="s">
        <v>212</v>
      </c>
      <c r="C769" t="s">
        <v>529</v>
      </c>
      <c r="D769">
        <v>0</v>
      </c>
      <c r="E769">
        <v>1</v>
      </c>
    </row>
    <row r="770" spans="1:5">
      <c r="A770" t="s">
        <v>164</v>
      </c>
      <c r="B770" t="s">
        <v>212</v>
      </c>
      <c r="C770" t="s">
        <v>530</v>
      </c>
      <c r="D770">
        <v>0</v>
      </c>
      <c r="E770">
        <v>1</v>
      </c>
    </row>
    <row r="771" spans="1:5">
      <c r="A771" t="s">
        <v>164</v>
      </c>
      <c r="B771" t="s">
        <v>212</v>
      </c>
      <c r="C771" t="s">
        <v>531</v>
      </c>
      <c r="D771">
        <v>0</v>
      </c>
      <c r="E771">
        <v>1</v>
      </c>
    </row>
    <row r="772" spans="1:5">
      <c r="A772" t="s">
        <v>164</v>
      </c>
      <c r="B772" t="s">
        <v>212</v>
      </c>
      <c r="C772" t="s">
        <v>532</v>
      </c>
      <c r="D772">
        <v>0</v>
      </c>
      <c r="E772">
        <v>1</v>
      </c>
    </row>
    <row r="773" spans="1:5">
      <c r="A773" t="s">
        <v>164</v>
      </c>
      <c r="B773" t="s">
        <v>213</v>
      </c>
      <c r="C773" t="s">
        <v>528</v>
      </c>
      <c r="D773">
        <v>0</v>
      </c>
      <c r="E773">
        <v>1</v>
      </c>
    </row>
    <row r="774" spans="1:5">
      <c r="A774" t="s">
        <v>164</v>
      </c>
      <c r="B774" t="s">
        <v>213</v>
      </c>
      <c r="C774" t="s">
        <v>529</v>
      </c>
      <c r="D774">
        <v>0</v>
      </c>
      <c r="E774">
        <v>1</v>
      </c>
    </row>
    <row r="775" spans="1:5">
      <c r="A775" t="s">
        <v>164</v>
      </c>
      <c r="B775" t="s">
        <v>213</v>
      </c>
      <c r="C775" t="s">
        <v>530</v>
      </c>
      <c r="D775">
        <v>0</v>
      </c>
      <c r="E775">
        <v>1</v>
      </c>
    </row>
    <row r="776" spans="1:5">
      <c r="A776" t="s">
        <v>164</v>
      </c>
      <c r="B776" t="s">
        <v>213</v>
      </c>
      <c r="C776" t="s">
        <v>531</v>
      </c>
      <c r="D776">
        <v>0</v>
      </c>
      <c r="E776">
        <v>1</v>
      </c>
    </row>
    <row r="777" spans="1:5">
      <c r="A777" t="s">
        <v>164</v>
      </c>
      <c r="B777" t="s">
        <v>213</v>
      </c>
      <c r="C777" t="s">
        <v>532</v>
      </c>
      <c r="D777">
        <v>0</v>
      </c>
      <c r="E777">
        <v>1</v>
      </c>
    </row>
    <row r="778" spans="1:5">
      <c r="A778" t="s">
        <v>164</v>
      </c>
      <c r="B778" t="s">
        <v>214</v>
      </c>
      <c r="C778" t="s">
        <v>528</v>
      </c>
      <c r="D778">
        <v>0</v>
      </c>
      <c r="E778">
        <v>1</v>
      </c>
    </row>
    <row r="779" spans="1:5">
      <c r="A779" t="s">
        <v>164</v>
      </c>
      <c r="B779" t="s">
        <v>214</v>
      </c>
      <c r="C779" t="s">
        <v>529</v>
      </c>
      <c r="D779">
        <v>0</v>
      </c>
      <c r="E779">
        <v>1</v>
      </c>
    </row>
    <row r="780" spans="1:5">
      <c r="A780" t="s">
        <v>164</v>
      </c>
      <c r="B780" t="s">
        <v>214</v>
      </c>
      <c r="C780" t="s">
        <v>530</v>
      </c>
      <c r="D780">
        <v>0</v>
      </c>
      <c r="E780">
        <v>1</v>
      </c>
    </row>
    <row r="781" spans="1:5">
      <c r="A781" t="s">
        <v>164</v>
      </c>
      <c r="B781" t="s">
        <v>214</v>
      </c>
      <c r="C781" t="s">
        <v>531</v>
      </c>
      <c r="D781">
        <v>0</v>
      </c>
      <c r="E781">
        <v>1</v>
      </c>
    </row>
    <row r="782" spans="1:5">
      <c r="A782" t="s">
        <v>164</v>
      </c>
      <c r="B782" t="s">
        <v>214</v>
      </c>
      <c r="C782" t="s">
        <v>532</v>
      </c>
      <c r="D782">
        <v>0</v>
      </c>
      <c r="E782">
        <v>1</v>
      </c>
    </row>
    <row r="783" spans="1:5">
      <c r="A783" t="s">
        <v>164</v>
      </c>
      <c r="B783" t="s">
        <v>215</v>
      </c>
      <c r="C783" t="s">
        <v>528</v>
      </c>
      <c r="D783">
        <v>0</v>
      </c>
      <c r="E783">
        <v>1</v>
      </c>
    </row>
    <row r="784" spans="1:5">
      <c r="A784" t="s">
        <v>164</v>
      </c>
      <c r="B784" t="s">
        <v>215</v>
      </c>
      <c r="C784" t="s">
        <v>529</v>
      </c>
      <c r="D784">
        <v>0</v>
      </c>
      <c r="E784">
        <v>1</v>
      </c>
    </row>
    <row r="785" spans="1:5">
      <c r="A785" t="s">
        <v>164</v>
      </c>
      <c r="B785" t="s">
        <v>215</v>
      </c>
      <c r="C785" t="s">
        <v>530</v>
      </c>
      <c r="D785">
        <v>0</v>
      </c>
      <c r="E785">
        <v>1</v>
      </c>
    </row>
    <row r="786" spans="1:5">
      <c r="A786" t="s">
        <v>164</v>
      </c>
      <c r="B786" t="s">
        <v>215</v>
      </c>
      <c r="C786" t="s">
        <v>531</v>
      </c>
      <c r="D786">
        <v>0</v>
      </c>
      <c r="E786">
        <v>1</v>
      </c>
    </row>
    <row r="787" spans="1:5">
      <c r="A787" t="s">
        <v>164</v>
      </c>
      <c r="B787" t="s">
        <v>215</v>
      </c>
      <c r="C787" t="s">
        <v>532</v>
      </c>
      <c r="D787">
        <v>0</v>
      </c>
      <c r="E787">
        <v>1</v>
      </c>
    </row>
    <row r="788" spans="1:5">
      <c r="A788" t="s">
        <v>164</v>
      </c>
      <c r="B788" t="s">
        <v>216</v>
      </c>
      <c r="C788" t="s">
        <v>528</v>
      </c>
      <c r="D788">
        <v>0</v>
      </c>
      <c r="E788">
        <v>1</v>
      </c>
    </row>
    <row r="789" spans="1:5">
      <c r="A789" t="s">
        <v>164</v>
      </c>
      <c r="B789" t="s">
        <v>216</v>
      </c>
      <c r="C789" t="s">
        <v>529</v>
      </c>
      <c r="D789">
        <v>0</v>
      </c>
      <c r="E789">
        <v>1</v>
      </c>
    </row>
    <row r="790" spans="1:5">
      <c r="A790" t="s">
        <v>164</v>
      </c>
      <c r="B790" t="s">
        <v>216</v>
      </c>
      <c r="C790" t="s">
        <v>530</v>
      </c>
      <c r="D790">
        <v>0</v>
      </c>
      <c r="E790">
        <v>1</v>
      </c>
    </row>
    <row r="791" spans="1:5">
      <c r="A791" t="s">
        <v>164</v>
      </c>
      <c r="B791" t="s">
        <v>216</v>
      </c>
      <c r="C791" t="s">
        <v>531</v>
      </c>
      <c r="D791">
        <v>0</v>
      </c>
      <c r="E791">
        <v>1</v>
      </c>
    </row>
    <row r="792" spans="1:5">
      <c r="A792" t="s">
        <v>164</v>
      </c>
      <c r="B792" t="s">
        <v>216</v>
      </c>
      <c r="C792" t="s">
        <v>532</v>
      </c>
      <c r="D792">
        <v>0</v>
      </c>
      <c r="E792">
        <v>1</v>
      </c>
    </row>
    <row r="793" spans="1:5">
      <c r="A793" t="s">
        <v>164</v>
      </c>
      <c r="B793" t="s">
        <v>217</v>
      </c>
      <c r="C793" t="s">
        <v>528</v>
      </c>
      <c r="D793">
        <v>0</v>
      </c>
      <c r="E793">
        <v>1</v>
      </c>
    </row>
    <row r="794" spans="1:5">
      <c r="A794" t="s">
        <v>164</v>
      </c>
      <c r="B794" t="s">
        <v>217</v>
      </c>
      <c r="C794" t="s">
        <v>529</v>
      </c>
      <c r="D794">
        <v>0</v>
      </c>
      <c r="E794">
        <v>1</v>
      </c>
    </row>
    <row r="795" spans="1:5">
      <c r="A795" t="s">
        <v>164</v>
      </c>
      <c r="B795" t="s">
        <v>217</v>
      </c>
      <c r="C795" t="s">
        <v>530</v>
      </c>
      <c r="D795">
        <v>0</v>
      </c>
      <c r="E795">
        <v>1</v>
      </c>
    </row>
    <row r="796" spans="1:5">
      <c r="A796" t="s">
        <v>164</v>
      </c>
      <c r="B796" t="s">
        <v>217</v>
      </c>
      <c r="C796" t="s">
        <v>531</v>
      </c>
      <c r="D796">
        <v>0</v>
      </c>
      <c r="E796">
        <v>1</v>
      </c>
    </row>
    <row r="797" spans="1:5">
      <c r="A797" t="s">
        <v>164</v>
      </c>
      <c r="B797" t="s">
        <v>217</v>
      </c>
      <c r="C797" t="s">
        <v>532</v>
      </c>
      <c r="D797">
        <v>0</v>
      </c>
      <c r="E797">
        <v>1</v>
      </c>
    </row>
    <row r="798" spans="1:5">
      <c r="A798" t="s">
        <v>164</v>
      </c>
      <c r="B798" t="s">
        <v>218</v>
      </c>
      <c r="C798" t="s">
        <v>528</v>
      </c>
      <c r="D798">
        <v>0</v>
      </c>
      <c r="E798">
        <v>1</v>
      </c>
    </row>
    <row r="799" spans="1:5">
      <c r="A799" t="s">
        <v>164</v>
      </c>
      <c r="B799" t="s">
        <v>218</v>
      </c>
      <c r="C799" t="s">
        <v>529</v>
      </c>
      <c r="D799">
        <v>0</v>
      </c>
      <c r="E799">
        <v>1</v>
      </c>
    </row>
    <row r="800" spans="1:5">
      <c r="A800" t="s">
        <v>164</v>
      </c>
      <c r="B800" t="s">
        <v>218</v>
      </c>
      <c r="C800" t="s">
        <v>530</v>
      </c>
      <c r="D800">
        <v>0</v>
      </c>
      <c r="E800">
        <v>1</v>
      </c>
    </row>
    <row r="801" spans="1:5">
      <c r="A801" t="s">
        <v>164</v>
      </c>
      <c r="B801" t="s">
        <v>218</v>
      </c>
      <c r="C801" t="s">
        <v>531</v>
      </c>
      <c r="D801">
        <v>0</v>
      </c>
      <c r="E801">
        <v>1</v>
      </c>
    </row>
    <row r="802" spans="1:5">
      <c r="A802" t="s">
        <v>164</v>
      </c>
      <c r="B802" t="s">
        <v>218</v>
      </c>
      <c r="C802" t="s">
        <v>532</v>
      </c>
      <c r="D802">
        <v>0</v>
      </c>
      <c r="E802">
        <v>1</v>
      </c>
    </row>
    <row r="803" spans="1:5">
      <c r="A803" t="s">
        <v>164</v>
      </c>
      <c r="B803" t="s">
        <v>219</v>
      </c>
      <c r="C803" t="s">
        <v>528</v>
      </c>
      <c r="E803">
        <v>1</v>
      </c>
    </row>
    <row r="804" spans="1:5">
      <c r="A804" t="s">
        <v>164</v>
      </c>
      <c r="B804" t="s">
        <v>219</v>
      </c>
      <c r="C804" t="s">
        <v>529</v>
      </c>
      <c r="E804">
        <v>1</v>
      </c>
    </row>
    <row r="805" spans="1:5">
      <c r="A805" t="s">
        <v>164</v>
      </c>
      <c r="B805" t="s">
        <v>219</v>
      </c>
      <c r="C805" t="s">
        <v>530</v>
      </c>
      <c r="E805">
        <v>1</v>
      </c>
    </row>
    <row r="806" spans="1:5">
      <c r="A806" t="s">
        <v>164</v>
      </c>
      <c r="B806" t="s">
        <v>219</v>
      </c>
      <c r="C806" t="s">
        <v>531</v>
      </c>
      <c r="E806">
        <v>1</v>
      </c>
    </row>
    <row r="807" spans="1:5">
      <c r="A807" t="s">
        <v>164</v>
      </c>
      <c r="B807" t="s">
        <v>219</v>
      </c>
      <c r="C807" t="s">
        <v>532</v>
      </c>
      <c r="E807">
        <v>1</v>
      </c>
    </row>
    <row r="808" spans="1:5">
      <c r="A808" t="s">
        <v>164</v>
      </c>
      <c r="B808" t="s">
        <v>220</v>
      </c>
      <c r="C808" t="s">
        <v>528</v>
      </c>
      <c r="D808">
        <v>0</v>
      </c>
      <c r="E808">
        <v>1</v>
      </c>
    </row>
    <row r="809" spans="1:5">
      <c r="A809" t="s">
        <v>164</v>
      </c>
      <c r="B809" t="s">
        <v>220</v>
      </c>
      <c r="C809" t="s">
        <v>529</v>
      </c>
      <c r="D809">
        <v>0</v>
      </c>
      <c r="E809">
        <v>1</v>
      </c>
    </row>
    <row r="810" spans="1:5">
      <c r="A810" t="s">
        <v>164</v>
      </c>
      <c r="B810" t="s">
        <v>220</v>
      </c>
      <c r="C810" t="s">
        <v>530</v>
      </c>
      <c r="D810">
        <v>0</v>
      </c>
      <c r="E810">
        <v>1</v>
      </c>
    </row>
    <row r="811" spans="1:5">
      <c r="A811" t="s">
        <v>164</v>
      </c>
      <c r="B811" t="s">
        <v>220</v>
      </c>
      <c r="C811" t="s">
        <v>531</v>
      </c>
      <c r="D811">
        <v>0</v>
      </c>
      <c r="E811">
        <v>1</v>
      </c>
    </row>
    <row r="812" spans="1:5">
      <c r="A812" t="s">
        <v>164</v>
      </c>
      <c r="B812" t="s">
        <v>220</v>
      </c>
      <c r="C812" t="s">
        <v>532</v>
      </c>
      <c r="D812">
        <v>0</v>
      </c>
      <c r="E812">
        <v>1</v>
      </c>
    </row>
    <row r="813" spans="1:5">
      <c r="A813" t="s">
        <v>164</v>
      </c>
      <c r="B813" t="s">
        <v>221</v>
      </c>
      <c r="C813" t="s">
        <v>528</v>
      </c>
      <c r="D813">
        <v>0</v>
      </c>
      <c r="E813">
        <v>1</v>
      </c>
    </row>
    <row r="814" spans="1:5">
      <c r="A814" t="s">
        <v>164</v>
      </c>
      <c r="B814" t="s">
        <v>221</v>
      </c>
      <c r="C814" t="s">
        <v>529</v>
      </c>
      <c r="D814">
        <v>0</v>
      </c>
      <c r="E814">
        <v>1</v>
      </c>
    </row>
    <row r="815" spans="1:5">
      <c r="A815" t="s">
        <v>164</v>
      </c>
      <c r="B815" t="s">
        <v>221</v>
      </c>
      <c r="C815" t="s">
        <v>530</v>
      </c>
      <c r="D815">
        <v>0</v>
      </c>
      <c r="E815">
        <v>1</v>
      </c>
    </row>
    <row r="816" spans="1:5">
      <c r="A816" t="s">
        <v>164</v>
      </c>
      <c r="B816" t="s">
        <v>221</v>
      </c>
      <c r="C816" t="s">
        <v>531</v>
      </c>
      <c r="D816">
        <v>0</v>
      </c>
      <c r="E816">
        <v>1</v>
      </c>
    </row>
    <row r="817" spans="1:5">
      <c r="A817" t="s">
        <v>164</v>
      </c>
      <c r="B817" t="s">
        <v>221</v>
      </c>
      <c r="C817" t="s">
        <v>532</v>
      </c>
      <c r="D817">
        <v>0</v>
      </c>
      <c r="E817">
        <v>1</v>
      </c>
    </row>
    <row r="818" spans="1:5">
      <c r="A818" t="s">
        <v>164</v>
      </c>
      <c r="B818" t="s">
        <v>222</v>
      </c>
      <c r="C818" t="s">
        <v>528</v>
      </c>
      <c r="D818">
        <v>0</v>
      </c>
      <c r="E818">
        <v>1</v>
      </c>
    </row>
    <row r="819" spans="1:5">
      <c r="A819" t="s">
        <v>164</v>
      </c>
      <c r="B819" t="s">
        <v>222</v>
      </c>
      <c r="C819" t="s">
        <v>529</v>
      </c>
      <c r="D819">
        <v>0</v>
      </c>
      <c r="E819">
        <v>1</v>
      </c>
    </row>
    <row r="820" spans="1:5">
      <c r="A820" t="s">
        <v>164</v>
      </c>
      <c r="B820" t="s">
        <v>222</v>
      </c>
      <c r="C820" t="s">
        <v>530</v>
      </c>
      <c r="D820">
        <v>0</v>
      </c>
      <c r="E820">
        <v>1</v>
      </c>
    </row>
    <row r="821" spans="1:5">
      <c r="A821" t="s">
        <v>164</v>
      </c>
      <c r="B821" t="s">
        <v>222</v>
      </c>
      <c r="C821" t="s">
        <v>531</v>
      </c>
      <c r="D821">
        <v>0</v>
      </c>
      <c r="E821">
        <v>1</v>
      </c>
    </row>
    <row r="822" spans="1:5">
      <c r="A822" t="s">
        <v>164</v>
      </c>
      <c r="B822" t="s">
        <v>222</v>
      </c>
      <c r="C822" t="s">
        <v>532</v>
      </c>
      <c r="D822">
        <v>0</v>
      </c>
      <c r="E822">
        <v>1</v>
      </c>
    </row>
    <row r="823" spans="1:5">
      <c r="A823" t="s">
        <v>164</v>
      </c>
      <c r="B823" t="s">
        <v>223</v>
      </c>
      <c r="C823" t="s">
        <v>528</v>
      </c>
      <c r="D823">
        <v>0</v>
      </c>
      <c r="E823">
        <v>1</v>
      </c>
    </row>
    <row r="824" spans="1:5">
      <c r="A824" t="s">
        <v>164</v>
      </c>
      <c r="B824" t="s">
        <v>223</v>
      </c>
      <c r="C824" t="s">
        <v>529</v>
      </c>
      <c r="D824">
        <v>0</v>
      </c>
      <c r="E824">
        <v>1</v>
      </c>
    </row>
    <row r="825" spans="1:5">
      <c r="A825" t="s">
        <v>164</v>
      </c>
      <c r="B825" t="s">
        <v>223</v>
      </c>
      <c r="C825" t="s">
        <v>530</v>
      </c>
      <c r="D825">
        <v>0</v>
      </c>
      <c r="E825">
        <v>1</v>
      </c>
    </row>
    <row r="826" spans="1:5">
      <c r="A826" t="s">
        <v>164</v>
      </c>
      <c r="B826" t="s">
        <v>223</v>
      </c>
      <c r="C826" t="s">
        <v>531</v>
      </c>
      <c r="D826">
        <v>0</v>
      </c>
      <c r="E826">
        <v>1</v>
      </c>
    </row>
    <row r="827" spans="1:5">
      <c r="A827" t="s">
        <v>164</v>
      </c>
      <c r="B827" t="s">
        <v>223</v>
      </c>
      <c r="C827" t="s">
        <v>532</v>
      </c>
      <c r="D827">
        <v>0</v>
      </c>
      <c r="E827">
        <v>1</v>
      </c>
    </row>
    <row r="828" spans="1:5">
      <c r="A828" t="s">
        <v>164</v>
      </c>
      <c r="B828" t="s">
        <v>224</v>
      </c>
      <c r="C828" t="s">
        <v>528</v>
      </c>
      <c r="D828">
        <v>0</v>
      </c>
      <c r="E828">
        <v>1</v>
      </c>
    </row>
    <row r="829" spans="1:5">
      <c r="A829" t="s">
        <v>164</v>
      </c>
      <c r="B829" t="s">
        <v>224</v>
      </c>
      <c r="C829" t="s">
        <v>529</v>
      </c>
      <c r="D829">
        <v>0</v>
      </c>
      <c r="E829">
        <v>1</v>
      </c>
    </row>
    <row r="830" spans="1:5">
      <c r="A830" t="s">
        <v>164</v>
      </c>
      <c r="B830" t="s">
        <v>224</v>
      </c>
      <c r="C830" t="s">
        <v>530</v>
      </c>
      <c r="D830">
        <v>0</v>
      </c>
      <c r="E830">
        <v>1</v>
      </c>
    </row>
    <row r="831" spans="1:5">
      <c r="A831" t="s">
        <v>164</v>
      </c>
      <c r="B831" t="s">
        <v>224</v>
      </c>
      <c r="C831" t="s">
        <v>531</v>
      </c>
      <c r="D831">
        <v>0</v>
      </c>
      <c r="E831">
        <v>1</v>
      </c>
    </row>
    <row r="832" spans="1:5">
      <c r="A832" t="s">
        <v>164</v>
      </c>
      <c r="B832" t="s">
        <v>224</v>
      </c>
      <c r="C832" t="s">
        <v>532</v>
      </c>
      <c r="D832">
        <v>0</v>
      </c>
      <c r="E832">
        <v>1</v>
      </c>
    </row>
    <row r="833" spans="1:5">
      <c r="A833" t="s">
        <v>164</v>
      </c>
      <c r="B833" t="s">
        <v>225</v>
      </c>
      <c r="C833" t="s">
        <v>528</v>
      </c>
      <c r="D833">
        <v>0</v>
      </c>
      <c r="E833">
        <v>1</v>
      </c>
    </row>
    <row r="834" spans="1:5">
      <c r="A834" t="s">
        <v>164</v>
      </c>
      <c r="B834" t="s">
        <v>225</v>
      </c>
      <c r="C834" t="s">
        <v>529</v>
      </c>
      <c r="D834">
        <v>0</v>
      </c>
      <c r="E834">
        <v>1</v>
      </c>
    </row>
    <row r="835" spans="1:5">
      <c r="A835" t="s">
        <v>164</v>
      </c>
      <c r="B835" t="s">
        <v>225</v>
      </c>
      <c r="C835" t="s">
        <v>530</v>
      </c>
      <c r="D835">
        <v>0</v>
      </c>
      <c r="E835">
        <v>1</v>
      </c>
    </row>
    <row r="836" spans="1:5">
      <c r="A836" t="s">
        <v>164</v>
      </c>
      <c r="B836" t="s">
        <v>225</v>
      </c>
      <c r="C836" t="s">
        <v>531</v>
      </c>
      <c r="D836">
        <v>0</v>
      </c>
      <c r="E836">
        <v>1</v>
      </c>
    </row>
    <row r="837" spans="1:5">
      <c r="A837" t="s">
        <v>164</v>
      </c>
      <c r="B837" t="s">
        <v>225</v>
      </c>
      <c r="C837" t="s">
        <v>532</v>
      </c>
      <c r="D837">
        <v>0</v>
      </c>
      <c r="E837">
        <v>1</v>
      </c>
    </row>
    <row r="838" spans="1:5">
      <c r="A838" t="s">
        <v>164</v>
      </c>
      <c r="B838" t="s">
        <v>226</v>
      </c>
      <c r="C838" t="s">
        <v>528</v>
      </c>
      <c r="D838">
        <v>0</v>
      </c>
      <c r="E838">
        <v>1</v>
      </c>
    </row>
    <row r="839" spans="1:5">
      <c r="A839" t="s">
        <v>164</v>
      </c>
      <c r="B839" t="s">
        <v>226</v>
      </c>
      <c r="C839" t="s">
        <v>529</v>
      </c>
      <c r="D839">
        <v>0</v>
      </c>
      <c r="E839">
        <v>1</v>
      </c>
    </row>
    <row r="840" spans="1:5">
      <c r="A840" t="s">
        <v>164</v>
      </c>
      <c r="B840" t="s">
        <v>226</v>
      </c>
      <c r="C840" t="s">
        <v>530</v>
      </c>
      <c r="D840">
        <v>0</v>
      </c>
      <c r="E840">
        <v>1</v>
      </c>
    </row>
    <row r="841" spans="1:5">
      <c r="A841" t="s">
        <v>164</v>
      </c>
      <c r="B841" t="s">
        <v>226</v>
      </c>
      <c r="C841" t="s">
        <v>531</v>
      </c>
      <c r="D841">
        <v>0</v>
      </c>
      <c r="E841">
        <v>1</v>
      </c>
    </row>
    <row r="842" spans="1:5">
      <c r="A842" t="s">
        <v>164</v>
      </c>
      <c r="B842" t="s">
        <v>226</v>
      </c>
      <c r="C842" t="s">
        <v>532</v>
      </c>
      <c r="D842">
        <v>0</v>
      </c>
      <c r="E842">
        <v>1</v>
      </c>
    </row>
    <row r="843" spans="1:5">
      <c r="A843" t="s">
        <v>164</v>
      </c>
      <c r="B843" t="s">
        <v>227</v>
      </c>
      <c r="C843" t="s">
        <v>528</v>
      </c>
      <c r="D843">
        <v>0</v>
      </c>
      <c r="E843">
        <v>1</v>
      </c>
    </row>
    <row r="844" spans="1:5">
      <c r="A844" t="s">
        <v>164</v>
      </c>
      <c r="B844" t="s">
        <v>227</v>
      </c>
      <c r="C844" t="s">
        <v>529</v>
      </c>
      <c r="D844">
        <v>440000</v>
      </c>
      <c r="E844">
        <v>2</v>
      </c>
    </row>
    <row r="845" spans="1:5">
      <c r="A845" t="s">
        <v>164</v>
      </c>
      <c r="B845" t="s">
        <v>227</v>
      </c>
      <c r="C845" t="s">
        <v>530</v>
      </c>
      <c r="D845">
        <v>500000</v>
      </c>
      <c r="E845">
        <v>2</v>
      </c>
    </row>
    <row r="846" spans="1:5">
      <c r="A846" t="s">
        <v>164</v>
      </c>
      <c r="B846" t="s">
        <v>227</v>
      </c>
      <c r="C846" t="s">
        <v>531</v>
      </c>
      <c r="D846">
        <v>1000000</v>
      </c>
      <c r="E846">
        <v>2</v>
      </c>
    </row>
    <row r="847" spans="1:5">
      <c r="A847" t="s">
        <v>164</v>
      </c>
      <c r="B847" t="s">
        <v>227</v>
      </c>
      <c r="C847" t="s">
        <v>532</v>
      </c>
      <c r="D847">
        <v>1163500</v>
      </c>
      <c r="E847">
        <v>2</v>
      </c>
    </row>
    <row r="848" spans="1:5">
      <c r="A848" t="s">
        <v>164</v>
      </c>
      <c r="B848" t="s">
        <v>228</v>
      </c>
      <c r="C848" t="s">
        <v>528</v>
      </c>
      <c r="E848">
        <v>1</v>
      </c>
    </row>
    <row r="849" spans="1:5">
      <c r="A849" t="s">
        <v>164</v>
      </c>
      <c r="B849" t="s">
        <v>228</v>
      </c>
      <c r="C849" t="s">
        <v>529</v>
      </c>
      <c r="E849">
        <v>1</v>
      </c>
    </row>
    <row r="850" spans="1:5">
      <c r="A850" t="s">
        <v>164</v>
      </c>
      <c r="B850" t="s">
        <v>228</v>
      </c>
      <c r="C850" t="s">
        <v>530</v>
      </c>
      <c r="E850">
        <v>1</v>
      </c>
    </row>
    <row r="851" spans="1:5">
      <c r="A851" t="s">
        <v>164</v>
      </c>
      <c r="B851" t="s">
        <v>228</v>
      </c>
      <c r="C851" t="s">
        <v>531</v>
      </c>
      <c r="E851">
        <v>1</v>
      </c>
    </row>
    <row r="852" spans="1:5">
      <c r="A852" t="s">
        <v>164</v>
      </c>
      <c r="B852" t="s">
        <v>228</v>
      </c>
      <c r="C852" t="s">
        <v>532</v>
      </c>
      <c r="E852">
        <v>1</v>
      </c>
    </row>
    <row r="853" spans="1:5">
      <c r="A853" t="s">
        <v>164</v>
      </c>
      <c r="B853" t="s">
        <v>229</v>
      </c>
      <c r="C853" t="s">
        <v>528</v>
      </c>
      <c r="E853">
        <v>1</v>
      </c>
    </row>
    <row r="854" spans="1:5">
      <c r="A854" t="s">
        <v>164</v>
      </c>
      <c r="B854" t="s">
        <v>229</v>
      </c>
      <c r="C854" t="s">
        <v>529</v>
      </c>
      <c r="E854">
        <v>1</v>
      </c>
    </row>
    <row r="855" spans="1:5">
      <c r="A855" t="s">
        <v>164</v>
      </c>
      <c r="B855" t="s">
        <v>229</v>
      </c>
      <c r="C855" t="s">
        <v>530</v>
      </c>
      <c r="D855">
        <v>19009</v>
      </c>
      <c r="E855">
        <v>2</v>
      </c>
    </row>
    <row r="856" spans="1:5">
      <c r="A856" t="s">
        <v>164</v>
      </c>
      <c r="B856" t="s">
        <v>229</v>
      </c>
      <c r="C856" t="s">
        <v>531</v>
      </c>
      <c r="D856">
        <v>24877</v>
      </c>
      <c r="E856">
        <v>2</v>
      </c>
    </row>
    <row r="857" spans="1:5">
      <c r="A857" t="s">
        <v>164</v>
      </c>
      <c r="B857" t="s">
        <v>229</v>
      </c>
      <c r="C857" t="s">
        <v>532</v>
      </c>
      <c r="D857">
        <v>24999</v>
      </c>
      <c r="E857">
        <v>2</v>
      </c>
    </row>
    <row r="858" spans="1:5">
      <c r="A858" t="s">
        <v>164</v>
      </c>
      <c r="B858" t="s">
        <v>230</v>
      </c>
      <c r="C858" t="s">
        <v>528</v>
      </c>
      <c r="E858">
        <v>1</v>
      </c>
    </row>
    <row r="859" spans="1:5">
      <c r="A859" t="s">
        <v>164</v>
      </c>
      <c r="B859" t="s">
        <v>230</v>
      </c>
      <c r="C859" t="s">
        <v>529</v>
      </c>
      <c r="E859">
        <v>1</v>
      </c>
    </row>
    <row r="860" spans="1:5">
      <c r="A860" t="s">
        <v>164</v>
      </c>
      <c r="B860" t="s">
        <v>230</v>
      </c>
      <c r="C860" t="s">
        <v>530</v>
      </c>
      <c r="E860">
        <v>1</v>
      </c>
    </row>
    <row r="861" spans="1:5">
      <c r="A861" t="s">
        <v>164</v>
      </c>
      <c r="B861" t="s">
        <v>230</v>
      </c>
      <c r="C861" t="s">
        <v>531</v>
      </c>
      <c r="E861">
        <v>1</v>
      </c>
    </row>
    <row r="862" spans="1:5">
      <c r="A862" t="s">
        <v>164</v>
      </c>
      <c r="B862" t="s">
        <v>230</v>
      </c>
      <c r="C862" t="s">
        <v>532</v>
      </c>
      <c r="E862">
        <v>1</v>
      </c>
    </row>
    <row r="863" spans="1:5">
      <c r="A863" t="s">
        <v>164</v>
      </c>
      <c r="B863" t="s">
        <v>231</v>
      </c>
      <c r="C863" t="s">
        <v>528</v>
      </c>
      <c r="D863">
        <v>0</v>
      </c>
      <c r="E863">
        <v>1</v>
      </c>
    </row>
    <row r="864" spans="1:5">
      <c r="A864" t="s">
        <v>164</v>
      </c>
      <c r="B864" t="s">
        <v>231</v>
      </c>
      <c r="C864" t="s">
        <v>529</v>
      </c>
      <c r="D864">
        <v>0</v>
      </c>
      <c r="E864">
        <v>1</v>
      </c>
    </row>
    <row r="865" spans="1:5">
      <c r="A865" t="s">
        <v>164</v>
      </c>
      <c r="B865" t="s">
        <v>231</v>
      </c>
      <c r="C865" t="s">
        <v>530</v>
      </c>
      <c r="D865">
        <v>0</v>
      </c>
      <c r="E865">
        <v>1</v>
      </c>
    </row>
    <row r="866" spans="1:5">
      <c r="A866" t="s">
        <v>164</v>
      </c>
      <c r="B866" t="s">
        <v>231</v>
      </c>
      <c r="C866" t="s">
        <v>531</v>
      </c>
      <c r="D866">
        <v>0</v>
      </c>
      <c r="E866">
        <v>1</v>
      </c>
    </row>
    <row r="867" spans="1:5">
      <c r="A867" t="s">
        <v>164</v>
      </c>
      <c r="B867" t="s">
        <v>231</v>
      </c>
      <c r="C867" t="s">
        <v>532</v>
      </c>
      <c r="D867">
        <v>0</v>
      </c>
      <c r="E867">
        <v>1</v>
      </c>
    </row>
    <row r="868" spans="1:5">
      <c r="A868" t="s">
        <v>164</v>
      </c>
      <c r="B868" t="s">
        <v>232</v>
      </c>
      <c r="C868" t="s">
        <v>528</v>
      </c>
      <c r="D868">
        <v>0</v>
      </c>
      <c r="E868">
        <v>1</v>
      </c>
    </row>
    <row r="869" spans="1:5">
      <c r="A869" t="s">
        <v>164</v>
      </c>
      <c r="B869" t="s">
        <v>232</v>
      </c>
      <c r="C869" t="s">
        <v>529</v>
      </c>
      <c r="D869">
        <v>0</v>
      </c>
      <c r="E869">
        <v>1</v>
      </c>
    </row>
    <row r="870" spans="1:5">
      <c r="A870" t="s">
        <v>164</v>
      </c>
      <c r="B870" t="s">
        <v>232</v>
      </c>
      <c r="C870" t="s">
        <v>530</v>
      </c>
      <c r="D870">
        <v>0</v>
      </c>
      <c r="E870">
        <v>1</v>
      </c>
    </row>
    <row r="871" spans="1:5">
      <c r="A871" t="s">
        <v>164</v>
      </c>
      <c r="B871" t="s">
        <v>232</v>
      </c>
      <c r="C871" t="s">
        <v>531</v>
      </c>
      <c r="D871">
        <v>0</v>
      </c>
      <c r="E871">
        <v>1</v>
      </c>
    </row>
    <row r="872" spans="1:5">
      <c r="A872" t="s">
        <v>164</v>
      </c>
      <c r="B872" t="s">
        <v>232</v>
      </c>
      <c r="C872" t="s">
        <v>532</v>
      </c>
      <c r="D872">
        <v>0</v>
      </c>
      <c r="E872">
        <v>1</v>
      </c>
    </row>
    <row r="873" spans="1:5">
      <c r="A873" t="s">
        <v>164</v>
      </c>
      <c r="B873" t="s">
        <v>233</v>
      </c>
      <c r="C873" t="s">
        <v>528</v>
      </c>
      <c r="D873">
        <v>0</v>
      </c>
      <c r="E873">
        <v>1</v>
      </c>
    </row>
    <row r="874" spans="1:5">
      <c r="A874" t="s">
        <v>164</v>
      </c>
      <c r="B874" t="s">
        <v>233</v>
      </c>
      <c r="C874" t="s">
        <v>529</v>
      </c>
      <c r="D874">
        <v>0</v>
      </c>
      <c r="E874">
        <v>1</v>
      </c>
    </row>
    <row r="875" spans="1:5">
      <c r="A875" t="s">
        <v>164</v>
      </c>
      <c r="B875" t="s">
        <v>233</v>
      </c>
      <c r="C875" t="s">
        <v>530</v>
      </c>
      <c r="D875">
        <v>0</v>
      </c>
      <c r="E875">
        <v>1</v>
      </c>
    </row>
    <row r="876" spans="1:5">
      <c r="A876" t="s">
        <v>164</v>
      </c>
      <c r="B876" t="s">
        <v>233</v>
      </c>
      <c r="C876" t="s">
        <v>531</v>
      </c>
      <c r="D876">
        <v>0</v>
      </c>
      <c r="E876">
        <v>1</v>
      </c>
    </row>
    <row r="877" spans="1:5">
      <c r="A877" t="s">
        <v>164</v>
      </c>
      <c r="B877" t="s">
        <v>233</v>
      </c>
      <c r="C877" t="s">
        <v>532</v>
      </c>
      <c r="D877">
        <v>0</v>
      </c>
      <c r="E877">
        <v>1</v>
      </c>
    </row>
    <row r="878" spans="1:5">
      <c r="A878" t="s">
        <v>164</v>
      </c>
      <c r="B878" t="s">
        <v>234</v>
      </c>
      <c r="C878" t="s">
        <v>528</v>
      </c>
      <c r="D878">
        <v>0</v>
      </c>
      <c r="E878">
        <v>1</v>
      </c>
    </row>
    <row r="879" spans="1:5">
      <c r="A879" t="s">
        <v>164</v>
      </c>
      <c r="B879" t="s">
        <v>234</v>
      </c>
      <c r="C879" t="s">
        <v>529</v>
      </c>
      <c r="D879">
        <v>0</v>
      </c>
      <c r="E879">
        <v>1</v>
      </c>
    </row>
    <row r="880" spans="1:5">
      <c r="A880" t="s">
        <v>164</v>
      </c>
      <c r="B880" t="s">
        <v>234</v>
      </c>
      <c r="C880" t="s">
        <v>530</v>
      </c>
      <c r="D880">
        <v>0</v>
      </c>
      <c r="E880">
        <v>1</v>
      </c>
    </row>
    <row r="881" spans="1:5">
      <c r="A881" t="s">
        <v>164</v>
      </c>
      <c r="B881" t="s">
        <v>234</v>
      </c>
      <c r="C881" t="s">
        <v>531</v>
      </c>
      <c r="D881">
        <v>0</v>
      </c>
      <c r="E881">
        <v>1</v>
      </c>
    </row>
    <row r="882" spans="1:5">
      <c r="A882" t="s">
        <v>164</v>
      </c>
      <c r="B882" t="s">
        <v>234</v>
      </c>
      <c r="C882" t="s">
        <v>532</v>
      </c>
      <c r="D882">
        <v>0</v>
      </c>
      <c r="E882">
        <v>1</v>
      </c>
    </row>
    <row r="883" spans="1:5">
      <c r="A883" t="s">
        <v>164</v>
      </c>
      <c r="B883" t="s">
        <v>235</v>
      </c>
      <c r="C883" t="s">
        <v>528</v>
      </c>
      <c r="D883">
        <v>28000</v>
      </c>
      <c r="E883">
        <v>2</v>
      </c>
    </row>
    <row r="884" spans="1:5">
      <c r="A884" t="s">
        <v>164</v>
      </c>
      <c r="B884" t="s">
        <v>235</v>
      </c>
      <c r="C884" t="s">
        <v>529</v>
      </c>
      <c r="D884">
        <v>28000</v>
      </c>
      <c r="E884">
        <v>2</v>
      </c>
    </row>
    <row r="885" spans="1:5">
      <c r="A885" t="s">
        <v>164</v>
      </c>
      <c r="B885" t="s">
        <v>235</v>
      </c>
      <c r="C885" t="s">
        <v>530</v>
      </c>
      <c r="D885">
        <v>28000</v>
      </c>
      <c r="E885">
        <v>2</v>
      </c>
    </row>
    <row r="886" spans="1:5">
      <c r="A886" t="s">
        <v>164</v>
      </c>
      <c r="B886" t="s">
        <v>235</v>
      </c>
      <c r="C886" t="s">
        <v>531</v>
      </c>
      <c r="D886">
        <v>28000</v>
      </c>
      <c r="E886">
        <v>2</v>
      </c>
    </row>
    <row r="887" spans="1:5">
      <c r="A887" t="s">
        <v>164</v>
      </c>
      <c r="B887" t="s">
        <v>235</v>
      </c>
      <c r="C887" t="s">
        <v>532</v>
      </c>
      <c r="D887">
        <v>28000</v>
      </c>
      <c r="E887">
        <v>2</v>
      </c>
    </row>
    <row r="888" spans="1:5">
      <c r="A888" t="s">
        <v>164</v>
      </c>
      <c r="B888" t="s">
        <v>236</v>
      </c>
      <c r="C888" t="s">
        <v>528</v>
      </c>
      <c r="D888">
        <v>0</v>
      </c>
      <c r="E888">
        <v>1</v>
      </c>
    </row>
    <row r="889" spans="1:5">
      <c r="A889" t="s">
        <v>164</v>
      </c>
      <c r="B889" t="s">
        <v>236</v>
      </c>
      <c r="C889" t="s">
        <v>529</v>
      </c>
      <c r="D889">
        <v>0</v>
      </c>
      <c r="E889">
        <v>1</v>
      </c>
    </row>
    <row r="890" spans="1:5">
      <c r="A890" t="s">
        <v>164</v>
      </c>
      <c r="B890" t="s">
        <v>236</v>
      </c>
      <c r="C890" t="s">
        <v>530</v>
      </c>
      <c r="D890">
        <v>0</v>
      </c>
      <c r="E890">
        <v>1</v>
      </c>
    </row>
    <row r="891" spans="1:5">
      <c r="A891" t="s">
        <v>164</v>
      </c>
      <c r="B891" t="s">
        <v>236</v>
      </c>
      <c r="C891" t="s">
        <v>531</v>
      </c>
      <c r="D891">
        <v>0</v>
      </c>
      <c r="E891">
        <v>1</v>
      </c>
    </row>
    <row r="892" spans="1:5">
      <c r="A892" t="s">
        <v>164</v>
      </c>
      <c r="B892" t="s">
        <v>236</v>
      </c>
      <c r="C892" t="s">
        <v>532</v>
      </c>
      <c r="D892">
        <v>0</v>
      </c>
      <c r="E892">
        <v>1</v>
      </c>
    </row>
    <row r="893" spans="1:5">
      <c r="A893" t="s">
        <v>164</v>
      </c>
      <c r="B893" t="s">
        <v>237</v>
      </c>
      <c r="C893" t="s">
        <v>528</v>
      </c>
      <c r="D893">
        <v>0</v>
      </c>
      <c r="E893">
        <v>1</v>
      </c>
    </row>
    <row r="894" spans="1:5">
      <c r="A894" t="s">
        <v>164</v>
      </c>
      <c r="B894" t="s">
        <v>237</v>
      </c>
      <c r="C894" t="s">
        <v>529</v>
      </c>
      <c r="D894">
        <v>0</v>
      </c>
      <c r="E894">
        <v>1</v>
      </c>
    </row>
    <row r="895" spans="1:5">
      <c r="A895" t="s">
        <v>164</v>
      </c>
      <c r="B895" t="s">
        <v>237</v>
      </c>
      <c r="C895" t="s">
        <v>530</v>
      </c>
      <c r="D895">
        <v>0</v>
      </c>
      <c r="E895">
        <v>1</v>
      </c>
    </row>
    <row r="896" spans="1:5">
      <c r="A896" t="s">
        <v>164</v>
      </c>
      <c r="B896" t="s">
        <v>237</v>
      </c>
      <c r="C896" t="s">
        <v>531</v>
      </c>
      <c r="D896">
        <v>0</v>
      </c>
      <c r="E896">
        <v>1</v>
      </c>
    </row>
    <row r="897" spans="1:5">
      <c r="A897" t="s">
        <v>164</v>
      </c>
      <c r="B897" t="s">
        <v>237</v>
      </c>
      <c r="C897" t="s">
        <v>532</v>
      </c>
      <c r="D897">
        <v>155242.42000000001</v>
      </c>
      <c r="E897">
        <v>2</v>
      </c>
    </row>
    <row r="898" spans="1:5">
      <c r="A898" t="s">
        <v>164</v>
      </c>
      <c r="B898" t="s">
        <v>238</v>
      </c>
      <c r="C898" t="s">
        <v>528</v>
      </c>
      <c r="D898">
        <v>0</v>
      </c>
      <c r="E898">
        <v>1</v>
      </c>
    </row>
    <row r="899" spans="1:5">
      <c r="A899" t="s">
        <v>164</v>
      </c>
      <c r="B899" t="s">
        <v>238</v>
      </c>
      <c r="C899" t="s">
        <v>529</v>
      </c>
      <c r="D899">
        <v>0</v>
      </c>
      <c r="E899">
        <v>1</v>
      </c>
    </row>
    <row r="900" spans="1:5">
      <c r="A900" t="s">
        <v>164</v>
      </c>
      <c r="B900" t="s">
        <v>238</v>
      </c>
      <c r="C900" t="s">
        <v>530</v>
      </c>
      <c r="D900">
        <v>0</v>
      </c>
      <c r="E900">
        <v>1</v>
      </c>
    </row>
    <row r="901" spans="1:5">
      <c r="A901" t="s">
        <v>164</v>
      </c>
      <c r="B901" t="s">
        <v>238</v>
      </c>
      <c r="C901" t="s">
        <v>531</v>
      </c>
      <c r="D901">
        <v>0</v>
      </c>
      <c r="E901">
        <v>1</v>
      </c>
    </row>
    <row r="902" spans="1:5">
      <c r="A902" t="s">
        <v>164</v>
      </c>
      <c r="B902" t="s">
        <v>238</v>
      </c>
      <c r="C902" t="s">
        <v>532</v>
      </c>
      <c r="D902">
        <v>0</v>
      </c>
      <c r="E902">
        <v>1</v>
      </c>
    </row>
    <row r="903" spans="1:5">
      <c r="A903" t="s">
        <v>164</v>
      </c>
      <c r="B903" t="s">
        <v>239</v>
      </c>
      <c r="C903" t="s">
        <v>528</v>
      </c>
      <c r="D903">
        <v>0</v>
      </c>
      <c r="E903">
        <v>1</v>
      </c>
    </row>
    <row r="904" spans="1:5">
      <c r="A904" t="s">
        <v>164</v>
      </c>
      <c r="B904" t="s">
        <v>239</v>
      </c>
      <c r="C904" t="s">
        <v>529</v>
      </c>
      <c r="D904">
        <v>0</v>
      </c>
      <c r="E904">
        <v>1</v>
      </c>
    </row>
    <row r="905" spans="1:5">
      <c r="A905" t="s">
        <v>164</v>
      </c>
      <c r="B905" t="s">
        <v>239</v>
      </c>
      <c r="C905" t="s">
        <v>530</v>
      </c>
      <c r="D905">
        <v>0</v>
      </c>
      <c r="E905">
        <v>1</v>
      </c>
    </row>
    <row r="906" spans="1:5">
      <c r="A906" t="s">
        <v>164</v>
      </c>
      <c r="B906" t="s">
        <v>239</v>
      </c>
      <c r="C906" t="s">
        <v>531</v>
      </c>
      <c r="D906">
        <v>0</v>
      </c>
      <c r="E906">
        <v>1</v>
      </c>
    </row>
    <row r="907" spans="1:5">
      <c r="A907" t="s">
        <v>164</v>
      </c>
      <c r="B907" t="s">
        <v>239</v>
      </c>
      <c r="C907" t="s">
        <v>532</v>
      </c>
      <c r="D907">
        <v>0</v>
      </c>
      <c r="E907">
        <v>1</v>
      </c>
    </row>
    <row r="908" spans="1:5">
      <c r="A908" t="s">
        <v>164</v>
      </c>
      <c r="B908" t="s">
        <v>240</v>
      </c>
      <c r="C908" t="s">
        <v>528</v>
      </c>
      <c r="D908">
        <v>12500</v>
      </c>
      <c r="E908">
        <v>2</v>
      </c>
    </row>
    <row r="909" spans="1:5">
      <c r="A909" t="s">
        <v>164</v>
      </c>
      <c r="B909" t="s">
        <v>240</v>
      </c>
      <c r="C909" t="s">
        <v>529</v>
      </c>
      <c r="D909">
        <v>0</v>
      </c>
      <c r="E909">
        <v>1</v>
      </c>
    </row>
    <row r="910" spans="1:5">
      <c r="A910" t="s">
        <v>164</v>
      </c>
      <c r="B910" t="s">
        <v>240</v>
      </c>
      <c r="C910" t="s">
        <v>530</v>
      </c>
      <c r="D910">
        <v>0</v>
      </c>
      <c r="E910">
        <v>1</v>
      </c>
    </row>
    <row r="911" spans="1:5">
      <c r="A911" t="s">
        <v>164</v>
      </c>
      <c r="B911" t="s">
        <v>240</v>
      </c>
      <c r="C911" t="s">
        <v>531</v>
      </c>
      <c r="D911">
        <v>197500</v>
      </c>
      <c r="E911">
        <v>2</v>
      </c>
    </row>
    <row r="912" spans="1:5">
      <c r="A912" t="s">
        <v>164</v>
      </c>
      <c r="B912" t="s">
        <v>240</v>
      </c>
      <c r="C912" t="s">
        <v>532</v>
      </c>
      <c r="D912">
        <v>0</v>
      </c>
      <c r="E912">
        <v>1</v>
      </c>
    </row>
    <row r="913" spans="1:5">
      <c r="A913" t="s">
        <v>164</v>
      </c>
      <c r="B913" t="s">
        <v>241</v>
      </c>
      <c r="C913" t="s">
        <v>528</v>
      </c>
      <c r="D913">
        <v>0</v>
      </c>
      <c r="E913">
        <v>1</v>
      </c>
    </row>
    <row r="914" spans="1:5">
      <c r="A914" t="s">
        <v>164</v>
      </c>
      <c r="B914" t="s">
        <v>241</v>
      </c>
      <c r="C914" t="s">
        <v>529</v>
      </c>
      <c r="D914">
        <v>0</v>
      </c>
      <c r="E914">
        <v>1</v>
      </c>
    </row>
    <row r="915" spans="1:5">
      <c r="A915" t="s">
        <v>164</v>
      </c>
      <c r="B915" t="s">
        <v>241</v>
      </c>
      <c r="C915" t="s">
        <v>530</v>
      </c>
      <c r="D915">
        <v>0</v>
      </c>
      <c r="E915">
        <v>1</v>
      </c>
    </row>
    <row r="916" spans="1:5">
      <c r="A916" t="s">
        <v>164</v>
      </c>
      <c r="B916" t="s">
        <v>241</v>
      </c>
      <c r="C916" t="s">
        <v>531</v>
      </c>
      <c r="D916">
        <v>0</v>
      </c>
      <c r="E916">
        <v>1</v>
      </c>
    </row>
    <row r="917" spans="1:5">
      <c r="A917" t="s">
        <v>164</v>
      </c>
      <c r="B917" t="s">
        <v>241</v>
      </c>
      <c r="C917" t="s">
        <v>532</v>
      </c>
      <c r="D917">
        <v>0</v>
      </c>
      <c r="E917">
        <v>1</v>
      </c>
    </row>
    <row r="918" spans="1:5">
      <c r="A918" t="s">
        <v>164</v>
      </c>
      <c r="B918" t="s">
        <v>242</v>
      </c>
      <c r="C918" t="s">
        <v>528</v>
      </c>
      <c r="D918">
        <v>0</v>
      </c>
      <c r="E918">
        <v>1</v>
      </c>
    </row>
    <row r="919" spans="1:5">
      <c r="A919" t="s">
        <v>164</v>
      </c>
      <c r="B919" t="s">
        <v>242</v>
      </c>
      <c r="C919" t="s">
        <v>529</v>
      </c>
      <c r="D919">
        <v>0</v>
      </c>
      <c r="E919">
        <v>1</v>
      </c>
    </row>
    <row r="920" spans="1:5">
      <c r="A920" t="s">
        <v>164</v>
      </c>
      <c r="B920" t="s">
        <v>242</v>
      </c>
      <c r="C920" t="s">
        <v>530</v>
      </c>
      <c r="D920">
        <v>0</v>
      </c>
      <c r="E920">
        <v>1</v>
      </c>
    </row>
    <row r="921" spans="1:5">
      <c r="A921" t="s">
        <v>164</v>
      </c>
      <c r="B921" t="s">
        <v>242</v>
      </c>
      <c r="C921" t="s">
        <v>531</v>
      </c>
      <c r="D921">
        <v>0</v>
      </c>
      <c r="E921">
        <v>1</v>
      </c>
    </row>
    <row r="922" spans="1:5">
      <c r="A922" t="s">
        <v>164</v>
      </c>
      <c r="B922" t="s">
        <v>242</v>
      </c>
      <c r="C922" t="s">
        <v>532</v>
      </c>
      <c r="D922">
        <v>0</v>
      </c>
      <c r="E922">
        <v>1</v>
      </c>
    </row>
    <row r="923" spans="1:5">
      <c r="A923" t="s">
        <v>164</v>
      </c>
      <c r="B923" t="s">
        <v>243</v>
      </c>
      <c r="C923" t="s">
        <v>528</v>
      </c>
      <c r="D923">
        <v>0</v>
      </c>
      <c r="E923">
        <v>1</v>
      </c>
    </row>
    <row r="924" spans="1:5">
      <c r="A924" t="s">
        <v>164</v>
      </c>
      <c r="B924" t="s">
        <v>243</v>
      </c>
      <c r="C924" t="s">
        <v>529</v>
      </c>
      <c r="D924">
        <v>0</v>
      </c>
      <c r="E924">
        <v>1</v>
      </c>
    </row>
    <row r="925" spans="1:5">
      <c r="A925" t="s">
        <v>164</v>
      </c>
      <c r="B925" t="s">
        <v>243</v>
      </c>
      <c r="C925" t="s">
        <v>530</v>
      </c>
      <c r="D925">
        <v>0</v>
      </c>
      <c r="E925">
        <v>1</v>
      </c>
    </row>
    <row r="926" spans="1:5">
      <c r="A926" t="s">
        <v>164</v>
      </c>
      <c r="B926" t="s">
        <v>243</v>
      </c>
      <c r="C926" t="s">
        <v>531</v>
      </c>
      <c r="D926">
        <v>0</v>
      </c>
      <c r="E926">
        <v>1</v>
      </c>
    </row>
    <row r="927" spans="1:5">
      <c r="A927" t="s">
        <v>164</v>
      </c>
      <c r="B927" t="s">
        <v>243</v>
      </c>
      <c r="C927" t="s">
        <v>532</v>
      </c>
      <c r="D927">
        <v>0</v>
      </c>
      <c r="E927">
        <v>1</v>
      </c>
    </row>
    <row r="928" spans="1:5">
      <c r="A928" t="s">
        <v>164</v>
      </c>
      <c r="B928" t="s">
        <v>244</v>
      </c>
      <c r="C928" t="s">
        <v>528</v>
      </c>
      <c r="D928">
        <v>0</v>
      </c>
      <c r="E928">
        <v>1</v>
      </c>
    </row>
    <row r="929" spans="1:5">
      <c r="A929" t="s">
        <v>164</v>
      </c>
      <c r="B929" t="s">
        <v>244</v>
      </c>
      <c r="C929" t="s">
        <v>529</v>
      </c>
      <c r="D929">
        <v>0</v>
      </c>
      <c r="E929">
        <v>1</v>
      </c>
    </row>
    <row r="930" spans="1:5">
      <c r="A930" t="s">
        <v>164</v>
      </c>
      <c r="B930" t="s">
        <v>244</v>
      </c>
      <c r="C930" t="s">
        <v>530</v>
      </c>
      <c r="D930">
        <v>0</v>
      </c>
      <c r="E930">
        <v>1</v>
      </c>
    </row>
    <row r="931" spans="1:5">
      <c r="A931" t="s">
        <v>164</v>
      </c>
      <c r="B931" t="s">
        <v>244</v>
      </c>
      <c r="C931" t="s">
        <v>531</v>
      </c>
      <c r="D931">
        <v>0</v>
      </c>
      <c r="E931">
        <v>1</v>
      </c>
    </row>
    <row r="932" spans="1:5">
      <c r="A932" t="s">
        <v>164</v>
      </c>
      <c r="B932" t="s">
        <v>244</v>
      </c>
      <c r="C932" t="s">
        <v>532</v>
      </c>
      <c r="D932">
        <v>0</v>
      </c>
      <c r="E932">
        <v>1</v>
      </c>
    </row>
    <row r="933" spans="1:5">
      <c r="A933" t="s">
        <v>164</v>
      </c>
      <c r="B933" t="s">
        <v>245</v>
      </c>
      <c r="C933" t="s">
        <v>528</v>
      </c>
      <c r="E933">
        <v>1</v>
      </c>
    </row>
    <row r="934" spans="1:5">
      <c r="A934" t="s">
        <v>164</v>
      </c>
      <c r="B934" t="s">
        <v>245</v>
      </c>
      <c r="C934" t="s">
        <v>529</v>
      </c>
      <c r="E934">
        <v>1</v>
      </c>
    </row>
    <row r="935" spans="1:5">
      <c r="A935" t="s">
        <v>164</v>
      </c>
      <c r="B935" t="s">
        <v>245</v>
      </c>
      <c r="C935" t="s">
        <v>530</v>
      </c>
      <c r="E935">
        <v>1</v>
      </c>
    </row>
    <row r="936" spans="1:5">
      <c r="A936" t="s">
        <v>164</v>
      </c>
      <c r="B936" t="s">
        <v>245</v>
      </c>
      <c r="C936" t="s">
        <v>531</v>
      </c>
      <c r="E936">
        <v>1</v>
      </c>
    </row>
    <row r="937" spans="1:5">
      <c r="A937" t="s">
        <v>164</v>
      </c>
      <c r="B937" t="s">
        <v>245</v>
      </c>
      <c r="C937" t="s">
        <v>532</v>
      </c>
      <c r="E937">
        <v>1</v>
      </c>
    </row>
    <row r="938" spans="1:5">
      <c r="A938" t="s">
        <v>164</v>
      </c>
      <c r="B938" t="s">
        <v>246</v>
      </c>
      <c r="C938" t="s">
        <v>528</v>
      </c>
      <c r="D938">
        <v>0</v>
      </c>
      <c r="E938">
        <v>1</v>
      </c>
    </row>
    <row r="939" spans="1:5">
      <c r="A939" t="s">
        <v>164</v>
      </c>
      <c r="B939" t="s">
        <v>246</v>
      </c>
      <c r="C939" t="s">
        <v>529</v>
      </c>
      <c r="D939">
        <v>0</v>
      </c>
      <c r="E939">
        <v>1</v>
      </c>
    </row>
    <row r="940" spans="1:5">
      <c r="A940" t="s">
        <v>164</v>
      </c>
      <c r="B940" t="s">
        <v>246</v>
      </c>
      <c r="C940" t="s">
        <v>530</v>
      </c>
      <c r="D940">
        <v>37347.599999999999</v>
      </c>
      <c r="E940">
        <v>2</v>
      </c>
    </row>
    <row r="941" spans="1:5">
      <c r="A941" t="s">
        <v>164</v>
      </c>
      <c r="B941" t="s">
        <v>246</v>
      </c>
      <c r="C941" t="s">
        <v>531</v>
      </c>
      <c r="D941">
        <v>56219.51</v>
      </c>
      <c r="E941">
        <v>2</v>
      </c>
    </row>
    <row r="942" spans="1:5">
      <c r="A942" t="s">
        <v>164</v>
      </c>
      <c r="B942" t="s">
        <v>246</v>
      </c>
      <c r="C942" t="s">
        <v>532</v>
      </c>
      <c r="D942">
        <v>123988.8</v>
      </c>
      <c r="E942">
        <v>2</v>
      </c>
    </row>
    <row r="943" spans="1:5">
      <c r="A943" t="s">
        <v>164</v>
      </c>
      <c r="B943" t="s">
        <v>247</v>
      </c>
      <c r="C943" t="s">
        <v>528</v>
      </c>
      <c r="D943">
        <v>0</v>
      </c>
      <c r="E943">
        <v>1</v>
      </c>
    </row>
    <row r="944" spans="1:5">
      <c r="A944" t="s">
        <v>164</v>
      </c>
      <c r="B944" t="s">
        <v>247</v>
      </c>
      <c r="C944" t="s">
        <v>529</v>
      </c>
      <c r="D944">
        <v>0</v>
      </c>
      <c r="E944">
        <v>1</v>
      </c>
    </row>
    <row r="945" spans="1:5">
      <c r="A945" t="s">
        <v>164</v>
      </c>
      <c r="B945" t="s">
        <v>247</v>
      </c>
      <c r="C945" t="s">
        <v>530</v>
      </c>
      <c r="D945">
        <v>0</v>
      </c>
      <c r="E945">
        <v>1</v>
      </c>
    </row>
    <row r="946" spans="1:5">
      <c r="A946" t="s">
        <v>164</v>
      </c>
      <c r="B946" t="s">
        <v>247</v>
      </c>
      <c r="C946" t="s">
        <v>531</v>
      </c>
      <c r="D946">
        <v>0</v>
      </c>
      <c r="E946">
        <v>1</v>
      </c>
    </row>
    <row r="947" spans="1:5">
      <c r="A947" t="s">
        <v>164</v>
      </c>
      <c r="B947" t="s">
        <v>247</v>
      </c>
      <c r="C947" t="s">
        <v>532</v>
      </c>
      <c r="D947">
        <v>0</v>
      </c>
      <c r="E947">
        <v>1</v>
      </c>
    </row>
    <row r="948" spans="1:5">
      <c r="A948" t="s">
        <v>164</v>
      </c>
      <c r="B948" t="s">
        <v>248</v>
      </c>
      <c r="C948" t="s">
        <v>528</v>
      </c>
      <c r="E948">
        <v>1</v>
      </c>
    </row>
    <row r="949" spans="1:5">
      <c r="A949" t="s">
        <v>164</v>
      </c>
      <c r="B949" t="s">
        <v>248</v>
      </c>
      <c r="C949" t="s">
        <v>529</v>
      </c>
      <c r="E949">
        <v>1</v>
      </c>
    </row>
    <row r="950" spans="1:5">
      <c r="A950" t="s">
        <v>164</v>
      </c>
      <c r="B950" t="s">
        <v>248</v>
      </c>
      <c r="C950" t="s">
        <v>530</v>
      </c>
      <c r="E950">
        <v>1</v>
      </c>
    </row>
    <row r="951" spans="1:5">
      <c r="A951" t="s">
        <v>164</v>
      </c>
      <c r="B951" t="s">
        <v>248</v>
      </c>
      <c r="C951" t="s">
        <v>531</v>
      </c>
      <c r="E951">
        <v>1</v>
      </c>
    </row>
    <row r="952" spans="1:5">
      <c r="A952" t="s">
        <v>164</v>
      </c>
      <c r="B952" t="s">
        <v>248</v>
      </c>
      <c r="C952" t="s">
        <v>532</v>
      </c>
      <c r="E952">
        <v>1</v>
      </c>
    </row>
    <row r="953" spans="1:5">
      <c r="A953" t="s">
        <v>164</v>
      </c>
      <c r="B953" t="s">
        <v>249</v>
      </c>
      <c r="C953" t="s">
        <v>528</v>
      </c>
      <c r="D953">
        <v>0</v>
      </c>
      <c r="E953">
        <v>1</v>
      </c>
    </row>
    <row r="954" spans="1:5">
      <c r="A954" t="s">
        <v>164</v>
      </c>
      <c r="B954" t="s">
        <v>249</v>
      </c>
      <c r="C954" t="s">
        <v>529</v>
      </c>
      <c r="D954">
        <v>0</v>
      </c>
      <c r="E954">
        <v>1</v>
      </c>
    </row>
    <row r="955" spans="1:5">
      <c r="A955" t="s">
        <v>164</v>
      </c>
      <c r="B955" t="s">
        <v>249</v>
      </c>
      <c r="C955" t="s">
        <v>530</v>
      </c>
      <c r="D955">
        <v>0</v>
      </c>
      <c r="E955">
        <v>1</v>
      </c>
    </row>
    <row r="956" spans="1:5">
      <c r="A956" t="s">
        <v>164</v>
      </c>
      <c r="B956" t="s">
        <v>249</v>
      </c>
      <c r="C956" t="s">
        <v>531</v>
      </c>
      <c r="D956">
        <v>0</v>
      </c>
      <c r="E956">
        <v>1</v>
      </c>
    </row>
    <row r="957" spans="1:5">
      <c r="A957" t="s">
        <v>164</v>
      </c>
      <c r="B957" t="s">
        <v>249</v>
      </c>
      <c r="C957" t="s">
        <v>532</v>
      </c>
      <c r="D957">
        <v>0</v>
      </c>
      <c r="E957">
        <v>1</v>
      </c>
    </row>
    <row r="958" spans="1:5">
      <c r="A958" t="s">
        <v>164</v>
      </c>
      <c r="B958" t="s">
        <v>250</v>
      </c>
      <c r="C958" t="s">
        <v>528</v>
      </c>
      <c r="D958">
        <v>0</v>
      </c>
      <c r="E958">
        <v>1</v>
      </c>
    </row>
    <row r="959" spans="1:5">
      <c r="A959" t="s">
        <v>164</v>
      </c>
      <c r="B959" t="s">
        <v>250</v>
      </c>
      <c r="C959" t="s">
        <v>529</v>
      </c>
      <c r="D959">
        <v>0</v>
      </c>
      <c r="E959">
        <v>1</v>
      </c>
    </row>
    <row r="960" spans="1:5">
      <c r="A960" t="s">
        <v>164</v>
      </c>
      <c r="B960" t="s">
        <v>250</v>
      </c>
      <c r="C960" t="s">
        <v>530</v>
      </c>
      <c r="D960">
        <v>0</v>
      </c>
      <c r="E960">
        <v>1</v>
      </c>
    </row>
    <row r="961" spans="1:5">
      <c r="A961" t="s">
        <v>164</v>
      </c>
      <c r="B961" t="s">
        <v>250</v>
      </c>
      <c r="C961" t="s">
        <v>531</v>
      </c>
      <c r="D961">
        <v>0</v>
      </c>
      <c r="E961">
        <v>1</v>
      </c>
    </row>
    <row r="962" spans="1:5">
      <c r="A962" t="s">
        <v>164</v>
      </c>
      <c r="B962" t="s">
        <v>250</v>
      </c>
      <c r="C962" t="s">
        <v>532</v>
      </c>
      <c r="D962">
        <v>0</v>
      </c>
      <c r="E962">
        <v>1</v>
      </c>
    </row>
    <row r="963" spans="1:5">
      <c r="A963" t="s">
        <v>164</v>
      </c>
      <c r="B963" t="s">
        <v>251</v>
      </c>
      <c r="C963" t="s">
        <v>528</v>
      </c>
      <c r="D963">
        <v>0</v>
      </c>
      <c r="E963">
        <v>1</v>
      </c>
    </row>
    <row r="964" spans="1:5">
      <c r="A964" t="s">
        <v>164</v>
      </c>
      <c r="B964" t="s">
        <v>251</v>
      </c>
      <c r="C964" t="s">
        <v>529</v>
      </c>
      <c r="D964">
        <v>0</v>
      </c>
      <c r="E964">
        <v>1</v>
      </c>
    </row>
    <row r="965" spans="1:5">
      <c r="A965" t="s">
        <v>164</v>
      </c>
      <c r="B965" t="s">
        <v>251</v>
      </c>
      <c r="C965" t="s">
        <v>530</v>
      </c>
      <c r="D965">
        <v>0</v>
      </c>
      <c r="E965">
        <v>1</v>
      </c>
    </row>
    <row r="966" spans="1:5">
      <c r="A966" t="s">
        <v>164</v>
      </c>
      <c r="B966" t="s">
        <v>251</v>
      </c>
      <c r="C966" t="s">
        <v>531</v>
      </c>
      <c r="D966">
        <v>0</v>
      </c>
      <c r="E966">
        <v>1</v>
      </c>
    </row>
    <row r="967" spans="1:5">
      <c r="A967" t="s">
        <v>164</v>
      </c>
      <c r="B967" t="s">
        <v>251</v>
      </c>
      <c r="C967" t="s">
        <v>532</v>
      </c>
      <c r="D967">
        <v>0</v>
      </c>
      <c r="E967">
        <v>1</v>
      </c>
    </row>
    <row r="968" spans="1:5">
      <c r="A968" t="s">
        <v>164</v>
      </c>
      <c r="B968" t="s">
        <v>252</v>
      </c>
      <c r="C968" t="s">
        <v>528</v>
      </c>
      <c r="D968">
        <v>0</v>
      </c>
      <c r="E968">
        <v>1</v>
      </c>
    </row>
    <row r="969" spans="1:5">
      <c r="A969" t="s">
        <v>164</v>
      </c>
      <c r="B969" t="s">
        <v>252</v>
      </c>
      <c r="C969" t="s">
        <v>529</v>
      </c>
      <c r="D969">
        <v>0</v>
      </c>
      <c r="E969">
        <v>1</v>
      </c>
    </row>
    <row r="970" spans="1:5">
      <c r="A970" t="s">
        <v>164</v>
      </c>
      <c r="B970" t="s">
        <v>252</v>
      </c>
      <c r="C970" t="s">
        <v>530</v>
      </c>
      <c r="D970">
        <v>0</v>
      </c>
      <c r="E970">
        <v>1</v>
      </c>
    </row>
    <row r="971" spans="1:5">
      <c r="A971" t="s">
        <v>164</v>
      </c>
      <c r="B971" t="s">
        <v>252</v>
      </c>
      <c r="C971" t="s">
        <v>531</v>
      </c>
      <c r="D971">
        <v>0</v>
      </c>
      <c r="E971">
        <v>1</v>
      </c>
    </row>
    <row r="972" spans="1:5">
      <c r="A972" t="s">
        <v>164</v>
      </c>
      <c r="B972" t="s">
        <v>252</v>
      </c>
      <c r="C972" t="s">
        <v>532</v>
      </c>
      <c r="D972">
        <v>0</v>
      </c>
      <c r="E972">
        <v>1</v>
      </c>
    </row>
    <row r="973" spans="1:5">
      <c r="A973" t="s">
        <v>164</v>
      </c>
      <c r="B973" t="s">
        <v>253</v>
      </c>
      <c r="C973" t="s">
        <v>528</v>
      </c>
      <c r="D973">
        <v>0</v>
      </c>
      <c r="E973">
        <v>1</v>
      </c>
    </row>
    <row r="974" spans="1:5">
      <c r="A974" t="s">
        <v>164</v>
      </c>
      <c r="B974" t="s">
        <v>253</v>
      </c>
      <c r="C974" t="s">
        <v>529</v>
      </c>
      <c r="D974">
        <v>0</v>
      </c>
      <c r="E974">
        <v>1</v>
      </c>
    </row>
    <row r="975" spans="1:5">
      <c r="A975" t="s">
        <v>164</v>
      </c>
      <c r="B975" t="s">
        <v>253</v>
      </c>
      <c r="C975" t="s">
        <v>530</v>
      </c>
      <c r="D975">
        <v>0</v>
      </c>
      <c r="E975">
        <v>1</v>
      </c>
    </row>
    <row r="976" spans="1:5">
      <c r="A976" t="s">
        <v>164</v>
      </c>
      <c r="B976" t="s">
        <v>253</v>
      </c>
      <c r="C976" t="s">
        <v>531</v>
      </c>
      <c r="D976">
        <v>0</v>
      </c>
      <c r="E976">
        <v>1</v>
      </c>
    </row>
    <row r="977" spans="1:5">
      <c r="A977" t="s">
        <v>164</v>
      </c>
      <c r="B977" t="s">
        <v>253</v>
      </c>
      <c r="C977" t="s">
        <v>532</v>
      </c>
      <c r="D977">
        <v>0</v>
      </c>
      <c r="E977">
        <v>1</v>
      </c>
    </row>
    <row r="978" spans="1:5">
      <c r="A978" t="s">
        <v>164</v>
      </c>
      <c r="B978" t="s">
        <v>255</v>
      </c>
      <c r="C978" t="s">
        <v>528</v>
      </c>
      <c r="D978">
        <v>1390800</v>
      </c>
      <c r="E978">
        <v>2</v>
      </c>
    </row>
    <row r="979" spans="1:5">
      <c r="A979" t="s">
        <v>164</v>
      </c>
      <c r="B979" t="s">
        <v>255</v>
      </c>
      <c r="C979" t="s">
        <v>529</v>
      </c>
      <c r="D979">
        <v>2231700</v>
      </c>
      <c r="E979">
        <v>2</v>
      </c>
    </row>
    <row r="980" spans="1:5">
      <c r="A980" t="s">
        <v>164</v>
      </c>
      <c r="B980" t="s">
        <v>255</v>
      </c>
      <c r="C980" t="s">
        <v>530</v>
      </c>
      <c r="D980">
        <v>2533000</v>
      </c>
      <c r="E980">
        <v>2</v>
      </c>
    </row>
    <row r="981" spans="1:5">
      <c r="A981" t="s">
        <v>164</v>
      </c>
      <c r="B981" t="s">
        <v>255</v>
      </c>
      <c r="C981" t="s">
        <v>531</v>
      </c>
      <c r="D981">
        <v>714850</v>
      </c>
      <c r="E981">
        <v>2</v>
      </c>
    </row>
    <row r="982" spans="1:5">
      <c r="A982" t="s">
        <v>164</v>
      </c>
      <c r="B982" t="s">
        <v>255</v>
      </c>
      <c r="C982" t="s">
        <v>532</v>
      </c>
      <c r="D982">
        <v>912000</v>
      </c>
      <c r="E982">
        <v>2</v>
      </c>
    </row>
    <row r="983" spans="1:5">
      <c r="A983" t="s">
        <v>164</v>
      </c>
      <c r="B983" t="s">
        <v>256</v>
      </c>
      <c r="C983" t="s">
        <v>528</v>
      </c>
      <c r="D983">
        <v>0</v>
      </c>
      <c r="E983">
        <v>1</v>
      </c>
    </row>
    <row r="984" spans="1:5">
      <c r="A984" t="s">
        <v>164</v>
      </c>
      <c r="B984" t="s">
        <v>256</v>
      </c>
      <c r="C984" t="s">
        <v>529</v>
      </c>
      <c r="D984">
        <v>0</v>
      </c>
      <c r="E984">
        <v>1</v>
      </c>
    </row>
    <row r="985" spans="1:5">
      <c r="A985" t="s">
        <v>164</v>
      </c>
      <c r="B985" t="s">
        <v>256</v>
      </c>
      <c r="C985" t="s">
        <v>530</v>
      </c>
      <c r="D985">
        <v>0</v>
      </c>
      <c r="E985">
        <v>1</v>
      </c>
    </row>
    <row r="986" spans="1:5">
      <c r="A986" t="s">
        <v>164</v>
      </c>
      <c r="B986" t="s">
        <v>256</v>
      </c>
      <c r="C986" t="s">
        <v>531</v>
      </c>
      <c r="D986">
        <v>0</v>
      </c>
      <c r="E986">
        <v>1</v>
      </c>
    </row>
    <row r="987" spans="1:5">
      <c r="A987" t="s">
        <v>164</v>
      </c>
      <c r="B987" t="s">
        <v>256</v>
      </c>
      <c r="C987" t="s">
        <v>532</v>
      </c>
      <c r="D987">
        <v>378675</v>
      </c>
      <c r="E987">
        <v>2</v>
      </c>
    </row>
    <row r="988" spans="1:5">
      <c r="A988" t="s">
        <v>164</v>
      </c>
      <c r="B988" t="s">
        <v>257</v>
      </c>
      <c r="C988" t="s">
        <v>528</v>
      </c>
      <c r="E988">
        <v>1</v>
      </c>
    </row>
    <row r="989" spans="1:5">
      <c r="A989" t="s">
        <v>164</v>
      </c>
      <c r="B989" t="s">
        <v>257</v>
      </c>
      <c r="C989" t="s">
        <v>529</v>
      </c>
      <c r="E989">
        <v>1</v>
      </c>
    </row>
    <row r="990" spans="1:5">
      <c r="A990" t="s">
        <v>164</v>
      </c>
      <c r="B990" t="s">
        <v>257</v>
      </c>
      <c r="C990" t="s">
        <v>530</v>
      </c>
      <c r="E990">
        <v>1</v>
      </c>
    </row>
    <row r="991" spans="1:5">
      <c r="A991" t="s">
        <v>164</v>
      </c>
      <c r="B991" t="s">
        <v>257</v>
      </c>
      <c r="C991" t="s">
        <v>531</v>
      </c>
      <c r="E991">
        <v>1</v>
      </c>
    </row>
    <row r="992" spans="1:5">
      <c r="A992" t="s">
        <v>164</v>
      </c>
      <c r="B992" t="s">
        <v>257</v>
      </c>
      <c r="C992" t="s">
        <v>532</v>
      </c>
      <c r="E992">
        <v>1</v>
      </c>
    </row>
    <row r="993" spans="1:5">
      <c r="A993" t="s">
        <v>164</v>
      </c>
      <c r="B993" t="s">
        <v>258</v>
      </c>
      <c r="C993" t="s">
        <v>528</v>
      </c>
      <c r="D993">
        <v>0</v>
      </c>
      <c r="E993">
        <v>1</v>
      </c>
    </row>
    <row r="994" spans="1:5">
      <c r="A994" t="s">
        <v>164</v>
      </c>
      <c r="B994" t="s">
        <v>258</v>
      </c>
      <c r="C994" t="s">
        <v>529</v>
      </c>
      <c r="D994">
        <v>0</v>
      </c>
      <c r="E994">
        <v>1</v>
      </c>
    </row>
    <row r="995" spans="1:5">
      <c r="A995" t="s">
        <v>164</v>
      </c>
      <c r="B995" t="s">
        <v>258</v>
      </c>
      <c r="C995" t="s">
        <v>530</v>
      </c>
      <c r="D995">
        <v>0</v>
      </c>
      <c r="E995">
        <v>1</v>
      </c>
    </row>
    <row r="996" spans="1:5">
      <c r="A996" t="s">
        <v>164</v>
      </c>
      <c r="B996" t="s">
        <v>258</v>
      </c>
      <c r="C996" t="s">
        <v>531</v>
      </c>
      <c r="D996">
        <v>0</v>
      </c>
      <c r="E996">
        <v>1</v>
      </c>
    </row>
    <row r="997" spans="1:5">
      <c r="A997" t="s">
        <v>164</v>
      </c>
      <c r="B997" t="s">
        <v>258</v>
      </c>
      <c r="C997" t="s">
        <v>532</v>
      </c>
      <c r="D997">
        <v>0</v>
      </c>
      <c r="E997">
        <v>1</v>
      </c>
    </row>
    <row r="998" spans="1:5">
      <c r="A998" t="s">
        <v>164</v>
      </c>
      <c r="B998" t="s">
        <v>259</v>
      </c>
      <c r="C998" t="s">
        <v>528</v>
      </c>
      <c r="D998">
        <v>0</v>
      </c>
      <c r="E998">
        <v>1</v>
      </c>
    </row>
    <row r="999" spans="1:5">
      <c r="A999" t="s">
        <v>164</v>
      </c>
      <c r="B999" t="s">
        <v>259</v>
      </c>
      <c r="C999" t="s">
        <v>529</v>
      </c>
      <c r="D999">
        <v>0</v>
      </c>
      <c r="E999">
        <v>1</v>
      </c>
    </row>
    <row r="1000" spans="1:5">
      <c r="A1000" t="s">
        <v>164</v>
      </c>
      <c r="B1000" t="s">
        <v>259</v>
      </c>
      <c r="C1000" t="s">
        <v>530</v>
      </c>
      <c r="D1000">
        <v>0</v>
      </c>
      <c r="E1000">
        <v>1</v>
      </c>
    </row>
    <row r="1001" spans="1:5">
      <c r="A1001" t="s">
        <v>164</v>
      </c>
      <c r="B1001" t="s">
        <v>259</v>
      </c>
      <c r="C1001" t="s">
        <v>531</v>
      </c>
      <c r="D1001">
        <v>0</v>
      </c>
      <c r="E1001">
        <v>1</v>
      </c>
    </row>
    <row r="1002" spans="1:5">
      <c r="A1002" t="s">
        <v>164</v>
      </c>
      <c r="B1002" t="s">
        <v>259</v>
      </c>
      <c r="C1002" t="s">
        <v>532</v>
      </c>
      <c r="D1002">
        <v>0</v>
      </c>
      <c r="E1002">
        <v>1</v>
      </c>
    </row>
    <row r="1003" spans="1:5">
      <c r="A1003" t="s">
        <v>164</v>
      </c>
      <c r="B1003" t="s">
        <v>260</v>
      </c>
      <c r="C1003" t="s">
        <v>528</v>
      </c>
      <c r="E1003">
        <v>1</v>
      </c>
    </row>
    <row r="1004" spans="1:5">
      <c r="A1004" t="s">
        <v>164</v>
      </c>
      <c r="B1004" t="s">
        <v>260</v>
      </c>
      <c r="C1004" t="s">
        <v>529</v>
      </c>
      <c r="E1004">
        <v>1</v>
      </c>
    </row>
    <row r="1005" spans="1:5">
      <c r="A1005" t="s">
        <v>164</v>
      </c>
      <c r="B1005" t="s">
        <v>260</v>
      </c>
      <c r="C1005" t="s">
        <v>530</v>
      </c>
      <c r="E1005">
        <v>1</v>
      </c>
    </row>
    <row r="1006" spans="1:5">
      <c r="A1006" t="s">
        <v>164</v>
      </c>
      <c r="B1006" t="s">
        <v>260</v>
      </c>
      <c r="C1006" t="s">
        <v>531</v>
      </c>
      <c r="E1006">
        <v>1</v>
      </c>
    </row>
    <row r="1007" spans="1:5">
      <c r="A1007" t="s">
        <v>164</v>
      </c>
      <c r="B1007" t="s">
        <v>260</v>
      </c>
      <c r="C1007" t="s">
        <v>532</v>
      </c>
      <c r="E1007">
        <v>1</v>
      </c>
    </row>
    <row r="1008" spans="1:5">
      <c r="A1008" t="s">
        <v>164</v>
      </c>
      <c r="B1008" t="s">
        <v>261</v>
      </c>
      <c r="C1008" t="s">
        <v>528</v>
      </c>
      <c r="D1008">
        <v>0</v>
      </c>
      <c r="E1008">
        <v>1</v>
      </c>
    </row>
    <row r="1009" spans="1:5">
      <c r="A1009" t="s">
        <v>164</v>
      </c>
      <c r="B1009" t="s">
        <v>261</v>
      </c>
      <c r="C1009" t="s">
        <v>529</v>
      </c>
      <c r="D1009">
        <v>0</v>
      </c>
      <c r="E1009">
        <v>1</v>
      </c>
    </row>
    <row r="1010" spans="1:5">
      <c r="A1010" t="s">
        <v>164</v>
      </c>
      <c r="B1010" t="s">
        <v>261</v>
      </c>
      <c r="C1010" t="s">
        <v>530</v>
      </c>
      <c r="D1010">
        <v>0</v>
      </c>
      <c r="E1010">
        <v>1</v>
      </c>
    </row>
    <row r="1011" spans="1:5">
      <c r="A1011" t="s">
        <v>164</v>
      </c>
      <c r="B1011" t="s">
        <v>261</v>
      </c>
      <c r="C1011" t="s">
        <v>531</v>
      </c>
      <c r="D1011">
        <v>0</v>
      </c>
      <c r="E1011">
        <v>1</v>
      </c>
    </row>
    <row r="1012" spans="1:5">
      <c r="A1012" t="s">
        <v>164</v>
      </c>
      <c r="B1012" t="s">
        <v>261</v>
      </c>
      <c r="C1012" t="s">
        <v>532</v>
      </c>
      <c r="D1012">
        <v>0</v>
      </c>
      <c r="E1012">
        <v>1</v>
      </c>
    </row>
    <row r="1013" spans="1:5">
      <c r="A1013" t="s">
        <v>164</v>
      </c>
      <c r="B1013" t="s">
        <v>262</v>
      </c>
      <c r="C1013" t="s">
        <v>528</v>
      </c>
      <c r="E1013">
        <v>1</v>
      </c>
    </row>
    <row r="1014" spans="1:5">
      <c r="A1014" t="s">
        <v>164</v>
      </c>
      <c r="B1014" t="s">
        <v>262</v>
      </c>
      <c r="C1014" t="s">
        <v>529</v>
      </c>
      <c r="E1014">
        <v>1</v>
      </c>
    </row>
    <row r="1015" spans="1:5">
      <c r="A1015" t="s">
        <v>164</v>
      </c>
      <c r="B1015" t="s">
        <v>262</v>
      </c>
      <c r="C1015" t="s">
        <v>530</v>
      </c>
      <c r="E1015">
        <v>1</v>
      </c>
    </row>
    <row r="1016" spans="1:5">
      <c r="A1016" t="s">
        <v>164</v>
      </c>
      <c r="B1016" t="s">
        <v>262</v>
      </c>
      <c r="C1016" t="s">
        <v>531</v>
      </c>
      <c r="E1016">
        <v>1</v>
      </c>
    </row>
    <row r="1017" spans="1:5">
      <c r="A1017" t="s">
        <v>164</v>
      </c>
      <c r="B1017" t="s">
        <v>262</v>
      </c>
      <c r="C1017" t="s">
        <v>532</v>
      </c>
      <c r="E1017">
        <v>1</v>
      </c>
    </row>
    <row r="1018" spans="1:5">
      <c r="A1018" t="s">
        <v>164</v>
      </c>
      <c r="B1018" t="s">
        <v>263</v>
      </c>
      <c r="C1018" t="s">
        <v>528</v>
      </c>
      <c r="D1018">
        <v>0</v>
      </c>
      <c r="E1018">
        <v>1</v>
      </c>
    </row>
    <row r="1019" spans="1:5">
      <c r="A1019" t="s">
        <v>164</v>
      </c>
      <c r="B1019" t="s">
        <v>263</v>
      </c>
      <c r="C1019" t="s">
        <v>529</v>
      </c>
      <c r="D1019">
        <v>0</v>
      </c>
      <c r="E1019">
        <v>1</v>
      </c>
    </row>
    <row r="1020" spans="1:5">
      <c r="A1020" t="s">
        <v>164</v>
      </c>
      <c r="B1020" t="s">
        <v>263</v>
      </c>
      <c r="C1020" t="s">
        <v>530</v>
      </c>
      <c r="D1020">
        <v>0</v>
      </c>
      <c r="E1020">
        <v>1</v>
      </c>
    </row>
    <row r="1021" spans="1:5">
      <c r="A1021" t="s">
        <v>164</v>
      </c>
      <c r="B1021" t="s">
        <v>263</v>
      </c>
      <c r="C1021" t="s">
        <v>531</v>
      </c>
      <c r="D1021">
        <v>0</v>
      </c>
      <c r="E1021">
        <v>1</v>
      </c>
    </row>
    <row r="1022" spans="1:5">
      <c r="A1022" t="s">
        <v>164</v>
      </c>
      <c r="B1022" t="s">
        <v>263</v>
      </c>
      <c r="C1022" t="s">
        <v>532</v>
      </c>
      <c r="D1022">
        <v>0</v>
      </c>
      <c r="E1022">
        <v>1</v>
      </c>
    </row>
    <row r="1023" spans="1:5">
      <c r="A1023" t="s">
        <v>164</v>
      </c>
      <c r="B1023" t="s">
        <v>264</v>
      </c>
      <c r="C1023" t="s">
        <v>528</v>
      </c>
      <c r="E1023">
        <v>1</v>
      </c>
    </row>
    <row r="1024" spans="1:5">
      <c r="A1024" t="s">
        <v>164</v>
      </c>
      <c r="B1024" t="s">
        <v>264</v>
      </c>
      <c r="C1024" t="s">
        <v>529</v>
      </c>
      <c r="E1024">
        <v>1</v>
      </c>
    </row>
    <row r="1025" spans="1:5">
      <c r="A1025" t="s">
        <v>164</v>
      </c>
      <c r="B1025" t="s">
        <v>264</v>
      </c>
      <c r="C1025" t="s">
        <v>530</v>
      </c>
      <c r="E1025">
        <v>1</v>
      </c>
    </row>
    <row r="1026" spans="1:5">
      <c r="A1026" t="s">
        <v>164</v>
      </c>
      <c r="B1026" t="s">
        <v>264</v>
      </c>
      <c r="C1026" t="s">
        <v>531</v>
      </c>
      <c r="E1026">
        <v>1</v>
      </c>
    </row>
    <row r="1027" spans="1:5">
      <c r="A1027" t="s">
        <v>164</v>
      </c>
      <c r="B1027" t="s">
        <v>264</v>
      </c>
      <c r="C1027" t="s">
        <v>532</v>
      </c>
      <c r="E1027">
        <v>1</v>
      </c>
    </row>
    <row r="1028" spans="1:5">
      <c r="A1028" t="s">
        <v>164</v>
      </c>
      <c r="B1028" t="s">
        <v>265</v>
      </c>
      <c r="C1028" t="s">
        <v>528</v>
      </c>
      <c r="D1028">
        <v>0</v>
      </c>
      <c r="E1028">
        <v>1</v>
      </c>
    </row>
    <row r="1029" spans="1:5">
      <c r="A1029" t="s">
        <v>164</v>
      </c>
      <c r="B1029" t="s">
        <v>265</v>
      </c>
      <c r="C1029" t="s">
        <v>529</v>
      </c>
      <c r="D1029">
        <v>0</v>
      </c>
      <c r="E1029">
        <v>1</v>
      </c>
    </row>
    <row r="1030" spans="1:5">
      <c r="A1030" t="s">
        <v>164</v>
      </c>
      <c r="B1030" t="s">
        <v>265</v>
      </c>
      <c r="C1030" t="s">
        <v>530</v>
      </c>
      <c r="D1030">
        <v>0</v>
      </c>
      <c r="E1030">
        <v>1</v>
      </c>
    </row>
    <row r="1031" spans="1:5">
      <c r="A1031" t="s">
        <v>164</v>
      </c>
      <c r="B1031" t="s">
        <v>265</v>
      </c>
      <c r="C1031" t="s">
        <v>531</v>
      </c>
      <c r="D1031">
        <v>0</v>
      </c>
      <c r="E1031">
        <v>1</v>
      </c>
    </row>
    <row r="1032" spans="1:5">
      <c r="A1032" t="s">
        <v>164</v>
      </c>
      <c r="B1032" t="s">
        <v>265</v>
      </c>
      <c r="C1032" t="s">
        <v>532</v>
      </c>
      <c r="D1032">
        <v>70400</v>
      </c>
      <c r="E1032">
        <v>2</v>
      </c>
    </row>
    <row r="1033" spans="1:5">
      <c r="A1033" t="s">
        <v>164</v>
      </c>
      <c r="B1033" t="s">
        <v>266</v>
      </c>
      <c r="C1033" t="s">
        <v>528</v>
      </c>
      <c r="D1033">
        <v>0</v>
      </c>
      <c r="E1033">
        <v>1</v>
      </c>
    </row>
    <row r="1034" spans="1:5">
      <c r="A1034" t="s">
        <v>164</v>
      </c>
      <c r="B1034" t="s">
        <v>266</v>
      </c>
      <c r="C1034" t="s">
        <v>529</v>
      </c>
      <c r="D1034">
        <v>0</v>
      </c>
      <c r="E1034">
        <v>1</v>
      </c>
    </row>
    <row r="1035" spans="1:5">
      <c r="A1035" t="s">
        <v>164</v>
      </c>
      <c r="B1035" t="s">
        <v>266</v>
      </c>
      <c r="C1035" t="s">
        <v>530</v>
      </c>
      <c r="D1035">
        <v>0</v>
      </c>
      <c r="E1035">
        <v>1</v>
      </c>
    </row>
    <row r="1036" spans="1:5">
      <c r="A1036" t="s">
        <v>164</v>
      </c>
      <c r="B1036" t="s">
        <v>266</v>
      </c>
      <c r="C1036" t="s">
        <v>531</v>
      </c>
      <c r="D1036">
        <v>0</v>
      </c>
      <c r="E1036">
        <v>1</v>
      </c>
    </row>
    <row r="1037" spans="1:5">
      <c r="A1037" t="s">
        <v>164</v>
      </c>
      <c r="B1037" t="s">
        <v>266</v>
      </c>
      <c r="C1037" t="s">
        <v>532</v>
      </c>
      <c r="D1037">
        <v>0</v>
      </c>
      <c r="E1037">
        <v>1</v>
      </c>
    </row>
    <row r="1038" spans="1:5">
      <c r="A1038" t="s">
        <v>164</v>
      </c>
      <c r="B1038" t="s">
        <v>267</v>
      </c>
      <c r="C1038" t="s">
        <v>528</v>
      </c>
      <c r="E1038">
        <v>1</v>
      </c>
    </row>
    <row r="1039" spans="1:5">
      <c r="A1039" t="s">
        <v>164</v>
      </c>
      <c r="B1039" t="s">
        <v>267</v>
      </c>
      <c r="C1039" t="s">
        <v>529</v>
      </c>
      <c r="E1039">
        <v>1</v>
      </c>
    </row>
    <row r="1040" spans="1:5">
      <c r="A1040" t="s">
        <v>164</v>
      </c>
      <c r="B1040" t="s">
        <v>267</v>
      </c>
      <c r="C1040" t="s">
        <v>530</v>
      </c>
      <c r="E1040">
        <v>1</v>
      </c>
    </row>
    <row r="1041" spans="1:5">
      <c r="A1041" t="s">
        <v>164</v>
      </c>
      <c r="B1041" t="s">
        <v>267</v>
      </c>
      <c r="C1041" t="s">
        <v>531</v>
      </c>
      <c r="E1041">
        <v>1</v>
      </c>
    </row>
    <row r="1042" spans="1:5">
      <c r="A1042" t="s">
        <v>164</v>
      </c>
      <c r="B1042" t="s">
        <v>267</v>
      </c>
      <c r="C1042" t="s">
        <v>532</v>
      </c>
      <c r="E1042">
        <v>1</v>
      </c>
    </row>
    <row r="1043" spans="1:5">
      <c r="A1043" t="s">
        <v>164</v>
      </c>
      <c r="B1043" t="s">
        <v>268</v>
      </c>
      <c r="C1043" t="s">
        <v>528</v>
      </c>
      <c r="E1043">
        <v>1</v>
      </c>
    </row>
    <row r="1044" spans="1:5">
      <c r="A1044" t="s">
        <v>164</v>
      </c>
      <c r="B1044" t="s">
        <v>268</v>
      </c>
      <c r="C1044" t="s">
        <v>529</v>
      </c>
      <c r="E1044">
        <v>1</v>
      </c>
    </row>
    <row r="1045" spans="1:5">
      <c r="A1045" t="s">
        <v>164</v>
      </c>
      <c r="B1045" t="s">
        <v>268</v>
      </c>
      <c r="C1045" t="s">
        <v>530</v>
      </c>
      <c r="E1045">
        <v>1</v>
      </c>
    </row>
    <row r="1046" spans="1:5">
      <c r="A1046" t="s">
        <v>164</v>
      </c>
      <c r="B1046" t="s">
        <v>268</v>
      </c>
      <c r="C1046" t="s">
        <v>531</v>
      </c>
      <c r="E1046">
        <v>1</v>
      </c>
    </row>
    <row r="1047" spans="1:5">
      <c r="A1047" t="s">
        <v>164</v>
      </c>
      <c r="B1047" t="s">
        <v>268</v>
      </c>
      <c r="C1047" t="s">
        <v>532</v>
      </c>
      <c r="E1047">
        <v>1</v>
      </c>
    </row>
    <row r="1048" spans="1:5">
      <c r="A1048" t="s">
        <v>164</v>
      </c>
      <c r="B1048" t="s">
        <v>269</v>
      </c>
      <c r="C1048" t="s">
        <v>528</v>
      </c>
      <c r="E1048">
        <v>1</v>
      </c>
    </row>
    <row r="1049" spans="1:5">
      <c r="A1049" t="s">
        <v>164</v>
      </c>
      <c r="B1049" t="s">
        <v>269</v>
      </c>
      <c r="C1049" t="s">
        <v>529</v>
      </c>
      <c r="E1049">
        <v>1</v>
      </c>
    </row>
    <row r="1050" spans="1:5">
      <c r="A1050" t="s">
        <v>164</v>
      </c>
      <c r="B1050" t="s">
        <v>269</v>
      </c>
      <c r="C1050" t="s">
        <v>530</v>
      </c>
      <c r="E1050">
        <v>1</v>
      </c>
    </row>
    <row r="1051" spans="1:5">
      <c r="A1051" t="s">
        <v>164</v>
      </c>
      <c r="B1051" t="s">
        <v>269</v>
      </c>
      <c r="C1051" t="s">
        <v>531</v>
      </c>
      <c r="E1051">
        <v>1</v>
      </c>
    </row>
    <row r="1052" spans="1:5">
      <c r="A1052" t="s">
        <v>164</v>
      </c>
      <c r="B1052" t="s">
        <v>269</v>
      </c>
      <c r="C1052" t="s">
        <v>532</v>
      </c>
      <c r="E1052">
        <v>1</v>
      </c>
    </row>
    <row r="1053" spans="1:5">
      <c r="A1053" t="s">
        <v>164</v>
      </c>
      <c r="B1053" t="s">
        <v>270</v>
      </c>
      <c r="C1053" t="s">
        <v>528</v>
      </c>
      <c r="E1053">
        <v>1</v>
      </c>
    </row>
    <row r="1054" spans="1:5">
      <c r="A1054" t="s">
        <v>164</v>
      </c>
      <c r="B1054" t="s">
        <v>270</v>
      </c>
      <c r="C1054" t="s">
        <v>529</v>
      </c>
      <c r="E1054">
        <v>1</v>
      </c>
    </row>
    <row r="1055" spans="1:5">
      <c r="A1055" t="s">
        <v>164</v>
      </c>
      <c r="B1055" t="s">
        <v>270</v>
      </c>
      <c r="C1055" t="s">
        <v>530</v>
      </c>
      <c r="E1055">
        <v>1</v>
      </c>
    </row>
    <row r="1056" spans="1:5">
      <c r="A1056" t="s">
        <v>164</v>
      </c>
      <c r="B1056" t="s">
        <v>270</v>
      </c>
      <c r="C1056" t="s">
        <v>531</v>
      </c>
      <c r="E1056">
        <v>1</v>
      </c>
    </row>
    <row r="1057" spans="1:5">
      <c r="A1057" t="s">
        <v>164</v>
      </c>
      <c r="B1057" t="s">
        <v>270</v>
      </c>
      <c r="C1057" t="s">
        <v>532</v>
      </c>
      <c r="E1057">
        <v>1</v>
      </c>
    </row>
    <row r="1058" spans="1:5">
      <c r="A1058" t="s">
        <v>164</v>
      </c>
      <c r="B1058" t="s">
        <v>271</v>
      </c>
      <c r="C1058" t="s">
        <v>528</v>
      </c>
      <c r="D1058">
        <v>0</v>
      </c>
      <c r="E1058">
        <v>1</v>
      </c>
    </row>
    <row r="1059" spans="1:5">
      <c r="A1059" t="s">
        <v>164</v>
      </c>
      <c r="B1059" t="s">
        <v>271</v>
      </c>
      <c r="C1059" t="s">
        <v>529</v>
      </c>
      <c r="D1059">
        <v>0</v>
      </c>
      <c r="E1059">
        <v>1</v>
      </c>
    </row>
    <row r="1060" spans="1:5">
      <c r="A1060" t="s">
        <v>164</v>
      </c>
      <c r="B1060" t="s">
        <v>271</v>
      </c>
      <c r="C1060" t="s">
        <v>530</v>
      </c>
      <c r="D1060">
        <v>0</v>
      </c>
      <c r="E1060">
        <v>1</v>
      </c>
    </row>
    <row r="1061" spans="1:5">
      <c r="A1061" t="s">
        <v>164</v>
      </c>
      <c r="B1061" t="s">
        <v>271</v>
      </c>
      <c r="C1061" t="s">
        <v>531</v>
      </c>
      <c r="D1061">
        <v>0</v>
      </c>
      <c r="E1061">
        <v>1</v>
      </c>
    </row>
    <row r="1062" spans="1:5">
      <c r="A1062" t="s">
        <v>164</v>
      </c>
      <c r="B1062" t="s">
        <v>271</v>
      </c>
      <c r="C1062" t="s">
        <v>532</v>
      </c>
      <c r="D1062">
        <v>0</v>
      </c>
      <c r="E1062">
        <v>1</v>
      </c>
    </row>
    <row r="1063" spans="1:5">
      <c r="A1063" t="s">
        <v>164</v>
      </c>
      <c r="B1063" t="s">
        <v>272</v>
      </c>
      <c r="C1063" t="s">
        <v>528</v>
      </c>
      <c r="D1063">
        <v>0</v>
      </c>
      <c r="E1063">
        <v>1</v>
      </c>
    </row>
    <row r="1064" spans="1:5">
      <c r="A1064" t="s">
        <v>164</v>
      </c>
      <c r="B1064" t="s">
        <v>272</v>
      </c>
      <c r="C1064" t="s">
        <v>529</v>
      </c>
      <c r="D1064">
        <v>0</v>
      </c>
      <c r="E1064">
        <v>1</v>
      </c>
    </row>
    <row r="1065" spans="1:5">
      <c r="A1065" t="s">
        <v>164</v>
      </c>
      <c r="B1065" t="s">
        <v>272</v>
      </c>
      <c r="C1065" t="s">
        <v>530</v>
      </c>
      <c r="D1065">
        <v>0</v>
      </c>
      <c r="E1065">
        <v>1</v>
      </c>
    </row>
    <row r="1066" spans="1:5">
      <c r="A1066" t="s">
        <v>164</v>
      </c>
      <c r="B1066" t="s">
        <v>272</v>
      </c>
      <c r="C1066" t="s">
        <v>531</v>
      </c>
      <c r="D1066">
        <v>0</v>
      </c>
      <c r="E1066">
        <v>1</v>
      </c>
    </row>
    <row r="1067" spans="1:5">
      <c r="A1067" t="s">
        <v>164</v>
      </c>
      <c r="B1067" t="s">
        <v>272</v>
      </c>
      <c r="C1067" t="s">
        <v>532</v>
      </c>
      <c r="D1067">
        <v>0</v>
      </c>
      <c r="E1067">
        <v>1</v>
      </c>
    </row>
    <row r="1068" spans="1:5">
      <c r="A1068" t="s">
        <v>164</v>
      </c>
      <c r="B1068" t="s">
        <v>273</v>
      </c>
      <c r="C1068" t="s">
        <v>528</v>
      </c>
      <c r="E1068">
        <v>1</v>
      </c>
    </row>
    <row r="1069" spans="1:5">
      <c r="A1069" t="s">
        <v>164</v>
      </c>
      <c r="B1069" t="s">
        <v>273</v>
      </c>
      <c r="C1069" t="s">
        <v>529</v>
      </c>
      <c r="E1069">
        <v>1</v>
      </c>
    </row>
    <row r="1070" spans="1:5">
      <c r="A1070" t="s">
        <v>164</v>
      </c>
      <c r="B1070" t="s">
        <v>273</v>
      </c>
      <c r="C1070" t="s">
        <v>530</v>
      </c>
      <c r="E1070">
        <v>1</v>
      </c>
    </row>
    <row r="1071" spans="1:5">
      <c r="A1071" t="s">
        <v>164</v>
      </c>
      <c r="B1071" t="s">
        <v>273</v>
      </c>
      <c r="C1071" t="s">
        <v>531</v>
      </c>
      <c r="E1071">
        <v>1</v>
      </c>
    </row>
    <row r="1072" spans="1:5">
      <c r="A1072" t="s">
        <v>164</v>
      </c>
      <c r="B1072" t="s">
        <v>273</v>
      </c>
      <c r="C1072" t="s">
        <v>532</v>
      </c>
      <c r="E1072">
        <v>1</v>
      </c>
    </row>
    <row r="1073" spans="1:5">
      <c r="A1073" t="s">
        <v>164</v>
      </c>
      <c r="B1073" t="s">
        <v>274</v>
      </c>
      <c r="C1073" t="s">
        <v>528</v>
      </c>
      <c r="E1073">
        <v>1</v>
      </c>
    </row>
    <row r="1074" spans="1:5">
      <c r="A1074" t="s">
        <v>164</v>
      </c>
      <c r="B1074" t="s">
        <v>274</v>
      </c>
      <c r="C1074" t="s">
        <v>529</v>
      </c>
      <c r="E1074">
        <v>1</v>
      </c>
    </row>
    <row r="1075" spans="1:5">
      <c r="A1075" t="s">
        <v>164</v>
      </c>
      <c r="B1075" t="s">
        <v>274</v>
      </c>
      <c r="C1075" t="s">
        <v>530</v>
      </c>
      <c r="E1075">
        <v>1</v>
      </c>
    </row>
    <row r="1076" spans="1:5">
      <c r="A1076" t="s">
        <v>164</v>
      </c>
      <c r="B1076" t="s">
        <v>274</v>
      </c>
      <c r="C1076" t="s">
        <v>531</v>
      </c>
      <c r="E1076">
        <v>1</v>
      </c>
    </row>
    <row r="1077" spans="1:5">
      <c r="A1077" t="s">
        <v>164</v>
      </c>
      <c r="B1077" t="s">
        <v>274</v>
      </c>
      <c r="C1077" t="s">
        <v>532</v>
      </c>
      <c r="E1077">
        <v>1</v>
      </c>
    </row>
    <row r="1078" spans="1:5">
      <c r="A1078" t="s">
        <v>164</v>
      </c>
      <c r="B1078" t="s">
        <v>275</v>
      </c>
      <c r="C1078" t="s">
        <v>528</v>
      </c>
      <c r="D1078">
        <v>0</v>
      </c>
      <c r="E1078">
        <v>1</v>
      </c>
    </row>
    <row r="1079" spans="1:5">
      <c r="A1079" t="s">
        <v>164</v>
      </c>
      <c r="B1079" t="s">
        <v>275</v>
      </c>
      <c r="C1079" t="s">
        <v>529</v>
      </c>
      <c r="D1079">
        <v>0</v>
      </c>
      <c r="E1079">
        <v>1</v>
      </c>
    </row>
    <row r="1080" spans="1:5">
      <c r="A1080" t="s">
        <v>164</v>
      </c>
      <c r="B1080" t="s">
        <v>275</v>
      </c>
      <c r="C1080" t="s">
        <v>530</v>
      </c>
      <c r="D1080">
        <v>0</v>
      </c>
      <c r="E1080">
        <v>1</v>
      </c>
    </row>
    <row r="1081" spans="1:5">
      <c r="A1081" t="s">
        <v>164</v>
      </c>
      <c r="B1081" t="s">
        <v>275</v>
      </c>
      <c r="C1081" t="s">
        <v>531</v>
      </c>
      <c r="D1081">
        <v>0</v>
      </c>
      <c r="E1081">
        <v>1</v>
      </c>
    </row>
    <row r="1082" spans="1:5">
      <c r="A1082" t="s">
        <v>164</v>
      </c>
      <c r="B1082" t="s">
        <v>275</v>
      </c>
      <c r="C1082" t="s">
        <v>532</v>
      </c>
      <c r="D1082">
        <v>0</v>
      </c>
      <c r="E1082">
        <v>1</v>
      </c>
    </row>
    <row r="1083" spans="1:5">
      <c r="A1083" t="s">
        <v>164</v>
      </c>
      <c r="B1083" t="s">
        <v>276</v>
      </c>
      <c r="C1083" t="s">
        <v>528</v>
      </c>
      <c r="E1083">
        <v>1</v>
      </c>
    </row>
    <row r="1084" spans="1:5">
      <c r="A1084" t="s">
        <v>164</v>
      </c>
      <c r="B1084" t="s">
        <v>276</v>
      </c>
      <c r="C1084" t="s">
        <v>529</v>
      </c>
      <c r="E1084">
        <v>1</v>
      </c>
    </row>
    <row r="1085" spans="1:5">
      <c r="A1085" t="s">
        <v>164</v>
      </c>
      <c r="B1085" t="s">
        <v>276</v>
      </c>
      <c r="C1085" t="s">
        <v>530</v>
      </c>
      <c r="E1085">
        <v>1</v>
      </c>
    </row>
    <row r="1086" spans="1:5">
      <c r="A1086" t="s">
        <v>164</v>
      </c>
      <c r="B1086" t="s">
        <v>276</v>
      </c>
      <c r="C1086" t="s">
        <v>531</v>
      </c>
      <c r="E1086">
        <v>1</v>
      </c>
    </row>
    <row r="1087" spans="1:5">
      <c r="A1087" t="s">
        <v>164</v>
      </c>
      <c r="B1087" t="s">
        <v>276</v>
      </c>
      <c r="C1087" t="s">
        <v>532</v>
      </c>
      <c r="E1087">
        <v>1</v>
      </c>
    </row>
    <row r="1088" spans="1:5">
      <c r="A1088" t="s">
        <v>164</v>
      </c>
      <c r="B1088" t="s">
        <v>277</v>
      </c>
      <c r="C1088" t="s">
        <v>528</v>
      </c>
      <c r="E1088">
        <v>1</v>
      </c>
    </row>
    <row r="1089" spans="1:5">
      <c r="A1089" t="s">
        <v>164</v>
      </c>
      <c r="B1089" t="s">
        <v>277</v>
      </c>
      <c r="C1089" t="s">
        <v>529</v>
      </c>
      <c r="E1089">
        <v>1</v>
      </c>
    </row>
    <row r="1090" spans="1:5">
      <c r="A1090" t="s">
        <v>164</v>
      </c>
      <c r="B1090" t="s">
        <v>277</v>
      </c>
      <c r="C1090" t="s">
        <v>530</v>
      </c>
      <c r="E1090">
        <v>1</v>
      </c>
    </row>
    <row r="1091" spans="1:5">
      <c r="A1091" t="s">
        <v>164</v>
      </c>
      <c r="B1091" t="s">
        <v>277</v>
      </c>
      <c r="C1091" t="s">
        <v>531</v>
      </c>
      <c r="E1091">
        <v>1</v>
      </c>
    </row>
    <row r="1092" spans="1:5">
      <c r="A1092" t="s">
        <v>164</v>
      </c>
      <c r="B1092" t="s">
        <v>277</v>
      </c>
      <c r="C1092" t="s">
        <v>532</v>
      </c>
      <c r="E1092">
        <v>1</v>
      </c>
    </row>
    <row r="1093" spans="1:5">
      <c r="A1093" t="s">
        <v>164</v>
      </c>
      <c r="B1093" t="s">
        <v>278</v>
      </c>
      <c r="C1093" t="s">
        <v>528</v>
      </c>
      <c r="E1093">
        <v>1</v>
      </c>
    </row>
    <row r="1094" spans="1:5">
      <c r="A1094" t="s">
        <v>164</v>
      </c>
      <c r="B1094" t="s">
        <v>278</v>
      </c>
      <c r="C1094" t="s">
        <v>529</v>
      </c>
      <c r="E1094">
        <v>1</v>
      </c>
    </row>
    <row r="1095" spans="1:5">
      <c r="A1095" t="s">
        <v>164</v>
      </c>
      <c r="B1095" t="s">
        <v>278</v>
      </c>
      <c r="C1095" t="s">
        <v>530</v>
      </c>
      <c r="E1095">
        <v>1</v>
      </c>
    </row>
    <row r="1096" spans="1:5">
      <c r="A1096" t="s">
        <v>164</v>
      </c>
      <c r="B1096" t="s">
        <v>278</v>
      </c>
      <c r="C1096" t="s">
        <v>531</v>
      </c>
      <c r="E1096">
        <v>1</v>
      </c>
    </row>
    <row r="1097" spans="1:5">
      <c r="A1097" t="s">
        <v>164</v>
      </c>
      <c r="B1097" t="s">
        <v>278</v>
      </c>
      <c r="C1097" t="s">
        <v>532</v>
      </c>
      <c r="E1097">
        <v>1</v>
      </c>
    </row>
    <row r="1098" spans="1:5">
      <c r="A1098" t="s">
        <v>164</v>
      </c>
      <c r="B1098" t="s">
        <v>279</v>
      </c>
      <c r="C1098" t="s">
        <v>528</v>
      </c>
      <c r="D1098">
        <v>0</v>
      </c>
      <c r="E1098">
        <v>1</v>
      </c>
    </row>
    <row r="1099" spans="1:5">
      <c r="A1099" t="s">
        <v>164</v>
      </c>
      <c r="B1099" t="s">
        <v>279</v>
      </c>
      <c r="C1099" t="s">
        <v>529</v>
      </c>
      <c r="D1099">
        <v>0</v>
      </c>
      <c r="E1099">
        <v>1</v>
      </c>
    </row>
    <row r="1100" spans="1:5">
      <c r="A1100" t="s">
        <v>164</v>
      </c>
      <c r="B1100" t="s">
        <v>279</v>
      </c>
      <c r="C1100" t="s">
        <v>530</v>
      </c>
      <c r="D1100">
        <v>0</v>
      </c>
      <c r="E1100">
        <v>1</v>
      </c>
    </row>
    <row r="1101" spans="1:5">
      <c r="A1101" t="s">
        <v>164</v>
      </c>
      <c r="B1101" t="s">
        <v>279</v>
      </c>
      <c r="C1101" t="s">
        <v>531</v>
      </c>
      <c r="D1101">
        <v>0</v>
      </c>
      <c r="E1101">
        <v>1</v>
      </c>
    </row>
    <row r="1102" spans="1:5">
      <c r="A1102" t="s">
        <v>164</v>
      </c>
      <c r="B1102" t="s">
        <v>279</v>
      </c>
      <c r="C1102" t="s">
        <v>532</v>
      </c>
      <c r="D1102">
        <v>0</v>
      </c>
      <c r="E1102">
        <v>1</v>
      </c>
    </row>
    <row r="1103" spans="1:5">
      <c r="A1103" t="s">
        <v>164</v>
      </c>
      <c r="B1103" t="s">
        <v>280</v>
      </c>
      <c r="C1103" t="s">
        <v>528</v>
      </c>
      <c r="E1103">
        <v>1</v>
      </c>
    </row>
    <row r="1104" spans="1:5">
      <c r="A1104" t="s">
        <v>164</v>
      </c>
      <c r="B1104" t="s">
        <v>280</v>
      </c>
      <c r="C1104" t="s">
        <v>529</v>
      </c>
      <c r="E1104">
        <v>1</v>
      </c>
    </row>
    <row r="1105" spans="1:5">
      <c r="A1105" t="s">
        <v>164</v>
      </c>
      <c r="B1105" t="s">
        <v>280</v>
      </c>
      <c r="C1105" t="s">
        <v>530</v>
      </c>
      <c r="E1105">
        <v>1</v>
      </c>
    </row>
    <row r="1106" spans="1:5">
      <c r="A1106" t="s">
        <v>164</v>
      </c>
      <c r="B1106" t="s">
        <v>280</v>
      </c>
      <c r="C1106" t="s">
        <v>531</v>
      </c>
      <c r="E1106">
        <v>1</v>
      </c>
    </row>
    <row r="1107" spans="1:5">
      <c r="A1107" t="s">
        <v>164</v>
      </c>
      <c r="B1107" t="s">
        <v>280</v>
      </c>
      <c r="C1107" t="s">
        <v>532</v>
      </c>
      <c r="E1107">
        <v>1</v>
      </c>
    </row>
    <row r="1108" spans="1:5">
      <c r="A1108" t="s">
        <v>164</v>
      </c>
      <c r="B1108" t="s">
        <v>281</v>
      </c>
      <c r="C1108" t="s">
        <v>528</v>
      </c>
      <c r="D1108">
        <v>0</v>
      </c>
      <c r="E1108">
        <v>1</v>
      </c>
    </row>
    <row r="1109" spans="1:5">
      <c r="A1109" t="s">
        <v>164</v>
      </c>
      <c r="B1109" t="s">
        <v>281</v>
      </c>
      <c r="C1109" t="s">
        <v>529</v>
      </c>
      <c r="D1109">
        <v>0</v>
      </c>
      <c r="E1109">
        <v>1</v>
      </c>
    </row>
    <row r="1110" spans="1:5">
      <c r="A1110" t="s">
        <v>164</v>
      </c>
      <c r="B1110" t="s">
        <v>281</v>
      </c>
      <c r="C1110" t="s">
        <v>530</v>
      </c>
      <c r="D1110">
        <v>0</v>
      </c>
      <c r="E1110">
        <v>1</v>
      </c>
    </row>
    <row r="1111" spans="1:5">
      <c r="A1111" t="s">
        <v>164</v>
      </c>
      <c r="B1111" t="s">
        <v>281</v>
      </c>
      <c r="C1111" t="s">
        <v>531</v>
      </c>
      <c r="D1111">
        <v>0</v>
      </c>
      <c r="E1111">
        <v>1</v>
      </c>
    </row>
    <row r="1112" spans="1:5">
      <c r="A1112" t="s">
        <v>164</v>
      </c>
      <c r="B1112" t="s">
        <v>281</v>
      </c>
      <c r="C1112" t="s">
        <v>532</v>
      </c>
      <c r="D1112">
        <v>0</v>
      </c>
      <c r="E1112">
        <v>1</v>
      </c>
    </row>
    <row r="1113" spans="1:5">
      <c r="A1113" t="s">
        <v>164</v>
      </c>
      <c r="B1113" t="s">
        <v>282</v>
      </c>
      <c r="C1113" t="s">
        <v>528</v>
      </c>
      <c r="E1113">
        <v>1</v>
      </c>
    </row>
    <row r="1114" spans="1:5">
      <c r="A1114" t="s">
        <v>164</v>
      </c>
      <c r="B1114" t="s">
        <v>282</v>
      </c>
      <c r="C1114" t="s">
        <v>529</v>
      </c>
      <c r="E1114">
        <v>1</v>
      </c>
    </row>
    <row r="1115" spans="1:5">
      <c r="A1115" t="s">
        <v>164</v>
      </c>
      <c r="B1115" t="s">
        <v>282</v>
      </c>
      <c r="C1115" t="s">
        <v>530</v>
      </c>
      <c r="E1115">
        <v>1</v>
      </c>
    </row>
    <row r="1116" spans="1:5">
      <c r="A1116" t="s">
        <v>164</v>
      </c>
      <c r="B1116" t="s">
        <v>282</v>
      </c>
      <c r="C1116" t="s">
        <v>531</v>
      </c>
      <c r="E1116">
        <v>1</v>
      </c>
    </row>
    <row r="1117" spans="1:5">
      <c r="A1117" t="s">
        <v>164</v>
      </c>
      <c r="B1117" t="s">
        <v>282</v>
      </c>
      <c r="C1117" t="s">
        <v>532</v>
      </c>
      <c r="E1117">
        <v>1</v>
      </c>
    </row>
    <row r="1118" spans="1:5">
      <c r="A1118" t="s">
        <v>164</v>
      </c>
      <c r="B1118" t="s">
        <v>283</v>
      </c>
      <c r="C1118" t="s">
        <v>528</v>
      </c>
      <c r="D1118">
        <v>0</v>
      </c>
      <c r="E1118">
        <v>1</v>
      </c>
    </row>
    <row r="1119" spans="1:5">
      <c r="A1119" t="s">
        <v>164</v>
      </c>
      <c r="B1119" t="s">
        <v>283</v>
      </c>
      <c r="C1119" t="s">
        <v>529</v>
      </c>
      <c r="D1119">
        <v>0</v>
      </c>
      <c r="E1119">
        <v>1</v>
      </c>
    </row>
    <row r="1120" spans="1:5">
      <c r="A1120" t="s">
        <v>164</v>
      </c>
      <c r="B1120" t="s">
        <v>283</v>
      </c>
      <c r="C1120" t="s">
        <v>530</v>
      </c>
      <c r="D1120">
        <v>0</v>
      </c>
      <c r="E1120">
        <v>1</v>
      </c>
    </row>
    <row r="1121" spans="1:5">
      <c r="A1121" t="s">
        <v>164</v>
      </c>
      <c r="B1121" t="s">
        <v>283</v>
      </c>
      <c r="C1121" t="s">
        <v>531</v>
      </c>
      <c r="D1121">
        <v>0</v>
      </c>
      <c r="E1121">
        <v>1</v>
      </c>
    </row>
    <row r="1122" spans="1:5">
      <c r="A1122" t="s">
        <v>164</v>
      </c>
      <c r="B1122" t="s">
        <v>283</v>
      </c>
      <c r="C1122" t="s">
        <v>532</v>
      </c>
      <c r="D1122">
        <v>0</v>
      </c>
      <c r="E1122">
        <v>1</v>
      </c>
    </row>
    <row r="1123" spans="1:5">
      <c r="A1123" t="s">
        <v>164</v>
      </c>
      <c r="B1123" t="s">
        <v>284</v>
      </c>
      <c r="C1123" t="s">
        <v>528</v>
      </c>
      <c r="D1123">
        <v>0</v>
      </c>
      <c r="E1123">
        <v>1</v>
      </c>
    </row>
    <row r="1124" spans="1:5">
      <c r="A1124" t="s">
        <v>164</v>
      </c>
      <c r="B1124" t="s">
        <v>284</v>
      </c>
      <c r="C1124" t="s">
        <v>529</v>
      </c>
      <c r="D1124">
        <v>0</v>
      </c>
      <c r="E1124">
        <v>1</v>
      </c>
    </row>
    <row r="1125" spans="1:5">
      <c r="A1125" t="s">
        <v>164</v>
      </c>
      <c r="B1125" t="s">
        <v>284</v>
      </c>
      <c r="C1125" t="s">
        <v>530</v>
      </c>
      <c r="D1125">
        <v>0</v>
      </c>
      <c r="E1125">
        <v>1</v>
      </c>
    </row>
    <row r="1126" spans="1:5">
      <c r="A1126" t="s">
        <v>164</v>
      </c>
      <c r="B1126" t="s">
        <v>284</v>
      </c>
      <c r="C1126" t="s">
        <v>531</v>
      </c>
      <c r="D1126">
        <v>0</v>
      </c>
      <c r="E1126">
        <v>1</v>
      </c>
    </row>
    <row r="1127" spans="1:5">
      <c r="A1127" t="s">
        <v>164</v>
      </c>
      <c r="B1127" t="s">
        <v>284</v>
      </c>
      <c r="C1127" t="s">
        <v>532</v>
      </c>
      <c r="D1127">
        <v>20000</v>
      </c>
      <c r="E1127">
        <v>2</v>
      </c>
    </row>
    <row r="1128" spans="1:5">
      <c r="A1128" t="s">
        <v>164</v>
      </c>
      <c r="B1128" t="s">
        <v>285</v>
      </c>
      <c r="C1128" t="s">
        <v>528</v>
      </c>
      <c r="D1128">
        <v>0</v>
      </c>
      <c r="E1128">
        <v>1</v>
      </c>
    </row>
    <row r="1129" spans="1:5">
      <c r="A1129" t="s">
        <v>164</v>
      </c>
      <c r="B1129" t="s">
        <v>285</v>
      </c>
      <c r="C1129" t="s">
        <v>529</v>
      </c>
      <c r="D1129">
        <v>0</v>
      </c>
      <c r="E1129">
        <v>1</v>
      </c>
    </row>
    <row r="1130" spans="1:5">
      <c r="A1130" t="s">
        <v>164</v>
      </c>
      <c r="B1130" t="s">
        <v>285</v>
      </c>
      <c r="C1130" t="s">
        <v>530</v>
      </c>
      <c r="D1130">
        <v>0</v>
      </c>
      <c r="E1130">
        <v>1</v>
      </c>
    </row>
    <row r="1131" spans="1:5">
      <c r="A1131" t="s">
        <v>164</v>
      </c>
      <c r="B1131" t="s">
        <v>285</v>
      </c>
      <c r="C1131" t="s">
        <v>531</v>
      </c>
      <c r="D1131">
        <v>0</v>
      </c>
      <c r="E1131">
        <v>1</v>
      </c>
    </row>
    <row r="1132" spans="1:5">
      <c r="A1132" t="s">
        <v>164</v>
      </c>
      <c r="B1132" t="s">
        <v>285</v>
      </c>
      <c r="C1132" t="s">
        <v>532</v>
      </c>
      <c r="D1132">
        <v>0</v>
      </c>
      <c r="E1132">
        <v>1</v>
      </c>
    </row>
    <row r="1133" spans="1:5">
      <c r="A1133" t="s">
        <v>164</v>
      </c>
      <c r="B1133" t="s">
        <v>286</v>
      </c>
      <c r="C1133" t="s">
        <v>528</v>
      </c>
      <c r="D1133">
        <v>0</v>
      </c>
      <c r="E1133">
        <v>1</v>
      </c>
    </row>
    <row r="1134" spans="1:5">
      <c r="A1134" t="s">
        <v>164</v>
      </c>
      <c r="B1134" t="s">
        <v>286</v>
      </c>
      <c r="C1134" t="s">
        <v>529</v>
      </c>
      <c r="D1134">
        <v>0</v>
      </c>
      <c r="E1134">
        <v>1</v>
      </c>
    </row>
    <row r="1135" spans="1:5">
      <c r="A1135" t="s">
        <v>164</v>
      </c>
      <c r="B1135" t="s">
        <v>286</v>
      </c>
      <c r="C1135" t="s">
        <v>530</v>
      </c>
      <c r="D1135">
        <v>0</v>
      </c>
      <c r="E1135">
        <v>1</v>
      </c>
    </row>
    <row r="1136" spans="1:5">
      <c r="A1136" t="s">
        <v>164</v>
      </c>
      <c r="B1136" t="s">
        <v>286</v>
      </c>
      <c r="C1136" t="s">
        <v>531</v>
      </c>
      <c r="D1136">
        <v>0</v>
      </c>
      <c r="E1136">
        <v>1</v>
      </c>
    </row>
    <row r="1137" spans="1:5">
      <c r="A1137" t="s">
        <v>164</v>
      </c>
      <c r="B1137" t="s">
        <v>286</v>
      </c>
      <c r="C1137" t="s">
        <v>532</v>
      </c>
      <c r="D1137">
        <v>0</v>
      </c>
      <c r="E1137">
        <v>1</v>
      </c>
    </row>
    <row r="1138" spans="1:5">
      <c r="A1138" t="s">
        <v>164</v>
      </c>
      <c r="B1138" t="s">
        <v>287</v>
      </c>
      <c r="C1138" t="s">
        <v>528</v>
      </c>
      <c r="D1138">
        <v>0</v>
      </c>
      <c r="E1138">
        <v>1</v>
      </c>
    </row>
    <row r="1139" spans="1:5">
      <c r="A1139" t="s">
        <v>164</v>
      </c>
      <c r="B1139" t="s">
        <v>287</v>
      </c>
      <c r="C1139" t="s">
        <v>529</v>
      </c>
      <c r="D1139">
        <v>0</v>
      </c>
      <c r="E1139">
        <v>1</v>
      </c>
    </row>
    <row r="1140" spans="1:5">
      <c r="A1140" t="s">
        <v>164</v>
      </c>
      <c r="B1140" t="s">
        <v>287</v>
      </c>
      <c r="C1140" t="s">
        <v>530</v>
      </c>
      <c r="D1140">
        <v>0</v>
      </c>
      <c r="E1140">
        <v>1</v>
      </c>
    </row>
    <row r="1141" spans="1:5">
      <c r="A1141" t="s">
        <v>164</v>
      </c>
      <c r="B1141" t="s">
        <v>287</v>
      </c>
      <c r="C1141" t="s">
        <v>531</v>
      </c>
      <c r="D1141">
        <v>0</v>
      </c>
      <c r="E1141">
        <v>1</v>
      </c>
    </row>
    <row r="1142" spans="1:5">
      <c r="A1142" t="s">
        <v>164</v>
      </c>
      <c r="B1142" t="s">
        <v>287</v>
      </c>
      <c r="C1142" t="s">
        <v>532</v>
      </c>
      <c r="D1142">
        <v>0</v>
      </c>
      <c r="E1142">
        <v>1</v>
      </c>
    </row>
    <row r="1143" spans="1:5">
      <c r="A1143" t="s">
        <v>164</v>
      </c>
      <c r="B1143" t="s">
        <v>288</v>
      </c>
      <c r="C1143" t="s">
        <v>528</v>
      </c>
      <c r="D1143">
        <v>0</v>
      </c>
      <c r="E1143">
        <v>1</v>
      </c>
    </row>
    <row r="1144" spans="1:5">
      <c r="A1144" t="s">
        <v>164</v>
      </c>
      <c r="B1144" t="s">
        <v>288</v>
      </c>
      <c r="C1144" t="s">
        <v>529</v>
      </c>
      <c r="D1144">
        <v>0</v>
      </c>
      <c r="E1144">
        <v>1</v>
      </c>
    </row>
    <row r="1145" spans="1:5">
      <c r="A1145" t="s">
        <v>164</v>
      </c>
      <c r="B1145" t="s">
        <v>288</v>
      </c>
      <c r="C1145" t="s">
        <v>530</v>
      </c>
      <c r="D1145">
        <v>0</v>
      </c>
      <c r="E1145">
        <v>1</v>
      </c>
    </row>
    <row r="1146" spans="1:5">
      <c r="A1146" t="s">
        <v>164</v>
      </c>
      <c r="B1146" t="s">
        <v>288</v>
      </c>
      <c r="C1146" t="s">
        <v>531</v>
      </c>
      <c r="D1146">
        <v>0</v>
      </c>
      <c r="E1146">
        <v>1</v>
      </c>
    </row>
    <row r="1147" spans="1:5">
      <c r="A1147" t="s">
        <v>164</v>
      </c>
      <c r="B1147" t="s">
        <v>288</v>
      </c>
      <c r="C1147" t="s">
        <v>532</v>
      </c>
      <c r="D1147">
        <v>0</v>
      </c>
      <c r="E1147">
        <v>1</v>
      </c>
    </row>
    <row r="1148" spans="1:5">
      <c r="A1148" t="s">
        <v>164</v>
      </c>
      <c r="B1148" t="s">
        <v>289</v>
      </c>
      <c r="C1148" t="s">
        <v>528</v>
      </c>
      <c r="D1148">
        <v>0</v>
      </c>
      <c r="E1148">
        <v>1</v>
      </c>
    </row>
    <row r="1149" spans="1:5">
      <c r="A1149" t="s">
        <v>164</v>
      </c>
      <c r="B1149" t="s">
        <v>289</v>
      </c>
      <c r="C1149" t="s">
        <v>529</v>
      </c>
      <c r="D1149">
        <v>0</v>
      </c>
      <c r="E1149">
        <v>1</v>
      </c>
    </row>
    <row r="1150" spans="1:5">
      <c r="A1150" t="s">
        <v>164</v>
      </c>
      <c r="B1150" t="s">
        <v>289</v>
      </c>
      <c r="C1150" t="s">
        <v>530</v>
      </c>
      <c r="D1150">
        <v>0</v>
      </c>
      <c r="E1150">
        <v>1</v>
      </c>
    </row>
    <row r="1151" spans="1:5">
      <c r="A1151" t="s">
        <v>164</v>
      </c>
      <c r="B1151" t="s">
        <v>289</v>
      </c>
      <c r="C1151" t="s">
        <v>531</v>
      </c>
      <c r="D1151">
        <v>0</v>
      </c>
      <c r="E1151">
        <v>1</v>
      </c>
    </row>
    <row r="1152" spans="1:5">
      <c r="A1152" t="s">
        <v>164</v>
      </c>
      <c r="B1152" t="s">
        <v>289</v>
      </c>
      <c r="C1152" t="s">
        <v>532</v>
      </c>
      <c r="D1152">
        <v>0</v>
      </c>
      <c r="E1152">
        <v>1</v>
      </c>
    </row>
    <row r="1153" spans="1:5">
      <c r="A1153" t="s">
        <v>164</v>
      </c>
      <c r="B1153" t="s">
        <v>290</v>
      </c>
      <c r="C1153" t="s">
        <v>528</v>
      </c>
      <c r="E1153">
        <v>1</v>
      </c>
    </row>
    <row r="1154" spans="1:5">
      <c r="A1154" t="s">
        <v>164</v>
      </c>
      <c r="B1154" t="s">
        <v>290</v>
      </c>
      <c r="C1154" t="s">
        <v>529</v>
      </c>
      <c r="E1154">
        <v>1</v>
      </c>
    </row>
    <row r="1155" spans="1:5">
      <c r="A1155" t="s">
        <v>164</v>
      </c>
      <c r="B1155" t="s">
        <v>290</v>
      </c>
      <c r="C1155" t="s">
        <v>530</v>
      </c>
      <c r="E1155">
        <v>1</v>
      </c>
    </row>
    <row r="1156" spans="1:5">
      <c r="A1156" t="s">
        <v>164</v>
      </c>
      <c r="B1156" t="s">
        <v>290</v>
      </c>
      <c r="C1156" t="s">
        <v>531</v>
      </c>
      <c r="E1156">
        <v>1</v>
      </c>
    </row>
    <row r="1157" spans="1:5">
      <c r="A1157" t="s">
        <v>164</v>
      </c>
      <c r="B1157" t="s">
        <v>290</v>
      </c>
      <c r="C1157" t="s">
        <v>532</v>
      </c>
      <c r="E1157">
        <v>1</v>
      </c>
    </row>
    <row r="1158" spans="1:5">
      <c r="A1158" t="s">
        <v>164</v>
      </c>
      <c r="B1158" t="s">
        <v>291</v>
      </c>
      <c r="C1158" t="s">
        <v>528</v>
      </c>
      <c r="D1158">
        <v>0</v>
      </c>
      <c r="E1158">
        <v>1</v>
      </c>
    </row>
    <row r="1159" spans="1:5">
      <c r="A1159" t="s">
        <v>164</v>
      </c>
      <c r="B1159" t="s">
        <v>291</v>
      </c>
      <c r="C1159" t="s">
        <v>529</v>
      </c>
      <c r="D1159">
        <v>0</v>
      </c>
      <c r="E1159">
        <v>1</v>
      </c>
    </row>
    <row r="1160" spans="1:5">
      <c r="A1160" t="s">
        <v>164</v>
      </c>
      <c r="B1160" t="s">
        <v>291</v>
      </c>
      <c r="C1160" t="s">
        <v>530</v>
      </c>
      <c r="D1160">
        <v>0</v>
      </c>
      <c r="E1160">
        <v>1</v>
      </c>
    </row>
    <row r="1161" spans="1:5">
      <c r="A1161" t="s">
        <v>164</v>
      </c>
      <c r="B1161" t="s">
        <v>291</v>
      </c>
      <c r="C1161" t="s">
        <v>531</v>
      </c>
      <c r="D1161">
        <v>0</v>
      </c>
      <c r="E1161">
        <v>1</v>
      </c>
    </row>
    <row r="1162" spans="1:5">
      <c r="A1162" t="s">
        <v>164</v>
      </c>
      <c r="B1162" t="s">
        <v>291</v>
      </c>
      <c r="C1162" t="s">
        <v>532</v>
      </c>
      <c r="D1162">
        <v>0</v>
      </c>
      <c r="E1162">
        <v>1</v>
      </c>
    </row>
    <row r="1163" spans="1:5">
      <c r="A1163" t="s">
        <v>164</v>
      </c>
      <c r="B1163" t="s">
        <v>292</v>
      </c>
      <c r="C1163" t="s">
        <v>528</v>
      </c>
      <c r="D1163">
        <v>0</v>
      </c>
      <c r="E1163">
        <v>1</v>
      </c>
    </row>
    <row r="1164" spans="1:5">
      <c r="A1164" t="s">
        <v>164</v>
      </c>
      <c r="B1164" t="s">
        <v>292</v>
      </c>
      <c r="C1164" t="s">
        <v>529</v>
      </c>
      <c r="D1164">
        <v>0</v>
      </c>
      <c r="E1164">
        <v>1</v>
      </c>
    </row>
    <row r="1165" spans="1:5">
      <c r="A1165" t="s">
        <v>164</v>
      </c>
      <c r="B1165" t="s">
        <v>292</v>
      </c>
      <c r="C1165" t="s">
        <v>530</v>
      </c>
      <c r="D1165">
        <v>0</v>
      </c>
      <c r="E1165">
        <v>1</v>
      </c>
    </row>
    <row r="1166" spans="1:5">
      <c r="A1166" t="s">
        <v>164</v>
      </c>
      <c r="B1166" t="s">
        <v>292</v>
      </c>
      <c r="C1166" t="s">
        <v>531</v>
      </c>
      <c r="D1166">
        <v>0</v>
      </c>
      <c r="E1166">
        <v>1</v>
      </c>
    </row>
    <row r="1167" spans="1:5">
      <c r="A1167" t="s">
        <v>164</v>
      </c>
      <c r="B1167" t="s">
        <v>292</v>
      </c>
      <c r="C1167" t="s">
        <v>532</v>
      </c>
      <c r="D1167">
        <v>0</v>
      </c>
      <c r="E1167">
        <v>1</v>
      </c>
    </row>
    <row r="1168" spans="1:5">
      <c r="A1168" t="s">
        <v>164</v>
      </c>
      <c r="B1168" t="s">
        <v>293</v>
      </c>
      <c r="C1168" t="s">
        <v>528</v>
      </c>
      <c r="E1168">
        <v>1</v>
      </c>
    </row>
    <row r="1169" spans="1:5">
      <c r="A1169" t="s">
        <v>164</v>
      </c>
      <c r="B1169" t="s">
        <v>293</v>
      </c>
      <c r="C1169" t="s">
        <v>529</v>
      </c>
      <c r="E1169">
        <v>1</v>
      </c>
    </row>
    <row r="1170" spans="1:5">
      <c r="A1170" t="s">
        <v>164</v>
      </c>
      <c r="B1170" t="s">
        <v>293</v>
      </c>
      <c r="C1170" t="s">
        <v>530</v>
      </c>
      <c r="E1170">
        <v>1</v>
      </c>
    </row>
    <row r="1171" spans="1:5">
      <c r="A1171" t="s">
        <v>164</v>
      </c>
      <c r="B1171" t="s">
        <v>293</v>
      </c>
      <c r="C1171" t="s">
        <v>531</v>
      </c>
      <c r="E1171">
        <v>1</v>
      </c>
    </row>
    <row r="1172" spans="1:5">
      <c r="A1172" t="s">
        <v>164</v>
      </c>
      <c r="B1172" t="s">
        <v>293</v>
      </c>
      <c r="C1172" t="s">
        <v>532</v>
      </c>
      <c r="E1172">
        <v>1</v>
      </c>
    </row>
    <row r="1173" spans="1:5">
      <c r="A1173" t="s">
        <v>164</v>
      </c>
      <c r="B1173" t="s">
        <v>294</v>
      </c>
      <c r="C1173" t="s">
        <v>528</v>
      </c>
      <c r="E1173">
        <v>1</v>
      </c>
    </row>
    <row r="1174" spans="1:5">
      <c r="A1174" t="s">
        <v>164</v>
      </c>
      <c r="B1174" t="s">
        <v>294</v>
      </c>
      <c r="C1174" t="s">
        <v>529</v>
      </c>
      <c r="E1174">
        <v>1</v>
      </c>
    </row>
    <row r="1175" spans="1:5">
      <c r="A1175" t="s">
        <v>164</v>
      </c>
      <c r="B1175" t="s">
        <v>294</v>
      </c>
      <c r="C1175" t="s">
        <v>530</v>
      </c>
      <c r="E1175">
        <v>1</v>
      </c>
    </row>
    <row r="1176" spans="1:5">
      <c r="A1176" t="s">
        <v>164</v>
      </c>
      <c r="B1176" t="s">
        <v>294</v>
      </c>
      <c r="C1176" t="s">
        <v>531</v>
      </c>
      <c r="E1176">
        <v>1</v>
      </c>
    </row>
    <row r="1177" spans="1:5">
      <c r="A1177" t="s">
        <v>164</v>
      </c>
      <c r="B1177" t="s">
        <v>294</v>
      </c>
      <c r="C1177" t="s">
        <v>532</v>
      </c>
      <c r="E1177">
        <v>1</v>
      </c>
    </row>
    <row r="1178" spans="1:5">
      <c r="A1178" t="s">
        <v>164</v>
      </c>
      <c r="B1178" t="s">
        <v>295</v>
      </c>
      <c r="C1178" t="s">
        <v>528</v>
      </c>
      <c r="E1178">
        <v>1</v>
      </c>
    </row>
    <row r="1179" spans="1:5">
      <c r="A1179" t="s">
        <v>164</v>
      </c>
      <c r="B1179" t="s">
        <v>295</v>
      </c>
      <c r="C1179" t="s">
        <v>529</v>
      </c>
      <c r="E1179">
        <v>1</v>
      </c>
    </row>
    <row r="1180" spans="1:5">
      <c r="A1180" t="s">
        <v>164</v>
      </c>
      <c r="B1180" t="s">
        <v>295</v>
      </c>
      <c r="C1180" t="s">
        <v>530</v>
      </c>
      <c r="E1180">
        <v>1</v>
      </c>
    </row>
    <row r="1181" spans="1:5">
      <c r="A1181" t="s">
        <v>164</v>
      </c>
      <c r="B1181" t="s">
        <v>295</v>
      </c>
      <c r="C1181" t="s">
        <v>531</v>
      </c>
      <c r="E1181">
        <v>1</v>
      </c>
    </row>
    <row r="1182" spans="1:5">
      <c r="A1182" t="s">
        <v>164</v>
      </c>
      <c r="B1182" t="s">
        <v>295</v>
      </c>
      <c r="C1182" t="s">
        <v>532</v>
      </c>
      <c r="E1182">
        <v>1</v>
      </c>
    </row>
    <row r="1183" spans="1:5">
      <c r="A1183" t="s">
        <v>296</v>
      </c>
      <c r="B1183" t="s">
        <v>297</v>
      </c>
      <c r="C1183" t="s">
        <v>528</v>
      </c>
      <c r="D1183">
        <v>0</v>
      </c>
      <c r="E1183">
        <v>1</v>
      </c>
    </row>
    <row r="1184" spans="1:5">
      <c r="A1184" t="s">
        <v>296</v>
      </c>
      <c r="B1184" t="s">
        <v>297</v>
      </c>
      <c r="C1184" t="s">
        <v>529</v>
      </c>
      <c r="D1184">
        <v>0</v>
      </c>
      <c r="E1184">
        <v>1</v>
      </c>
    </row>
    <row r="1185" spans="1:5">
      <c r="A1185" t="s">
        <v>296</v>
      </c>
      <c r="B1185" t="s">
        <v>297</v>
      </c>
      <c r="C1185" t="s">
        <v>530</v>
      </c>
      <c r="D1185">
        <v>0</v>
      </c>
      <c r="E1185">
        <v>1</v>
      </c>
    </row>
    <row r="1186" spans="1:5">
      <c r="A1186" t="s">
        <v>296</v>
      </c>
      <c r="B1186" t="s">
        <v>297</v>
      </c>
      <c r="C1186" t="s">
        <v>531</v>
      </c>
      <c r="D1186">
        <v>0</v>
      </c>
      <c r="E1186">
        <v>1</v>
      </c>
    </row>
    <row r="1187" spans="1:5">
      <c r="A1187" t="s">
        <v>296</v>
      </c>
      <c r="B1187" t="s">
        <v>297</v>
      </c>
      <c r="C1187" t="s">
        <v>532</v>
      </c>
      <c r="D1187">
        <v>0</v>
      </c>
      <c r="E1187">
        <v>1</v>
      </c>
    </row>
    <row r="1188" spans="1:5">
      <c r="A1188" t="s">
        <v>296</v>
      </c>
      <c r="B1188" t="s">
        <v>298</v>
      </c>
      <c r="C1188" t="s">
        <v>528</v>
      </c>
      <c r="D1188">
        <v>0</v>
      </c>
      <c r="E1188">
        <v>1</v>
      </c>
    </row>
    <row r="1189" spans="1:5">
      <c r="A1189" t="s">
        <v>296</v>
      </c>
      <c r="B1189" t="s">
        <v>298</v>
      </c>
      <c r="C1189" t="s">
        <v>529</v>
      </c>
      <c r="D1189">
        <v>0</v>
      </c>
      <c r="E1189">
        <v>1</v>
      </c>
    </row>
    <row r="1190" spans="1:5">
      <c r="A1190" t="s">
        <v>296</v>
      </c>
      <c r="B1190" t="s">
        <v>298</v>
      </c>
      <c r="C1190" t="s">
        <v>530</v>
      </c>
      <c r="D1190">
        <v>0</v>
      </c>
      <c r="E1190">
        <v>1</v>
      </c>
    </row>
    <row r="1191" spans="1:5">
      <c r="A1191" t="s">
        <v>296</v>
      </c>
      <c r="B1191" t="s">
        <v>298</v>
      </c>
      <c r="C1191" t="s">
        <v>531</v>
      </c>
      <c r="D1191">
        <v>0</v>
      </c>
      <c r="E1191">
        <v>1</v>
      </c>
    </row>
    <row r="1192" spans="1:5">
      <c r="A1192" t="s">
        <v>296</v>
      </c>
      <c r="B1192" t="s">
        <v>298</v>
      </c>
      <c r="C1192" t="s">
        <v>532</v>
      </c>
      <c r="D1192">
        <v>0</v>
      </c>
      <c r="E1192">
        <v>1</v>
      </c>
    </row>
    <row r="1193" spans="1:5">
      <c r="A1193" t="s">
        <v>296</v>
      </c>
      <c r="B1193" t="s">
        <v>299</v>
      </c>
      <c r="C1193" t="s">
        <v>528</v>
      </c>
      <c r="E1193">
        <v>1</v>
      </c>
    </row>
    <row r="1194" spans="1:5">
      <c r="A1194" t="s">
        <v>296</v>
      </c>
      <c r="B1194" t="s">
        <v>299</v>
      </c>
      <c r="C1194" t="s">
        <v>529</v>
      </c>
      <c r="E1194">
        <v>1</v>
      </c>
    </row>
    <row r="1195" spans="1:5">
      <c r="A1195" t="s">
        <v>296</v>
      </c>
      <c r="B1195" t="s">
        <v>299</v>
      </c>
      <c r="C1195" t="s">
        <v>530</v>
      </c>
      <c r="E1195">
        <v>1</v>
      </c>
    </row>
    <row r="1196" spans="1:5">
      <c r="A1196" t="s">
        <v>296</v>
      </c>
      <c r="B1196" t="s">
        <v>299</v>
      </c>
      <c r="C1196" t="s">
        <v>531</v>
      </c>
      <c r="E1196">
        <v>1</v>
      </c>
    </row>
    <row r="1197" spans="1:5">
      <c r="A1197" t="s">
        <v>296</v>
      </c>
      <c r="B1197" t="s">
        <v>299</v>
      </c>
      <c r="C1197" t="s">
        <v>532</v>
      </c>
      <c r="E1197">
        <v>1</v>
      </c>
    </row>
    <row r="1198" spans="1:5">
      <c r="A1198" t="s">
        <v>296</v>
      </c>
      <c r="B1198" t="s">
        <v>300</v>
      </c>
      <c r="C1198" t="s">
        <v>528</v>
      </c>
      <c r="D1198">
        <v>0</v>
      </c>
      <c r="E1198">
        <v>1</v>
      </c>
    </row>
    <row r="1199" spans="1:5">
      <c r="A1199" t="s">
        <v>296</v>
      </c>
      <c r="B1199" t="s">
        <v>300</v>
      </c>
      <c r="C1199" t="s">
        <v>529</v>
      </c>
      <c r="D1199">
        <v>0</v>
      </c>
      <c r="E1199">
        <v>1</v>
      </c>
    </row>
    <row r="1200" spans="1:5">
      <c r="A1200" t="s">
        <v>296</v>
      </c>
      <c r="B1200" t="s">
        <v>300</v>
      </c>
      <c r="C1200" t="s">
        <v>530</v>
      </c>
      <c r="D1200">
        <v>0</v>
      </c>
      <c r="E1200">
        <v>1</v>
      </c>
    </row>
    <row r="1201" spans="1:5">
      <c r="A1201" t="s">
        <v>296</v>
      </c>
      <c r="B1201" t="s">
        <v>300</v>
      </c>
      <c r="C1201" t="s">
        <v>531</v>
      </c>
      <c r="D1201">
        <v>0</v>
      </c>
      <c r="E1201">
        <v>1</v>
      </c>
    </row>
    <row r="1202" spans="1:5">
      <c r="A1202" t="s">
        <v>296</v>
      </c>
      <c r="B1202" t="s">
        <v>300</v>
      </c>
      <c r="C1202" t="s">
        <v>532</v>
      </c>
      <c r="D1202">
        <v>0</v>
      </c>
      <c r="E1202">
        <v>1</v>
      </c>
    </row>
    <row r="1203" spans="1:5">
      <c r="A1203" t="s">
        <v>296</v>
      </c>
      <c r="B1203" t="s">
        <v>301</v>
      </c>
      <c r="C1203" t="s">
        <v>528</v>
      </c>
      <c r="D1203">
        <v>0</v>
      </c>
      <c r="E1203">
        <v>1</v>
      </c>
    </row>
    <row r="1204" spans="1:5">
      <c r="A1204" t="s">
        <v>296</v>
      </c>
      <c r="B1204" t="s">
        <v>301</v>
      </c>
      <c r="C1204" t="s">
        <v>529</v>
      </c>
      <c r="D1204">
        <v>0</v>
      </c>
      <c r="E1204">
        <v>1</v>
      </c>
    </row>
    <row r="1205" spans="1:5">
      <c r="A1205" t="s">
        <v>296</v>
      </c>
      <c r="B1205" t="s">
        <v>301</v>
      </c>
      <c r="C1205" t="s">
        <v>530</v>
      </c>
      <c r="D1205">
        <v>0</v>
      </c>
      <c r="E1205">
        <v>1</v>
      </c>
    </row>
    <row r="1206" spans="1:5">
      <c r="A1206" t="s">
        <v>296</v>
      </c>
      <c r="B1206" t="s">
        <v>301</v>
      </c>
      <c r="C1206" t="s">
        <v>531</v>
      </c>
      <c r="D1206">
        <v>0</v>
      </c>
      <c r="E1206">
        <v>1</v>
      </c>
    </row>
    <row r="1207" spans="1:5">
      <c r="A1207" t="s">
        <v>296</v>
      </c>
      <c r="B1207" t="s">
        <v>301</v>
      </c>
      <c r="C1207" t="s">
        <v>532</v>
      </c>
      <c r="D1207">
        <v>0</v>
      </c>
      <c r="E1207">
        <v>1</v>
      </c>
    </row>
    <row r="1208" spans="1:5">
      <c r="A1208" t="s">
        <v>296</v>
      </c>
      <c r="B1208" t="s">
        <v>302</v>
      </c>
      <c r="C1208" t="s">
        <v>528</v>
      </c>
      <c r="D1208">
        <v>0</v>
      </c>
      <c r="E1208">
        <v>1</v>
      </c>
    </row>
    <row r="1209" spans="1:5">
      <c r="A1209" t="s">
        <v>296</v>
      </c>
      <c r="B1209" t="s">
        <v>302</v>
      </c>
      <c r="C1209" t="s">
        <v>529</v>
      </c>
      <c r="D1209">
        <v>0</v>
      </c>
      <c r="E1209">
        <v>1</v>
      </c>
    </row>
    <row r="1210" spans="1:5">
      <c r="A1210" t="s">
        <v>296</v>
      </c>
      <c r="B1210" t="s">
        <v>302</v>
      </c>
      <c r="C1210" t="s">
        <v>530</v>
      </c>
      <c r="D1210">
        <v>0</v>
      </c>
      <c r="E1210">
        <v>1</v>
      </c>
    </row>
    <row r="1211" spans="1:5">
      <c r="A1211" t="s">
        <v>296</v>
      </c>
      <c r="B1211" t="s">
        <v>302</v>
      </c>
      <c r="C1211" t="s">
        <v>531</v>
      </c>
      <c r="D1211">
        <v>0</v>
      </c>
      <c r="E1211">
        <v>1</v>
      </c>
    </row>
    <row r="1212" spans="1:5">
      <c r="A1212" t="s">
        <v>296</v>
      </c>
      <c r="B1212" t="s">
        <v>302</v>
      </c>
      <c r="C1212" t="s">
        <v>532</v>
      </c>
      <c r="D1212">
        <v>0</v>
      </c>
      <c r="E1212">
        <v>1</v>
      </c>
    </row>
    <row r="1213" spans="1:5">
      <c r="A1213" t="s">
        <v>296</v>
      </c>
      <c r="B1213" t="s">
        <v>303</v>
      </c>
      <c r="C1213" t="s">
        <v>528</v>
      </c>
      <c r="D1213">
        <v>0</v>
      </c>
      <c r="E1213">
        <v>1</v>
      </c>
    </row>
    <row r="1214" spans="1:5">
      <c r="A1214" t="s">
        <v>296</v>
      </c>
      <c r="B1214" t="s">
        <v>303</v>
      </c>
      <c r="C1214" t="s">
        <v>529</v>
      </c>
      <c r="D1214">
        <v>0</v>
      </c>
      <c r="E1214">
        <v>1</v>
      </c>
    </row>
    <row r="1215" spans="1:5">
      <c r="A1215" t="s">
        <v>296</v>
      </c>
      <c r="B1215" t="s">
        <v>303</v>
      </c>
      <c r="C1215" t="s">
        <v>530</v>
      </c>
      <c r="D1215">
        <v>0</v>
      </c>
      <c r="E1215">
        <v>1</v>
      </c>
    </row>
    <row r="1216" spans="1:5">
      <c r="A1216" t="s">
        <v>296</v>
      </c>
      <c r="B1216" t="s">
        <v>303</v>
      </c>
      <c r="C1216" t="s">
        <v>531</v>
      </c>
      <c r="D1216">
        <v>0</v>
      </c>
      <c r="E1216">
        <v>1</v>
      </c>
    </row>
    <row r="1217" spans="1:5">
      <c r="A1217" t="s">
        <v>296</v>
      </c>
      <c r="B1217" t="s">
        <v>303</v>
      </c>
      <c r="C1217" t="s">
        <v>532</v>
      </c>
      <c r="D1217">
        <v>0</v>
      </c>
      <c r="E1217">
        <v>1</v>
      </c>
    </row>
    <row r="1218" spans="1:5">
      <c r="A1218" t="s">
        <v>296</v>
      </c>
      <c r="B1218" t="s">
        <v>304</v>
      </c>
      <c r="C1218" t="s">
        <v>528</v>
      </c>
      <c r="D1218">
        <v>0</v>
      </c>
      <c r="E1218">
        <v>1</v>
      </c>
    </row>
    <row r="1219" spans="1:5">
      <c r="A1219" t="s">
        <v>296</v>
      </c>
      <c r="B1219" t="s">
        <v>304</v>
      </c>
      <c r="C1219" t="s">
        <v>529</v>
      </c>
      <c r="D1219">
        <v>0</v>
      </c>
      <c r="E1219">
        <v>1</v>
      </c>
    </row>
    <row r="1220" spans="1:5">
      <c r="A1220" t="s">
        <v>296</v>
      </c>
      <c r="B1220" t="s">
        <v>304</v>
      </c>
      <c r="C1220" t="s">
        <v>530</v>
      </c>
      <c r="D1220">
        <v>0</v>
      </c>
      <c r="E1220">
        <v>1</v>
      </c>
    </row>
    <row r="1221" spans="1:5">
      <c r="A1221" t="s">
        <v>296</v>
      </c>
      <c r="B1221" t="s">
        <v>304</v>
      </c>
      <c r="C1221" t="s">
        <v>531</v>
      </c>
      <c r="D1221">
        <v>0</v>
      </c>
      <c r="E1221">
        <v>1</v>
      </c>
    </row>
    <row r="1222" spans="1:5">
      <c r="A1222" t="s">
        <v>296</v>
      </c>
      <c r="B1222" t="s">
        <v>304</v>
      </c>
      <c r="C1222" t="s">
        <v>532</v>
      </c>
      <c r="D1222">
        <v>0</v>
      </c>
      <c r="E1222">
        <v>1</v>
      </c>
    </row>
    <row r="1223" spans="1:5">
      <c r="A1223" t="s">
        <v>296</v>
      </c>
      <c r="B1223" t="s">
        <v>305</v>
      </c>
      <c r="C1223" t="s">
        <v>528</v>
      </c>
      <c r="D1223">
        <v>0</v>
      </c>
      <c r="E1223">
        <v>1</v>
      </c>
    </row>
    <row r="1224" spans="1:5">
      <c r="A1224" t="s">
        <v>296</v>
      </c>
      <c r="B1224" t="s">
        <v>305</v>
      </c>
      <c r="C1224" t="s">
        <v>529</v>
      </c>
      <c r="D1224">
        <v>0</v>
      </c>
      <c r="E1224">
        <v>1</v>
      </c>
    </row>
    <row r="1225" spans="1:5">
      <c r="A1225" t="s">
        <v>296</v>
      </c>
      <c r="B1225" t="s">
        <v>305</v>
      </c>
      <c r="C1225" t="s">
        <v>530</v>
      </c>
      <c r="D1225">
        <v>0</v>
      </c>
      <c r="E1225">
        <v>1</v>
      </c>
    </row>
    <row r="1226" spans="1:5">
      <c r="A1226" t="s">
        <v>296</v>
      </c>
      <c r="B1226" t="s">
        <v>305</v>
      </c>
      <c r="C1226" t="s">
        <v>531</v>
      </c>
      <c r="D1226">
        <v>0</v>
      </c>
      <c r="E1226">
        <v>1</v>
      </c>
    </row>
    <row r="1227" spans="1:5">
      <c r="A1227" t="s">
        <v>296</v>
      </c>
      <c r="B1227" t="s">
        <v>305</v>
      </c>
      <c r="C1227" t="s">
        <v>532</v>
      </c>
      <c r="D1227">
        <v>0</v>
      </c>
      <c r="E1227">
        <v>1</v>
      </c>
    </row>
    <row r="1228" spans="1:5">
      <c r="A1228" t="s">
        <v>296</v>
      </c>
      <c r="B1228" t="s">
        <v>306</v>
      </c>
      <c r="C1228" t="s">
        <v>528</v>
      </c>
      <c r="D1228">
        <v>0</v>
      </c>
      <c r="E1228">
        <v>1</v>
      </c>
    </row>
    <row r="1229" spans="1:5">
      <c r="A1229" t="s">
        <v>296</v>
      </c>
      <c r="B1229" t="s">
        <v>306</v>
      </c>
      <c r="C1229" t="s">
        <v>529</v>
      </c>
      <c r="D1229">
        <v>0</v>
      </c>
      <c r="E1229">
        <v>1</v>
      </c>
    </row>
    <row r="1230" spans="1:5">
      <c r="A1230" t="s">
        <v>296</v>
      </c>
      <c r="B1230" t="s">
        <v>306</v>
      </c>
      <c r="C1230" t="s">
        <v>530</v>
      </c>
      <c r="D1230">
        <v>0</v>
      </c>
      <c r="E1230">
        <v>1</v>
      </c>
    </row>
    <row r="1231" spans="1:5">
      <c r="A1231" t="s">
        <v>296</v>
      </c>
      <c r="B1231" t="s">
        <v>306</v>
      </c>
      <c r="C1231" t="s">
        <v>531</v>
      </c>
      <c r="D1231">
        <v>0</v>
      </c>
      <c r="E1231">
        <v>1</v>
      </c>
    </row>
    <row r="1232" spans="1:5">
      <c r="A1232" t="s">
        <v>296</v>
      </c>
      <c r="B1232" t="s">
        <v>306</v>
      </c>
      <c r="C1232" t="s">
        <v>532</v>
      </c>
      <c r="D1232">
        <v>0</v>
      </c>
      <c r="E1232">
        <v>1</v>
      </c>
    </row>
    <row r="1233" spans="1:5">
      <c r="A1233" t="s">
        <v>296</v>
      </c>
      <c r="B1233" t="s">
        <v>307</v>
      </c>
      <c r="C1233" t="s">
        <v>528</v>
      </c>
      <c r="E1233">
        <v>1</v>
      </c>
    </row>
    <row r="1234" spans="1:5">
      <c r="A1234" t="s">
        <v>296</v>
      </c>
      <c r="B1234" t="s">
        <v>307</v>
      </c>
      <c r="C1234" t="s">
        <v>529</v>
      </c>
      <c r="E1234">
        <v>1</v>
      </c>
    </row>
    <row r="1235" spans="1:5">
      <c r="A1235" t="s">
        <v>296</v>
      </c>
      <c r="B1235" t="s">
        <v>307</v>
      </c>
      <c r="C1235" t="s">
        <v>530</v>
      </c>
      <c r="E1235">
        <v>1</v>
      </c>
    </row>
    <row r="1236" spans="1:5">
      <c r="A1236" t="s">
        <v>296</v>
      </c>
      <c r="B1236" t="s">
        <v>307</v>
      </c>
      <c r="C1236" t="s">
        <v>531</v>
      </c>
      <c r="E1236">
        <v>1</v>
      </c>
    </row>
    <row r="1237" spans="1:5">
      <c r="A1237" t="s">
        <v>296</v>
      </c>
      <c r="B1237" t="s">
        <v>307</v>
      </c>
      <c r="C1237" t="s">
        <v>532</v>
      </c>
      <c r="E1237">
        <v>1</v>
      </c>
    </row>
    <row r="1238" spans="1:5">
      <c r="A1238" t="s">
        <v>296</v>
      </c>
      <c r="B1238" t="s">
        <v>308</v>
      </c>
      <c r="C1238" t="s">
        <v>528</v>
      </c>
      <c r="D1238">
        <v>0</v>
      </c>
      <c r="E1238">
        <v>1</v>
      </c>
    </row>
    <row r="1239" spans="1:5">
      <c r="A1239" t="s">
        <v>296</v>
      </c>
      <c r="B1239" t="s">
        <v>308</v>
      </c>
      <c r="C1239" t="s">
        <v>529</v>
      </c>
      <c r="D1239">
        <v>0</v>
      </c>
      <c r="E1239">
        <v>1</v>
      </c>
    </row>
    <row r="1240" spans="1:5">
      <c r="A1240" t="s">
        <v>296</v>
      </c>
      <c r="B1240" t="s">
        <v>308</v>
      </c>
      <c r="C1240" t="s">
        <v>530</v>
      </c>
      <c r="D1240">
        <v>0</v>
      </c>
      <c r="E1240">
        <v>1</v>
      </c>
    </row>
    <row r="1241" spans="1:5">
      <c r="A1241" t="s">
        <v>296</v>
      </c>
      <c r="B1241" t="s">
        <v>308</v>
      </c>
      <c r="C1241" t="s">
        <v>531</v>
      </c>
      <c r="D1241">
        <v>0</v>
      </c>
      <c r="E1241">
        <v>1</v>
      </c>
    </row>
    <row r="1242" spans="1:5">
      <c r="A1242" t="s">
        <v>296</v>
      </c>
      <c r="B1242" t="s">
        <v>308</v>
      </c>
      <c r="C1242" t="s">
        <v>532</v>
      </c>
      <c r="D1242">
        <v>0</v>
      </c>
      <c r="E1242">
        <v>1</v>
      </c>
    </row>
    <row r="1243" spans="1:5">
      <c r="A1243" t="s">
        <v>296</v>
      </c>
      <c r="B1243" t="s">
        <v>309</v>
      </c>
      <c r="C1243" t="s">
        <v>528</v>
      </c>
      <c r="D1243">
        <v>0</v>
      </c>
      <c r="E1243">
        <v>1</v>
      </c>
    </row>
    <row r="1244" spans="1:5">
      <c r="A1244" t="s">
        <v>296</v>
      </c>
      <c r="B1244" t="s">
        <v>309</v>
      </c>
      <c r="C1244" t="s">
        <v>529</v>
      </c>
      <c r="D1244">
        <v>0</v>
      </c>
      <c r="E1244">
        <v>1</v>
      </c>
    </row>
    <row r="1245" spans="1:5">
      <c r="A1245" t="s">
        <v>296</v>
      </c>
      <c r="B1245" t="s">
        <v>309</v>
      </c>
      <c r="C1245" t="s">
        <v>530</v>
      </c>
      <c r="D1245">
        <v>0</v>
      </c>
      <c r="E1245">
        <v>1</v>
      </c>
    </row>
    <row r="1246" spans="1:5">
      <c r="A1246" t="s">
        <v>296</v>
      </c>
      <c r="B1246" t="s">
        <v>309</v>
      </c>
      <c r="C1246" t="s">
        <v>531</v>
      </c>
      <c r="D1246">
        <v>0</v>
      </c>
      <c r="E1246">
        <v>1</v>
      </c>
    </row>
    <row r="1247" spans="1:5">
      <c r="A1247" t="s">
        <v>296</v>
      </c>
      <c r="B1247" t="s">
        <v>309</v>
      </c>
      <c r="C1247" t="s">
        <v>532</v>
      </c>
      <c r="D1247">
        <v>0</v>
      </c>
      <c r="E1247">
        <v>1</v>
      </c>
    </row>
    <row r="1248" spans="1:5">
      <c r="A1248" t="s">
        <v>296</v>
      </c>
      <c r="B1248" t="s">
        <v>310</v>
      </c>
      <c r="C1248" t="s">
        <v>528</v>
      </c>
      <c r="D1248">
        <v>0</v>
      </c>
      <c r="E1248">
        <v>1</v>
      </c>
    </row>
    <row r="1249" spans="1:5">
      <c r="A1249" t="s">
        <v>296</v>
      </c>
      <c r="B1249" t="s">
        <v>310</v>
      </c>
      <c r="C1249" t="s">
        <v>529</v>
      </c>
      <c r="D1249">
        <v>0</v>
      </c>
      <c r="E1249">
        <v>1</v>
      </c>
    </row>
    <row r="1250" spans="1:5">
      <c r="A1250" t="s">
        <v>296</v>
      </c>
      <c r="B1250" t="s">
        <v>310</v>
      </c>
      <c r="C1250" t="s">
        <v>530</v>
      </c>
      <c r="D1250">
        <v>0</v>
      </c>
      <c r="E1250">
        <v>1</v>
      </c>
    </row>
    <row r="1251" spans="1:5">
      <c r="A1251" t="s">
        <v>296</v>
      </c>
      <c r="B1251" t="s">
        <v>310</v>
      </c>
      <c r="C1251" t="s">
        <v>531</v>
      </c>
      <c r="D1251">
        <v>0</v>
      </c>
      <c r="E1251">
        <v>1</v>
      </c>
    </row>
    <row r="1252" spans="1:5">
      <c r="A1252" t="s">
        <v>296</v>
      </c>
      <c r="B1252" t="s">
        <v>310</v>
      </c>
      <c r="C1252" t="s">
        <v>532</v>
      </c>
      <c r="D1252">
        <v>0</v>
      </c>
      <c r="E1252">
        <v>1</v>
      </c>
    </row>
    <row r="1253" spans="1:5">
      <c r="A1253" t="s">
        <v>296</v>
      </c>
      <c r="B1253" t="s">
        <v>311</v>
      </c>
      <c r="C1253" t="s">
        <v>528</v>
      </c>
      <c r="D1253">
        <v>0</v>
      </c>
      <c r="E1253">
        <v>1</v>
      </c>
    </row>
    <row r="1254" spans="1:5">
      <c r="A1254" t="s">
        <v>296</v>
      </c>
      <c r="B1254" t="s">
        <v>311</v>
      </c>
      <c r="C1254" t="s">
        <v>529</v>
      </c>
      <c r="D1254">
        <v>0</v>
      </c>
      <c r="E1254">
        <v>1</v>
      </c>
    </row>
    <row r="1255" spans="1:5">
      <c r="A1255" t="s">
        <v>296</v>
      </c>
      <c r="B1255" t="s">
        <v>311</v>
      </c>
      <c r="C1255" t="s">
        <v>530</v>
      </c>
      <c r="D1255">
        <v>0</v>
      </c>
      <c r="E1255">
        <v>1</v>
      </c>
    </row>
    <row r="1256" spans="1:5">
      <c r="A1256" t="s">
        <v>296</v>
      </c>
      <c r="B1256" t="s">
        <v>311</v>
      </c>
      <c r="C1256" t="s">
        <v>531</v>
      </c>
      <c r="D1256">
        <v>0</v>
      </c>
      <c r="E1256">
        <v>1</v>
      </c>
    </row>
    <row r="1257" spans="1:5">
      <c r="A1257" t="s">
        <v>296</v>
      </c>
      <c r="B1257" t="s">
        <v>311</v>
      </c>
      <c r="C1257" t="s">
        <v>532</v>
      </c>
      <c r="D1257">
        <v>0</v>
      </c>
      <c r="E1257">
        <v>1</v>
      </c>
    </row>
    <row r="1258" spans="1:5">
      <c r="A1258" t="s">
        <v>296</v>
      </c>
      <c r="B1258" t="s">
        <v>312</v>
      </c>
      <c r="C1258" t="s">
        <v>528</v>
      </c>
      <c r="D1258">
        <v>0</v>
      </c>
      <c r="E1258">
        <v>1</v>
      </c>
    </row>
    <row r="1259" spans="1:5">
      <c r="A1259" t="s">
        <v>296</v>
      </c>
      <c r="B1259" t="s">
        <v>312</v>
      </c>
      <c r="C1259" t="s">
        <v>529</v>
      </c>
      <c r="D1259">
        <v>0</v>
      </c>
      <c r="E1259">
        <v>1</v>
      </c>
    </row>
    <row r="1260" spans="1:5">
      <c r="A1260" t="s">
        <v>296</v>
      </c>
      <c r="B1260" t="s">
        <v>312</v>
      </c>
      <c r="C1260" t="s">
        <v>530</v>
      </c>
      <c r="D1260">
        <v>0</v>
      </c>
      <c r="E1260">
        <v>1</v>
      </c>
    </row>
    <row r="1261" spans="1:5">
      <c r="A1261" t="s">
        <v>296</v>
      </c>
      <c r="B1261" t="s">
        <v>312</v>
      </c>
      <c r="C1261" t="s">
        <v>531</v>
      </c>
      <c r="D1261">
        <v>0</v>
      </c>
      <c r="E1261">
        <v>1</v>
      </c>
    </row>
    <row r="1262" spans="1:5">
      <c r="A1262" t="s">
        <v>296</v>
      </c>
      <c r="B1262" t="s">
        <v>312</v>
      </c>
      <c r="C1262" t="s">
        <v>532</v>
      </c>
      <c r="D1262">
        <v>0</v>
      </c>
      <c r="E1262">
        <v>1</v>
      </c>
    </row>
    <row r="1263" spans="1:5">
      <c r="A1263" t="s">
        <v>296</v>
      </c>
      <c r="B1263" t="s">
        <v>313</v>
      </c>
      <c r="C1263" t="s">
        <v>528</v>
      </c>
      <c r="E1263">
        <v>1</v>
      </c>
    </row>
    <row r="1264" spans="1:5">
      <c r="A1264" t="s">
        <v>296</v>
      </c>
      <c r="B1264" t="s">
        <v>313</v>
      </c>
      <c r="C1264" t="s">
        <v>529</v>
      </c>
      <c r="E1264">
        <v>1</v>
      </c>
    </row>
    <row r="1265" spans="1:5">
      <c r="A1265" t="s">
        <v>296</v>
      </c>
      <c r="B1265" t="s">
        <v>313</v>
      </c>
      <c r="C1265" t="s">
        <v>530</v>
      </c>
      <c r="E1265">
        <v>1</v>
      </c>
    </row>
    <row r="1266" spans="1:5">
      <c r="A1266" t="s">
        <v>296</v>
      </c>
      <c r="B1266" t="s">
        <v>313</v>
      </c>
      <c r="C1266" t="s">
        <v>531</v>
      </c>
      <c r="E1266">
        <v>1</v>
      </c>
    </row>
    <row r="1267" spans="1:5">
      <c r="A1267" t="s">
        <v>296</v>
      </c>
      <c r="B1267" t="s">
        <v>313</v>
      </c>
      <c r="C1267" t="s">
        <v>532</v>
      </c>
      <c r="E1267">
        <v>1</v>
      </c>
    </row>
    <row r="1268" spans="1:5">
      <c r="A1268" t="s">
        <v>296</v>
      </c>
      <c r="B1268" t="s">
        <v>314</v>
      </c>
      <c r="C1268" t="s">
        <v>528</v>
      </c>
      <c r="D1268">
        <v>0</v>
      </c>
      <c r="E1268">
        <v>1</v>
      </c>
    </row>
    <row r="1269" spans="1:5">
      <c r="A1269" t="s">
        <v>296</v>
      </c>
      <c r="B1269" t="s">
        <v>314</v>
      </c>
      <c r="C1269" t="s">
        <v>529</v>
      </c>
      <c r="D1269">
        <v>0</v>
      </c>
      <c r="E1269">
        <v>1</v>
      </c>
    </row>
    <row r="1270" spans="1:5">
      <c r="A1270" t="s">
        <v>296</v>
      </c>
      <c r="B1270" t="s">
        <v>314</v>
      </c>
      <c r="C1270" t="s">
        <v>530</v>
      </c>
      <c r="D1270">
        <v>0</v>
      </c>
      <c r="E1270">
        <v>1</v>
      </c>
    </row>
    <row r="1271" spans="1:5">
      <c r="A1271" t="s">
        <v>296</v>
      </c>
      <c r="B1271" t="s">
        <v>314</v>
      </c>
      <c r="C1271" t="s">
        <v>531</v>
      </c>
      <c r="D1271">
        <v>0</v>
      </c>
      <c r="E1271">
        <v>1</v>
      </c>
    </row>
    <row r="1272" spans="1:5">
      <c r="A1272" t="s">
        <v>296</v>
      </c>
      <c r="B1272" t="s">
        <v>314</v>
      </c>
      <c r="C1272" t="s">
        <v>532</v>
      </c>
      <c r="D1272">
        <v>0</v>
      </c>
      <c r="E1272">
        <v>1</v>
      </c>
    </row>
    <row r="1273" spans="1:5">
      <c r="A1273" t="s">
        <v>296</v>
      </c>
      <c r="B1273" t="s">
        <v>315</v>
      </c>
      <c r="C1273" t="s">
        <v>528</v>
      </c>
      <c r="E1273">
        <v>1</v>
      </c>
    </row>
    <row r="1274" spans="1:5">
      <c r="A1274" t="s">
        <v>296</v>
      </c>
      <c r="B1274" t="s">
        <v>315</v>
      </c>
      <c r="C1274" t="s">
        <v>529</v>
      </c>
      <c r="E1274">
        <v>1</v>
      </c>
    </row>
    <row r="1275" spans="1:5">
      <c r="A1275" t="s">
        <v>296</v>
      </c>
      <c r="B1275" t="s">
        <v>315</v>
      </c>
      <c r="C1275" t="s">
        <v>530</v>
      </c>
      <c r="E1275">
        <v>1</v>
      </c>
    </row>
    <row r="1276" spans="1:5">
      <c r="A1276" t="s">
        <v>296</v>
      </c>
      <c r="B1276" t="s">
        <v>315</v>
      </c>
      <c r="C1276" t="s">
        <v>531</v>
      </c>
      <c r="E1276">
        <v>1</v>
      </c>
    </row>
    <row r="1277" spans="1:5">
      <c r="A1277" t="s">
        <v>296</v>
      </c>
      <c r="B1277" t="s">
        <v>315</v>
      </c>
      <c r="C1277" t="s">
        <v>532</v>
      </c>
      <c r="E1277">
        <v>1</v>
      </c>
    </row>
    <row r="1278" spans="1:5">
      <c r="A1278" t="s">
        <v>296</v>
      </c>
      <c r="B1278" t="s">
        <v>316</v>
      </c>
      <c r="C1278" t="s">
        <v>528</v>
      </c>
      <c r="D1278">
        <v>0</v>
      </c>
      <c r="E1278">
        <v>1</v>
      </c>
    </row>
    <row r="1279" spans="1:5">
      <c r="A1279" t="s">
        <v>296</v>
      </c>
      <c r="B1279" t="s">
        <v>316</v>
      </c>
      <c r="C1279" t="s">
        <v>529</v>
      </c>
      <c r="D1279">
        <v>0</v>
      </c>
      <c r="E1279">
        <v>1</v>
      </c>
    </row>
    <row r="1280" spans="1:5">
      <c r="A1280" t="s">
        <v>296</v>
      </c>
      <c r="B1280" t="s">
        <v>316</v>
      </c>
      <c r="C1280" t="s">
        <v>530</v>
      </c>
      <c r="D1280">
        <v>0</v>
      </c>
      <c r="E1280">
        <v>1</v>
      </c>
    </row>
    <row r="1281" spans="1:5">
      <c r="A1281" t="s">
        <v>296</v>
      </c>
      <c r="B1281" t="s">
        <v>316</v>
      </c>
      <c r="C1281" t="s">
        <v>531</v>
      </c>
      <c r="D1281">
        <v>0</v>
      </c>
      <c r="E1281">
        <v>1</v>
      </c>
    </row>
    <row r="1282" spans="1:5">
      <c r="A1282" t="s">
        <v>296</v>
      </c>
      <c r="B1282" t="s">
        <v>316</v>
      </c>
      <c r="C1282" t="s">
        <v>532</v>
      </c>
      <c r="D1282">
        <v>0</v>
      </c>
      <c r="E1282">
        <v>1</v>
      </c>
    </row>
    <row r="1283" spans="1:5">
      <c r="A1283" t="s">
        <v>296</v>
      </c>
      <c r="B1283" t="s">
        <v>317</v>
      </c>
      <c r="C1283" t="s">
        <v>528</v>
      </c>
      <c r="D1283">
        <v>0</v>
      </c>
      <c r="E1283">
        <v>1</v>
      </c>
    </row>
    <row r="1284" spans="1:5">
      <c r="A1284" t="s">
        <v>296</v>
      </c>
      <c r="B1284" t="s">
        <v>317</v>
      </c>
      <c r="C1284" t="s">
        <v>529</v>
      </c>
      <c r="D1284">
        <v>0</v>
      </c>
      <c r="E1284">
        <v>1</v>
      </c>
    </row>
    <row r="1285" spans="1:5">
      <c r="A1285" t="s">
        <v>296</v>
      </c>
      <c r="B1285" t="s">
        <v>317</v>
      </c>
      <c r="C1285" t="s">
        <v>530</v>
      </c>
      <c r="D1285">
        <v>0</v>
      </c>
      <c r="E1285">
        <v>1</v>
      </c>
    </row>
    <row r="1286" spans="1:5">
      <c r="A1286" t="s">
        <v>296</v>
      </c>
      <c r="B1286" t="s">
        <v>317</v>
      </c>
      <c r="C1286" t="s">
        <v>531</v>
      </c>
      <c r="D1286">
        <v>0</v>
      </c>
      <c r="E1286">
        <v>1</v>
      </c>
    </row>
    <row r="1287" spans="1:5">
      <c r="A1287" t="s">
        <v>296</v>
      </c>
      <c r="B1287" t="s">
        <v>317</v>
      </c>
      <c r="C1287" t="s">
        <v>532</v>
      </c>
      <c r="D1287">
        <v>0</v>
      </c>
      <c r="E1287">
        <v>1</v>
      </c>
    </row>
    <row r="1288" spans="1:5">
      <c r="A1288" t="s">
        <v>296</v>
      </c>
      <c r="B1288" t="s">
        <v>318</v>
      </c>
      <c r="C1288" t="s">
        <v>528</v>
      </c>
      <c r="E1288">
        <v>1</v>
      </c>
    </row>
    <row r="1289" spans="1:5">
      <c r="A1289" t="s">
        <v>296</v>
      </c>
      <c r="B1289" t="s">
        <v>318</v>
      </c>
      <c r="C1289" t="s">
        <v>529</v>
      </c>
      <c r="E1289">
        <v>1</v>
      </c>
    </row>
    <row r="1290" spans="1:5">
      <c r="A1290" t="s">
        <v>296</v>
      </c>
      <c r="B1290" t="s">
        <v>318</v>
      </c>
      <c r="C1290" t="s">
        <v>530</v>
      </c>
      <c r="E1290">
        <v>1</v>
      </c>
    </row>
    <row r="1291" spans="1:5">
      <c r="A1291" t="s">
        <v>296</v>
      </c>
      <c r="B1291" t="s">
        <v>318</v>
      </c>
      <c r="C1291" t="s">
        <v>531</v>
      </c>
      <c r="E1291">
        <v>1</v>
      </c>
    </row>
    <row r="1292" spans="1:5">
      <c r="A1292" t="s">
        <v>296</v>
      </c>
      <c r="B1292" t="s">
        <v>318</v>
      </c>
      <c r="C1292" t="s">
        <v>532</v>
      </c>
      <c r="E1292">
        <v>1</v>
      </c>
    </row>
    <row r="1293" spans="1:5">
      <c r="A1293" t="s">
        <v>296</v>
      </c>
      <c r="B1293" t="s">
        <v>319</v>
      </c>
      <c r="C1293" t="s">
        <v>528</v>
      </c>
      <c r="D1293">
        <v>0</v>
      </c>
      <c r="E1293">
        <v>1</v>
      </c>
    </row>
    <row r="1294" spans="1:5">
      <c r="A1294" t="s">
        <v>296</v>
      </c>
      <c r="B1294" t="s">
        <v>319</v>
      </c>
      <c r="C1294" t="s">
        <v>529</v>
      </c>
      <c r="D1294">
        <v>0</v>
      </c>
      <c r="E1294">
        <v>1</v>
      </c>
    </row>
    <row r="1295" spans="1:5">
      <c r="A1295" t="s">
        <v>296</v>
      </c>
      <c r="B1295" t="s">
        <v>319</v>
      </c>
      <c r="C1295" t="s">
        <v>530</v>
      </c>
      <c r="D1295">
        <v>0</v>
      </c>
      <c r="E1295">
        <v>1</v>
      </c>
    </row>
    <row r="1296" spans="1:5">
      <c r="A1296" t="s">
        <v>296</v>
      </c>
      <c r="B1296" t="s">
        <v>319</v>
      </c>
      <c r="C1296" t="s">
        <v>531</v>
      </c>
      <c r="D1296">
        <v>0</v>
      </c>
      <c r="E1296">
        <v>1</v>
      </c>
    </row>
    <row r="1297" spans="1:5">
      <c r="A1297" t="s">
        <v>296</v>
      </c>
      <c r="B1297" t="s">
        <v>319</v>
      </c>
      <c r="C1297" t="s">
        <v>532</v>
      </c>
      <c r="D1297">
        <v>0</v>
      </c>
      <c r="E1297">
        <v>1</v>
      </c>
    </row>
    <row r="1298" spans="1:5">
      <c r="A1298" t="s">
        <v>296</v>
      </c>
      <c r="B1298" t="s">
        <v>320</v>
      </c>
      <c r="C1298" t="s">
        <v>528</v>
      </c>
      <c r="D1298">
        <v>0</v>
      </c>
      <c r="E1298">
        <v>1</v>
      </c>
    </row>
    <row r="1299" spans="1:5">
      <c r="A1299" t="s">
        <v>296</v>
      </c>
      <c r="B1299" t="s">
        <v>320</v>
      </c>
      <c r="C1299" t="s">
        <v>529</v>
      </c>
      <c r="D1299">
        <v>0</v>
      </c>
      <c r="E1299">
        <v>1</v>
      </c>
    </row>
    <row r="1300" spans="1:5">
      <c r="A1300" t="s">
        <v>296</v>
      </c>
      <c r="B1300" t="s">
        <v>320</v>
      </c>
      <c r="C1300" t="s">
        <v>530</v>
      </c>
      <c r="D1300">
        <v>0</v>
      </c>
      <c r="E1300">
        <v>1</v>
      </c>
    </row>
    <row r="1301" spans="1:5">
      <c r="A1301" t="s">
        <v>296</v>
      </c>
      <c r="B1301" t="s">
        <v>320</v>
      </c>
      <c r="C1301" t="s">
        <v>531</v>
      </c>
      <c r="D1301">
        <v>0</v>
      </c>
      <c r="E1301">
        <v>1</v>
      </c>
    </row>
    <row r="1302" spans="1:5">
      <c r="A1302" t="s">
        <v>296</v>
      </c>
      <c r="B1302" t="s">
        <v>320</v>
      </c>
      <c r="C1302" t="s">
        <v>532</v>
      </c>
      <c r="D1302">
        <v>0</v>
      </c>
      <c r="E1302">
        <v>1</v>
      </c>
    </row>
    <row r="1303" spans="1:5">
      <c r="A1303" t="s">
        <v>296</v>
      </c>
      <c r="B1303" t="s">
        <v>321</v>
      </c>
      <c r="C1303" t="s">
        <v>528</v>
      </c>
      <c r="E1303">
        <v>1</v>
      </c>
    </row>
    <row r="1304" spans="1:5">
      <c r="A1304" t="s">
        <v>296</v>
      </c>
      <c r="B1304" t="s">
        <v>321</v>
      </c>
      <c r="C1304" t="s">
        <v>529</v>
      </c>
      <c r="E1304">
        <v>1</v>
      </c>
    </row>
    <row r="1305" spans="1:5">
      <c r="A1305" t="s">
        <v>296</v>
      </c>
      <c r="B1305" t="s">
        <v>321</v>
      </c>
      <c r="C1305" t="s">
        <v>530</v>
      </c>
      <c r="E1305">
        <v>1</v>
      </c>
    </row>
    <row r="1306" spans="1:5">
      <c r="A1306" t="s">
        <v>296</v>
      </c>
      <c r="B1306" t="s">
        <v>321</v>
      </c>
      <c r="C1306" t="s">
        <v>531</v>
      </c>
      <c r="E1306">
        <v>1</v>
      </c>
    </row>
    <row r="1307" spans="1:5">
      <c r="A1307" t="s">
        <v>296</v>
      </c>
      <c r="B1307" t="s">
        <v>321</v>
      </c>
      <c r="C1307" t="s">
        <v>532</v>
      </c>
      <c r="E1307">
        <v>1</v>
      </c>
    </row>
    <row r="1308" spans="1:5">
      <c r="A1308" t="s">
        <v>296</v>
      </c>
      <c r="B1308" t="s">
        <v>322</v>
      </c>
      <c r="C1308" t="s">
        <v>528</v>
      </c>
      <c r="D1308">
        <v>0</v>
      </c>
      <c r="E1308">
        <v>1</v>
      </c>
    </row>
    <row r="1309" spans="1:5">
      <c r="A1309" t="s">
        <v>296</v>
      </c>
      <c r="B1309" t="s">
        <v>322</v>
      </c>
      <c r="C1309" t="s">
        <v>529</v>
      </c>
      <c r="D1309">
        <v>0</v>
      </c>
      <c r="E1309">
        <v>1</v>
      </c>
    </row>
    <row r="1310" spans="1:5">
      <c r="A1310" t="s">
        <v>296</v>
      </c>
      <c r="B1310" t="s">
        <v>322</v>
      </c>
      <c r="C1310" t="s">
        <v>530</v>
      </c>
      <c r="D1310">
        <v>0</v>
      </c>
      <c r="E1310">
        <v>1</v>
      </c>
    </row>
    <row r="1311" spans="1:5">
      <c r="A1311" t="s">
        <v>296</v>
      </c>
      <c r="B1311" t="s">
        <v>322</v>
      </c>
      <c r="C1311" t="s">
        <v>531</v>
      </c>
      <c r="D1311">
        <v>0</v>
      </c>
      <c r="E1311">
        <v>1</v>
      </c>
    </row>
    <row r="1312" spans="1:5">
      <c r="A1312" t="s">
        <v>296</v>
      </c>
      <c r="B1312" t="s">
        <v>322</v>
      </c>
      <c r="C1312" t="s">
        <v>532</v>
      </c>
      <c r="D1312">
        <v>0</v>
      </c>
      <c r="E1312">
        <v>1</v>
      </c>
    </row>
    <row r="1313" spans="1:5">
      <c r="A1313" t="s">
        <v>296</v>
      </c>
      <c r="B1313" t="s">
        <v>323</v>
      </c>
      <c r="C1313" t="s">
        <v>528</v>
      </c>
      <c r="D1313">
        <v>0</v>
      </c>
      <c r="E1313">
        <v>1</v>
      </c>
    </row>
    <row r="1314" spans="1:5">
      <c r="A1314" t="s">
        <v>296</v>
      </c>
      <c r="B1314" t="s">
        <v>323</v>
      </c>
      <c r="C1314" t="s">
        <v>529</v>
      </c>
      <c r="D1314">
        <v>0</v>
      </c>
      <c r="E1314">
        <v>1</v>
      </c>
    </row>
    <row r="1315" spans="1:5">
      <c r="A1315" t="s">
        <v>296</v>
      </c>
      <c r="B1315" t="s">
        <v>323</v>
      </c>
      <c r="C1315" t="s">
        <v>530</v>
      </c>
      <c r="D1315">
        <v>0</v>
      </c>
      <c r="E1315">
        <v>1</v>
      </c>
    </row>
    <row r="1316" spans="1:5">
      <c r="A1316" t="s">
        <v>296</v>
      </c>
      <c r="B1316" t="s">
        <v>323</v>
      </c>
      <c r="C1316" t="s">
        <v>531</v>
      </c>
      <c r="D1316">
        <v>0</v>
      </c>
      <c r="E1316">
        <v>1</v>
      </c>
    </row>
    <row r="1317" spans="1:5">
      <c r="A1317" t="s">
        <v>296</v>
      </c>
      <c r="B1317" t="s">
        <v>323</v>
      </c>
      <c r="C1317" t="s">
        <v>532</v>
      </c>
      <c r="D1317">
        <v>0</v>
      </c>
      <c r="E1317">
        <v>1</v>
      </c>
    </row>
    <row r="1318" spans="1:5">
      <c r="A1318" t="s">
        <v>296</v>
      </c>
      <c r="B1318" t="s">
        <v>324</v>
      </c>
      <c r="C1318" t="s">
        <v>528</v>
      </c>
      <c r="D1318">
        <v>0</v>
      </c>
      <c r="E1318">
        <v>1</v>
      </c>
    </row>
    <row r="1319" spans="1:5">
      <c r="A1319" t="s">
        <v>296</v>
      </c>
      <c r="B1319" t="s">
        <v>324</v>
      </c>
      <c r="C1319" t="s">
        <v>529</v>
      </c>
      <c r="D1319">
        <v>0</v>
      </c>
      <c r="E1319">
        <v>1</v>
      </c>
    </row>
    <row r="1320" spans="1:5">
      <c r="A1320" t="s">
        <v>296</v>
      </c>
      <c r="B1320" t="s">
        <v>324</v>
      </c>
      <c r="C1320" t="s">
        <v>530</v>
      </c>
      <c r="D1320">
        <v>0</v>
      </c>
      <c r="E1320">
        <v>1</v>
      </c>
    </row>
    <row r="1321" spans="1:5">
      <c r="A1321" t="s">
        <v>296</v>
      </c>
      <c r="B1321" t="s">
        <v>324</v>
      </c>
      <c r="C1321" t="s">
        <v>531</v>
      </c>
      <c r="D1321">
        <v>0</v>
      </c>
      <c r="E1321">
        <v>1</v>
      </c>
    </row>
    <row r="1322" spans="1:5">
      <c r="A1322" t="s">
        <v>296</v>
      </c>
      <c r="B1322" t="s">
        <v>324</v>
      </c>
      <c r="C1322" t="s">
        <v>532</v>
      </c>
      <c r="D1322">
        <v>0</v>
      </c>
      <c r="E1322">
        <v>1</v>
      </c>
    </row>
    <row r="1323" spans="1:5">
      <c r="A1323" t="s">
        <v>296</v>
      </c>
      <c r="B1323" t="s">
        <v>325</v>
      </c>
      <c r="C1323" t="s">
        <v>528</v>
      </c>
      <c r="D1323">
        <v>0</v>
      </c>
      <c r="E1323">
        <v>1</v>
      </c>
    </row>
    <row r="1324" spans="1:5">
      <c r="A1324" t="s">
        <v>296</v>
      </c>
      <c r="B1324" t="s">
        <v>325</v>
      </c>
      <c r="C1324" t="s">
        <v>529</v>
      </c>
      <c r="D1324">
        <v>0</v>
      </c>
      <c r="E1324">
        <v>1</v>
      </c>
    </row>
    <row r="1325" spans="1:5">
      <c r="A1325" t="s">
        <v>296</v>
      </c>
      <c r="B1325" t="s">
        <v>325</v>
      </c>
      <c r="C1325" t="s">
        <v>530</v>
      </c>
      <c r="D1325">
        <v>0</v>
      </c>
      <c r="E1325">
        <v>1</v>
      </c>
    </row>
    <row r="1326" spans="1:5">
      <c r="A1326" t="s">
        <v>296</v>
      </c>
      <c r="B1326" t="s">
        <v>325</v>
      </c>
      <c r="C1326" t="s">
        <v>531</v>
      </c>
      <c r="D1326">
        <v>0</v>
      </c>
      <c r="E1326">
        <v>1</v>
      </c>
    </row>
    <row r="1327" spans="1:5">
      <c r="A1327" t="s">
        <v>296</v>
      </c>
      <c r="B1327" t="s">
        <v>325</v>
      </c>
      <c r="C1327" t="s">
        <v>532</v>
      </c>
      <c r="D1327">
        <v>0</v>
      </c>
      <c r="E1327">
        <v>1</v>
      </c>
    </row>
    <row r="1328" spans="1:5">
      <c r="A1328" t="s">
        <v>296</v>
      </c>
      <c r="B1328" t="s">
        <v>326</v>
      </c>
      <c r="C1328" t="s">
        <v>528</v>
      </c>
      <c r="D1328">
        <v>0</v>
      </c>
      <c r="E1328">
        <v>1</v>
      </c>
    </row>
    <row r="1329" spans="1:5">
      <c r="A1329" t="s">
        <v>296</v>
      </c>
      <c r="B1329" t="s">
        <v>326</v>
      </c>
      <c r="C1329" t="s">
        <v>529</v>
      </c>
      <c r="D1329">
        <v>0</v>
      </c>
      <c r="E1329">
        <v>1</v>
      </c>
    </row>
    <row r="1330" spans="1:5">
      <c r="A1330" t="s">
        <v>296</v>
      </c>
      <c r="B1330" t="s">
        <v>326</v>
      </c>
      <c r="C1330" t="s">
        <v>530</v>
      </c>
      <c r="D1330">
        <v>0</v>
      </c>
      <c r="E1330">
        <v>1</v>
      </c>
    </row>
    <row r="1331" spans="1:5">
      <c r="A1331" t="s">
        <v>296</v>
      </c>
      <c r="B1331" t="s">
        <v>326</v>
      </c>
      <c r="C1331" t="s">
        <v>531</v>
      </c>
      <c r="D1331">
        <v>0</v>
      </c>
      <c r="E1331">
        <v>1</v>
      </c>
    </row>
    <row r="1332" spans="1:5">
      <c r="A1332" t="s">
        <v>296</v>
      </c>
      <c r="B1332" t="s">
        <v>326</v>
      </c>
      <c r="C1332" t="s">
        <v>532</v>
      </c>
      <c r="D1332">
        <v>0</v>
      </c>
      <c r="E1332">
        <v>1</v>
      </c>
    </row>
    <row r="1333" spans="1:5">
      <c r="A1333" t="s">
        <v>296</v>
      </c>
      <c r="B1333" t="s">
        <v>327</v>
      </c>
      <c r="C1333" t="s">
        <v>528</v>
      </c>
      <c r="D1333">
        <v>0</v>
      </c>
      <c r="E1333">
        <v>1</v>
      </c>
    </row>
    <row r="1334" spans="1:5">
      <c r="A1334" t="s">
        <v>296</v>
      </c>
      <c r="B1334" t="s">
        <v>327</v>
      </c>
      <c r="C1334" t="s">
        <v>529</v>
      </c>
      <c r="D1334">
        <v>0</v>
      </c>
      <c r="E1334">
        <v>1</v>
      </c>
    </row>
    <row r="1335" spans="1:5">
      <c r="A1335" t="s">
        <v>296</v>
      </c>
      <c r="B1335" t="s">
        <v>327</v>
      </c>
      <c r="C1335" t="s">
        <v>530</v>
      </c>
      <c r="D1335">
        <v>0</v>
      </c>
      <c r="E1335">
        <v>1</v>
      </c>
    </row>
    <row r="1336" spans="1:5">
      <c r="A1336" t="s">
        <v>296</v>
      </c>
      <c r="B1336" t="s">
        <v>327</v>
      </c>
      <c r="C1336" t="s">
        <v>531</v>
      </c>
      <c r="D1336">
        <v>0</v>
      </c>
      <c r="E1336">
        <v>1</v>
      </c>
    </row>
    <row r="1337" spans="1:5">
      <c r="A1337" t="s">
        <v>296</v>
      </c>
      <c r="B1337" t="s">
        <v>327</v>
      </c>
      <c r="C1337" t="s">
        <v>532</v>
      </c>
      <c r="D1337">
        <v>0</v>
      </c>
      <c r="E1337">
        <v>1</v>
      </c>
    </row>
    <row r="1338" spans="1:5">
      <c r="A1338" t="s">
        <v>296</v>
      </c>
      <c r="B1338" t="s">
        <v>328</v>
      </c>
      <c r="C1338" t="s">
        <v>528</v>
      </c>
      <c r="D1338">
        <v>0</v>
      </c>
      <c r="E1338">
        <v>1</v>
      </c>
    </row>
    <row r="1339" spans="1:5">
      <c r="A1339" t="s">
        <v>296</v>
      </c>
      <c r="B1339" t="s">
        <v>328</v>
      </c>
      <c r="C1339" t="s">
        <v>529</v>
      </c>
      <c r="D1339">
        <v>0</v>
      </c>
      <c r="E1339">
        <v>1</v>
      </c>
    </row>
    <row r="1340" spans="1:5">
      <c r="A1340" t="s">
        <v>296</v>
      </c>
      <c r="B1340" t="s">
        <v>328</v>
      </c>
      <c r="C1340" t="s">
        <v>530</v>
      </c>
      <c r="D1340">
        <v>0</v>
      </c>
      <c r="E1340">
        <v>1</v>
      </c>
    </row>
    <row r="1341" spans="1:5">
      <c r="A1341" t="s">
        <v>296</v>
      </c>
      <c r="B1341" t="s">
        <v>328</v>
      </c>
      <c r="C1341" t="s">
        <v>531</v>
      </c>
      <c r="D1341">
        <v>0</v>
      </c>
      <c r="E1341">
        <v>1</v>
      </c>
    </row>
    <row r="1342" spans="1:5">
      <c r="A1342" t="s">
        <v>296</v>
      </c>
      <c r="B1342" t="s">
        <v>328</v>
      </c>
      <c r="C1342" t="s">
        <v>532</v>
      </c>
      <c r="D1342">
        <v>0</v>
      </c>
      <c r="E1342">
        <v>1</v>
      </c>
    </row>
    <row r="1343" spans="1:5">
      <c r="A1343" t="s">
        <v>296</v>
      </c>
      <c r="B1343" t="s">
        <v>329</v>
      </c>
      <c r="C1343" t="s">
        <v>528</v>
      </c>
      <c r="D1343">
        <v>0</v>
      </c>
      <c r="E1343">
        <v>1</v>
      </c>
    </row>
    <row r="1344" spans="1:5">
      <c r="A1344" t="s">
        <v>296</v>
      </c>
      <c r="B1344" t="s">
        <v>329</v>
      </c>
      <c r="C1344" t="s">
        <v>529</v>
      </c>
      <c r="D1344">
        <v>0</v>
      </c>
      <c r="E1344">
        <v>1</v>
      </c>
    </row>
    <row r="1345" spans="1:5">
      <c r="A1345" t="s">
        <v>296</v>
      </c>
      <c r="B1345" t="s">
        <v>329</v>
      </c>
      <c r="C1345" t="s">
        <v>530</v>
      </c>
      <c r="D1345">
        <v>0</v>
      </c>
      <c r="E1345">
        <v>1</v>
      </c>
    </row>
    <row r="1346" spans="1:5">
      <c r="A1346" t="s">
        <v>296</v>
      </c>
      <c r="B1346" t="s">
        <v>329</v>
      </c>
      <c r="C1346" t="s">
        <v>531</v>
      </c>
      <c r="D1346">
        <v>0</v>
      </c>
      <c r="E1346">
        <v>1</v>
      </c>
    </row>
    <row r="1347" spans="1:5">
      <c r="A1347" t="s">
        <v>296</v>
      </c>
      <c r="B1347" t="s">
        <v>329</v>
      </c>
      <c r="C1347" t="s">
        <v>532</v>
      </c>
      <c r="D1347">
        <v>0</v>
      </c>
      <c r="E1347">
        <v>1</v>
      </c>
    </row>
    <row r="1348" spans="1:5">
      <c r="A1348" t="s">
        <v>296</v>
      </c>
      <c r="B1348" t="s">
        <v>330</v>
      </c>
      <c r="C1348" t="s">
        <v>528</v>
      </c>
      <c r="E1348">
        <v>1</v>
      </c>
    </row>
    <row r="1349" spans="1:5">
      <c r="A1349" t="s">
        <v>296</v>
      </c>
      <c r="B1349" t="s">
        <v>330</v>
      </c>
      <c r="C1349" t="s">
        <v>529</v>
      </c>
      <c r="E1349">
        <v>1</v>
      </c>
    </row>
    <row r="1350" spans="1:5">
      <c r="A1350" t="s">
        <v>296</v>
      </c>
      <c r="B1350" t="s">
        <v>330</v>
      </c>
      <c r="C1350" t="s">
        <v>530</v>
      </c>
      <c r="E1350">
        <v>1</v>
      </c>
    </row>
    <row r="1351" spans="1:5">
      <c r="A1351" t="s">
        <v>296</v>
      </c>
      <c r="B1351" t="s">
        <v>330</v>
      </c>
      <c r="C1351" t="s">
        <v>531</v>
      </c>
      <c r="E1351">
        <v>1</v>
      </c>
    </row>
    <row r="1352" spans="1:5">
      <c r="A1352" t="s">
        <v>296</v>
      </c>
      <c r="B1352" t="s">
        <v>330</v>
      </c>
      <c r="C1352" t="s">
        <v>532</v>
      </c>
      <c r="E1352">
        <v>1</v>
      </c>
    </row>
    <row r="1353" spans="1:5">
      <c r="A1353" t="s">
        <v>296</v>
      </c>
      <c r="B1353" t="s">
        <v>331</v>
      </c>
      <c r="C1353" t="s">
        <v>528</v>
      </c>
      <c r="E1353">
        <v>1</v>
      </c>
    </row>
    <row r="1354" spans="1:5">
      <c r="A1354" t="s">
        <v>296</v>
      </c>
      <c r="B1354" t="s">
        <v>331</v>
      </c>
      <c r="C1354" t="s">
        <v>529</v>
      </c>
      <c r="E1354">
        <v>1</v>
      </c>
    </row>
    <row r="1355" spans="1:5">
      <c r="A1355" t="s">
        <v>296</v>
      </c>
      <c r="B1355" t="s">
        <v>331</v>
      </c>
      <c r="C1355" t="s">
        <v>530</v>
      </c>
      <c r="E1355">
        <v>1</v>
      </c>
    </row>
    <row r="1356" spans="1:5">
      <c r="A1356" t="s">
        <v>296</v>
      </c>
      <c r="B1356" t="s">
        <v>331</v>
      </c>
      <c r="C1356" t="s">
        <v>531</v>
      </c>
      <c r="E1356">
        <v>1</v>
      </c>
    </row>
    <row r="1357" spans="1:5">
      <c r="A1357" t="s">
        <v>296</v>
      </c>
      <c r="B1357" t="s">
        <v>331</v>
      </c>
      <c r="C1357" t="s">
        <v>532</v>
      </c>
      <c r="E1357">
        <v>1</v>
      </c>
    </row>
    <row r="1358" spans="1:5">
      <c r="A1358" t="s">
        <v>296</v>
      </c>
      <c r="B1358" t="s">
        <v>332</v>
      </c>
      <c r="C1358" t="s">
        <v>528</v>
      </c>
      <c r="D1358">
        <v>0</v>
      </c>
      <c r="E1358">
        <v>1</v>
      </c>
    </row>
    <row r="1359" spans="1:5">
      <c r="A1359" t="s">
        <v>296</v>
      </c>
      <c r="B1359" t="s">
        <v>332</v>
      </c>
      <c r="C1359" t="s">
        <v>529</v>
      </c>
      <c r="D1359">
        <v>0</v>
      </c>
      <c r="E1359">
        <v>1</v>
      </c>
    </row>
    <row r="1360" spans="1:5">
      <c r="A1360" t="s">
        <v>296</v>
      </c>
      <c r="B1360" t="s">
        <v>332</v>
      </c>
      <c r="C1360" t="s">
        <v>530</v>
      </c>
      <c r="D1360">
        <v>0</v>
      </c>
      <c r="E1360">
        <v>1</v>
      </c>
    </row>
    <row r="1361" spans="1:5">
      <c r="A1361" t="s">
        <v>296</v>
      </c>
      <c r="B1361" t="s">
        <v>332</v>
      </c>
      <c r="C1361" t="s">
        <v>531</v>
      </c>
      <c r="D1361">
        <v>0</v>
      </c>
      <c r="E1361">
        <v>1</v>
      </c>
    </row>
    <row r="1362" spans="1:5">
      <c r="A1362" t="s">
        <v>296</v>
      </c>
      <c r="B1362" t="s">
        <v>332</v>
      </c>
      <c r="C1362" t="s">
        <v>532</v>
      </c>
      <c r="D1362">
        <v>0</v>
      </c>
      <c r="E1362">
        <v>1</v>
      </c>
    </row>
    <row r="1363" spans="1:5">
      <c r="A1363" t="s">
        <v>296</v>
      </c>
      <c r="B1363" t="s">
        <v>333</v>
      </c>
      <c r="C1363" t="s">
        <v>528</v>
      </c>
      <c r="E1363">
        <v>1</v>
      </c>
    </row>
    <row r="1364" spans="1:5">
      <c r="A1364" t="s">
        <v>296</v>
      </c>
      <c r="B1364" t="s">
        <v>333</v>
      </c>
      <c r="C1364" t="s">
        <v>529</v>
      </c>
      <c r="E1364">
        <v>1</v>
      </c>
    </row>
    <row r="1365" spans="1:5">
      <c r="A1365" t="s">
        <v>296</v>
      </c>
      <c r="B1365" t="s">
        <v>333</v>
      </c>
      <c r="C1365" t="s">
        <v>530</v>
      </c>
      <c r="E1365">
        <v>1</v>
      </c>
    </row>
    <row r="1366" spans="1:5">
      <c r="A1366" t="s">
        <v>296</v>
      </c>
      <c r="B1366" t="s">
        <v>333</v>
      </c>
      <c r="C1366" t="s">
        <v>531</v>
      </c>
      <c r="E1366">
        <v>1</v>
      </c>
    </row>
    <row r="1367" spans="1:5">
      <c r="A1367" t="s">
        <v>296</v>
      </c>
      <c r="B1367" t="s">
        <v>333</v>
      </c>
      <c r="C1367" t="s">
        <v>532</v>
      </c>
      <c r="E1367">
        <v>1</v>
      </c>
    </row>
    <row r="1368" spans="1:5">
      <c r="A1368" t="s">
        <v>296</v>
      </c>
      <c r="B1368" t="s">
        <v>334</v>
      </c>
      <c r="C1368" t="s">
        <v>528</v>
      </c>
      <c r="D1368">
        <v>0</v>
      </c>
      <c r="E1368">
        <v>1</v>
      </c>
    </row>
    <row r="1369" spans="1:5">
      <c r="A1369" t="s">
        <v>296</v>
      </c>
      <c r="B1369" t="s">
        <v>334</v>
      </c>
      <c r="C1369" t="s">
        <v>529</v>
      </c>
      <c r="D1369">
        <v>0</v>
      </c>
      <c r="E1369">
        <v>1</v>
      </c>
    </row>
    <row r="1370" spans="1:5">
      <c r="A1370" t="s">
        <v>296</v>
      </c>
      <c r="B1370" t="s">
        <v>334</v>
      </c>
      <c r="C1370" t="s">
        <v>530</v>
      </c>
      <c r="D1370">
        <v>0</v>
      </c>
      <c r="E1370">
        <v>1</v>
      </c>
    </row>
    <row r="1371" spans="1:5">
      <c r="A1371" t="s">
        <v>296</v>
      </c>
      <c r="B1371" t="s">
        <v>334</v>
      </c>
      <c r="C1371" t="s">
        <v>531</v>
      </c>
      <c r="D1371">
        <v>0</v>
      </c>
      <c r="E1371">
        <v>1</v>
      </c>
    </row>
    <row r="1372" spans="1:5">
      <c r="A1372" t="s">
        <v>296</v>
      </c>
      <c r="B1372" t="s">
        <v>334</v>
      </c>
      <c r="C1372" t="s">
        <v>532</v>
      </c>
      <c r="D1372">
        <v>0</v>
      </c>
      <c r="E1372">
        <v>1</v>
      </c>
    </row>
    <row r="1373" spans="1:5">
      <c r="A1373" t="s">
        <v>296</v>
      </c>
      <c r="B1373" t="s">
        <v>335</v>
      </c>
      <c r="C1373" t="s">
        <v>528</v>
      </c>
      <c r="D1373">
        <v>0</v>
      </c>
      <c r="E1373">
        <v>1</v>
      </c>
    </row>
    <row r="1374" spans="1:5">
      <c r="A1374" t="s">
        <v>296</v>
      </c>
      <c r="B1374" t="s">
        <v>335</v>
      </c>
      <c r="C1374" t="s">
        <v>529</v>
      </c>
      <c r="D1374">
        <v>0</v>
      </c>
      <c r="E1374">
        <v>1</v>
      </c>
    </row>
    <row r="1375" spans="1:5">
      <c r="A1375" t="s">
        <v>296</v>
      </c>
      <c r="B1375" t="s">
        <v>335</v>
      </c>
      <c r="C1375" t="s">
        <v>530</v>
      </c>
      <c r="D1375">
        <v>0</v>
      </c>
      <c r="E1375">
        <v>1</v>
      </c>
    </row>
    <row r="1376" spans="1:5">
      <c r="A1376" t="s">
        <v>296</v>
      </c>
      <c r="B1376" t="s">
        <v>335</v>
      </c>
      <c r="C1376" t="s">
        <v>531</v>
      </c>
      <c r="D1376">
        <v>0</v>
      </c>
      <c r="E1376">
        <v>1</v>
      </c>
    </row>
    <row r="1377" spans="1:5">
      <c r="A1377" t="s">
        <v>296</v>
      </c>
      <c r="B1377" t="s">
        <v>335</v>
      </c>
      <c r="C1377" t="s">
        <v>532</v>
      </c>
      <c r="D1377">
        <v>0</v>
      </c>
      <c r="E1377">
        <v>1</v>
      </c>
    </row>
    <row r="1378" spans="1:5">
      <c r="A1378" t="s">
        <v>296</v>
      </c>
      <c r="B1378" t="s">
        <v>336</v>
      </c>
      <c r="C1378" t="s">
        <v>528</v>
      </c>
      <c r="D1378">
        <v>0</v>
      </c>
      <c r="E1378">
        <v>1</v>
      </c>
    </row>
    <row r="1379" spans="1:5">
      <c r="A1379" t="s">
        <v>296</v>
      </c>
      <c r="B1379" t="s">
        <v>336</v>
      </c>
      <c r="C1379" t="s">
        <v>529</v>
      </c>
      <c r="D1379">
        <v>0</v>
      </c>
      <c r="E1379">
        <v>1</v>
      </c>
    </row>
    <row r="1380" spans="1:5">
      <c r="A1380" t="s">
        <v>296</v>
      </c>
      <c r="B1380" t="s">
        <v>336</v>
      </c>
      <c r="C1380" t="s">
        <v>530</v>
      </c>
      <c r="D1380">
        <v>0</v>
      </c>
      <c r="E1380">
        <v>1</v>
      </c>
    </row>
    <row r="1381" spans="1:5">
      <c r="A1381" t="s">
        <v>296</v>
      </c>
      <c r="B1381" t="s">
        <v>336</v>
      </c>
      <c r="C1381" t="s">
        <v>531</v>
      </c>
      <c r="D1381">
        <v>0</v>
      </c>
      <c r="E1381">
        <v>1</v>
      </c>
    </row>
    <row r="1382" spans="1:5">
      <c r="A1382" t="s">
        <v>296</v>
      </c>
      <c r="B1382" t="s">
        <v>336</v>
      </c>
      <c r="C1382" t="s">
        <v>532</v>
      </c>
      <c r="D1382">
        <v>0</v>
      </c>
      <c r="E1382">
        <v>1</v>
      </c>
    </row>
    <row r="1383" spans="1:5">
      <c r="A1383" t="s">
        <v>296</v>
      </c>
      <c r="B1383" t="s">
        <v>337</v>
      </c>
      <c r="C1383" t="s">
        <v>528</v>
      </c>
      <c r="D1383">
        <v>0</v>
      </c>
      <c r="E1383">
        <v>1</v>
      </c>
    </row>
    <row r="1384" spans="1:5">
      <c r="A1384" t="s">
        <v>296</v>
      </c>
      <c r="B1384" t="s">
        <v>337</v>
      </c>
      <c r="C1384" t="s">
        <v>529</v>
      </c>
      <c r="D1384">
        <v>0</v>
      </c>
      <c r="E1384">
        <v>1</v>
      </c>
    </row>
    <row r="1385" spans="1:5">
      <c r="A1385" t="s">
        <v>296</v>
      </c>
      <c r="B1385" t="s">
        <v>337</v>
      </c>
      <c r="C1385" t="s">
        <v>530</v>
      </c>
      <c r="D1385">
        <v>0</v>
      </c>
      <c r="E1385">
        <v>1</v>
      </c>
    </row>
    <row r="1386" spans="1:5">
      <c r="A1386" t="s">
        <v>296</v>
      </c>
      <c r="B1386" t="s">
        <v>337</v>
      </c>
      <c r="C1386" t="s">
        <v>531</v>
      </c>
      <c r="D1386">
        <v>0</v>
      </c>
      <c r="E1386">
        <v>1</v>
      </c>
    </row>
    <row r="1387" spans="1:5">
      <c r="A1387" t="s">
        <v>296</v>
      </c>
      <c r="B1387" t="s">
        <v>337</v>
      </c>
      <c r="C1387" t="s">
        <v>532</v>
      </c>
      <c r="D1387">
        <v>0</v>
      </c>
      <c r="E1387">
        <v>1</v>
      </c>
    </row>
    <row r="1388" spans="1:5">
      <c r="A1388" t="s">
        <v>296</v>
      </c>
      <c r="B1388" t="s">
        <v>338</v>
      </c>
      <c r="C1388" t="s">
        <v>528</v>
      </c>
      <c r="D1388">
        <v>0</v>
      </c>
      <c r="E1388">
        <v>1</v>
      </c>
    </row>
    <row r="1389" spans="1:5">
      <c r="A1389" t="s">
        <v>296</v>
      </c>
      <c r="B1389" t="s">
        <v>338</v>
      </c>
      <c r="C1389" t="s">
        <v>529</v>
      </c>
      <c r="D1389">
        <v>0</v>
      </c>
      <c r="E1389">
        <v>1</v>
      </c>
    </row>
    <row r="1390" spans="1:5">
      <c r="A1390" t="s">
        <v>296</v>
      </c>
      <c r="B1390" t="s">
        <v>338</v>
      </c>
      <c r="C1390" t="s">
        <v>530</v>
      </c>
      <c r="D1390">
        <v>0</v>
      </c>
      <c r="E1390">
        <v>1</v>
      </c>
    </row>
    <row r="1391" spans="1:5">
      <c r="A1391" t="s">
        <v>296</v>
      </c>
      <c r="B1391" t="s">
        <v>338</v>
      </c>
      <c r="C1391" t="s">
        <v>531</v>
      </c>
      <c r="D1391">
        <v>0</v>
      </c>
      <c r="E1391">
        <v>1</v>
      </c>
    </row>
    <row r="1392" spans="1:5">
      <c r="A1392" t="s">
        <v>296</v>
      </c>
      <c r="B1392" t="s">
        <v>338</v>
      </c>
      <c r="C1392" t="s">
        <v>532</v>
      </c>
      <c r="D1392">
        <v>0</v>
      </c>
      <c r="E1392">
        <v>1</v>
      </c>
    </row>
    <row r="1393" spans="1:5">
      <c r="A1393" t="s">
        <v>296</v>
      </c>
      <c r="B1393" t="s">
        <v>339</v>
      </c>
      <c r="C1393" t="s">
        <v>528</v>
      </c>
      <c r="E1393">
        <v>1</v>
      </c>
    </row>
    <row r="1394" spans="1:5">
      <c r="A1394" t="s">
        <v>296</v>
      </c>
      <c r="B1394" t="s">
        <v>339</v>
      </c>
      <c r="C1394" t="s">
        <v>529</v>
      </c>
      <c r="E1394">
        <v>1</v>
      </c>
    </row>
    <row r="1395" spans="1:5">
      <c r="A1395" t="s">
        <v>296</v>
      </c>
      <c r="B1395" t="s">
        <v>339</v>
      </c>
      <c r="C1395" t="s">
        <v>530</v>
      </c>
      <c r="E1395">
        <v>1</v>
      </c>
    </row>
    <row r="1396" spans="1:5">
      <c r="A1396" t="s">
        <v>296</v>
      </c>
      <c r="B1396" t="s">
        <v>339</v>
      </c>
      <c r="C1396" t="s">
        <v>531</v>
      </c>
      <c r="E1396">
        <v>1</v>
      </c>
    </row>
    <row r="1397" spans="1:5">
      <c r="A1397" t="s">
        <v>296</v>
      </c>
      <c r="B1397" t="s">
        <v>339</v>
      </c>
      <c r="C1397" t="s">
        <v>532</v>
      </c>
      <c r="E1397">
        <v>1</v>
      </c>
    </row>
    <row r="1398" spans="1:5">
      <c r="A1398" t="s">
        <v>296</v>
      </c>
      <c r="B1398" t="s">
        <v>340</v>
      </c>
      <c r="C1398" t="s">
        <v>528</v>
      </c>
      <c r="E1398">
        <v>1</v>
      </c>
    </row>
    <row r="1399" spans="1:5">
      <c r="A1399" t="s">
        <v>296</v>
      </c>
      <c r="B1399" t="s">
        <v>340</v>
      </c>
      <c r="C1399" t="s">
        <v>529</v>
      </c>
      <c r="E1399">
        <v>1</v>
      </c>
    </row>
    <row r="1400" spans="1:5">
      <c r="A1400" t="s">
        <v>296</v>
      </c>
      <c r="B1400" t="s">
        <v>340</v>
      </c>
      <c r="C1400" t="s">
        <v>530</v>
      </c>
      <c r="E1400">
        <v>1</v>
      </c>
    </row>
    <row r="1401" spans="1:5">
      <c r="A1401" t="s">
        <v>296</v>
      </c>
      <c r="B1401" t="s">
        <v>340</v>
      </c>
      <c r="C1401" t="s">
        <v>531</v>
      </c>
      <c r="E1401">
        <v>1</v>
      </c>
    </row>
    <row r="1402" spans="1:5">
      <c r="A1402" t="s">
        <v>296</v>
      </c>
      <c r="B1402" t="s">
        <v>340</v>
      </c>
      <c r="C1402" t="s">
        <v>532</v>
      </c>
      <c r="E1402">
        <v>1</v>
      </c>
    </row>
    <row r="1403" spans="1:5">
      <c r="A1403" t="s">
        <v>296</v>
      </c>
      <c r="B1403" t="s">
        <v>341</v>
      </c>
      <c r="C1403" t="s">
        <v>528</v>
      </c>
      <c r="E1403">
        <v>1</v>
      </c>
    </row>
    <row r="1404" spans="1:5">
      <c r="A1404" t="s">
        <v>296</v>
      </c>
      <c r="B1404" t="s">
        <v>341</v>
      </c>
      <c r="C1404" t="s">
        <v>529</v>
      </c>
      <c r="E1404">
        <v>1</v>
      </c>
    </row>
    <row r="1405" spans="1:5">
      <c r="A1405" t="s">
        <v>296</v>
      </c>
      <c r="B1405" t="s">
        <v>341</v>
      </c>
      <c r="C1405" t="s">
        <v>530</v>
      </c>
      <c r="E1405">
        <v>1</v>
      </c>
    </row>
    <row r="1406" spans="1:5">
      <c r="A1406" t="s">
        <v>296</v>
      </c>
      <c r="B1406" t="s">
        <v>341</v>
      </c>
      <c r="C1406" t="s">
        <v>531</v>
      </c>
      <c r="E1406">
        <v>1</v>
      </c>
    </row>
    <row r="1407" spans="1:5">
      <c r="A1407" t="s">
        <v>296</v>
      </c>
      <c r="B1407" t="s">
        <v>341</v>
      </c>
      <c r="C1407" t="s">
        <v>532</v>
      </c>
      <c r="D1407">
        <v>0</v>
      </c>
      <c r="E1407">
        <v>1</v>
      </c>
    </row>
    <row r="1408" spans="1:5">
      <c r="A1408" t="s">
        <v>296</v>
      </c>
      <c r="B1408" t="s">
        <v>342</v>
      </c>
      <c r="C1408" t="s">
        <v>528</v>
      </c>
      <c r="E1408">
        <v>1</v>
      </c>
    </row>
    <row r="1409" spans="1:5">
      <c r="A1409" t="s">
        <v>296</v>
      </c>
      <c r="B1409" t="s">
        <v>342</v>
      </c>
      <c r="C1409" t="s">
        <v>529</v>
      </c>
      <c r="E1409">
        <v>1</v>
      </c>
    </row>
    <row r="1410" spans="1:5">
      <c r="A1410" t="s">
        <v>296</v>
      </c>
      <c r="B1410" t="s">
        <v>342</v>
      </c>
      <c r="C1410" t="s">
        <v>530</v>
      </c>
      <c r="E1410">
        <v>1</v>
      </c>
    </row>
    <row r="1411" spans="1:5">
      <c r="A1411" t="s">
        <v>296</v>
      </c>
      <c r="B1411" t="s">
        <v>342</v>
      </c>
      <c r="C1411" t="s">
        <v>531</v>
      </c>
      <c r="E1411">
        <v>1</v>
      </c>
    </row>
    <row r="1412" spans="1:5">
      <c r="A1412" t="s">
        <v>296</v>
      </c>
      <c r="B1412" t="s">
        <v>342</v>
      </c>
      <c r="C1412" t="s">
        <v>532</v>
      </c>
      <c r="E1412">
        <v>1</v>
      </c>
    </row>
    <row r="1413" spans="1:5">
      <c r="A1413" t="s">
        <v>296</v>
      </c>
      <c r="B1413" t="s">
        <v>343</v>
      </c>
      <c r="C1413" t="s">
        <v>528</v>
      </c>
      <c r="D1413">
        <v>0</v>
      </c>
      <c r="E1413">
        <v>1</v>
      </c>
    </row>
    <row r="1414" spans="1:5">
      <c r="A1414" t="s">
        <v>296</v>
      </c>
      <c r="B1414" t="s">
        <v>343</v>
      </c>
      <c r="C1414" t="s">
        <v>529</v>
      </c>
      <c r="D1414">
        <v>0</v>
      </c>
      <c r="E1414">
        <v>1</v>
      </c>
    </row>
    <row r="1415" spans="1:5">
      <c r="A1415" t="s">
        <v>296</v>
      </c>
      <c r="B1415" t="s">
        <v>343</v>
      </c>
      <c r="C1415" t="s">
        <v>530</v>
      </c>
      <c r="D1415">
        <v>0</v>
      </c>
      <c r="E1415">
        <v>1</v>
      </c>
    </row>
    <row r="1416" spans="1:5">
      <c r="A1416" t="s">
        <v>296</v>
      </c>
      <c r="B1416" t="s">
        <v>343</v>
      </c>
      <c r="C1416" t="s">
        <v>531</v>
      </c>
      <c r="D1416">
        <v>0</v>
      </c>
      <c r="E1416">
        <v>1</v>
      </c>
    </row>
    <row r="1417" spans="1:5">
      <c r="A1417" t="s">
        <v>296</v>
      </c>
      <c r="B1417" t="s">
        <v>343</v>
      </c>
      <c r="C1417" t="s">
        <v>532</v>
      </c>
      <c r="D1417">
        <v>508915.4</v>
      </c>
      <c r="E1417">
        <v>2</v>
      </c>
    </row>
    <row r="1418" spans="1:5">
      <c r="A1418" t="s">
        <v>296</v>
      </c>
      <c r="B1418" t="s">
        <v>344</v>
      </c>
      <c r="C1418" t="s">
        <v>528</v>
      </c>
      <c r="D1418">
        <v>0</v>
      </c>
      <c r="E1418">
        <v>1</v>
      </c>
    </row>
    <row r="1419" spans="1:5">
      <c r="A1419" t="s">
        <v>296</v>
      </c>
      <c r="B1419" t="s">
        <v>344</v>
      </c>
      <c r="C1419" t="s">
        <v>529</v>
      </c>
      <c r="D1419">
        <v>0</v>
      </c>
      <c r="E1419">
        <v>1</v>
      </c>
    </row>
    <row r="1420" spans="1:5">
      <c r="A1420" t="s">
        <v>296</v>
      </c>
      <c r="B1420" t="s">
        <v>344</v>
      </c>
      <c r="C1420" t="s">
        <v>530</v>
      </c>
      <c r="D1420">
        <v>0</v>
      </c>
      <c r="E1420">
        <v>1</v>
      </c>
    </row>
    <row r="1421" spans="1:5">
      <c r="A1421" t="s">
        <v>296</v>
      </c>
      <c r="B1421" t="s">
        <v>344</v>
      </c>
      <c r="C1421" t="s">
        <v>531</v>
      </c>
      <c r="D1421">
        <v>0</v>
      </c>
      <c r="E1421">
        <v>1</v>
      </c>
    </row>
    <row r="1422" spans="1:5">
      <c r="A1422" t="s">
        <v>296</v>
      </c>
      <c r="B1422" t="s">
        <v>344</v>
      </c>
      <c r="C1422" t="s">
        <v>532</v>
      </c>
      <c r="D1422">
        <v>36000</v>
      </c>
      <c r="E1422">
        <v>2</v>
      </c>
    </row>
    <row r="1423" spans="1:5">
      <c r="A1423" t="s">
        <v>296</v>
      </c>
      <c r="B1423" t="s">
        <v>345</v>
      </c>
      <c r="C1423" t="s">
        <v>528</v>
      </c>
      <c r="D1423">
        <v>0</v>
      </c>
      <c r="E1423">
        <v>1</v>
      </c>
    </row>
    <row r="1424" spans="1:5">
      <c r="A1424" t="s">
        <v>296</v>
      </c>
      <c r="B1424" t="s">
        <v>345</v>
      </c>
      <c r="C1424" t="s">
        <v>529</v>
      </c>
      <c r="D1424">
        <v>0</v>
      </c>
      <c r="E1424">
        <v>1</v>
      </c>
    </row>
    <row r="1425" spans="1:5">
      <c r="A1425" t="s">
        <v>296</v>
      </c>
      <c r="B1425" t="s">
        <v>345</v>
      </c>
      <c r="C1425" t="s">
        <v>530</v>
      </c>
      <c r="D1425">
        <v>0</v>
      </c>
      <c r="E1425">
        <v>1</v>
      </c>
    </row>
    <row r="1426" spans="1:5">
      <c r="A1426" t="s">
        <v>296</v>
      </c>
      <c r="B1426" t="s">
        <v>345</v>
      </c>
      <c r="C1426" t="s">
        <v>531</v>
      </c>
      <c r="D1426">
        <v>0</v>
      </c>
      <c r="E1426">
        <v>1</v>
      </c>
    </row>
    <row r="1427" spans="1:5">
      <c r="A1427" t="s">
        <v>296</v>
      </c>
      <c r="B1427" t="s">
        <v>345</v>
      </c>
      <c r="C1427" t="s">
        <v>532</v>
      </c>
      <c r="D1427">
        <v>0</v>
      </c>
      <c r="E1427">
        <v>1</v>
      </c>
    </row>
    <row r="1428" spans="1:5">
      <c r="A1428" t="s">
        <v>296</v>
      </c>
      <c r="B1428" t="s">
        <v>346</v>
      </c>
      <c r="C1428" t="s">
        <v>528</v>
      </c>
      <c r="D1428">
        <v>0</v>
      </c>
      <c r="E1428">
        <v>1</v>
      </c>
    </row>
    <row r="1429" spans="1:5">
      <c r="A1429" t="s">
        <v>296</v>
      </c>
      <c r="B1429" t="s">
        <v>346</v>
      </c>
      <c r="C1429" t="s">
        <v>529</v>
      </c>
      <c r="D1429">
        <v>0</v>
      </c>
      <c r="E1429">
        <v>1</v>
      </c>
    </row>
    <row r="1430" spans="1:5">
      <c r="A1430" t="s">
        <v>296</v>
      </c>
      <c r="B1430" t="s">
        <v>346</v>
      </c>
      <c r="C1430" t="s">
        <v>530</v>
      </c>
      <c r="D1430">
        <v>0</v>
      </c>
      <c r="E1430">
        <v>1</v>
      </c>
    </row>
    <row r="1431" spans="1:5">
      <c r="A1431" t="s">
        <v>296</v>
      </c>
      <c r="B1431" t="s">
        <v>346</v>
      </c>
      <c r="C1431" t="s">
        <v>531</v>
      </c>
      <c r="D1431">
        <v>0</v>
      </c>
      <c r="E1431">
        <v>1</v>
      </c>
    </row>
    <row r="1432" spans="1:5">
      <c r="A1432" t="s">
        <v>296</v>
      </c>
      <c r="B1432" t="s">
        <v>346</v>
      </c>
      <c r="C1432" t="s">
        <v>532</v>
      </c>
      <c r="D1432">
        <v>0</v>
      </c>
      <c r="E1432">
        <v>1</v>
      </c>
    </row>
    <row r="1433" spans="1:5">
      <c r="A1433" t="s">
        <v>296</v>
      </c>
      <c r="B1433" t="s">
        <v>347</v>
      </c>
      <c r="C1433" t="s">
        <v>528</v>
      </c>
      <c r="D1433">
        <v>0</v>
      </c>
      <c r="E1433">
        <v>1</v>
      </c>
    </row>
    <row r="1434" spans="1:5">
      <c r="A1434" t="s">
        <v>296</v>
      </c>
      <c r="B1434" t="s">
        <v>347</v>
      </c>
      <c r="C1434" t="s">
        <v>529</v>
      </c>
      <c r="D1434">
        <v>0</v>
      </c>
      <c r="E1434">
        <v>1</v>
      </c>
    </row>
    <row r="1435" spans="1:5">
      <c r="A1435" t="s">
        <v>296</v>
      </c>
      <c r="B1435" t="s">
        <v>347</v>
      </c>
      <c r="C1435" t="s">
        <v>530</v>
      </c>
      <c r="D1435">
        <v>0</v>
      </c>
      <c r="E1435">
        <v>1</v>
      </c>
    </row>
    <row r="1436" spans="1:5">
      <c r="A1436" t="s">
        <v>296</v>
      </c>
      <c r="B1436" t="s">
        <v>347</v>
      </c>
      <c r="C1436" t="s">
        <v>531</v>
      </c>
      <c r="D1436">
        <v>0</v>
      </c>
      <c r="E1436">
        <v>1</v>
      </c>
    </row>
    <row r="1437" spans="1:5">
      <c r="A1437" t="s">
        <v>296</v>
      </c>
      <c r="B1437" t="s">
        <v>347</v>
      </c>
      <c r="C1437" t="s">
        <v>532</v>
      </c>
      <c r="D1437">
        <v>0</v>
      </c>
      <c r="E1437">
        <v>1</v>
      </c>
    </row>
    <row r="1438" spans="1:5">
      <c r="A1438" t="s">
        <v>296</v>
      </c>
      <c r="B1438" t="s">
        <v>348</v>
      </c>
      <c r="C1438" t="s">
        <v>528</v>
      </c>
      <c r="D1438">
        <v>0</v>
      </c>
      <c r="E1438">
        <v>1</v>
      </c>
    </row>
    <row r="1439" spans="1:5">
      <c r="A1439" t="s">
        <v>296</v>
      </c>
      <c r="B1439" t="s">
        <v>348</v>
      </c>
      <c r="C1439" t="s">
        <v>529</v>
      </c>
      <c r="D1439">
        <v>0</v>
      </c>
      <c r="E1439">
        <v>1</v>
      </c>
    </row>
    <row r="1440" spans="1:5">
      <c r="A1440" t="s">
        <v>296</v>
      </c>
      <c r="B1440" t="s">
        <v>348</v>
      </c>
      <c r="C1440" t="s">
        <v>530</v>
      </c>
      <c r="D1440">
        <v>0</v>
      </c>
      <c r="E1440">
        <v>1</v>
      </c>
    </row>
    <row r="1441" spans="1:5">
      <c r="A1441" t="s">
        <v>296</v>
      </c>
      <c r="B1441" t="s">
        <v>348</v>
      </c>
      <c r="C1441" t="s">
        <v>531</v>
      </c>
      <c r="D1441">
        <v>0</v>
      </c>
      <c r="E1441">
        <v>1</v>
      </c>
    </row>
    <row r="1442" spans="1:5">
      <c r="A1442" t="s">
        <v>296</v>
      </c>
      <c r="B1442" t="s">
        <v>348</v>
      </c>
      <c r="C1442" t="s">
        <v>532</v>
      </c>
      <c r="D1442">
        <v>0</v>
      </c>
      <c r="E1442">
        <v>1</v>
      </c>
    </row>
    <row r="1443" spans="1:5">
      <c r="A1443" t="s">
        <v>296</v>
      </c>
      <c r="B1443" t="s">
        <v>349</v>
      </c>
      <c r="C1443" t="s">
        <v>528</v>
      </c>
      <c r="D1443">
        <v>0</v>
      </c>
      <c r="E1443">
        <v>1</v>
      </c>
    </row>
    <row r="1444" spans="1:5">
      <c r="A1444" t="s">
        <v>296</v>
      </c>
      <c r="B1444" t="s">
        <v>349</v>
      </c>
      <c r="C1444" t="s">
        <v>529</v>
      </c>
      <c r="D1444">
        <v>0</v>
      </c>
      <c r="E1444">
        <v>1</v>
      </c>
    </row>
    <row r="1445" spans="1:5">
      <c r="A1445" t="s">
        <v>296</v>
      </c>
      <c r="B1445" t="s">
        <v>349</v>
      </c>
      <c r="C1445" t="s">
        <v>530</v>
      </c>
      <c r="D1445">
        <v>0</v>
      </c>
      <c r="E1445">
        <v>1</v>
      </c>
    </row>
    <row r="1446" spans="1:5">
      <c r="A1446" t="s">
        <v>296</v>
      </c>
      <c r="B1446" t="s">
        <v>349</v>
      </c>
      <c r="C1446" t="s">
        <v>531</v>
      </c>
      <c r="D1446">
        <v>0</v>
      </c>
      <c r="E1446">
        <v>1</v>
      </c>
    </row>
    <row r="1447" spans="1:5">
      <c r="A1447" t="s">
        <v>296</v>
      </c>
      <c r="B1447" t="s">
        <v>349</v>
      </c>
      <c r="C1447" t="s">
        <v>532</v>
      </c>
      <c r="D1447">
        <v>0</v>
      </c>
      <c r="E1447">
        <v>1</v>
      </c>
    </row>
    <row r="1448" spans="1:5">
      <c r="A1448" t="s">
        <v>296</v>
      </c>
      <c r="B1448" t="s">
        <v>350</v>
      </c>
      <c r="C1448" t="s">
        <v>528</v>
      </c>
      <c r="D1448">
        <v>0</v>
      </c>
      <c r="E1448">
        <v>1</v>
      </c>
    </row>
    <row r="1449" spans="1:5">
      <c r="A1449" t="s">
        <v>296</v>
      </c>
      <c r="B1449" t="s">
        <v>350</v>
      </c>
      <c r="C1449" t="s">
        <v>529</v>
      </c>
      <c r="D1449">
        <v>0</v>
      </c>
      <c r="E1449">
        <v>1</v>
      </c>
    </row>
    <row r="1450" spans="1:5">
      <c r="A1450" t="s">
        <v>296</v>
      </c>
      <c r="B1450" t="s">
        <v>350</v>
      </c>
      <c r="C1450" t="s">
        <v>530</v>
      </c>
      <c r="D1450">
        <v>0</v>
      </c>
      <c r="E1450">
        <v>1</v>
      </c>
    </row>
    <row r="1451" spans="1:5">
      <c r="A1451" t="s">
        <v>296</v>
      </c>
      <c r="B1451" t="s">
        <v>350</v>
      </c>
      <c r="C1451" t="s">
        <v>531</v>
      </c>
      <c r="D1451">
        <v>0</v>
      </c>
      <c r="E1451">
        <v>1</v>
      </c>
    </row>
    <row r="1452" spans="1:5">
      <c r="A1452" t="s">
        <v>296</v>
      </c>
      <c r="B1452" t="s">
        <v>350</v>
      </c>
      <c r="C1452" t="s">
        <v>532</v>
      </c>
      <c r="D1452">
        <v>0</v>
      </c>
      <c r="E1452">
        <v>1</v>
      </c>
    </row>
    <row r="1453" spans="1:5">
      <c r="A1453" t="s">
        <v>296</v>
      </c>
      <c r="B1453" t="s">
        <v>351</v>
      </c>
      <c r="C1453" t="s">
        <v>528</v>
      </c>
      <c r="D1453">
        <v>39300</v>
      </c>
      <c r="E1453">
        <v>2</v>
      </c>
    </row>
    <row r="1454" spans="1:5">
      <c r="A1454" t="s">
        <v>296</v>
      </c>
      <c r="B1454" t="s">
        <v>351</v>
      </c>
      <c r="C1454" t="s">
        <v>529</v>
      </c>
      <c r="D1454">
        <v>39900</v>
      </c>
      <c r="E1454">
        <v>2</v>
      </c>
    </row>
    <row r="1455" spans="1:5">
      <c r="A1455" t="s">
        <v>296</v>
      </c>
      <c r="B1455" t="s">
        <v>351</v>
      </c>
      <c r="C1455" t="s">
        <v>530</v>
      </c>
      <c r="D1455">
        <v>35950</v>
      </c>
      <c r="E1455">
        <v>2</v>
      </c>
    </row>
    <row r="1456" spans="1:5">
      <c r="A1456" t="s">
        <v>296</v>
      </c>
      <c r="B1456" t="s">
        <v>351</v>
      </c>
      <c r="C1456" t="s">
        <v>531</v>
      </c>
      <c r="D1456">
        <v>38599.5</v>
      </c>
      <c r="E1456">
        <v>2</v>
      </c>
    </row>
    <row r="1457" spans="1:5">
      <c r="A1457" t="s">
        <v>296</v>
      </c>
      <c r="B1457" t="s">
        <v>351</v>
      </c>
      <c r="C1457" t="s">
        <v>532</v>
      </c>
      <c r="D1457">
        <v>0</v>
      </c>
      <c r="E1457">
        <v>1</v>
      </c>
    </row>
    <row r="1458" spans="1:5">
      <c r="A1458" t="s">
        <v>296</v>
      </c>
      <c r="B1458" t="s">
        <v>352</v>
      </c>
      <c r="C1458" t="s">
        <v>528</v>
      </c>
      <c r="D1458">
        <v>0</v>
      </c>
      <c r="E1458">
        <v>1</v>
      </c>
    </row>
    <row r="1459" spans="1:5">
      <c r="A1459" t="s">
        <v>296</v>
      </c>
      <c r="B1459" t="s">
        <v>352</v>
      </c>
      <c r="C1459" t="s">
        <v>529</v>
      </c>
      <c r="D1459">
        <v>0</v>
      </c>
      <c r="E1459">
        <v>1</v>
      </c>
    </row>
    <row r="1460" spans="1:5">
      <c r="A1460" t="s">
        <v>296</v>
      </c>
      <c r="B1460" t="s">
        <v>352</v>
      </c>
      <c r="C1460" t="s">
        <v>530</v>
      </c>
      <c r="D1460">
        <v>0</v>
      </c>
      <c r="E1460">
        <v>1</v>
      </c>
    </row>
    <row r="1461" spans="1:5">
      <c r="A1461" t="s">
        <v>296</v>
      </c>
      <c r="B1461" t="s">
        <v>352</v>
      </c>
      <c r="C1461" t="s">
        <v>531</v>
      </c>
      <c r="D1461">
        <v>0</v>
      </c>
      <c r="E1461">
        <v>1</v>
      </c>
    </row>
    <row r="1462" spans="1:5">
      <c r="A1462" t="s">
        <v>296</v>
      </c>
      <c r="B1462" t="s">
        <v>352</v>
      </c>
      <c r="C1462" t="s">
        <v>532</v>
      </c>
      <c r="D1462">
        <v>0</v>
      </c>
      <c r="E1462">
        <v>1</v>
      </c>
    </row>
    <row r="1463" spans="1:5">
      <c r="A1463" t="s">
        <v>296</v>
      </c>
      <c r="B1463" t="s">
        <v>353</v>
      </c>
      <c r="C1463" t="s">
        <v>528</v>
      </c>
      <c r="D1463">
        <v>0</v>
      </c>
      <c r="E1463">
        <v>1</v>
      </c>
    </row>
    <row r="1464" spans="1:5">
      <c r="A1464" t="s">
        <v>296</v>
      </c>
      <c r="B1464" t="s">
        <v>353</v>
      </c>
      <c r="C1464" t="s">
        <v>529</v>
      </c>
      <c r="D1464">
        <v>0</v>
      </c>
      <c r="E1464">
        <v>1</v>
      </c>
    </row>
    <row r="1465" spans="1:5">
      <c r="A1465" t="s">
        <v>296</v>
      </c>
      <c r="B1465" t="s">
        <v>353</v>
      </c>
      <c r="C1465" t="s">
        <v>530</v>
      </c>
      <c r="D1465">
        <v>0</v>
      </c>
      <c r="E1465">
        <v>1</v>
      </c>
    </row>
    <row r="1466" spans="1:5">
      <c r="A1466" t="s">
        <v>296</v>
      </c>
      <c r="B1466" t="s">
        <v>353</v>
      </c>
      <c r="C1466" t="s">
        <v>531</v>
      </c>
      <c r="D1466">
        <v>0</v>
      </c>
      <c r="E1466">
        <v>1</v>
      </c>
    </row>
    <row r="1467" spans="1:5">
      <c r="A1467" t="s">
        <v>296</v>
      </c>
      <c r="B1467" t="s">
        <v>353</v>
      </c>
      <c r="C1467" t="s">
        <v>532</v>
      </c>
      <c r="D1467">
        <v>0</v>
      </c>
      <c r="E1467">
        <v>1</v>
      </c>
    </row>
    <row r="1468" spans="1:5">
      <c r="A1468" t="s">
        <v>296</v>
      </c>
      <c r="B1468" t="s">
        <v>354</v>
      </c>
      <c r="C1468" t="s">
        <v>528</v>
      </c>
      <c r="D1468">
        <v>0</v>
      </c>
      <c r="E1468">
        <v>1</v>
      </c>
    </row>
    <row r="1469" spans="1:5">
      <c r="A1469" t="s">
        <v>296</v>
      </c>
      <c r="B1469" t="s">
        <v>354</v>
      </c>
      <c r="C1469" t="s">
        <v>529</v>
      </c>
      <c r="D1469">
        <v>0</v>
      </c>
      <c r="E1469">
        <v>1</v>
      </c>
    </row>
    <row r="1470" spans="1:5">
      <c r="A1470" t="s">
        <v>296</v>
      </c>
      <c r="B1470" t="s">
        <v>354</v>
      </c>
      <c r="C1470" t="s">
        <v>530</v>
      </c>
      <c r="D1470">
        <v>0</v>
      </c>
      <c r="E1470">
        <v>1</v>
      </c>
    </row>
    <row r="1471" spans="1:5">
      <c r="A1471" t="s">
        <v>296</v>
      </c>
      <c r="B1471" t="s">
        <v>354</v>
      </c>
      <c r="C1471" t="s">
        <v>531</v>
      </c>
      <c r="D1471">
        <v>0</v>
      </c>
      <c r="E1471">
        <v>1</v>
      </c>
    </row>
    <row r="1472" spans="1:5">
      <c r="A1472" t="s">
        <v>296</v>
      </c>
      <c r="B1472" t="s">
        <v>354</v>
      </c>
      <c r="C1472" t="s">
        <v>532</v>
      </c>
      <c r="D1472">
        <v>0</v>
      </c>
      <c r="E1472">
        <v>1</v>
      </c>
    </row>
    <row r="1473" spans="1:5">
      <c r="A1473" t="s">
        <v>296</v>
      </c>
      <c r="B1473" t="s">
        <v>355</v>
      </c>
      <c r="C1473" t="s">
        <v>528</v>
      </c>
      <c r="D1473">
        <v>0</v>
      </c>
      <c r="E1473">
        <v>1</v>
      </c>
    </row>
    <row r="1474" spans="1:5">
      <c r="A1474" t="s">
        <v>296</v>
      </c>
      <c r="B1474" t="s">
        <v>355</v>
      </c>
      <c r="C1474" t="s">
        <v>529</v>
      </c>
      <c r="D1474">
        <v>0</v>
      </c>
      <c r="E1474">
        <v>1</v>
      </c>
    </row>
    <row r="1475" spans="1:5">
      <c r="A1475" t="s">
        <v>296</v>
      </c>
      <c r="B1475" t="s">
        <v>355</v>
      </c>
      <c r="C1475" t="s">
        <v>530</v>
      </c>
      <c r="D1475">
        <v>0</v>
      </c>
      <c r="E1475">
        <v>1</v>
      </c>
    </row>
    <row r="1476" spans="1:5">
      <c r="A1476" t="s">
        <v>296</v>
      </c>
      <c r="B1476" t="s">
        <v>355</v>
      </c>
      <c r="C1476" t="s">
        <v>531</v>
      </c>
      <c r="D1476">
        <v>0</v>
      </c>
      <c r="E1476">
        <v>1</v>
      </c>
    </row>
    <row r="1477" spans="1:5">
      <c r="A1477" t="s">
        <v>296</v>
      </c>
      <c r="B1477" t="s">
        <v>355</v>
      </c>
      <c r="C1477" t="s">
        <v>532</v>
      </c>
      <c r="D1477">
        <v>0</v>
      </c>
      <c r="E1477">
        <v>1</v>
      </c>
    </row>
    <row r="1478" spans="1:5">
      <c r="A1478" t="s">
        <v>296</v>
      </c>
      <c r="B1478" t="s">
        <v>356</v>
      </c>
      <c r="C1478" t="s">
        <v>528</v>
      </c>
      <c r="D1478">
        <v>0</v>
      </c>
      <c r="E1478">
        <v>1</v>
      </c>
    </row>
    <row r="1479" spans="1:5">
      <c r="A1479" t="s">
        <v>296</v>
      </c>
      <c r="B1479" t="s">
        <v>356</v>
      </c>
      <c r="C1479" t="s">
        <v>529</v>
      </c>
      <c r="D1479">
        <v>0</v>
      </c>
      <c r="E1479">
        <v>1</v>
      </c>
    </row>
    <row r="1480" spans="1:5">
      <c r="A1480" t="s">
        <v>296</v>
      </c>
      <c r="B1480" t="s">
        <v>356</v>
      </c>
      <c r="C1480" t="s">
        <v>530</v>
      </c>
      <c r="D1480">
        <v>0</v>
      </c>
      <c r="E1480">
        <v>1</v>
      </c>
    </row>
    <row r="1481" spans="1:5">
      <c r="A1481" t="s">
        <v>296</v>
      </c>
      <c r="B1481" t="s">
        <v>356</v>
      </c>
      <c r="C1481" t="s">
        <v>531</v>
      </c>
      <c r="D1481">
        <v>0</v>
      </c>
      <c r="E1481">
        <v>1</v>
      </c>
    </row>
    <row r="1482" spans="1:5">
      <c r="A1482" t="s">
        <v>296</v>
      </c>
      <c r="B1482" t="s">
        <v>356</v>
      </c>
      <c r="C1482" t="s">
        <v>532</v>
      </c>
      <c r="D1482">
        <v>0</v>
      </c>
      <c r="E1482">
        <v>1</v>
      </c>
    </row>
    <row r="1483" spans="1:5">
      <c r="A1483" t="s">
        <v>296</v>
      </c>
      <c r="B1483" t="s">
        <v>357</v>
      </c>
      <c r="C1483" t="s">
        <v>528</v>
      </c>
      <c r="E1483">
        <v>1</v>
      </c>
    </row>
    <row r="1484" spans="1:5">
      <c r="A1484" t="s">
        <v>296</v>
      </c>
      <c r="B1484" t="s">
        <v>357</v>
      </c>
      <c r="C1484" t="s">
        <v>529</v>
      </c>
      <c r="E1484">
        <v>1</v>
      </c>
    </row>
    <row r="1485" spans="1:5">
      <c r="A1485" t="s">
        <v>296</v>
      </c>
      <c r="B1485" t="s">
        <v>357</v>
      </c>
      <c r="C1485" t="s">
        <v>530</v>
      </c>
      <c r="E1485">
        <v>1</v>
      </c>
    </row>
    <row r="1486" spans="1:5">
      <c r="A1486" t="s">
        <v>296</v>
      </c>
      <c r="B1486" t="s">
        <v>357</v>
      </c>
      <c r="C1486" t="s">
        <v>531</v>
      </c>
      <c r="E1486">
        <v>1</v>
      </c>
    </row>
    <row r="1487" spans="1:5">
      <c r="A1487" t="s">
        <v>296</v>
      </c>
      <c r="B1487" t="s">
        <v>357</v>
      </c>
      <c r="C1487" t="s">
        <v>532</v>
      </c>
      <c r="E1487">
        <v>1</v>
      </c>
    </row>
    <row r="1488" spans="1:5">
      <c r="A1488" t="s">
        <v>296</v>
      </c>
      <c r="B1488" t="s">
        <v>358</v>
      </c>
      <c r="C1488" t="s">
        <v>528</v>
      </c>
      <c r="D1488">
        <v>0</v>
      </c>
      <c r="E1488">
        <v>1</v>
      </c>
    </row>
    <row r="1489" spans="1:5">
      <c r="A1489" t="s">
        <v>296</v>
      </c>
      <c r="B1489" t="s">
        <v>358</v>
      </c>
      <c r="C1489" t="s">
        <v>529</v>
      </c>
      <c r="D1489">
        <v>0</v>
      </c>
      <c r="E1489">
        <v>1</v>
      </c>
    </row>
    <row r="1490" spans="1:5">
      <c r="A1490" t="s">
        <v>296</v>
      </c>
      <c r="B1490" t="s">
        <v>358</v>
      </c>
      <c r="C1490" t="s">
        <v>530</v>
      </c>
      <c r="D1490">
        <v>0</v>
      </c>
      <c r="E1490">
        <v>1</v>
      </c>
    </row>
    <row r="1491" spans="1:5">
      <c r="A1491" t="s">
        <v>296</v>
      </c>
      <c r="B1491" t="s">
        <v>358</v>
      </c>
      <c r="C1491" t="s">
        <v>531</v>
      </c>
      <c r="D1491">
        <v>0</v>
      </c>
      <c r="E1491">
        <v>1</v>
      </c>
    </row>
    <row r="1492" spans="1:5">
      <c r="A1492" t="s">
        <v>296</v>
      </c>
      <c r="B1492" t="s">
        <v>358</v>
      </c>
      <c r="C1492" t="s">
        <v>532</v>
      </c>
      <c r="D1492">
        <v>0</v>
      </c>
      <c r="E1492">
        <v>1</v>
      </c>
    </row>
    <row r="1493" spans="1:5">
      <c r="A1493" t="s">
        <v>296</v>
      </c>
      <c r="B1493" t="s">
        <v>359</v>
      </c>
      <c r="C1493" t="s">
        <v>528</v>
      </c>
      <c r="D1493">
        <v>0</v>
      </c>
      <c r="E1493">
        <v>1</v>
      </c>
    </row>
    <row r="1494" spans="1:5">
      <c r="A1494" t="s">
        <v>296</v>
      </c>
      <c r="B1494" t="s">
        <v>359</v>
      </c>
      <c r="C1494" t="s">
        <v>529</v>
      </c>
      <c r="D1494">
        <v>0</v>
      </c>
      <c r="E1494">
        <v>1</v>
      </c>
    </row>
    <row r="1495" spans="1:5">
      <c r="A1495" t="s">
        <v>296</v>
      </c>
      <c r="B1495" t="s">
        <v>359</v>
      </c>
      <c r="C1495" t="s">
        <v>530</v>
      </c>
      <c r="D1495">
        <v>0</v>
      </c>
      <c r="E1495">
        <v>1</v>
      </c>
    </row>
    <row r="1496" spans="1:5">
      <c r="A1496" t="s">
        <v>296</v>
      </c>
      <c r="B1496" t="s">
        <v>359</v>
      </c>
      <c r="C1496" t="s">
        <v>531</v>
      </c>
      <c r="D1496">
        <v>0</v>
      </c>
      <c r="E1496">
        <v>1</v>
      </c>
    </row>
    <row r="1497" spans="1:5">
      <c r="A1497" t="s">
        <v>296</v>
      </c>
      <c r="B1497" t="s">
        <v>359</v>
      </c>
      <c r="C1497" t="s">
        <v>532</v>
      </c>
      <c r="D1497">
        <v>0</v>
      </c>
      <c r="E1497">
        <v>1</v>
      </c>
    </row>
    <row r="1498" spans="1:5">
      <c r="A1498" t="s">
        <v>296</v>
      </c>
      <c r="B1498" t="s">
        <v>360</v>
      </c>
      <c r="C1498" t="s">
        <v>528</v>
      </c>
      <c r="D1498">
        <v>0</v>
      </c>
      <c r="E1498">
        <v>1</v>
      </c>
    </row>
    <row r="1499" spans="1:5">
      <c r="A1499" t="s">
        <v>296</v>
      </c>
      <c r="B1499" t="s">
        <v>360</v>
      </c>
      <c r="C1499" t="s">
        <v>529</v>
      </c>
      <c r="D1499">
        <v>0</v>
      </c>
      <c r="E1499">
        <v>1</v>
      </c>
    </row>
    <row r="1500" spans="1:5">
      <c r="A1500" t="s">
        <v>296</v>
      </c>
      <c r="B1500" t="s">
        <v>360</v>
      </c>
      <c r="C1500" t="s">
        <v>530</v>
      </c>
      <c r="D1500">
        <v>0</v>
      </c>
      <c r="E1500">
        <v>1</v>
      </c>
    </row>
    <row r="1501" spans="1:5">
      <c r="A1501" t="s">
        <v>296</v>
      </c>
      <c r="B1501" t="s">
        <v>360</v>
      </c>
      <c r="C1501" t="s">
        <v>531</v>
      </c>
      <c r="D1501">
        <v>0</v>
      </c>
      <c r="E1501">
        <v>1</v>
      </c>
    </row>
    <row r="1502" spans="1:5">
      <c r="A1502" t="s">
        <v>296</v>
      </c>
      <c r="B1502" t="s">
        <v>360</v>
      </c>
      <c r="C1502" t="s">
        <v>532</v>
      </c>
      <c r="D1502">
        <v>0</v>
      </c>
      <c r="E1502">
        <v>1</v>
      </c>
    </row>
    <row r="1503" spans="1:5">
      <c r="A1503" t="s">
        <v>296</v>
      </c>
      <c r="B1503" t="s">
        <v>361</v>
      </c>
      <c r="C1503" t="s">
        <v>528</v>
      </c>
      <c r="D1503">
        <v>0</v>
      </c>
      <c r="E1503">
        <v>1</v>
      </c>
    </row>
    <row r="1504" spans="1:5">
      <c r="A1504" t="s">
        <v>296</v>
      </c>
      <c r="B1504" t="s">
        <v>361</v>
      </c>
      <c r="C1504" t="s">
        <v>529</v>
      </c>
      <c r="D1504">
        <v>0</v>
      </c>
      <c r="E1504">
        <v>1</v>
      </c>
    </row>
    <row r="1505" spans="1:5">
      <c r="A1505" t="s">
        <v>296</v>
      </c>
      <c r="B1505" t="s">
        <v>361</v>
      </c>
      <c r="C1505" t="s">
        <v>530</v>
      </c>
      <c r="D1505">
        <v>0</v>
      </c>
      <c r="E1505">
        <v>1</v>
      </c>
    </row>
    <row r="1506" spans="1:5">
      <c r="A1506" t="s">
        <v>296</v>
      </c>
      <c r="B1506" t="s">
        <v>361</v>
      </c>
      <c r="C1506" t="s">
        <v>531</v>
      </c>
      <c r="D1506">
        <v>0</v>
      </c>
      <c r="E1506">
        <v>1</v>
      </c>
    </row>
    <row r="1507" spans="1:5">
      <c r="A1507" t="s">
        <v>296</v>
      </c>
      <c r="B1507" t="s">
        <v>361</v>
      </c>
      <c r="C1507" t="s">
        <v>532</v>
      </c>
      <c r="D1507">
        <v>0</v>
      </c>
      <c r="E1507">
        <v>1</v>
      </c>
    </row>
    <row r="1508" spans="1:5">
      <c r="A1508" t="s">
        <v>296</v>
      </c>
      <c r="B1508" t="s">
        <v>362</v>
      </c>
      <c r="C1508" t="s">
        <v>528</v>
      </c>
      <c r="D1508">
        <v>0</v>
      </c>
      <c r="E1508">
        <v>1</v>
      </c>
    </row>
    <row r="1509" spans="1:5">
      <c r="A1509" t="s">
        <v>296</v>
      </c>
      <c r="B1509" t="s">
        <v>362</v>
      </c>
      <c r="C1509" t="s">
        <v>529</v>
      </c>
      <c r="D1509">
        <v>0</v>
      </c>
      <c r="E1509">
        <v>1</v>
      </c>
    </row>
    <row r="1510" spans="1:5">
      <c r="A1510" t="s">
        <v>296</v>
      </c>
      <c r="B1510" t="s">
        <v>362</v>
      </c>
      <c r="C1510" t="s">
        <v>530</v>
      </c>
      <c r="D1510">
        <v>0</v>
      </c>
      <c r="E1510">
        <v>1</v>
      </c>
    </row>
    <row r="1511" spans="1:5">
      <c r="A1511" t="s">
        <v>296</v>
      </c>
      <c r="B1511" t="s">
        <v>362</v>
      </c>
      <c r="C1511" t="s">
        <v>531</v>
      </c>
      <c r="D1511">
        <v>0</v>
      </c>
      <c r="E1511">
        <v>1</v>
      </c>
    </row>
    <row r="1512" spans="1:5">
      <c r="A1512" t="s">
        <v>296</v>
      </c>
      <c r="B1512" t="s">
        <v>362</v>
      </c>
      <c r="C1512" t="s">
        <v>532</v>
      </c>
      <c r="D1512">
        <v>0</v>
      </c>
      <c r="E1512">
        <v>1</v>
      </c>
    </row>
    <row r="1513" spans="1:5">
      <c r="A1513" t="s">
        <v>296</v>
      </c>
      <c r="B1513" t="s">
        <v>363</v>
      </c>
      <c r="C1513" t="s">
        <v>528</v>
      </c>
      <c r="D1513">
        <v>0</v>
      </c>
      <c r="E1513">
        <v>1</v>
      </c>
    </row>
    <row r="1514" spans="1:5">
      <c r="A1514" t="s">
        <v>296</v>
      </c>
      <c r="B1514" t="s">
        <v>363</v>
      </c>
      <c r="C1514" t="s">
        <v>529</v>
      </c>
      <c r="D1514">
        <v>0</v>
      </c>
      <c r="E1514">
        <v>1</v>
      </c>
    </row>
    <row r="1515" spans="1:5">
      <c r="A1515" t="s">
        <v>296</v>
      </c>
      <c r="B1515" t="s">
        <v>363</v>
      </c>
      <c r="C1515" t="s">
        <v>530</v>
      </c>
      <c r="D1515">
        <v>0</v>
      </c>
      <c r="E1515">
        <v>1</v>
      </c>
    </row>
    <row r="1516" spans="1:5">
      <c r="A1516" t="s">
        <v>296</v>
      </c>
      <c r="B1516" t="s">
        <v>363</v>
      </c>
      <c r="C1516" t="s">
        <v>531</v>
      </c>
      <c r="D1516">
        <v>0</v>
      </c>
      <c r="E1516">
        <v>1</v>
      </c>
    </row>
    <row r="1517" spans="1:5">
      <c r="A1517" t="s">
        <v>296</v>
      </c>
      <c r="B1517" t="s">
        <v>363</v>
      </c>
      <c r="C1517" t="s">
        <v>532</v>
      </c>
      <c r="D1517">
        <v>0</v>
      </c>
      <c r="E1517">
        <v>1</v>
      </c>
    </row>
    <row r="1518" spans="1:5">
      <c r="A1518" t="s">
        <v>296</v>
      </c>
      <c r="B1518" t="s">
        <v>364</v>
      </c>
      <c r="C1518" t="s">
        <v>528</v>
      </c>
      <c r="D1518">
        <v>0</v>
      </c>
      <c r="E1518">
        <v>1</v>
      </c>
    </row>
    <row r="1519" spans="1:5">
      <c r="A1519" t="s">
        <v>296</v>
      </c>
      <c r="B1519" t="s">
        <v>364</v>
      </c>
      <c r="C1519" t="s">
        <v>529</v>
      </c>
      <c r="D1519">
        <v>0</v>
      </c>
      <c r="E1519">
        <v>1</v>
      </c>
    </row>
    <row r="1520" spans="1:5">
      <c r="A1520" t="s">
        <v>296</v>
      </c>
      <c r="B1520" t="s">
        <v>364</v>
      </c>
      <c r="C1520" t="s">
        <v>530</v>
      </c>
      <c r="D1520">
        <v>0</v>
      </c>
      <c r="E1520">
        <v>1</v>
      </c>
    </row>
    <row r="1521" spans="1:5">
      <c r="A1521" t="s">
        <v>296</v>
      </c>
      <c r="B1521" t="s">
        <v>364</v>
      </c>
      <c r="C1521" t="s">
        <v>531</v>
      </c>
      <c r="D1521">
        <v>0</v>
      </c>
      <c r="E1521">
        <v>1</v>
      </c>
    </row>
    <row r="1522" spans="1:5">
      <c r="A1522" t="s">
        <v>296</v>
      </c>
      <c r="B1522" t="s">
        <v>364</v>
      </c>
      <c r="C1522" t="s">
        <v>532</v>
      </c>
      <c r="D1522">
        <v>0</v>
      </c>
      <c r="E1522">
        <v>1</v>
      </c>
    </row>
    <row r="1523" spans="1:5">
      <c r="A1523" t="s">
        <v>296</v>
      </c>
      <c r="B1523" t="s">
        <v>365</v>
      </c>
      <c r="C1523" t="s">
        <v>528</v>
      </c>
      <c r="D1523">
        <v>0</v>
      </c>
      <c r="E1523">
        <v>1</v>
      </c>
    </row>
    <row r="1524" spans="1:5">
      <c r="A1524" t="s">
        <v>296</v>
      </c>
      <c r="B1524" t="s">
        <v>365</v>
      </c>
      <c r="C1524" t="s">
        <v>529</v>
      </c>
      <c r="D1524">
        <v>0</v>
      </c>
      <c r="E1524">
        <v>1</v>
      </c>
    </row>
    <row r="1525" spans="1:5">
      <c r="A1525" t="s">
        <v>296</v>
      </c>
      <c r="B1525" t="s">
        <v>365</v>
      </c>
      <c r="C1525" t="s">
        <v>530</v>
      </c>
      <c r="D1525">
        <v>0</v>
      </c>
      <c r="E1525">
        <v>1</v>
      </c>
    </row>
    <row r="1526" spans="1:5">
      <c r="A1526" t="s">
        <v>296</v>
      </c>
      <c r="B1526" t="s">
        <v>365</v>
      </c>
      <c r="C1526" t="s">
        <v>531</v>
      </c>
      <c r="D1526">
        <v>0</v>
      </c>
      <c r="E1526">
        <v>1</v>
      </c>
    </row>
    <row r="1527" spans="1:5">
      <c r="A1527" t="s">
        <v>296</v>
      </c>
      <c r="B1527" t="s">
        <v>365</v>
      </c>
      <c r="C1527" t="s">
        <v>532</v>
      </c>
      <c r="D1527">
        <v>0</v>
      </c>
      <c r="E1527">
        <v>1</v>
      </c>
    </row>
    <row r="1528" spans="1:5">
      <c r="A1528" t="s">
        <v>296</v>
      </c>
      <c r="B1528" t="s">
        <v>366</v>
      </c>
      <c r="C1528" t="s">
        <v>528</v>
      </c>
      <c r="D1528">
        <v>159994</v>
      </c>
      <c r="E1528">
        <v>2</v>
      </c>
    </row>
    <row r="1529" spans="1:5">
      <c r="A1529" t="s">
        <v>296</v>
      </c>
      <c r="B1529" t="s">
        <v>366</v>
      </c>
      <c r="C1529" t="s">
        <v>529</v>
      </c>
      <c r="D1529">
        <v>313999</v>
      </c>
      <c r="E1529">
        <v>2</v>
      </c>
    </row>
    <row r="1530" spans="1:5">
      <c r="A1530" t="s">
        <v>296</v>
      </c>
      <c r="B1530" t="s">
        <v>366</v>
      </c>
      <c r="C1530" t="s">
        <v>530</v>
      </c>
      <c r="D1530">
        <v>815388</v>
      </c>
      <c r="E1530">
        <v>2</v>
      </c>
    </row>
    <row r="1531" spans="1:5">
      <c r="A1531" t="s">
        <v>296</v>
      </c>
      <c r="B1531" t="s">
        <v>366</v>
      </c>
      <c r="C1531" t="s">
        <v>531</v>
      </c>
      <c r="D1531">
        <v>902705</v>
      </c>
      <c r="E1531">
        <v>2</v>
      </c>
    </row>
    <row r="1532" spans="1:5">
      <c r="A1532" t="s">
        <v>296</v>
      </c>
      <c r="B1532" t="s">
        <v>366</v>
      </c>
      <c r="C1532" t="s">
        <v>532</v>
      </c>
      <c r="D1532">
        <v>926519</v>
      </c>
      <c r="E1532">
        <v>2</v>
      </c>
    </row>
    <row r="1533" spans="1:5">
      <c r="A1533" t="s">
        <v>296</v>
      </c>
      <c r="B1533" t="s">
        <v>367</v>
      </c>
      <c r="C1533" t="s">
        <v>528</v>
      </c>
      <c r="D1533">
        <v>0</v>
      </c>
      <c r="E1533">
        <v>1</v>
      </c>
    </row>
    <row r="1534" spans="1:5">
      <c r="A1534" t="s">
        <v>296</v>
      </c>
      <c r="B1534" t="s">
        <v>367</v>
      </c>
      <c r="C1534" t="s">
        <v>529</v>
      </c>
      <c r="D1534">
        <v>0</v>
      </c>
      <c r="E1534">
        <v>1</v>
      </c>
    </row>
    <row r="1535" spans="1:5">
      <c r="A1535" t="s">
        <v>296</v>
      </c>
      <c r="B1535" t="s">
        <v>367</v>
      </c>
      <c r="C1535" t="s">
        <v>530</v>
      </c>
      <c r="D1535">
        <v>0</v>
      </c>
      <c r="E1535">
        <v>1</v>
      </c>
    </row>
    <row r="1536" spans="1:5">
      <c r="A1536" t="s">
        <v>296</v>
      </c>
      <c r="B1536" t="s">
        <v>367</v>
      </c>
      <c r="C1536" t="s">
        <v>531</v>
      </c>
      <c r="D1536">
        <v>0</v>
      </c>
      <c r="E1536">
        <v>1</v>
      </c>
    </row>
    <row r="1537" spans="1:5">
      <c r="A1537" t="s">
        <v>296</v>
      </c>
      <c r="B1537" t="s">
        <v>367</v>
      </c>
      <c r="C1537" t="s">
        <v>532</v>
      </c>
      <c r="D1537">
        <v>0</v>
      </c>
      <c r="E1537">
        <v>1</v>
      </c>
    </row>
    <row r="1538" spans="1:5">
      <c r="A1538" t="s">
        <v>296</v>
      </c>
      <c r="B1538" t="s">
        <v>368</v>
      </c>
      <c r="C1538" t="s">
        <v>528</v>
      </c>
      <c r="D1538">
        <v>0</v>
      </c>
      <c r="E1538">
        <v>1</v>
      </c>
    </row>
    <row r="1539" spans="1:5">
      <c r="A1539" t="s">
        <v>296</v>
      </c>
      <c r="B1539" t="s">
        <v>368</v>
      </c>
      <c r="C1539" t="s">
        <v>529</v>
      </c>
      <c r="D1539">
        <v>0</v>
      </c>
      <c r="E1539">
        <v>1</v>
      </c>
    </row>
    <row r="1540" spans="1:5">
      <c r="A1540" t="s">
        <v>296</v>
      </c>
      <c r="B1540" t="s">
        <v>368</v>
      </c>
      <c r="C1540" t="s">
        <v>530</v>
      </c>
      <c r="D1540">
        <v>0</v>
      </c>
      <c r="E1540">
        <v>1</v>
      </c>
    </row>
    <row r="1541" spans="1:5">
      <c r="A1541" t="s">
        <v>296</v>
      </c>
      <c r="B1541" t="s">
        <v>368</v>
      </c>
      <c r="C1541" t="s">
        <v>531</v>
      </c>
      <c r="D1541">
        <v>0</v>
      </c>
      <c r="E1541">
        <v>1</v>
      </c>
    </row>
    <row r="1542" spans="1:5">
      <c r="A1542" t="s">
        <v>296</v>
      </c>
      <c r="B1542" t="s">
        <v>368</v>
      </c>
      <c r="C1542" t="s">
        <v>532</v>
      </c>
      <c r="D1542">
        <v>0</v>
      </c>
      <c r="E1542">
        <v>1</v>
      </c>
    </row>
    <row r="1543" spans="1:5">
      <c r="A1543" t="s">
        <v>296</v>
      </c>
      <c r="B1543" t="s">
        <v>369</v>
      </c>
      <c r="C1543" t="s">
        <v>528</v>
      </c>
      <c r="D1543">
        <v>0</v>
      </c>
      <c r="E1543">
        <v>1</v>
      </c>
    </row>
    <row r="1544" spans="1:5">
      <c r="A1544" t="s">
        <v>296</v>
      </c>
      <c r="B1544" t="s">
        <v>369</v>
      </c>
      <c r="C1544" t="s">
        <v>529</v>
      </c>
      <c r="D1544">
        <v>0</v>
      </c>
      <c r="E1544">
        <v>1</v>
      </c>
    </row>
    <row r="1545" spans="1:5">
      <c r="A1545" t="s">
        <v>296</v>
      </c>
      <c r="B1545" t="s">
        <v>369</v>
      </c>
      <c r="C1545" t="s">
        <v>530</v>
      </c>
      <c r="D1545">
        <v>0</v>
      </c>
      <c r="E1545">
        <v>1</v>
      </c>
    </row>
    <row r="1546" spans="1:5">
      <c r="A1546" t="s">
        <v>296</v>
      </c>
      <c r="B1546" t="s">
        <v>369</v>
      </c>
      <c r="C1546" t="s">
        <v>531</v>
      </c>
      <c r="D1546">
        <v>0</v>
      </c>
      <c r="E1546">
        <v>1</v>
      </c>
    </row>
    <row r="1547" spans="1:5">
      <c r="A1547" t="s">
        <v>296</v>
      </c>
      <c r="B1547" t="s">
        <v>369</v>
      </c>
      <c r="C1547" t="s">
        <v>532</v>
      </c>
      <c r="D1547">
        <v>0</v>
      </c>
      <c r="E1547">
        <v>1</v>
      </c>
    </row>
    <row r="1548" spans="1:5">
      <c r="A1548" t="s">
        <v>296</v>
      </c>
      <c r="B1548" t="s">
        <v>370</v>
      </c>
      <c r="C1548" t="s">
        <v>528</v>
      </c>
      <c r="D1548">
        <v>0</v>
      </c>
      <c r="E1548">
        <v>1</v>
      </c>
    </row>
    <row r="1549" spans="1:5">
      <c r="A1549" t="s">
        <v>296</v>
      </c>
      <c r="B1549" t="s">
        <v>370</v>
      </c>
      <c r="C1549" t="s">
        <v>529</v>
      </c>
      <c r="D1549">
        <v>0</v>
      </c>
      <c r="E1549">
        <v>1</v>
      </c>
    </row>
    <row r="1550" spans="1:5">
      <c r="A1550" t="s">
        <v>296</v>
      </c>
      <c r="B1550" t="s">
        <v>370</v>
      </c>
      <c r="C1550" t="s">
        <v>530</v>
      </c>
      <c r="D1550">
        <v>0</v>
      </c>
      <c r="E1550">
        <v>1</v>
      </c>
    </row>
    <row r="1551" spans="1:5">
      <c r="A1551" t="s">
        <v>296</v>
      </c>
      <c r="B1551" t="s">
        <v>370</v>
      </c>
      <c r="C1551" t="s">
        <v>531</v>
      </c>
      <c r="D1551">
        <v>0</v>
      </c>
      <c r="E1551">
        <v>1</v>
      </c>
    </row>
    <row r="1552" spans="1:5">
      <c r="A1552" t="s">
        <v>296</v>
      </c>
      <c r="B1552" t="s">
        <v>370</v>
      </c>
      <c r="C1552" t="s">
        <v>532</v>
      </c>
      <c r="D1552">
        <v>0</v>
      </c>
      <c r="E1552">
        <v>1</v>
      </c>
    </row>
    <row r="1553" spans="1:5">
      <c r="A1553" t="s">
        <v>296</v>
      </c>
      <c r="B1553" t="s">
        <v>371</v>
      </c>
      <c r="C1553" t="s">
        <v>528</v>
      </c>
      <c r="D1553">
        <v>0</v>
      </c>
      <c r="E1553">
        <v>1</v>
      </c>
    </row>
    <row r="1554" spans="1:5">
      <c r="A1554" t="s">
        <v>296</v>
      </c>
      <c r="B1554" t="s">
        <v>371</v>
      </c>
      <c r="C1554" t="s">
        <v>529</v>
      </c>
      <c r="D1554">
        <v>0</v>
      </c>
      <c r="E1554">
        <v>1</v>
      </c>
    </row>
    <row r="1555" spans="1:5">
      <c r="A1555" t="s">
        <v>296</v>
      </c>
      <c r="B1555" t="s">
        <v>371</v>
      </c>
      <c r="C1555" t="s">
        <v>530</v>
      </c>
      <c r="D1555">
        <v>0</v>
      </c>
      <c r="E1555">
        <v>1</v>
      </c>
    </row>
    <row r="1556" spans="1:5">
      <c r="A1556" t="s">
        <v>296</v>
      </c>
      <c r="B1556" t="s">
        <v>371</v>
      </c>
      <c r="C1556" t="s">
        <v>531</v>
      </c>
      <c r="D1556">
        <v>0</v>
      </c>
      <c r="E1556">
        <v>1</v>
      </c>
    </row>
    <row r="1557" spans="1:5">
      <c r="A1557" t="s">
        <v>296</v>
      </c>
      <c r="B1557" t="s">
        <v>371</v>
      </c>
      <c r="C1557" t="s">
        <v>532</v>
      </c>
      <c r="D1557">
        <v>0</v>
      </c>
      <c r="E1557">
        <v>1</v>
      </c>
    </row>
    <row r="1558" spans="1:5">
      <c r="A1558" t="s">
        <v>296</v>
      </c>
      <c r="B1558" t="s">
        <v>372</v>
      </c>
      <c r="C1558" t="s">
        <v>528</v>
      </c>
      <c r="E1558">
        <v>1</v>
      </c>
    </row>
    <row r="1559" spans="1:5">
      <c r="A1559" t="s">
        <v>296</v>
      </c>
      <c r="B1559" t="s">
        <v>372</v>
      </c>
      <c r="C1559" t="s">
        <v>529</v>
      </c>
      <c r="E1559">
        <v>1</v>
      </c>
    </row>
    <row r="1560" spans="1:5">
      <c r="A1560" t="s">
        <v>296</v>
      </c>
      <c r="B1560" t="s">
        <v>372</v>
      </c>
      <c r="C1560" t="s">
        <v>530</v>
      </c>
      <c r="E1560">
        <v>1</v>
      </c>
    </row>
    <row r="1561" spans="1:5">
      <c r="A1561" t="s">
        <v>296</v>
      </c>
      <c r="B1561" t="s">
        <v>372</v>
      </c>
      <c r="C1561" t="s">
        <v>531</v>
      </c>
      <c r="E1561">
        <v>1</v>
      </c>
    </row>
    <row r="1562" spans="1:5">
      <c r="A1562" t="s">
        <v>296</v>
      </c>
      <c r="B1562" t="s">
        <v>372</v>
      </c>
      <c r="C1562" t="s">
        <v>532</v>
      </c>
      <c r="E1562">
        <v>1</v>
      </c>
    </row>
    <row r="1563" spans="1:5">
      <c r="A1563" t="s">
        <v>296</v>
      </c>
      <c r="B1563" t="s">
        <v>373</v>
      </c>
      <c r="C1563" t="s">
        <v>528</v>
      </c>
      <c r="D1563">
        <v>0</v>
      </c>
      <c r="E1563">
        <v>1</v>
      </c>
    </row>
    <row r="1564" spans="1:5">
      <c r="A1564" t="s">
        <v>296</v>
      </c>
      <c r="B1564" t="s">
        <v>373</v>
      </c>
      <c r="C1564" t="s">
        <v>529</v>
      </c>
      <c r="D1564">
        <v>0</v>
      </c>
      <c r="E1564">
        <v>1</v>
      </c>
    </row>
    <row r="1565" spans="1:5">
      <c r="A1565" t="s">
        <v>296</v>
      </c>
      <c r="B1565" t="s">
        <v>373</v>
      </c>
      <c r="C1565" t="s">
        <v>530</v>
      </c>
      <c r="D1565">
        <v>0</v>
      </c>
      <c r="E1565">
        <v>1</v>
      </c>
    </row>
    <row r="1566" spans="1:5">
      <c r="A1566" t="s">
        <v>296</v>
      </c>
      <c r="B1566" t="s">
        <v>373</v>
      </c>
      <c r="C1566" t="s">
        <v>531</v>
      </c>
      <c r="D1566">
        <v>0</v>
      </c>
      <c r="E1566">
        <v>1</v>
      </c>
    </row>
    <row r="1567" spans="1:5">
      <c r="A1567" t="s">
        <v>296</v>
      </c>
      <c r="B1567" t="s">
        <v>373</v>
      </c>
      <c r="C1567" t="s">
        <v>532</v>
      </c>
      <c r="D1567">
        <v>0</v>
      </c>
      <c r="E1567">
        <v>1</v>
      </c>
    </row>
    <row r="1568" spans="1:5">
      <c r="A1568" t="s">
        <v>296</v>
      </c>
      <c r="B1568" t="s">
        <v>374</v>
      </c>
      <c r="C1568" t="s">
        <v>528</v>
      </c>
      <c r="D1568">
        <v>0</v>
      </c>
      <c r="E1568">
        <v>1</v>
      </c>
    </row>
    <row r="1569" spans="1:5">
      <c r="A1569" t="s">
        <v>296</v>
      </c>
      <c r="B1569" t="s">
        <v>374</v>
      </c>
      <c r="C1569" t="s">
        <v>529</v>
      </c>
      <c r="D1569">
        <v>0</v>
      </c>
      <c r="E1569">
        <v>1</v>
      </c>
    </row>
    <row r="1570" spans="1:5">
      <c r="A1570" t="s">
        <v>296</v>
      </c>
      <c r="B1570" t="s">
        <v>374</v>
      </c>
      <c r="C1570" t="s">
        <v>530</v>
      </c>
      <c r="D1570">
        <v>0</v>
      </c>
      <c r="E1570">
        <v>1</v>
      </c>
    </row>
    <row r="1571" spans="1:5">
      <c r="A1571" t="s">
        <v>296</v>
      </c>
      <c r="B1571" t="s">
        <v>374</v>
      </c>
      <c r="C1571" t="s">
        <v>531</v>
      </c>
      <c r="D1571">
        <v>0</v>
      </c>
      <c r="E1571">
        <v>1</v>
      </c>
    </row>
    <row r="1572" spans="1:5">
      <c r="A1572" t="s">
        <v>296</v>
      </c>
      <c r="B1572" t="s">
        <v>374</v>
      </c>
      <c r="C1572" t="s">
        <v>532</v>
      </c>
      <c r="D1572">
        <v>0</v>
      </c>
      <c r="E1572">
        <v>1</v>
      </c>
    </row>
    <row r="1573" spans="1:5">
      <c r="A1573" t="s">
        <v>296</v>
      </c>
      <c r="B1573" t="s">
        <v>375</v>
      </c>
      <c r="C1573" t="s">
        <v>528</v>
      </c>
      <c r="E1573">
        <v>1</v>
      </c>
    </row>
    <row r="1574" spans="1:5">
      <c r="A1574" t="s">
        <v>296</v>
      </c>
      <c r="B1574" t="s">
        <v>375</v>
      </c>
      <c r="C1574" t="s">
        <v>529</v>
      </c>
      <c r="E1574">
        <v>1</v>
      </c>
    </row>
    <row r="1575" spans="1:5">
      <c r="A1575" t="s">
        <v>296</v>
      </c>
      <c r="B1575" t="s">
        <v>375</v>
      </c>
      <c r="C1575" t="s">
        <v>530</v>
      </c>
      <c r="E1575">
        <v>1</v>
      </c>
    </row>
    <row r="1576" spans="1:5">
      <c r="A1576" t="s">
        <v>296</v>
      </c>
      <c r="B1576" t="s">
        <v>375</v>
      </c>
      <c r="C1576" t="s">
        <v>531</v>
      </c>
      <c r="E1576">
        <v>1</v>
      </c>
    </row>
    <row r="1577" spans="1:5">
      <c r="A1577" t="s">
        <v>296</v>
      </c>
      <c r="B1577" t="s">
        <v>375</v>
      </c>
      <c r="C1577" t="s">
        <v>532</v>
      </c>
      <c r="E1577">
        <v>1</v>
      </c>
    </row>
    <row r="1578" spans="1:5">
      <c r="A1578" t="s">
        <v>296</v>
      </c>
      <c r="B1578" t="s">
        <v>376</v>
      </c>
      <c r="C1578" t="s">
        <v>528</v>
      </c>
      <c r="D1578">
        <v>0</v>
      </c>
      <c r="E1578">
        <v>1</v>
      </c>
    </row>
    <row r="1579" spans="1:5">
      <c r="A1579" t="s">
        <v>296</v>
      </c>
      <c r="B1579" t="s">
        <v>376</v>
      </c>
      <c r="C1579" t="s">
        <v>529</v>
      </c>
      <c r="D1579">
        <v>0</v>
      </c>
      <c r="E1579">
        <v>1</v>
      </c>
    </row>
    <row r="1580" spans="1:5">
      <c r="A1580" t="s">
        <v>296</v>
      </c>
      <c r="B1580" t="s">
        <v>376</v>
      </c>
      <c r="C1580" t="s">
        <v>530</v>
      </c>
      <c r="D1580">
        <v>0</v>
      </c>
      <c r="E1580">
        <v>1</v>
      </c>
    </row>
    <row r="1581" spans="1:5">
      <c r="A1581" t="s">
        <v>296</v>
      </c>
      <c r="B1581" t="s">
        <v>376</v>
      </c>
      <c r="C1581" t="s">
        <v>531</v>
      </c>
      <c r="D1581">
        <v>0</v>
      </c>
      <c r="E1581">
        <v>1</v>
      </c>
    </row>
    <row r="1582" spans="1:5">
      <c r="A1582" t="s">
        <v>296</v>
      </c>
      <c r="B1582" t="s">
        <v>376</v>
      </c>
      <c r="C1582" t="s">
        <v>532</v>
      </c>
      <c r="D1582">
        <v>0</v>
      </c>
      <c r="E1582">
        <v>1</v>
      </c>
    </row>
    <row r="1583" spans="1:5">
      <c r="A1583" t="s">
        <v>296</v>
      </c>
      <c r="B1583" t="s">
        <v>377</v>
      </c>
      <c r="C1583" t="s">
        <v>528</v>
      </c>
      <c r="D1583">
        <v>0</v>
      </c>
      <c r="E1583">
        <v>1</v>
      </c>
    </row>
    <row r="1584" spans="1:5">
      <c r="A1584" t="s">
        <v>296</v>
      </c>
      <c r="B1584" t="s">
        <v>377</v>
      </c>
      <c r="C1584" t="s">
        <v>529</v>
      </c>
      <c r="D1584">
        <v>0</v>
      </c>
      <c r="E1584">
        <v>1</v>
      </c>
    </row>
    <row r="1585" spans="1:5">
      <c r="A1585" t="s">
        <v>296</v>
      </c>
      <c r="B1585" t="s">
        <v>377</v>
      </c>
      <c r="C1585" t="s">
        <v>530</v>
      </c>
      <c r="D1585">
        <v>0</v>
      </c>
      <c r="E1585">
        <v>1</v>
      </c>
    </row>
    <row r="1586" spans="1:5">
      <c r="A1586" t="s">
        <v>296</v>
      </c>
      <c r="B1586" t="s">
        <v>377</v>
      </c>
      <c r="C1586" t="s">
        <v>531</v>
      </c>
      <c r="D1586">
        <v>0</v>
      </c>
      <c r="E1586">
        <v>1</v>
      </c>
    </row>
    <row r="1587" spans="1:5">
      <c r="A1587" t="s">
        <v>296</v>
      </c>
      <c r="B1587" t="s">
        <v>377</v>
      </c>
      <c r="C1587" t="s">
        <v>532</v>
      </c>
      <c r="D1587">
        <v>0</v>
      </c>
      <c r="E1587">
        <v>1</v>
      </c>
    </row>
    <row r="1588" spans="1:5">
      <c r="A1588" t="s">
        <v>296</v>
      </c>
      <c r="B1588" t="s">
        <v>378</v>
      </c>
      <c r="C1588" t="s">
        <v>528</v>
      </c>
      <c r="D1588">
        <v>0</v>
      </c>
      <c r="E1588">
        <v>1</v>
      </c>
    </row>
    <row r="1589" spans="1:5">
      <c r="A1589" t="s">
        <v>296</v>
      </c>
      <c r="B1589" t="s">
        <v>378</v>
      </c>
      <c r="C1589" t="s">
        <v>529</v>
      </c>
      <c r="D1589">
        <v>0</v>
      </c>
      <c r="E1589">
        <v>1</v>
      </c>
    </row>
    <row r="1590" spans="1:5">
      <c r="A1590" t="s">
        <v>296</v>
      </c>
      <c r="B1590" t="s">
        <v>378</v>
      </c>
      <c r="C1590" t="s">
        <v>530</v>
      </c>
      <c r="D1590">
        <v>0</v>
      </c>
      <c r="E1590">
        <v>1</v>
      </c>
    </row>
    <row r="1591" spans="1:5">
      <c r="A1591" t="s">
        <v>296</v>
      </c>
      <c r="B1591" t="s">
        <v>378</v>
      </c>
      <c r="C1591" t="s">
        <v>531</v>
      </c>
      <c r="D1591">
        <v>0</v>
      </c>
      <c r="E1591">
        <v>1</v>
      </c>
    </row>
    <row r="1592" spans="1:5">
      <c r="A1592" t="s">
        <v>296</v>
      </c>
      <c r="B1592" t="s">
        <v>378</v>
      </c>
      <c r="C1592" t="s">
        <v>532</v>
      </c>
      <c r="D1592">
        <v>0</v>
      </c>
      <c r="E1592">
        <v>1</v>
      </c>
    </row>
    <row r="1593" spans="1:5">
      <c r="A1593" t="s">
        <v>296</v>
      </c>
      <c r="B1593" t="s">
        <v>379</v>
      </c>
      <c r="C1593" t="s">
        <v>528</v>
      </c>
      <c r="D1593">
        <v>0</v>
      </c>
      <c r="E1593">
        <v>1</v>
      </c>
    </row>
    <row r="1594" spans="1:5">
      <c r="A1594" t="s">
        <v>296</v>
      </c>
      <c r="B1594" t="s">
        <v>379</v>
      </c>
      <c r="C1594" t="s">
        <v>529</v>
      </c>
      <c r="D1594">
        <v>0</v>
      </c>
      <c r="E1594">
        <v>1</v>
      </c>
    </row>
    <row r="1595" spans="1:5">
      <c r="A1595" t="s">
        <v>296</v>
      </c>
      <c r="B1595" t="s">
        <v>379</v>
      </c>
      <c r="C1595" t="s">
        <v>530</v>
      </c>
      <c r="D1595">
        <v>0</v>
      </c>
      <c r="E1595">
        <v>1</v>
      </c>
    </row>
    <row r="1596" spans="1:5">
      <c r="A1596" t="s">
        <v>296</v>
      </c>
      <c r="B1596" t="s">
        <v>379</v>
      </c>
      <c r="C1596" t="s">
        <v>531</v>
      </c>
      <c r="D1596">
        <v>0</v>
      </c>
      <c r="E1596">
        <v>1</v>
      </c>
    </row>
    <row r="1597" spans="1:5">
      <c r="A1597" t="s">
        <v>296</v>
      </c>
      <c r="B1597" t="s">
        <v>379</v>
      </c>
      <c r="C1597" t="s">
        <v>532</v>
      </c>
      <c r="D1597">
        <v>0</v>
      </c>
      <c r="E1597">
        <v>1</v>
      </c>
    </row>
    <row r="1598" spans="1:5">
      <c r="A1598" t="s">
        <v>296</v>
      </c>
      <c r="B1598" t="s">
        <v>380</v>
      </c>
      <c r="C1598" t="s">
        <v>528</v>
      </c>
      <c r="E1598">
        <v>1</v>
      </c>
    </row>
    <row r="1599" spans="1:5">
      <c r="A1599" t="s">
        <v>296</v>
      </c>
      <c r="B1599" t="s">
        <v>380</v>
      </c>
      <c r="C1599" t="s">
        <v>529</v>
      </c>
      <c r="E1599">
        <v>1</v>
      </c>
    </row>
    <row r="1600" spans="1:5">
      <c r="A1600" t="s">
        <v>296</v>
      </c>
      <c r="B1600" t="s">
        <v>380</v>
      </c>
      <c r="C1600" t="s">
        <v>530</v>
      </c>
      <c r="E1600">
        <v>1</v>
      </c>
    </row>
    <row r="1601" spans="1:5">
      <c r="A1601" t="s">
        <v>296</v>
      </c>
      <c r="B1601" t="s">
        <v>380</v>
      </c>
      <c r="C1601" t="s">
        <v>531</v>
      </c>
      <c r="E1601">
        <v>1</v>
      </c>
    </row>
    <row r="1602" spans="1:5">
      <c r="A1602" t="s">
        <v>296</v>
      </c>
      <c r="B1602" t="s">
        <v>380</v>
      </c>
      <c r="C1602" t="s">
        <v>532</v>
      </c>
      <c r="E1602">
        <v>1</v>
      </c>
    </row>
    <row r="1603" spans="1:5">
      <c r="A1603" t="s">
        <v>296</v>
      </c>
      <c r="B1603" t="s">
        <v>381</v>
      </c>
      <c r="C1603" t="s">
        <v>528</v>
      </c>
      <c r="E1603">
        <v>1</v>
      </c>
    </row>
    <row r="1604" spans="1:5">
      <c r="A1604" t="s">
        <v>296</v>
      </c>
      <c r="B1604" t="s">
        <v>381</v>
      </c>
      <c r="C1604" t="s">
        <v>529</v>
      </c>
      <c r="E1604">
        <v>1</v>
      </c>
    </row>
    <row r="1605" spans="1:5">
      <c r="A1605" t="s">
        <v>296</v>
      </c>
      <c r="B1605" t="s">
        <v>381</v>
      </c>
      <c r="C1605" t="s">
        <v>530</v>
      </c>
      <c r="E1605">
        <v>1</v>
      </c>
    </row>
    <row r="1606" spans="1:5">
      <c r="A1606" t="s">
        <v>296</v>
      </c>
      <c r="B1606" t="s">
        <v>381</v>
      </c>
      <c r="C1606" t="s">
        <v>531</v>
      </c>
      <c r="E1606">
        <v>1</v>
      </c>
    </row>
    <row r="1607" spans="1:5">
      <c r="A1607" t="s">
        <v>296</v>
      </c>
      <c r="B1607" t="s">
        <v>381</v>
      </c>
      <c r="C1607" t="s">
        <v>532</v>
      </c>
      <c r="E1607">
        <v>1</v>
      </c>
    </row>
    <row r="1608" spans="1:5">
      <c r="A1608" t="s">
        <v>296</v>
      </c>
      <c r="B1608" t="s">
        <v>382</v>
      </c>
      <c r="C1608" t="s">
        <v>528</v>
      </c>
      <c r="E1608">
        <v>1</v>
      </c>
    </row>
    <row r="1609" spans="1:5">
      <c r="A1609" t="s">
        <v>296</v>
      </c>
      <c r="B1609" t="s">
        <v>382</v>
      </c>
      <c r="C1609" t="s">
        <v>529</v>
      </c>
      <c r="E1609">
        <v>1</v>
      </c>
    </row>
    <row r="1610" spans="1:5">
      <c r="A1610" t="s">
        <v>296</v>
      </c>
      <c r="B1610" t="s">
        <v>382</v>
      </c>
      <c r="C1610" t="s">
        <v>530</v>
      </c>
      <c r="E1610">
        <v>1</v>
      </c>
    </row>
    <row r="1611" spans="1:5">
      <c r="A1611" t="s">
        <v>296</v>
      </c>
      <c r="B1611" t="s">
        <v>382</v>
      </c>
      <c r="C1611" t="s">
        <v>531</v>
      </c>
      <c r="E1611">
        <v>1</v>
      </c>
    </row>
    <row r="1612" spans="1:5">
      <c r="A1612" t="s">
        <v>296</v>
      </c>
      <c r="B1612" t="s">
        <v>382</v>
      </c>
      <c r="C1612" t="s">
        <v>532</v>
      </c>
      <c r="E1612">
        <v>1</v>
      </c>
    </row>
    <row r="1613" spans="1:5">
      <c r="A1613" t="s">
        <v>296</v>
      </c>
      <c r="B1613" t="s">
        <v>383</v>
      </c>
      <c r="C1613" t="s">
        <v>528</v>
      </c>
      <c r="D1613">
        <v>0</v>
      </c>
      <c r="E1613">
        <v>1</v>
      </c>
    </row>
    <row r="1614" spans="1:5">
      <c r="A1614" t="s">
        <v>296</v>
      </c>
      <c r="B1614" t="s">
        <v>383</v>
      </c>
      <c r="C1614" t="s">
        <v>529</v>
      </c>
      <c r="D1614">
        <v>0</v>
      </c>
      <c r="E1614">
        <v>1</v>
      </c>
    </row>
    <row r="1615" spans="1:5">
      <c r="A1615" t="s">
        <v>296</v>
      </c>
      <c r="B1615" t="s">
        <v>383</v>
      </c>
      <c r="C1615" t="s">
        <v>530</v>
      </c>
      <c r="D1615">
        <v>0</v>
      </c>
      <c r="E1615">
        <v>1</v>
      </c>
    </row>
    <row r="1616" spans="1:5">
      <c r="A1616" t="s">
        <v>296</v>
      </c>
      <c r="B1616" t="s">
        <v>383</v>
      </c>
      <c r="C1616" t="s">
        <v>531</v>
      </c>
      <c r="D1616">
        <v>0</v>
      </c>
      <c r="E1616">
        <v>1</v>
      </c>
    </row>
    <row r="1617" spans="1:5">
      <c r="A1617" t="s">
        <v>296</v>
      </c>
      <c r="B1617" t="s">
        <v>383</v>
      </c>
      <c r="C1617" t="s">
        <v>532</v>
      </c>
      <c r="D1617">
        <v>0</v>
      </c>
      <c r="E1617">
        <v>1</v>
      </c>
    </row>
    <row r="1618" spans="1:5">
      <c r="A1618" t="s">
        <v>296</v>
      </c>
      <c r="B1618" t="s">
        <v>384</v>
      </c>
      <c r="C1618" t="s">
        <v>528</v>
      </c>
      <c r="D1618">
        <v>0</v>
      </c>
      <c r="E1618">
        <v>1</v>
      </c>
    </row>
    <row r="1619" spans="1:5">
      <c r="A1619" t="s">
        <v>296</v>
      </c>
      <c r="B1619" t="s">
        <v>384</v>
      </c>
      <c r="C1619" t="s">
        <v>529</v>
      </c>
      <c r="D1619">
        <v>0</v>
      </c>
      <c r="E1619">
        <v>1</v>
      </c>
    </row>
    <row r="1620" spans="1:5">
      <c r="A1620" t="s">
        <v>296</v>
      </c>
      <c r="B1620" t="s">
        <v>384</v>
      </c>
      <c r="C1620" t="s">
        <v>530</v>
      </c>
      <c r="D1620">
        <v>0</v>
      </c>
      <c r="E1620">
        <v>1</v>
      </c>
    </row>
    <row r="1621" spans="1:5">
      <c r="A1621" t="s">
        <v>296</v>
      </c>
      <c r="B1621" t="s">
        <v>384</v>
      </c>
      <c r="C1621" t="s">
        <v>531</v>
      </c>
      <c r="D1621">
        <v>0</v>
      </c>
      <c r="E1621">
        <v>1</v>
      </c>
    </row>
    <row r="1622" spans="1:5">
      <c r="A1622" t="s">
        <v>296</v>
      </c>
      <c r="B1622" t="s">
        <v>384</v>
      </c>
      <c r="C1622" t="s">
        <v>532</v>
      </c>
      <c r="D1622">
        <v>0</v>
      </c>
      <c r="E1622">
        <v>1</v>
      </c>
    </row>
    <row r="1623" spans="1:5">
      <c r="A1623" t="s">
        <v>296</v>
      </c>
      <c r="B1623" t="s">
        <v>385</v>
      </c>
      <c r="C1623" t="s">
        <v>528</v>
      </c>
      <c r="D1623">
        <v>0</v>
      </c>
      <c r="E1623">
        <v>1</v>
      </c>
    </row>
    <row r="1624" spans="1:5">
      <c r="A1624" t="s">
        <v>296</v>
      </c>
      <c r="B1624" t="s">
        <v>385</v>
      </c>
      <c r="C1624" t="s">
        <v>529</v>
      </c>
      <c r="D1624">
        <v>0</v>
      </c>
      <c r="E1624">
        <v>1</v>
      </c>
    </row>
    <row r="1625" spans="1:5">
      <c r="A1625" t="s">
        <v>296</v>
      </c>
      <c r="B1625" t="s">
        <v>385</v>
      </c>
      <c r="C1625" t="s">
        <v>530</v>
      </c>
      <c r="D1625">
        <v>0</v>
      </c>
      <c r="E1625">
        <v>1</v>
      </c>
    </row>
    <row r="1626" spans="1:5">
      <c r="A1626" t="s">
        <v>296</v>
      </c>
      <c r="B1626" t="s">
        <v>385</v>
      </c>
      <c r="C1626" t="s">
        <v>531</v>
      </c>
      <c r="D1626">
        <v>0</v>
      </c>
      <c r="E1626">
        <v>1</v>
      </c>
    </row>
    <row r="1627" spans="1:5">
      <c r="A1627" t="s">
        <v>296</v>
      </c>
      <c r="B1627" t="s">
        <v>385</v>
      </c>
      <c r="C1627" t="s">
        <v>532</v>
      </c>
      <c r="D1627">
        <v>0</v>
      </c>
      <c r="E1627">
        <v>1</v>
      </c>
    </row>
    <row r="1628" spans="1:5">
      <c r="A1628" t="s">
        <v>296</v>
      </c>
      <c r="B1628" t="s">
        <v>386</v>
      </c>
      <c r="C1628" t="s">
        <v>528</v>
      </c>
      <c r="D1628">
        <v>0</v>
      </c>
      <c r="E1628">
        <v>1</v>
      </c>
    </row>
    <row r="1629" spans="1:5">
      <c r="A1629" t="s">
        <v>296</v>
      </c>
      <c r="B1629" t="s">
        <v>386</v>
      </c>
      <c r="C1629" t="s">
        <v>529</v>
      </c>
      <c r="D1629">
        <v>0</v>
      </c>
      <c r="E1629">
        <v>1</v>
      </c>
    </row>
    <row r="1630" spans="1:5">
      <c r="A1630" t="s">
        <v>296</v>
      </c>
      <c r="B1630" t="s">
        <v>386</v>
      </c>
      <c r="C1630" t="s">
        <v>530</v>
      </c>
      <c r="D1630">
        <v>0</v>
      </c>
      <c r="E1630">
        <v>1</v>
      </c>
    </row>
    <row r="1631" spans="1:5">
      <c r="A1631" t="s">
        <v>296</v>
      </c>
      <c r="B1631" t="s">
        <v>386</v>
      </c>
      <c r="C1631" t="s">
        <v>531</v>
      </c>
      <c r="D1631">
        <v>0</v>
      </c>
      <c r="E1631">
        <v>1</v>
      </c>
    </row>
    <row r="1632" spans="1:5">
      <c r="A1632" t="s">
        <v>296</v>
      </c>
      <c r="B1632" t="s">
        <v>386</v>
      </c>
      <c r="C1632" t="s">
        <v>532</v>
      </c>
      <c r="D1632">
        <v>0</v>
      </c>
      <c r="E1632">
        <v>1</v>
      </c>
    </row>
    <row r="1633" spans="1:5">
      <c r="A1633" t="s">
        <v>296</v>
      </c>
      <c r="B1633" t="s">
        <v>387</v>
      </c>
      <c r="C1633" t="s">
        <v>528</v>
      </c>
      <c r="D1633">
        <v>0</v>
      </c>
      <c r="E1633">
        <v>1</v>
      </c>
    </row>
    <row r="1634" spans="1:5">
      <c r="A1634" t="s">
        <v>296</v>
      </c>
      <c r="B1634" t="s">
        <v>387</v>
      </c>
      <c r="C1634" t="s">
        <v>529</v>
      </c>
      <c r="D1634">
        <v>0</v>
      </c>
      <c r="E1634">
        <v>1</v>
      </c>
    </row>
    <row r="1635" spans="1:5">
      <c r="A1635" t="s">
        <v>296</v>
      </c>
      <c r="B1635" t="s">
        <v>387</v>
      </c>
      <c r="C1635" t="s">
        <v>530</v>
      </c>
      <c r="D1635">
        <v>0</v>
      </c>
      <c r="E1635">
        <v>1</v>
      </c>
    </row>
    <row r="1636" spans="1:5">
      <c r="A1636" t="s">
        <v>296</v>
      </c>
      <c r="B1636" t="s">
        <v>387</v>
      </c>
      <c r="C1636" t="s">
        <v>531</v>
      </c>
      <c r="D1636">
        <v>0</v>
      </c>
      <c r="E1636">
        <v>1</v>
      </c>
    </row>
    <row r="1637" spans="1:5">
      <c r="A1637" t="s">
        <v>296</v>
      </c>
      <c r="B1637" t="s">
        <v>387</v>
      </c>
      <c r="C1637" t="s">
        <v>532</v>
      </c>
      <c r="D1637">
        <v>0</v>
      </c>
      <c r="E1637">
        <v>1</v>
      </c>
    </row>
    <row r="1638" spans="1:5">
      <c r="A1638" t="s">
        <v>296</v>
      </c>
      <c r="B1638" t="s">
        <v>388</v>
      </c>
      <c r="C1638" t="s">
        <v>528</v>
      </c>
      <c r="D1638">
        <v>0</v>
      </c>
      <c r="E1638">
        <v>1</v>
      </c>
    </row>
    <row r="1639" spans="1:5">
      <c r="A1639" t="s">
        <v>296</v>
      </c>
      <c r="B1639" t="s">
        <v>388</v>
      </c>
      <c r="C1639" t="s">
        <v>529</v>
      </c>
      <c r="D1639">
        <v>0</v>
      </c>
      <c r="E1639">
        <v>1</v>
      </c>
    </row>
    <row r="1640" spans="1:5">
      <c r="A1640" t="s">
        <v>296</v>
      </c>
      <c r="B1640" t="s">
        <v>388</v>
      </c>
      <c r="C1640" t="s">
        <v>530</v>
      </c>
      <c r="D1640">
        <v>0</v>
      </c>
      <c r="E1640">
        <v>1</v>
      </c>
    </row>
    <row r="1641" spans="1:5">
      <c r="A1641" t="s">
        <v>296</v>
      </c>
      <c r="B1641" t="s">
        <v>388</v>
      </c>
      <c r="C1641" t="s">
        <v>531</v>
      </c>
      <c r="D1641">
        <v>0</v>
      </c>
      <c r="E1641">
        <v>1</v>
      </c>
    </row>
    <row r="1642" spans="1:5">
      <c r="A1642" t="s">
        <v>296</v>
      </c>
      <c r="B1642" t="s">
        <v>388</v>
      </c>
      <c r="C1642" t="s">
        <v>532</v>
      </c>
      <c r="D1642">
        <v>0</v>
      </c>
      <c r="E1642">
        <v>1</v>
      </c>
    </row>
    <row r="1643" spans="1:5">
      <c r="A1643" t="s">
        <v>296</v>
      </c>
      <c r="B1643" t="s">
        <v>389</v>
      </c>
      <c r="C1643" t="s">
        <v>528</v>
      </c>
      <c r="E1643">
        <v>1</v>
      </c>
    </row>
    <row r="1644" spans="1:5">
      <c r="A1644" t="s">
        <v>296</v>
      </c>
      <c r="B1644" t="s">
        <v>389</v>
      </c>
      <c r="C1644" t="s">
        <v>529</v>
      </c>
      <c r="E1644">
        <v>1</v>
      </c>
    </row>
    <row r="1645" spans="1:5">
      <c r="A1645" t="s">
        <v>296</v>
      </c>
      <c r="B1645" t="s">
        <v>389</v>
      </c>
      <c r="C1645" t="s">
        <v>530</v>
      </c>
      <c r="E1645">
        <v>1</v>
      </c>
    </row>
    <row r="1646" spans="1:5">
      <c r="A1646" t="s">
        <v>296</v>
      </c>
      <c r="B1646" t="s">
        <v>389</v>
      </c>
      <c r="C1646" t="s">
        <v>531</v>
      </c>
      <c r="E1646">
        <v>1</v>
      </c>
    </row>
    <row r="1647" spans="1:5">
      <c r="A1647" t="s">
        <v>296</v>
      </c>
      <c r="B1647" t="s">
        <v>389</v>
      </c>
      <c r="C1647" t="s">
        <v>532</v>
      </c>
      <c r="E1647">
        <v>1</v>
      </c>
    </row>
    <row r="1648" spans="1:5">
      <c r="A1648" t="s">
        <v>296</v>
      </c>
      <c r="B1648" t="s">
        <v>390</v>
      </c>
      <c r="C1648" t="s">
        <v>528</v>
      </c>
      <c r="E1648">
        <v>1</v>
      </c>
    </row>
    <row r="1649" spans="1:5">
      <c r="A1649" t="s">
        <v>296</v>
      </c>
      <c r="B1649" t="s">
        <v>390</v>
      </c>
      <c r="C1649" t="s">
        <v>529</v>
      </c>
      <c r="E1649">
        <v>1</v>
      </c>
    </row>
    <row r="1650" spans="1:5">
      <c r="A1650" t="s">
        <v>296</v>
      </c>
      <c r="B1650" t="s">
        <v>390</v>
      </c>
      <c r="C1650" t="s">
        <v>530</v>
      </c>
      <c r="E1650">
        <v>1</v>
      </c>
    </row>
    <row r="1651" spans="1:5">
      <c r="A1651" t="s">
        <v>296</v>
      </c>
      <c r="B1651" t="s">
        <v>390</v>
      </c>
      <c r="C1651" t="s">
        <v>531</v>
      </c>
      <c r="E1651">
        <v>1</v>
      </c>
    </row>
    <row r="1652" spans="1:5">
      <c r="A1652" t="s">
        <v>296</v>
      </c>
      <c r="B1652" t="s">
        <v>390</v>
      </c>
      <c r="C1652" t="s">
        <v>532</v>
      </c>
      <c r="E1652">
        <v>1</v>
      </c>
    </row>
    <row r="1653" spans="1:5">
      <c r="A1653" t="s">
        <v>296</v>
      </c>
      <c r="B1653" t="s">
        <v>391</v>
      </c>
      <c r="C1653" t="s">
        <v>528</v>
      </c>
      <c r="E1653">
        <v>1</v>
      </c>
    </row>
    <row r="1654" spans="1:5">
      <c r="A1654" t="s">
        <v>296</v>
      </c>
      <c r="B1654" t="s">
        <v>391</v>
      </c>
      <c r="C1654" t="s">
        <v>529</v>
      </c>
      <c r="E1654">
        <v>1</v>
      </c>
    </row>
    <row r="1655" spans="1:5">
      <c r="A1655" t="s">
        <v>296</v>
      </c>
      <c r="B1655" t="s">
        <v>391</v>
      </c>
      <c r="C1655" t="s">
        <v>530</v>
      </c>
      <c r="E1655">
        <v>1</v>
      </c>
    </row>
    <row r="1656" spans="1:5">
      <c r="A1656" t="s">
        <v>296</v>
      </c>
      <c r="B1656" t="s">
        <v>391</v>
      </c>
      <c r="C1656" t="s">
        <v>531</v>
      </c>
      <c r="E1656">
        <v>1</v>
      </c>
    </row>
    <row r="1657" spans="1:5">
      <c r="A1657" t="s">
        <v>296</v>
      </c>
      <c r="B1657" t="s">
        <v>391</v>
      </c>
      <c r="C1657" t="s">
        <v>532</v>
      </c>
      <c r="E1657">
        <v>1</v>
      </c>
    </row>
    <row r="1658" spans="1:5">
      <c r="A1658" t="s">
        <v>296</v>
      </c>
      <c r="B1658" t="s">
        <v>392</v>
      </c>
      <c r="C1658" t="s">
        <v>528</v>
      </c>
      <c r="D1658">
        <v>0</v>
      </c>
      <c r="E1658">
        <v>1</v>
      </c>
    </row>
    <row r="1659" spans="1:5">
      <c r="A1659" t="s">
        <v>296</v>
      </c>
      <c r="B1659" t="s">
        <v>392</v>
      </c>
      <c r="C1659" t="s">
        <v>529</v>
      </c>
      <c r="D1659">
        <v>0</v>
      </c>
      <c r="E1659">
        <v>1</v>
      </c>
    </row>
    <row r="1660" spans="1:5">
      <c r="A1660" t="s">
        <v>296</v>
      </c>
      <c r="B1660" t="s">
        <v>392</v>
      </c>
      <c r="C1660" t="s">
        <v>530</v>
      </c>
      <c r="D1660">
        <v>3480000</v>
      </c>
      <c r="E1660">
        <v>2</v>
      </c>
    </row>
    <row r="1661" spans="1:5">
      <c r="A1661" t="s">
        <v>296</v>
      </c>
      <c r="B1661" t="s">
        <v>392</v>
      </c>
      <c r="C1661" t="s">
        <v>531</v>
      </c>
      <c r="D1661">
        <v>0</v>
      </c>
      <c r="E1661">
        <v>1</v>
      </c>
    </row>
    <row r="1662" spans="1:5">
      <c r="A1662" t="s">
        <v>296</v>
      </c>
      <c r="B1662" t="s">
        <v>392</v>
      </c>
      <c r="C1662" t="s">
        <v>532</v>
      </c>
      <c r="D1662">
        <v>2493250</v>
      </c>
      <c r="E1662">
        <v>2</v>
      </c>
    </row>
    <row r="1663" spans="1:5">
      <c r="A1663" t="s">
        <v>296</v>
      </c>
      <c r="B1663" t="s">
        <v>393</v>
      </c>
      <c r="C1663" t="s">
        <v>528</v>
      </c>
      <c r="E1663">
        <v>1</v>
      </c>
    </row>
    <row r="1664" spans="1:5">
      <c r="A1664" t="s">
        <v>296</v>
      </c>
      <c r="B1664" t="s">
        <v>393</v>
      </c>
      <c r="C1664" t="s">
        <v>529</v>
      </c>
      <c r="E1664">
        <v>1</v>
      </c>
    </row>
    <row r="1665" spans="1:5">
      <c r="A1665" t="s">
        <v>296</v>
      </c>
      <c r="B1665" t="s">
        <v>393</v>
      </c>
      <c r="C1665" t="s">
        <v>530</v>
      </c>
      <c r="E1665">
        <v>1</v>
      </c>
    </row>
    <row r="1666" spans="1:5">
      <c r="A1666" t="s">
        <v>296</v>
      </c>
      <c r="B1666" t="s">
        <v>393</v>
      </c>
      <c r="C1666" t="s">
        <v>531</v>
      </c>
      <c r="E1666">
        <v>1</v>
      </c>
    </row>
    <row r="1667" spans="1:5">
      <c r="A1667" t="s">
        <v>296</v>
      </c>
      <c r="B1667" t="s">
        <v>393</v>
      </c>
      <c r="C1667" t="s">
        <v>532</v>
      </c>
      <c r="E1667">
        <v>1</v>
      </c>
    </row>
    <row r="1668" spans="1:5">
      <c r="A1668" t="s">
        <v>296</v>
      </c>
      <c r="B1668" t="s">
        <v>394</v>
      </c>
      <c r="C1668" t="s">
        <v>528</v>
      </c>
      <c r="D1668">
        <v>0</v>
      </c>
      <c r="E1668">
        <v>1</v>
      </c>
    </row>
    <row r="1669" spans="1:5">
      <c r="A1669" t="s">
        <v>296</v>
      </c>
      <c r="B1669" t="s">
        <v>394</v>
      </c>
      <c r="C1669" t="s">
        <v>529</v>
      </c>
      <c r="D1669">
        <v>0</v>
      </c>
      <c r="E1669">
        <v>1</v>
      </c>
    </row>
    <row r="1670" spans="1:5">
      <c r="A1670" t="s">
        <v>296</v>
      </c>
      <c r="B1670" t="s">
        <v>394</v>
      </c>
      <c r="C1670" t="s">
        <v>530</v>
      </c>
      <c r="D1670">
        <v>0</v>
      </c>
      <c r="E1670">
        <v>1</v>
      </c>
    </row>
    <row r="1671" spans="1:5">
      <c r="A1671" t="s">
        <v>296</v>
      </c>
      <c r="B1671" t="s">
        <v>394</v>
      </c>
      <c r="C1671" t="s">
        <v>531</v>
      </c>
      <c r="D1671">
        <v>0</v>
      </c>
      <c r="E1671">
        <v>1</v>
      </c>
    </row>
    <row r="1672" spans="1:5">
      <c r="A1672" t="s">
        <v>296</v>
      </c>
      <c r="B1672" t="s">
        <v>394</v>
      </c>
      <c r="C1672" t="s">
        <v>532</v>
      </c>
      <c r="D1672">
        <v>95383</v>
      </c>
      <c r="E1672">
        <v>2</v>
      </c>
    </row>
    <row r="1673" spans="1:5">
      <c r="A1673" t="s">
        <v>296</v>
      </c>
      <c r="B1673" t="s">
        <v>395</v>
      </c>
      <c r="C1673" t="s">
        <v>528</v>
      </c>
      <c r="E1673">
        <v>1</v>
      </c>
    </row>
    <row r="1674" spans="1:5">
      <c r="A1674" t="s">
        <v>296</v>
      </c>
      <c r="B1674" t="s">
        <v>395</v>
      </c>
      <c r="C1674" t="s">
        <v>529</v>
      </c>
      <c r="E1674">
        <v>1</v>
      </c>
    </row>
    <row r="1675" spans="1:5">
      <c r="A1675" t="s">
        <v>296</v>
      </c>
      <c r="B1675" t="s">
        <v>395</v>
      </c>
      <c r="C1675" t="s">
        <v>530</v>
      </c>
      <c r="E1675">
        <v>1</v>
      </c>
    </row>
    <row r="1676" spans="1:5">
      <c r="A1676" t="s">
        <v>296</v>
      </c>
      <c r="B1676" t="s">
        <v>395</v>
      </c>
      <c r="C1676" t="s">
        <v>531</v>
      </c>
      <c r="E1676">
        <v>1</v>
      </c>
    </row>
    <row r="1677" spans="1:5">
      <c r="A1677" t="s">
        <v>296</v>
      </c>
      <c r="B1677" t="s">
        <v>395</v>
      </c>
      <c r="C1677" t="s">
        <v>532</v>
      </c>
      <c r="E1677">
        <v>1</v>
      </c>
    </row>
    <row r="1678" spans="1:5">
      <c r="A1678" t="s">
        <v>296</v>
      </c>
      <c r="B1678" t="s">
        <v>396</v>
      </c>
      <c r="C1678" t="s">
        <v>528</v>
      </c>
      <c r="D1678">
        <v>0</v>
      </c>
      <c r="E1678">
        <v>1</v>
      </c>
    </row>
    <row r="1679" spans="1:5">
      <c r="A1679" t="s">
        <v>296</v>
      </c>
      <c r="B1679" t="s">
        <v>396</v>
      </c>
      <c r="C1679" t="s">
        <v>529</v>
      </c>
      <c r="D1679">
        <v>0</v>
      </c>
      <c r="E1679">
        <v>1</v>
      </c>
    </row>
    <row r="1680" spans="1:5">
      <c r="A1680" t="s">
        <v>296</v>
      </c>
      <c r="B1680" t="s">
        <v>396</v>
      </c>
      <c r="C1680" t="s">
        <v>530</v>
      </c>
      <c r="D1680">
        <v>0</v>
      </c>
      <c r="E1680">
        <v>1</v>
      </c>
    </row>
    <row r="1681" spans="1:5">
      <c r="A1681" t="s">
        <v>296</v>
      </c>
      <c r="B1681" t="s">
        <v>396</v>
      </c>
      <c r="C1681" t="s">
        <v>531</v>
      </c>
      <c r="D1681">
        <v>0</v>
      </c>
      <c r="E1681">
        <v>1</v>
      </c>
    </row>
    <row r="1682" spans="1:5">
      <c r="A1682" t="s">
        <v>296</v>
      </c>
      <c r="B1682" t="s">
        <v>396</v>
      </c>
      <c r="C1682" t="s">
        <v>532</v>
      </c>
      <c r="D1682">
        <v>0</v>
      </c>
      <c r="E1682">
        <v>1</v>
      </c>
    </row>
    <row r="1683" spans="1:5">
      <c r="A1683" t="s">
        <v>296</v>
      </c>
      <c r="B1683" t="s">
        <v>397</v>
      </c>
      <c r="C1683" t="s">
        <v>528</v>
      </c>
      <c r="E1683">
        <v>1</v>
      </c>
    </row>
    <row r="1684" spans="1:5">
      <c r="A1684" t="s">
        <v>296</v>
      </c>
      <c r="B1684" t="s">
        <v>397</v>
      </c>
      <c r="C1684" t="s">
        <v>529</v>
      </c>
      <c r="E1684">
        <v>1</v>
      </c>
    </row>
    <row r="1685" spans="1:5">
      <c r="A1685" t="s">
        <v>296</v>
      </c>
      <c r="B1685" t="s">
        <v>397</v>
      </c>
      <c r="C1685" t="s">
        <v>530</v>
      </c>
      <c r="E1685">
        <v>1</v>
      </c>
    </row>
    <row r="1686" spans="1:5">
      <c r="A1686" t="s">
        <v>296</v>
      </c>
      <c r="B1686" t="s">
        <v>397</v>
      </c>
      <c r="C1686" t="s">
        <v>531</v>
      </c>
      <c r="E1686">
        <v>1</v>
      </c>
    </row>
    <row r="1687" spans="1:5">
      <c r="A1687" t="s">
        <v>296</v>
      </c>
      <c r="B1687" t="s">
        <v>397</v>
      </c>
      <c r="C1687" t="s">
        <v>532</v>
      </c>
      <c r="E1687">
        <v>1</v>
      </c>
    </row>
    <row r="1688" spans="1:5">
      <c r="A1688" t="s">
        <v>296</v>
      </c>
      <c r="B1688" t="s">
        <v>398</v>
      </c>
      <c r="C1688" t="s">
        <v>528</v>
      </c>
      <c r="E1688">
        <v>1</v>
      </c>
    </row>
    <row r="1689" spans="1:5">
      <c r="A1689" t="s">
        <v>296</v>
      </c>
      <c r="B1689" t="s">
        <v>398</v>
      </c>
      <c r="C1689" t="s">
        <v>529</v>
      </c>
      <c r="E1689">
        <v>1</v>
      </c>
    </row>
    <row r="1690" spans="1:5">
      <c r="A1690" t="s">
        <v>296</v>
      </c>
      <c r="B1690" t="s">
        <v>398</v>
      </c>
      <c r="C1690" t="s">
        <v>530</v>
      </c>
      <c r="E1690">
        <v>1</v>
      </c>
    </row>
    <row r="1691" spans="1:5">
      <c r="A1691" t="s">
        <v>296</v>
      </c>
      <c r="B1691" t="s">
        <v>398</v>
      </c>
      <c r="C1691" t="s">
        <v>531</v>
      </c>
      <c r="E1691">
        <v>1</v>
      </c>
    </row>
    <row r="1692" spans="1:5">
      <c r="A1692" t="s">
        <v>296</v>
      </c>
      <c r="B1692" t="s">
        <v>398</v>
      </c>
      <c r="C1692" t="s">
        <v>532</v>
      </c>
      <c r="E1692">
        <v>1</v>
      </c>
    </row>
    <row r="1693" spans="1:5">
      <c r="A1693" t="s">
        <v>296</v>
      </c>
      <c r="B1693" t="s">
        <v>399</v>
      </c>
      <c r="C1693" t="s">
        <v>528</v>
      </c>
      <c r="D1693">
        <v>0</v>
      </c>
      <c r="E1693">
        <v>1</v>
      </c>
    </row>
    <row r="1694" spans="1:5">
      <c r="A1694" t="s">
        <v>296</v>
      </c>
      <c r="B1694" t="s">
        <v>399</v>
      </c>
      <c r="C1694" t="s">
        <v>529</v>
      </c>
      <c r="D1694">
        <v>0</v>
      </c>
      <c r="E1694">
        <v>1</v>
      </c>
    </row>
    <row r="1695" spans="1:5">
      <c r="A1695" t="s">
        <v>296</v>
      </c>
      <c r="B1695" t="s">
        <v>399</v>
      </c>
      <c r="C1695" t="s">
        <v>530</v>
      </c>
      <c r="D1695">
        <v>0</v>
      </c>
      <c r="E1695">
        <v>1</v>
      </c>
    </row>
    <row r="1696" spans="1:5">
      <c r="A1696" t="s">
        <v>296</v>
      </c>
      <c r="B1696" t="s">
        <v>399</v>
      </c>
      <c r="C1696" t="s">
        <v>531</v>
      </c>
      <c r="D1696">
        <v>0</v>
      </c>
      <c r="E1696">
        <v>1</v>
      </c>
    </row>
    <row r="1697" spans="1:5">
      <c r="A1697" t="s">
        <v>296</v>
      </c>
      <c r="B1697" t="s">
        <v>399</v>
      </c>
      <c r="C1697" t="s">
        <v>532</v>
      </c>
      <c r="D1697">
        <v>0</v>
      </c>
      <c r="E1697">
        <v>1</v>
      </c>
    </row>
    <row r="1698" spans="1:5">
      <c r="A1698" t="s">
        <v>296</v>
      </c>
      <c r="B1698" t="s">
        <v>400</v>
      </c>
      <c r="C1698" t="s">
        <v>528</v>
      </c>
      <c r="D1698">
        <v>0</v>
      </c>
      <c r="E1698">
        <v>1</v>
      </c>
    </row>
    <row r="1699" spans="1:5">
      <c r="A1699" t="s">
        <v>296</v>
      </c>
      <c r="B1699" t="s">
        <v>400</v>
      </c>
      <c r="C1699" t="s">
        <v>529</v>
      </c>
      <c r="D1699">
        <v>0</v>
      </c>
      <c r="E1699">
        <v>1</v>
      </c>
    </row>
    <row r="1700" spans="1:5">
      <c r="A1700" t="s">
        <v>296</v>
      </c>
      <c r="B1700" t="s">
        <v>400</v>
      </c>
      <c r="C1700" t="s">
        <v>530</v>
      </c>
      <c r="D1700">
        <v>0</v>
      </c>
      <c r="E1700">
        <v>1</v>
      </c>
    </row>
    <row r="1701" spans="1:5">
      <c r="A1701" t="s">
        <v>296</v>
      </c>
      <c r="B1701" t="s">
        <v>400</v>
      </c>
      <c r="C1701" t="s">
        <v>531</v>
      </c>
      <c r="D1701">
        <v>0</v>
      </c>
      <c r="E1701">
        <v>1</v>
      </c>
    </row>
    <row r="1702" spans="1:5">
      <c r="A1702" t="s">
        <v>296</v>
      </c>
      <c r="B1702" t="s">
        <v>400</v>
      </c>
      <c r="C1702" t="s">
        <v>532</v>
      </c>
      <c r="D1702">
        <v>0</v>
      </c>
      <c r="E1702">
        <v>1</v>
      </c>
    </row>
    <row r="1703" spans="1:5">
      <c r="A1703" t="s">
        <v>296</v>
      </c>
      <c r="B1703" t="s">
        <v>401</v>
      </c>
      <c r="C1703" t="s">
        <v>528</v>
      </c>
      <c r="D1703">
        <v>0</v>
      </c>
      <c r="E1703">
        <v>1</v>
      </c>
    </row>
    <row r="1704" spans="1:5">
      <c r="A1704" t="s">
        <v>296</v>
      </c>
      <c r="B1704" t="s">
        <v>401</v>
      </c>
      <c r="C1704" t="s">
        <v>529</v>
      </c>
      <c r="D1704">
        <v>0</v>
      </c>
      <c r="E1704">
        <v>1</v>
      </c>
    </row>
    <row r="1705" spans="1:5">
      <c r="A1705" t="s">
        <v>296</v>
      </c>
      <c r="B1705" t="s">
        <v>401</v>
      </c>
      <c r="C1705" t="s">
        <v>530</v>
      </c>
      <c r="D1705">
        <v>0</v>
      </c>
      <c r="E1705">
        <v>1</v>
      </c>
    </row>
    <row r="1706" spans="1:5">
      <c r="A1706" t="s">
        <v>296</v>
      </c>
      <c r="B1706" t="s">
        <v>401</v>
      </c>
      <c r="C1706" t="s">
        <v>531</v>
      </c>
      <c r="D1706">
        <v>0</v>
      </c>
      <c r="E1706">
        <v>1</v>
      </c>
    </row>
    <row r="1707" spans="1:5">
      <c r="A1707" t="s">
        <v>296</v>
      </c>
      <c r="B1707" t="s">
        <v>401</v>
      </c>
      <c r="C1707" t="s">
        <v>532</v>
      </c>
      <c r="D1707">
        <v>0</v>
      </c>
      <c r="E1707">
        <v>1</v>
      </c>
    </row>
    <row r="1708" spans="1:5">
      <c r="A1708" t="s">
        <v>296</v>
      </c>
      <c r="B1708" t="s">
        <v>402</v>
      </c>
      <c r="C1708" t="s">
        <v>528</v>
      </c>
      <c r="E1708">
        <v>1</v>
      </c>
    </row>
    <row r="1709" spans="1:5">
      <c r="A1709" t="s">
        <v>296</v>
      </c>
      <c r="B1709" t="s">
        <v>402</v>
      </c>
      <c r="C1709" t="s">
        <v>529</v>
      </c>
      <c r="E1709">
        <v>1</v>
      </c>
    </row>
    <row r="1710" spans="1:5">
      <c r="A1710" t="s">
        <v>296</v>
      </c>
      <c r="B1710" t="s">
        <v>402</v>
      </c>
      <c r="C1710" t="s">
        <v>530</v>
      </c>
      <c r="E1710">
        <v>1</v>
      </c>
    </row>
    <row r="1711" spans="1:5">
      <c r="A1711" t="s">
        <v>296</v>
      </c>
      <c r="B1711" t="s">
        <v>402</v>
      </c>
      <c r="C1711" t="s">
        <v>531</v>
      </c>
      <c r="E1711">
        <v>1</v>
      </c>
    </row>
    <row r="1712" spans="1:5">
      <c r="A1712" t="s">
        <v>296</v>
      </c>
      <c r="B1712" t="s">
        <v>402</v>
      </c>
      <c r="C1712" t="s">
        <v>532</v>
      </c>
      <c r="E1712">
        <v>1</v>
      </c>
    </row>
    <row r="1713" spans="1:5">
      <c r="A1713" t="s">
        <v>296</v>
      </c>
      <c r="B1713" t="s">
        <v>403</v>
      </c>
      <c r="C1713" t="s">
        <v>528</v>
      </c>
      <c r="E1713">
        <v>1</v>
      </c>
    </row>
    <row r="1714" spans="1:5">
      <c r="A1714" t="s">
        <v>296</v>
      </c>
      <c r="B1714" t="s">
        <v>403</v>
      </c>
      <c r="C1714" t="s">
        <v>529</v>
      </c>
      <c r="E1714">
        <v>1</v>
      </c>
    </row>
    <row r="1715" spans="1:5">
      <c r="A1715" t="s">
        <v>296</v>
      </c>
      <c r="B1715" t="s">
        <v>403</v>
      </c>
      <c r="C1715" t="s">
        <v>530</v>
      </c>
      <c r="E1715">
        <v>1</v>
      </c>
    </row>
    <row r="1716" spans="1:5">
      <c r="A1716" t="s">
        <v>296</v>
      </c>
      <c r="B1716" t="s">
        <v>403</v>
      </c>
      <c r="C1716" t="s">
        <v>531</v>
      </c>
      <c r="E1716">
        <v>1</v>
      </c>
    </row>
    <row r="1717" spans="1:5">
      <c r="A1717" t="s">
        <v>296</v>
      </c>
      <c r="B1717" t="s">
        <v>403</v>
      </c>
      <c r="C1717" t="s">
        <v>532</v>
      </c>
      <c r="E1717">
        <v>1</v>
      </c>
    </row>
    <row r="1718" spans="1:5">
      <c r="A1718" t="s">
        <v>296</v>
      </c>
      <c r="B1718" t="s">
        <v>404</v>
      </c>
      <c r="C1718" t="s">
        <v>528</v>
      </c>
      <c r="E1718">
        <v>1</v>
      </c>
    </row>
    <row r="1719" spans="1:5">
      <c r="A1719" t="s">
        <v>296</v>
      </c>
      <c r="B1719" t="s">
        <v>404</v>
      </c>
      <c r="C1719" t="s">
        <v>529</v>
      </c>
      <c r="E1719">
        <v>1</v>
      </c>
    </row>
    <row r="1720" spans="1:5">
      <c r="A1720" t="s">
        <v>296</v>
      </c>
      <c r="B1720" t="s">
        <v>404</v>
      </c>
      <c r="C1720" t="s">
        <v>530</v>
      </c>
      <c r="E1720">
        <v>1</v>
      </c>
    </row>
    <row r="1721" spans="1:5">
      <c r="A1721" t="s">
        <v>296</v>
      </c>
      <c r="B1721" t="s">
        <v>404</v>
      </c>
      <c r="C1721" t="s">
        <v>531</v>
      </c>
      <c r="E1721">
        <v>1</v>
      </c>
    </row>
    <row r="1722" spans="1:5">
      <c r="A1722" t="s">
        <v>296</v>
      </c>
      <c r="B1722" t="s">
        <v>404</v>
      </c>
      <c r="C1722" t="s">
        <v>532</v>
      </c>
      <c r="E1722">
        <v>1</v>
      </c>
    </row>
    <row r="1723" spans="1:5">
      <c r="A1723" t="s">
        <v>296</v>
      </c>
      <c r="B1723" t="s">
        <v>405</v>
      </c>
      <c r="C1723" t="s">
        <v>528</v>
      </c>
      <c r="E1723">
        <v>1</v>
      </c>
    </row>
    <row r="1724" spans="1:5">
      <c r="A1724" t="s">
        <v>296</v>
      </c>
      <c r="B1724" t="s">
        <v>405</v>
      </c>
      <c r="C1724" t="s">
        <v>529</v>
      </c>
      <c r="E1724">
        <v>1</v>
      </c>
    </row>
    <row r="1725" spans="1:5">
      <c r="A1725" t="s">
        <v>296</v>
      </c>
      <c r="B1725" t="s">
        <v>405</v>
      </c>
      <c r="C1725" t="s">
        <v>530</v>
      </c>
      <c r="E1725">
        <v>1</v>
      </c>
    </row>
    <row r="1726" spans="1:5">
      <c r="A1726" t="s">
        <v>296</v>
      </c>
      <c r="B1726" t="s">
        <v>405</v>
      </c>
      <c r="C1726" t="s">
        <v>531</v>
      </c>
      <c r="E1726">
        <v>1</v>
      </c>
    </row>
    <row r="1727" spans="1:5">
      <c r="A1727" t="s">
        <v>296</v>
      </c>
      <c r="B1727" t="s">
        <v>405</v>
      </c>
      <c r="C1727" t="s">
        <v>532</v>
      </c>
      <c r="E1727">
        <v>1</v>
      </c>
    </row>
    <row r="1728" spans="1:5">
      <c r="A1728" t="s">
        <v>296</v>
      </c>
      <c r="B1728" t="s">
        <v>406</v>
      </c>
      <c r="C1728" t="s">
        <v>528</v>
      </c>
      <c r="E1728">
        <v>1</v>
      </c>
    </row>
    <row r="1729" spans="1:5">
      <c r="A1729" t="s">
        <v>296</v>
      </c>
      <c r="B1729" t="s">
        <v>406</v>
      </c>
      <c r="C1729" t="s">
        <v>529</v>
      </c>
      <c r="E1729">
        <v>1</v>
      </c>
    </row>
    <row r="1730" spans="1:5">
      <c r="A1730" t="s">
        <v>296</v>
      </c>
      <c r="B1730" t="s">
        <v>406</v>
      </c>
      <c r="C1730" t="s">
        <v>530</v>
      </c>
      <c r="E1730">
        <v>1</v>
      </c>
    </row>
    <row r="1731" spans="1:5">
      <c r="A1731" t="s">
        <v>296</v>
      </c>
      <c r="B1731" t="s">
        <v>406</v>
      </c>
      <c r="C1731" t="s">
        <v>531</v>
      </c>
      <c r="E1731">
        <v>1</v>
      </c>
    </row>
    <row r="1732" spans="1:5">
      <c r="A1732" t="s">
        <v>296</v>
      </c>
      <c r="B1732" t="s">
        <v>406</v>
      </c>
      <c r="C1732" t="s">
        <v>532</v>
      </c>
      <c r="E1732">
        <v>1</v>
      </c>
    </row>
    <row r="1733" spans="1:5">
      <c r="A1733" t="s">
        <v>296</v>
      </c>
      <c r="B1733" t="s">
        <v>407</v>
      </c>
      <c r="C1733" t="s">
        <v>528</v>
      </c>
      <c r="E1733">
        <v>1</v>
      </c>
    </row>
    <row r="1734" spans="1:5">
      <c r="A1734" t="s">
        <v>296</v>
      </c>
      <c r="B1734" t="s">
        <v>407</v>
      </c>
      <c r="C1734" t="s">
        <v>529</v>
      </c>
      <c r="E1734">
        <v>1</v>
      </c>
    </row>
    <row r="1735" spans="1:5">
      <c r="A1735" t="s">
        <v>296</v>
      </c>
      <c r="B1735" t="s">
        <v>407</v>
      </c>
      <c r="C1735" t="s">
        <v>530</v>
      </c>
      <c r="E1735">
        <v>1</v>
      </c>
    </row>
    <row r="1736" spans="1:5">
      <c r="A1736" t="s">
        <v>296</v>
      </c>
      <c r="B1736" t="s">
        <v>407</v>
      </c>
      <c r="C1736" t="s">
        <v>531</v>
      </c>
      <c r="E1736">
        <v>1</v>
      </c>
    </row>
    <row r="1737" spans="1:5">
      <c r="A1737" t="s">
        <v>296</v>
      </c>
      <c r="B1737" t="s">
        <v>407</v>
      </c>
      <c r="C1737" t="s">
        <v>532</v>
      </c>
      <c r="E1737">
        <v>1</v>
      </c>
    </row>
    <row r="1738" spans="1:5">
      <c r="A1738" t="s">
        <v>296</v>
      </c>
      <c r="B1738" t="s">
        <v>408</v>
      </c>
      <c r="C1738" t="s">
        <v>528</v>
      </c>
      <c r="E1738">
        <v>1</v>
      </c>
    </row>
    <row r="1739" spans="1:5">
      <c r="A1739" t="s">
        <v>296</v>
      </c>
      <c r="B1739" t="s">
        <v>408</v>
      </c>
      <c r="C1739" t="s">
        <v>529</v>
      </c>
      <c r="E1739">
        <v>1</v>
      </c>
    </row>
    <row r="1740" spans="1:5">
      <c r="A1740" t="s">
        <v>296</v>
      </c>
      <c r="B1740" t="s">
        <v>408</v>
      </c>
      <c r="C1740" t="s">
        <v>530</v>
      </c>
      <c r="E1740">
        <v>1</v>
      </c>
    </row>
    <row r="1741" spans="1:5">
      <c r="A1741" t="s">
        <v>296</v>
      </c>
      <c r="B1741" t="s">
        <v>408</v>
      </c>
      <c r="C1741" t="s">
        <v>531</v>
      </c>
      <c r="E1741">
        <v>1</v>
      </c>
    </row>
    <row r="1742" spans="1:5">
      <c r="A1742" t="s">
        <v>296</v>
      </c>
      <c r="B1742" t="s">
        <v>408</v>
      </c>
      <c r="C1742" t="s">
        <v>532</v>
      </c>
      <c r="E1742">
        <v>1</v>
      </c>
    </row>
    <row r="1743" spans="1:5">
      <c r="A1743" t="s">
        <v>296</v>
      </c>
      <c r="B1743" t="s">
        <v>409</v>
      </c>
      <c r="C1743" t="s">
        <v>528</v>
      </c>
      <c r="E1743">
        <v>1</v>
      </c>
    </row>
    <row r="1744" spans="1:5">
      <c r="A1744" t="s">
        <v>296</v>
      </c>
      <c r="B1744" t="s">
        <v>409</v>
      </c>
      <c r="C1744" t="s">
        <v>529</v>
      </c>
      <c r="E1744">
        <v>1</v>
      </c>
    </row>
    <row r="1745" spans="1:5">
      <c r="A1745" t="s">
        <v>296</v>
      </c>
      <c r="B1745" t="s">
        <v>409</v>
      </c>
      <c r="C1745" t="s">
        <v>530</v>
      </c>
      <c r="E1745">
        <v>1</v>
      </c>
    </row>
    <row r="1746" spans="1:5">
      <c r="A1746" t="s">
        <v>296</v>
      </c>
      <c r="B1746" t="s">
        <v>409</v>
      </c>
      <c r="C1746" t="s">
        <v>531</v>
      </c>
      <c r="E1746">
        <v>1</v>
      </c>
    </row>
    <row r="1747" spans="1:5">
      <c r="A1747" t="s">
        <v>296</v>
      </c>
      <c r="B1747" t="s">
        <v>409</v>
      </c>
      <c r="C1747" t="s">
        <v>532</v>
      </c>
      <c r="E1747">
        <v>1</v>
      </c>
    </row>
    <row r="1748" spans="1:5">
      <c r="A1748" t="s">
        <v>296</v>
      </c>
      <c r="B1748" t="s">
        <v>410</v>
      </c>
      <c r="C1748" t="s">
        <v>528</v>
      </c>
      <c r="E1748">
        <v>1</v>
      </c>
    </row>
    <row r="1749" spans="1:5">
      <c r="A1749" t="s">
        <v>296</v>
      </c>
      <c r="B1749" t="s">
        <v>410</v>
      </c>
      <c r="C1749" t="s">
        <v>529</v>
      </c>
      <c r="E1749">
        <v>1</v>
      </c>
    </row>
    <row r="1750" spans="1:5">
      <c r="A1750" t="s">
        <v>296</v>
      </c>
      <c r="B1750" t="s">
        <v>410</v>
      </c>
      <c r="C1750" t="s">
        <v>530</v>
      </c>
      <c r="E1750">
        <v>1</v>
      </c>
    </row>
    <row r="1751" spans="1:5">
      <c r="A1751" t="s">
        <v>296</v>
      </c>
      <c r="B1751" t="s">
        <v>410</v>
      </c>
      <c r="C1751" t="s">
        <v>531</v>
      </c>
      <c r="E1751">
        <v>1</v>
      </c>
    </row>
    <row r="1752" spans="1:5">
      <c r="A1752" t="s">
        <v>296</v>
      </c>
      <c r="B1752" t="s">
        <v>410</v>
      </c>
      <c r="C1752" t="s">
        <v>532</v>
      </c>
      <c r="E1752">
        <v>1</v>
      </c>
    </row>
    <row r="1753" spans="1:5">
      <c r="A1753" t="s">
        <v>296</v>
      </c>
      <c r="B1753" t="s">
        <v>411</v>
      </c>
      <c r="C1753" t="s">
        <v>528</v>
      </c>
      <c r="E1753">
        <v>1</v>
      </c>
    </row>
    <row r="1754" spans="1:5">
      <c r="A1754" t="s">
        <v>296</v>
      </c>
      <c r="B1754" t="s">
        <v>411</v>
      </c>
      <c r="C1754" t="s">
        <v>529</v>
      </c>
      <c r="E1754">
        <v>1</v>
      </c>
    </row>
    <row r="1755" spans="1:5">
      <c r="A1755" t="s">
        <v>296</v>
      </c>
      <c r="B1755" t="s">
        <v>411</v>
      </c>
      <c r="C1755" t="s">
        <v>530</v>
      </c>
      <c r="E1755">
        <v>1</v>
      </c>
    </row>
    <row r="1756" spans="1:5">
      <c r="A1756" t="s">
        <v>296</v>
      </c>
      <c r="B1756" t="s">
        <v>411</v>
      </c>
      <c r="C1756" t="s">
        <v>531</v>
      </c>
      <c r="E1756">
        <v>1</v>
      </c>
    </row>
    <row r="1757" spans="1:5">
      <c r="A1757" t="s">
        <v>296</v>
      </c>
      <c r="B1757" t="s">
        <v>411</v>
      </c>
      <c r="C1757" t="s">
        <v>532</v>
      </c>
      <c r="E1757">
        <v>1</v>
      </c>
    </row>
    <row r="1758" spans="1:5">
      <c r="A1758" t="s">
        <v>296</v>
      </c>
      <c r="B1758" t="s">
        <v>412</v>
      </c>
      <c r="C1758" t="s">
        <v>528</v>
      </c>
      <c r="E1758">
        <v>1</v>
      </c>
    </row>
    <row r="1759" spans="1:5">
      <c r="A1759" t="s">
        <v>296</v>
      </c>
      <c r="B1759" t="s">
        <v>412</v>
      </c>
      <c r="C1759" t="s">
        <v>529</v>
      </c>
      <c r="E1759">
        <v>1</v>
      </c>
    </row>
    <row r="1760" spans="1:5">
      <c r="A1760" t="s">
        <v>296</v>
      </c>
      <c r="B1760" t="s">
        <v>412</v>
      </c>
      <c r="C1760" t="s">
        <v>530</v>
      </c>
      <c r="E1760">
        <v>1</v>
      </c>
    </row>
    <row r="1761" spans="1:5">
      <c r="A1761" t="s">
        <v>296</v>
      </c>
      <c r="B1761" t="s">
        <v>412</v>
      </c>
      <c r="C1761" t="s">
        <v>531</v>
      </c>
      <c r="E1761">
        <v>1</v>
      </c>
    </row>
    <row r="1762" spans="1:5">
      <c r="A1762" t="s">
        <v>296</v>
      </c>
      <c r="B1762" t="s">
        <v>412</v>
      </c>
      <c r="C1762" t="s">
        <v>532</v>
      </c>
      <c r="E1762">
        <v>1</v>
      </c>
    </row>
    <row r="1763" spans="1:5">
      <c r="A1763" t="s">
        <v>296</v>
      </c>
      <c r="B1763" t="s">
        <v>413</v>
      </c>
      <c r="C1763" t="s">
        <v>528</v>
      </c>
      <c r="E1763">
        <v>1</v>
      </c>
    </row>
    <row r="1764" spans="1:5">
      <c r="A1764" t="s">
        <v>296</v>
      </c>
      <c r="B1764" t="s">
        <v>413</v>
      </c>
      <c r="C1764" t="s">
        <v>529</v>
      </c>
      <c r="E1764">
        <v>1</v>
      </c>
    </row>
    <row r="1765" spans="1:5">
      <c r="A1765" t="s">
        <v>296</v>
      </c>
      <c r="B1765" t="s">
        <v>413</v>
      </c>
      <c r="C1765" t="s">
        <v>530</v>
      </c>
      <c r="E1765">
        <v>1</v>
      </c>
    </row>
    <row r="1766" spans="1:5">
      <c r="A1766" t="s">
        <v>296</v>
      </c>
      <c r="B1766" t="s">
        <v>413</v>
      </c>
      <c r="C1766" t="s">
        <v>531</v>
      </c>
      <c r="E1766">
        <v>1</v>
      </c>
    </row>
    <row r="1767" spans="1:5">
      <c r="A1767" t="s">
        <v>296</v>
      </c>
      <c r="B1767" t="s">
        <v>413</v>
      </c>
      <c r="C1767" t="s">
        <v>532</v>
      </c>
      <c r="E1767">
        <v>1</v>
      </c>
    </row>
    <row r="1768" spans="1:5">
      <c r="A1768" t="s">
        <v>296</v>
      </c>
      <c r="B1768" t="s">
        <v>414</v>
      </c>
      <c r="C1768" t="s">
        <v>528</v>
      </c>
      <c r="E1768">
        <v>1</v>
      </c>
    </row>
    <row r="1769" spans="1:5">
      <c r="A1769" t="s">
        <v>296</v>
      </c>
      <c r="B1769" t="s">
        <v>414</v>
      </c>
      <c r="C1769" t="s">
        <v>529</v>
      </c>
      <c r="E1769">
        <v>1</v>
      </c>
    </row>
    <row r="1770" spans="1:5">
      <c r="A1770" t="s">
        <v>296</v>
      </c>
      <c r="B1770" t="s">
        <v>414</v>
      </c>
      <c r="C1770" t="s">
        <v>530</v>
      </c>
      <c r="E1770">
        <v>1</v>
      </c>
    </row>
    <row r="1771" spans="1:5">
      <c r="A1771" t="s">
        <v>296</v>
      </c>
      <c r="B1771" t="s">
        <v>414</v>
      </c>
      <c r="C1771" t="s">
        <v>531</v>
      </c>
      <c r="E1771">
        <v>1</v>
      </c>
    </row>
    <row r="1772" spans="1:5">
      <c r="A1772" t="s">
        <v>296</v>
      </c>
      <c r="B1772" t="s">
        <v>414</v>
      </c>
      <c r="C1772" t="s">
        <v>532</v>
      </c>
      <c r="E1772">
        <v>1</v>
      </c>
    </row>
    <row r="1773" spans="1:5">
      <c r="A1773" t="s">
        <v>296</v>
      </c>
      <c r="B1773" t="s">
        <v>415</v>
      </c>
      <c r="C1773" t="s">
        <v>528</v>
      </c>
      <c r="D1773">
        <v>0</v>
      </c>
      <c r="E1773">
        <v>1</v>
      </c>
    </row>
    <row r="1774" spans="1:5">
      <c r="A1774" t="s">
        <v>296</v>
      </c>
      <c r="B1774" t="s">
        <v>415</v>
      </c>
      <c r="C1774" t="s">
        <v>529</v>
      </c>
      <c r="D1774">
        <v>0</v>
      </c>
      <c r="E1774">
        <v>1</v>
      </c>
    </row>
    <row r="1775" spans="1:5">
      <c r="A1775" t="s">
        <v>296</v>
      </c>
      <c r="B1775" t="s">
        <v>415</v>
      </c>
      <c r="C1775" t="s">
        <v>530</v>
      </c>
      <c r="D1775">
        <v>0</v>
      </c>
      <c r="E1775">
        <v>1</v>
      </c>
    </row>
    <row r="1776" spans="1:5">
      <c r="A1776" t="s">
        <v>296</v>
      </c>
      <c r="B1776" t="s">
        <v>415</v>
      </c>
      <c r="C1776" t="s">
        <v>531</v>
      </c>
      <c r="D1776">
        <v>0</v>
      </c>
      <c r="E1776">
        <v>1</v>
      </c>
    </row>
    <row r="1777" spans="1:5">
      <c r="A1777" t="s">
        <v>296</v>
      </c>
      <c r="B1777" t="s">
        <v>415</v>
      </c>
      <c r="C1777" t="s">
        <v>532</v>
      </c>
      <c r="D1777">
        <v>0</v>
      </c>
      <c r="E1777">
        <v>1</v>
      </c>
    </row>
    <row r="1778" spans="1:5">
      <c r="A1778" t="s">
        <v>296</v>
      </c>
      <c r="B1778" t="s">
        <v>416</v>
      </c>
      <c r="C1778" t="s">
        <v>528</v>
      </c>
      <c r="E1778">
        <v>1</v>
      </c>
    </row>
    <row r="1779" spans="1:5">
      <c r="A1779" t="s">
        <v>296</v>
      </c>
      <c r="B1779" t="s">
        <v>416</v>
      </c>
      <c r="C1779" t="s">
        <v>529</v>
      </c>
      <c r="E1779">
        <v>1</v>
      </c>
    </row>
    <row r="1780" spans="1:5">
      <c r="A1780" t="s">
        <v>296</v>
      </c>
      <c r="B1780" t="s">
        <v>416</v>
      </c>
      <c r="C1780" t="s">
        <v>530</v>
      </c>
      <c r="E1780">
        <v>1</v>
      </c>
    </row>
    <row r="1781" spans="1:5">
      <c r="A1781" t="s">
        <v>296</v>
      </c>
      <c r="B1781" t="s">
        <v>416</v>
      </c>
      <c r="C1781" t="s">
        <v>531</v>
      </c>
      <c r="E1781">
        <v>1</v>
      </c>
    </row>
    <row r="1782" spans="1:5">
      <c r="A1782" t="s">
        <v>296</v>
      </c>
      <c r="B1782" t="s">
        <v>416</v>
      </c>
      <c r="C1782" t="s">
        <v>532</v>
      </c>
      <c r="E1782">
        <v>1</v>
      </c>
    </row>
    <row r="1783" spans="1:5">
      <c r="A1783" t="s">
        <v>296</v>
      </c>
      <c r="B1783" t="s">
        <v>417</v>
      </c>
      <c r="C1783" t="s">
        <v>528</v>
      </c>
      <c r="E1783">
        <v>1</v>
      </c>
    </row>
    <row r="1784" spans="1:5">
      <c r="A1784" t="s">
        <v>296</v>
      </c>
      <c r="B1784" t="s">
        <v>417</v>
      </c>
      <c r="C1784" t="s">
        <v>529</v>
      </c>
      <c r="E1784">
        <v>1</v>
      </c>
    </row>
    <row r="1785" spans="1:5">
      <c r="A1785" t="s">
        <v>296</v>
      </c>
      <c r="B1785" t="s">
        <v>417</v>
      </c>
      <c r="C1785" t="s">
        <v>530</v>
      </c>
      <c r="E1785">
        <v>1</v>
      </c>
    </row>
    <row r="1786" spans="1:5">
      <c r="A1786" t="s">
        <v>296</v>
      </c>
      <c r="B1786" t="s">
        <v>417</v>
      </c>
      <c r="C1786" t="s">
        <v>531</v>
      </c>
      <c r="E1786">
        <v>1</v>
      </c>
    </row>
    <row r="1787" spans="1:5">
      <c r="A1787" t="s">
        <v>296</v>
      </c>
      <c r="B1787" t="s">
        <v>417</v>
      </c>
      <c r="C1787" t="s">
        <v>532</v>
      </c>
      <c r="E1787">
        <v>1</v>
      </c>
    </row>
    <row r="1788" spans="1:5">
      <c r="A1788" t="s">
        <v>296</v>
      </c>
      <c r="B1788" t="s">
        <v>418</v>
      </c>
      <c r="C1788" t="s">
        <v>528</v>
      </c>
      <c r="E1788">
        <v>1</v>
      </c>
    </row>
    <row r="1789" spans="1:5">
      <c r="A1789" t="s">
        <v>296</v>
      </c>
      <c r="B1789" t="s">
        <v>418</v>
      </c>
      <c r="C1789" t="s">
        <v>529</v>
      </c>
      <c r="E1789">
        <v>1</v>
      </c>
    </row>
    <row r="1790" spans="1:5">
      <c r="A1790" t="s">
        <v>296</v>
      </c>
      <c r="B1790" t="s">
        <v>418</v>
      </c>
      <c r="C1790" t="s">
        <v>530</v>
      </c>
      <c r="E1790">
        <v>1</v>
      </c>
    </row>
    <row r="1791" spans="1:5">
      <c r="A1791" t="s">
        <v>296</v>
      </c>
      <c r="B1791" t="s">
        <v>418</v>
      </c>
      <c r="C1791" t="s">
        <v>531</v>
      </c>
      <c r="E1791">
        <v>1</v>
      </c>
    </row>
    <row r="1792" spans="1:5">
      <c r="A1792" t="s">
        <v>296</v>
      </c>
      <c r="B1792" t="s">
        <v>418</v>
      </c>
      <c r="C1792" t="s">
        <v>532</v>
      </c>
      <c r="E1792">
        <v>1</v>
      </c>
    </row>
    <row r="1793" spans="1:5">
      <c r="A1793" t="s">
        <v>296</v>
      </c>
      <c r="B1793" t="s">
        <v>419</v>
      </c>
      <c r="C1793" t="s">
        <v>528</v>
      </c>
      <c r="D1793">
        <v>0</v>
      </c>
      <c r="E1793">
        <v>1</v>
      </c>
    </row>
    <row r="1794" spans="1:5">
      <c r="A1794" t="s">
        <v>296</v>
      </c>
      <c r="B1794" t="s">
        <v>419</v>
      </c>
      <c r="C1794" t="s">
        <v>529</v>
      </c>
      <c r="D1794">
        <v>0</v>
      </c>
      <c r="E1794">
        <v>1</v>
      </c>
    </row>
    <row r="1795" spans="1:5">
      <c r="A1795" t="s">
        <v>296</v>
      </c>
      <c r="B1795" t="s">
        <v>419</v>
      </c>
      <c r="C1795" t="s">
        <v>530</v>
      </c>
      <c r="D1795">
        <v>0</v>
      </c>
      <c r="E1795">
        <v>1</v>
      </c>
    </row>
    <row r="1796" spans="1:5">
      <c r="A1796" t="s">
        <v>296</v>
      </c>
      <c r="B1796" t="s">
        <v>419</v>
      </c>
      <c r="C1796" t="s">
        <v>531</v>
      </c>
      <c r="D1796">
        <v>0</v>
      </c>
      <c r="E1796">
        <v>1</v>
      </c>
    </row>
    <row r="1797" spans="1:5">
      <c r="A1797" t="s">
        <v>296</v>
      </c>
      <c r="B1797" t="s">
        <v>419</v>
      </c>
      <c r="C1797" t="s">
        <v>532</v>
      </c>
      <c r="D1797">
        <v>0</v>
      </c>
      <c r="E1797">
        <v>1</v>
      </c>
    </row>
    <row r="1798" spans="1:5">
      <c r="A1798" t="s">
        <v>296</v>
      </c>
      <c r="B1798" t="s">
        <v>420</v>
      </c>
      <c r="C1798" t="s">
        <v>528</v>
      </c>
      <c r="E1798">
        <v>1</v>
      </c>
    </row>
    <row r="1799" spans="1:5">
      <c r="A1799" t="s">
        <v>296</v>
      </c>
      <c r="B1799" t="s">
        <v>420</v>
      </c>
      <c r="C1799" t="s">
        <v>529</v>
      </c>
      <c r="E1799">
        <v>1</v>
      </c>
    </row>
    <row r="1800" spans="1:5">
      <c r="A1800" t="s">
        <v>296</v>
      </c>
      <c r="B1800" t="s">
        <v>420</v>
      </c>
      <c r="C1800" t="s">
        <v>530</v>
      </c>
      <c r="E1800">
        <v>1</v>
      </c>
    </row>
    <row r="1801" spans="1:5">
      <c r="A1801" t="s">
        <v>296</v>
      </c>
      <c r="B1801" t="s">
        <v>420</v>
      </c>
      <c r="C1801" t="s">
        <v>531</v>
      </c>
      <c r="E1801">
        <v>1</v>
      </c>
    </row>
    <row r="1802" spans="1:5">
      <c r="A1802" t="s">
        <v>296</v>
      </c>
      <c r="B1802" t="s">
        <v>420</v>
      </c>
      <c r="C1802" t="s">
        <v>532</v>
      </c>
      <c r="E1802">
        <v>1</v>
      </c>
    </row>
    <row r="1803" spans="1:5">
      <c r="A1803" t="s">
        <v>296</v>
      </c>
      <c r="B1803" t="s">
        <v>421</v>
      </c>
      <c r="C1803" t="s">
        <v>528</v>
      </c>
      <c r="D1803">
        <v>0</v>
      </c>
      <c r="E1803">
        <v>1</v>
      </c>
    </row>
    <row r="1804" spans="1:5">
      <c r="A1804" t="s">
        <v>296</v>
      </c>
      <c r="B1804" t="s">
        <v>421</v>
      </c>
      <c r="C1804" t="s">
        <v>529</v>
      </c>
      <c r="D1804">
        <v>0</v>
      </c>
      <c r="E1804">
        <v>1</v>
      </c>
    </row>
    <row r="1805" spans="1:5">
      <c r="A1805" t="s">
        <v>296</v>
      </c>
      <c r="B1805" t="s">
        <v>421</v>
      </c>
      <c r="C1805" t="s">
        <v>530</v>
      </c>
      <c r="D1805">
        <v>0</v>
      </c>
      <c r="E1805">
        <v>1</v>
      </c>
    </row>
    <row r="1806" spans="1:5">
      <c r="A1806" t="s">
        <v>296</v>
      </c>
      <c r="B1806" t="s">
        <v>421</v>
      </c>
      <c r="C1806" t="s">
        <v>531</v>
      </c>
      <c r="D1806">
        <v>0</v>
      </c>
      <c r="E1806">
        <v>1</v>
      </c>
    </row>
    <row r="1807" spans="1:5">
      <c r="A1807" t="s">
        <v>296</v>
      </c>
      <c r="B1807" t="s">
        <v>421</v>
      </c>
      <c r="C1807" t="s">
        <v>532</v>
      </c>
      <c r="D1807">
        <v>0</v>
      </c>
      <c r="E1807">
        <v>1</v>
      </c>
    </row>
    <row r="1808" spans="1:5">
      <c r="A1808" t="s">
        <v>296</v>
      </c>
      <c r="B1808" t="s">
        <v>422</v>
      </c>
      <c r="C1808" t="s">
        <v>528</v>
      </c>
      <c r="E1808">
        <v>1</v>
      </c>
    </row>
    <row r="1809" spans="1:5">
      <c r="A1809" t="s">
        <v>296</v>
      </c>
      <c r="B1809" t="s">
        <v>422</v>
      </c>
      <c r="C1809" t="s">
        <v>529</v>
      </c>
      <c r="E1809">
        <v>1</v>
      </c>
    </row>
    <row r="1810" spans="1:5">
      <c r="A1810" t="s">
        <v>296</v>
      </c>
      <c r="B1810" t="s">
        <v>422</v>
      </c>
      <c r="C1810" t="s">
        <v>530</v>
      </c>
      <c r="E1810">
        <v>1</v>
      </c>
    </row>
    <row r="1811" spans="1:5">
      <c r="A1811" t="s">
        <v>296</v>
      </c>
      <c r="B1811" t="s">
        <v>422</v>
      </c>
      <c r="C1811" t="s">
        <v>531</v>
      </c>
      <c r="E1811">
        <v>1</v>
      </c>
    </row>
    <row r="1812" spans="1:5">
      <c r="A1812" t="s">
        <v>296</v>
      </c>
      <c r="B1812" t="s">
        <v>422</v>
      </c>
      <c r="C1812" t="s">
        <v>532</v>
      </c>
      <c r="E1812">
        <v>1</v>
      </c>
    </row>
    <row r="1813" spans="1:5">
      <c r="A1813" t="s">
        <v>296</v>
      </c>
      <c r="B1813" t="s">
        <v>423</v>
      </c>
      <c r="C1813" t="s">
        <v>528</v>
      </c>
      <c r="E1813">
        <v>1</v>
      </c>
    </row>
    <row r="1814" spans="1:5">
      <c r="A1814" t="s">
        <v>296</v>
      </c>
      <c r="B1814" t="s">
        <v>423</v>
      </c>
      <c r="C1814" t="s">
        <v>529</v>
      </c>
      <c r="E1814">
        <v>1</v>
      </c>
    </row>
    <row r="1815" spans="1:5">
      <c r="A1815" t="s">
        <v>296</v>
      </c>
      <c r="B1815" t="s">
        <v>423</v>
      </c>
      <c r="C1815" t="s">
        <v>530</v>
      </c>
      <c r="E1815">
        <v>1</v>
      </c>
    </row>
    <row r="1816" spans="1:5">
      <c r="A1816" t="s">
        <v>296</v>
      </c>
      <c r="B1816" t="s">
        <v>423</v>
      </c>
      <c r="C1816" t="s">
        <v>531</v>
      </c>
      <c r="E1816">
        <v>1</v>
      </c>
    </row>
    <row r="1817" spans="1:5">
      <c r="A1817" t="s">
        <v>296</v>
      </c>
      <c r="B1817" t="s">
        <v>423</v>
      </c>
      <c r="C1817" t="s">
        <v>532</v>
      </c>
      <c r="E1817">
        <v>1</v>
      </c>
    </row>
    <row r="1818" spans="1:5">
      <c r="A1818" t="s">
        <v>296</v>
      </c>
      <c r="B1818" t="s">
        <v>424</v>
      </c>
      <c r="C1818" t="s">
        <v>528</v>
      </c>
      <c r="D1818">
        <v>0</v>
      </c>
      <c r="E1818">
        <v>1</v>
      </c>
    </row>
    <row r="1819" spans="1:5">
      <c r="A1819" t="s">
        <v>296</v>
      </c>
      <c r="B1819" t="s">
        <v>424</v>
      </c>
      <c r="C1819" t="s">
        <v>529</v>
      </c>
      <c r="D1819">
        <v>0</v>
      </c>
      <c r="E1819">
        <v>1</v>
      </c>
    </row>
    <row r="1820" spans="1:5">
      <c r="A1820" t="s">
        <v>296</v>
      </c>
      <c r="B1820" t="s">
        <v>424</v>
      </c>
      <c r="C1820" t="s">
        <v>530</v>
      </c>
      <c r="D1820">
        <v>0</v>
      </c>
      <c r="E1820">
        <v>1</v>
      </c>
    </row>
    <row r="1821" spans="1:5">
      <c r="A1821" t="s">
        <v>296</v>
      </c>
      <c r="B1821" t="s">
        <v>424</v>
      </c>
      <c r="C1821" t="s">
        <v>531</v>
      </c>
      <c r="D1821">
        <v>0</v>
      </c>
      <c r="E1821">
        <v>1</v>
      </c>
    </row>
    <row r="1822" spans="1:5">
      <c r="A1822" t="s">
        <v>296</v>
      </c>
      <c r="B1822" t="s">
        <v>424</v>
      </c>
      <c r="C1822" t="s">
        <v>532</v>
      </c>
      <c r="D1822">
        <v>0</v>
      </c>
      <c r="E1822">
        <v>1</v>
      </c>
    </row>
    <row r="1823" spans="1:5">
      <c r="A1823" t="s">
        <v>296</v>
      </c>
      <c r="B1823" t="s">
        <v>425</v>
      </c>
      <c r="C1823" t="s">
        <v>528</v>
      </c>
      <c r="E1823">
        <v>1</v>
      </c>
    </row>
    <row r="1824" spans="1:5">
      <c r="A1824" t="s">
        <v>296</v>
      </c>
      <c r="B1824" t="s">
        <v>425</v>
      </c>
      <c r="C1824" t="s">
        <v>529</v>
      </c>
      <c r="E1824">
        <v>1</v>
      </c>
    </row>
    <row r="1825" spans="1:5">
      <c r="A1825" t="s">
        <v>296</v>
      </c>
      <c r="B1825" t="s">
        <v>425</v>
      </c>
      <c r="C1825" t="s">
        <v>530</v>
      </c>
      <c r="E1825">
        <v>1</v>
      </c>
    </row>
    <row r="1826" spans="1:5">
      <c r="A1826" t="s">
        <v>296</v>
      </c>
      <c r="B1826" t="s">
        <v>425</v>
      </c>
      <c r="C1826" t="s">
        <v>531</v>
      </c>
      <c r="E1826">
        <v>1</v>
      </c>
    </row>
    <row r="1827" spans="1:5">
      <c r="A1827" t="s">
        <v>296</v>
      </c>
      <c r="B1827" t="s">
        <v>425</v>
      </c>
      <c r="C1827" t="s">
        <v>532</v>
      </c>
      <c r="E1827">
        <v>1</v>
      </c>
    </row>
    <row r="1828" spans="1:5">
      <c r="A1828" t="s">
        <v>296</v>
      </c>
      <c r="B1828" t="s">
        <v>426</v>
      </c>
      <c r="C1828" t="s">
        <v>528</v>
      </c>
      <c r="E1828">
        <v>1</v>
      </c>
    </row>
    <row r="1829" spans="1:5">
      <c r="A1829" t="s">
        <v>296</v>
      </c>
      <c r="B1829" t="s">
        <v>426</v>
      </c>
      <c r="C1829" t="s">
        <v>529</v>
      </c>
      <c r="E1829">
        <v>1</v>
      </c>
    </row>
    <row r="1830" spans="1:5">
      <c r="A1830" t="s">
        <v>296</v>
      </c>
      <c r="B1830" t="s">
        <v>426</v>
      </c>
      <c r="C1830" t="s">
        <v>530</v>
      </c>
      <c r="E1830">
        <v>1</v>
      </c>
    </row>
    <row r="1831" spans="1:5">
      <c r="A1831" t="s">
        <v>296</v>
      </c>
      <c r="B1831" t="s">
        <v>426</v>
      </c>
      <c r="C1831" t="s">
        <v>531</v>
      </c>
      <c r="E1831">
        <v>1</v>
      </c>
    </row>
    <row r="1832" spans="1:5">
      <c r="A1832" t="s">
        <v>296</v>
      </c>
      <c r="B1832" t="s">
        <v>426</v>
      </c>
      <c r="C1832" t="s">
        <v>532</v>
      </c>
      <c r="E1832">
        <v>1</v>
      </c>
    </row>
    <row r="1833" spans="1:5">
      <c r="A1833" t="s">
        <v>296</v>
      </c>
      <c r="B1833" t="s">
        <v>427</v>
      </c>
      <c r="C1833" t="s">
        <v>528</v>
      </c>
      <c r="E1833">
        <v>1</v>
      </c>
    </row>
    <row r="1834" spans="1:5">
      <c r="A1834" t="s">
        <v>296</v>
      </c>
      <c r="B1834" t="s">
        <v>427</v>
      </c>
      <c r="C1834" t="s">
        <v>529</v>
      </c>
      <c r="E1834">
        <v>1</v>
      </c>
    </row>
    <row r="1835" spans="1:5">
      <c r="A1835" t="s">
        <v>296</v>
      </c>
      <c r="B1835" t="s">
        <v>427</v>
      </c>
      <c r="C1835" t="s">
        <v>530</v>
      </c>
      <c r="E1835">
        <v>1</v>
      </c>
    </row>
    <row r="1836" spans="1:5">
      <c r="A1836" t="s">
        <v>296</v>
      </c>
      <c r="B1836" t="s">
        <v>427</v>
      </c>
      <c r="C1836" t="s">
        <v>531</v>
      </c>
      <c r="E1836">
        <v>1</v>
      </c>
    </row>
    <row r="1837" spans="1:5">
      <c r="A1837" t="s">
        <v>296</v>
      </c>
      <c r="B1837" t="s">
        <v>427</v>
      </c>
      <c r="C1837" t="s">
        <v>532</v>
      </c>
      <c r="E1837">
        <v>1</v>
      </c>
    </row>
    <row r="1838" spans="1:5">
      <c r="A1838" t="s">
        <v>296</v>
      </c>
      <c r="B1838" t="s">
        <v>428</v>
      </c>
      <c r="C1838" t="s">
        <v>528</v>
      </c>
      <c r="D1838">
        <v>0</v>
      </c>
      <c r="E1838">
        <v>1</v>
      </c>
    </row>
    <row r="1839" spans="1:5">
      <c r="A1839" t="s">
        <v>296</v>
      </c>
      <c r="B1839" t="s">
        <v>428</v>
      </c>
      <c r="C1839" t="s">
        <v>529</v>
      </c>
      <c r="D1839">
        <v>0</v>
      </c>
      <c r="E1839">
        <v>1</v>
      </c>
    </row>
    <row r="1840" spans="1:5">
      <c r="A1840" t="s">
        <v>296</v>
      </c>
      <c r="B1840" t="s">
        <v>428</v>
      </c>
      <c r="C1840" t="s">
        <v>530</v>
      </c>
      <c r="D1840">
        <v>0</v>
      </c>
      <c r="E1840">
        <v>1</v>
      </c>
    </row>
    <row r="1841" spans="1:5">
      <c r="A1841" t="s">
        <v>296</v>
      </c>
      <c r="B1841" t="s">
        <v>428</v>
      </c>
      <c r="C1841" t="s">
        <v>531</v>
      </c>
      <c r="D1841">
        <v>0</v>
      </c>
      <c r="E1841">
        <v>1</v>
      </c>
    </row>
    <row r="1842" spans="1:5">
      <c r="A1842" t="s">
        <v>296</v>
      </c>
      <c r="B1842" t="s">
        <v>428</v>
      </c>
      <c r="C1842" t="s">
        <v>532</v>
      </c>
      <c r="D1842">
        <v>0</v>
      </c>
      <c r="E1842">
        <v>1</v>
      </c>
    </row>
    <row r="1843" spans="1:5">
      <c r="A1843" t="s">
        <v>296</v>
      </c>
      <c r="B1843" t="s">
        <v>429</v>
      </c>
      <c r="C1843" t="s">
        <v>528</v>
      </c>
      <c r="E1843">
        <v>1</v>
      </c>
    </row>
    <row r="1844" spans="1:5">
      <c r="A1844" t="s">
        <v>296</v>
      </c>
      <c r="B1844" t="s">
        <v>429</v>
      </c>
      <c r="C1844" t="s">
        <v>529</v>
      </c>
      <c r="E1844">
        <v>1</v>
      </c>
    </row>
    <row r="1845" spans="1:5">
      <c r="A1845" t="s">
        <v>296</v>
      </c>
      <c r="B1845" t="s">
        <v>429</v>
      </c>
      <c r="C1845" t="s">
        <v>530</v>
      </c>
      <c r="E1845">
        <v>1</v>
      </c>
    </row>
    <row r="1846" spans="1:5">
      <c r="A1846" t="s">
        <v>296</v>
      </c>
      <c r="B1846" t="s">
        <v>429</v>
      </c>
      <c r="C1846" t="s">
        <v>531</v>
      </c>
      <c r="E1846">
        <v>1</v>
      </c>
    </row>
    <row r="1847" spans="1:5">
      <c r="A1847" t="s">
        <v>296</v>
      </c>
      <c r="B1847" t="s">
        <v>429</v>
      </c>
      <c r="C1847" t="s">
        <v>532</v>
      </c>
      <c r="E1847">
        <v>1</v>
      </c>
    </row>
    <row r="1848" spans="1:5">
      <c r="A1848" t="s">
        <v>296</v>
      </c>
      <c r="B1848" t="s">
        <v>430</v>
      </c>
      <c r="C1848" t="s">
        <v>528</v>
      </c>
      <c r="E1848">
        <v>1</v>
      </c>
    </row>
    <row r="1849" spans="1:5">
      <c r="A1849" t="s">
        <v>296</v>
      </c>
      <c r="B1849" t="s">
        <v>430</v>
      </c>
      <c r="C1849" t="s">
        <v>529</v>
      </c>
      <c r="E1849">
        <v>1</v>
      </c>
    </row>
    <row r="1850" spans="1:5">
      <c r="A1850" t="s">
        <v>296</v>
      </c>
      <c r="B1850" t="s">
        <v>430</v>
      </c>
      <c r="C1850" t="s">
        <v>530</v>
      </c>
      <c r="E1850">
        <v>1</v>
      </c>
    </row>
    <row r="1851" spans="1:5">
      <c r="A1851" t="s">
        <v>296</v>
      </c>
      <c r="B1851" t="s">
        <v>430</v>
      </c>
      <c r="C1851" t="s">
        <v>531</v>
      </c>
      <c r="E1851">
        <v>1</v>
      </c>
    </row>
    <row r="1852" spans="1:5">
      <c r="A1852" t="s">
        <v>296</v>
      </c>
      <c r="B1852" t="s">
        <v>430</v>
      </c>
      <c r="C1852" t="s">
        <v>532</v>
      </c>
      <c r="E1852">
        <v>1</v>
      </c>
    </row>
    <row r="1853" spans="1:5">
      <c r="A1853" t="s">
        <v>296</v>
      </c>
      <c r="B1853" t="s">
        <v>431</v>
      </c>
      <c r="C1853" t="s">
        <v>528</v>
      </c>
      <c r="D1853">
        <v>0</v>
      </c>
      <c r="E1853">
        <v>1</v>
      </c>
    </row>
    <row r="1854" spans="1:5">
      <c r="A1854" t="s">
        <v>296</v>
      </c>
      <c r="B1854" t="s">
        <v>431</v>
      </c>
      <c r="C1854" t="s">
        <v>529</v>
      </c>
      <c r="D1854">
        <v>0</v>
      </c>
      <c r="E1854">
        <v>1</v>
      </c>
    </row>
    <row r="1855" spans="1:5">
      <c r="A1855" t="s">
        <v>296</v>
      </c>
      <c r="B1855" t="s">
        <v>431</v>
      </c>
      <c r="C1855" t="s">
        <v>530</v>
      </c>
      <c r="D1855">
        <v>0</v>
      </c>
      <c r="E1855">
        <v>1</v>
      </c>
    </row>
    <row r="1856" spans="1:5">
      <c r="A1856" t="s">
        <v>296</v>
      </c>
      <c r="B1856" t="s">
        <v>431</v>
      </c>
      <c r="C1856" t="s">
        <v>531</v>
      </c>
      <c r="D1856">
        <v>0</v>
      </c>
      <c r="E1856">
        <v>1</v>
      </c>
    </row>
    <row r="1857" spans="1:5">
      <c r="A1857" t="s">
        <v>296</v>
      </c>
      <c r="B1857" t="s">
        <v>431</v>
      </c>
      <c r="C1857" t="s">
        <v>532</v>
      </c>
      <c r="D1857">
        <v>0</v>
      </c>
      <c r="E1857">
        <v>1</v>
      </c>
    </row>
    <row r="1858" spans="1:5">
      <c r="A1858" t="s">
        <v>296</v>
      </c>
      <c r="B1858" t="s">
        <v>432</v>
      </c>
      <c r="C1858" t="s">
        <v>528</v>
      </c>
      <c r="E1858">
        <v>1</v>
      </c>
    </row>
    <row r="1859" spans="1:5">
      <c r="A1859" t="s">
        <v>296</v>
      </c>
      <c r="B1859" t="s">
        <v>432</v>
      </c>
      <c r="C1859" t="s">
        <v>529</v>
      </c>
      <c r="E1859">
        <v>1</v>
      </c>
    </row>
    <row r="1860" spans="1:5">
      <c r="A1860" t="s">
        <v>296</v>
      </c>
      <c r="B1860" t="s">
        <v>432</v>
      </c>
      <c r="C1860" t="s">
        <v>530</v>
      </c>
      <c r="E1860">
        <v>1</v>
      </c>
    </row>
    <row r="1861" spans="1:5">
      <c r="A1861" t="s">
        <v>296</v>
      </c>
      <c r="B1861" t="s">
        <v>432</v>
      </c>
      <c r="C1861" t="s">
        <v>531</v>
      </c>
      <c r="E1861">
        <v>1</v>
      </c>
    </row>
    <row r="1862" spans="1:5">
      <c r="A1862" t="s">
        <v>296</v>
      </c>
      <c r="B1862" t="s">
        <v>432</v>
      </c>
      <c r="C1862" t="s">
        <v>532</v>
      </c>
      <c r="E1862">
        <v>1</v>
      </c>
    </row>
    <row r="1863" spans="1:5">
      <c r="A1863" t="s">
        <v>296</v>
      </c>
      <c r="B1863" t="s">
        <v>433</v>
      </c>
      <c r="C1863" t="s">
        <v>528</v>
      </c>
      <c r="E1863">
        <v>1</v>
      </c>
    </row>
    <row r="1864" spans="1:5">
      <c r="A1864" t="s">
        <v>296</v>
      </c>
      <c r="B1864" t="s">
        <v>433</v>
      </c>
      <c r="C1864" t="s">
        <v>529</v>
      </c>
      <c r="E1864">
        <v>1</v>
      </c>
    </row>
    <row r="1865" spans="1:5">
      <c r="A1865" t="s">
        <v>296</v>
      </c>
      <c r="B1865" t="s">
        <v>433</v>
      </c>
      <c r="C1865" t="s">
        <v>530</v>
      </c>
      <c r="E1865">
        <v>1</v>
      </c>
    </row>
    <row r="1866" spans="1:5">
      <c r="A1866" t="s">
        <v>296</v>
      </c>
      <c r="B1866" t="s">
        <v>433</v>
      </c>
      <c r="C1866" t="s">
        <v>531</v>
      </c>
      <c r="E1866">
        <v>1</v>
      </c>
    </row>
    <row r="1867" spans="1:5">
      <c r="A1867" t="s">
        <v>296</v>
      </c>
      <c r="B1867" t="s">
        <v>433</v>
      </c>
      <c r="C1867" t="s">
        <v>532</v>
      </c>
      <c r="E1867">
        <v>1</v>
      </c>
    </row>
    <row r="1868" spans="1:5">
      <c r="A1868" t="s">
        <v>296</v>
      </c>
      <c r="B1868" t="s">
        <v>434</v>
      </c>
      <c r="C1868" t="s">
        <v>528</v>
      </c>
      <c r="E1868">
        <v>1</v>
      </c>
    </row>
    <row r="1869" spans="1:5">
      <c r="A1869" t="s">
        <v>296</v>
      </c>
      <c r="B1869" t="s">
        <v>434</v>
      </c>
      <c r="C1869" t="s">
        <v>529</v>
      </c>
      <c r="E1869">
        <v>1</v>
      </c>
    </row>
    <row r="1870" spans="1:5">
      <c r="A1870" t="s">
        <v>296</v>
      </c>
      <c r="B1870" t="s">
        <v>434</v>
      </c>
      <c r="C1870" t="s">
        <v>530</v>
      </c>
      <c r="E1870">
        <v>1</v>
      </c>
    </row>
    <row r="1871" spans="1:5">
      <c r="A1871" t="s">
        <v>296</v>
      </c>
      <c r="B1871" t="s">
        <v>434</v>
      </c>
      <c r="C1871" t="s">
        <v>531</v>
      </c>
      <c r="E1871">
        <v>1</v>
      </c>
    </row>
    <row r="1872" spans="1:5">
      <c r="A1872" t="s">
        <v>296</v>
      </c>
      <c r="B1872" t="s">
        <v>434</v>
      </c>
      <c r="C1872" t="s">
        <v>532</v>
      </c>
      <c r="E1872">
        <v>1</v>
      </c>
    </row>
    <row r="1873" spans="1:5">
      <c r="A1873" t="s">
        <v>296</v>
      </c>
      <c r="B1873" t="s">
        <v>435</v>
      </c>
      <c r="C1873" t="s">
        <v>528</v>
      </c>
      <c r="D1873">
        <v>0</v>
      </c>
      <c r="E1873">
        <v>1</v>
      </c>
    </row>
    <row r="1874" spans="1:5">
      <c r="A1874" t="s">
        <v>296</v>
      </c>
      <c r="B1874" t="s">
        <v>435</v>
      </c>
      <c r="C1874" t="s">
        <v>529</v>
      </c>
      <c r="D1874">
        <v>0</v>
      </c>
      <c r="E1874">
        <v>1</v>
      </c>
    </row>
    <row r="1875" spans="1:5">
      <c r="A1875" t="s">
        <v>296</v>
      </c>
      <c r="B1875" t="s">
        <v>435</v>
      </c>
      <c r="C1875" t="s">
        <v>530</v>
      </c>
      <c r="D1875">
        <v>0</v>
      </c>
      <c r="E1875">
        <v>1</v>
      </c>
    </row>
    <row r="1876" spans="1:5">
      <c r="A1876" t="s">
        <v>296</v>
      </c>
      <c r="B1876" t="s">
        <v>435</v>
      </c>
      <c r="C1876" t="s">
        <v>531</v>
      </c>
      <c r="D1876">
        <v>0</v>
      </c>
      <c r="E1876">
        <v>1</v>
      </c>
    </row>
    <row r="1877" spans="1:5">
      <c r="A1877" t="s">
        <v>296</v>
      </c>
      <c r="B1877" t="s">
        <v>435</v>
      </c>
      <c r="C1877" t="s">
        <v>532</v>
      </c>
      <c r="D1877">
        <v>0</v>
      </c>
      <c r="E1877">
        <v>1</v>
      </c>
    </row>
    <row r="1878" spans="1:5">
      <c r="A1878" t="s">
        <v>296</v>
      </c>
      <c r="B1878" t="s">
        <v>436</v>
      </c>
      <c r="C1878" t="s">
        <v>528</v>
      </c>
      <c r="D1878">
        <v>0</v>
      </c>
      <c r="E1878">
        <v>1</v>
      </c>
    </row>
    <row r="1879" spans="1:5">
      <c r="A1879" t="s">
        <v>296</v>
      </c>
      <c r="B1879" t="s">
        <v>436</v>
      </c>
      <c r="C1879" t="s">
        <v>529</v>
      </c>
      <c r="D1879">
        <v>0</v>
      </c>
      <c r="E1879">
        <v>1</v>
      </c>
    </row>
    <row r="1880" spans="1:5">
      <c r="A1880" t="s">
        <v>296</v>
      </c>
      <c r="B1880" t="s">
        <v>436</v>
      </c>
      <c r="C1880" t="s">
        <v>530</v>
      </c>
      <c r="D1880">
        <v>0</v>
      </c>
      <c r="E1880">
        <v>1</v>
      </c>
    </row>
    <row r="1881" spans="1:5">
      <c r="A1881" t="s">
        <v>296</v>
      </c>
      <c r="B1881" t="s">
        <v>436</v>
      </c>
      <c r="C1881" t="s">
        <v>531</v>
      </c>
      <c r="D1881">
        <v>0</v>
      </c>
      <c r="E1881">
        <v>1</v>
      </c>
    </row>
    <row r="1882" spans="1:5">
      <c r="A1882" t="s">
        <v>296</v>
      </c>
      <c r="B1882" t="s">
        <v>436</v>
      </c>
      <c r="C1882" t="s">
        <v>532</v>
      </c>
      <c r="D1882">
        <v>0</v>
      </c>
      <c r="E1882">
        <v>1</v>
      </c>
    </row>
    <row r="1883" spans="1:5">
      <c r="A1883" t="s">
        <v>296</v>
      </c>
      <c r="B1883" t="s">
        <v>437</v>
      </c>
      <c r="C1883" t="s">
        <v>528</v>
      </c>
      <c r="D1883">
        <v>0</v>
      </c>
      <c r="E1883">
        <v>1</v>
      </c>
    </row>
    <row r="1884" spans="1:5">
      <c r="A1884" t="s">
        <v>296</v>
      </c>
      <c r="B1884" t="s">
        <v>437</v>
      </c>
      <c r="C1884" t="s">
        <v>529</v>
      </c>
      <c r="D1884">
        <v>0</v>
      </c>
      <c r="E1884">
        <v>1</v>
      </c>
    </row>
    <row r="1885" spans="1:5">
      <c r="A1885" t="s">
        <v>296</v>
      </c>
      <c r="B1885" t="s">
        <v>437</v>
      </c>
      <c r="C1885" t="s">
        <v>530</v>
      </c>
      <c r="D1885">
        <v>0</v>
      </c>
      <c r="E1885">
        <v>1</v>
      </c>
    </row>
    <row r="1886" spans="1:5">
      <c r="A1886" t="s">
        <v>296</v>
      </c>
      <c r="B1886" t="s">
        <v>437</v>
      </c>
      <c r="C1886" t="s">
        <v>531</v>
      </c>
      <c r="D1886">
        <v>0</v>
      </c>
      <c r="E1886">
        <v>1</v>
      </c>
    </row>
    <row r="1887" spans="1:5">
      <c r="A1887" t="s">
        <v>296</v>
      </c>
      <c r="B1887" t="s">
        <v>437</v>
      </c>
      <c r="C1887" t="s">
        <v>532</v>
      </c>
      <c r="D1887">
        <v>0</v>
      </c>
      <c r="E1887">
        <v>1</v>
      </c>
    </row>
    <row r="1888" spans="1:5">
      <c r="A1888" t="s">
        <v>296</v>
      </c>
      <c r="B1888" t="s">
        <v>438</v>
      </c>
      <c r="C1888" t="s">
        <v>528</v>
      </c>
      <c r="D1888">
        <v>0</v>
      </c>
      <c r="E1888">
        <v>1</v>
      </c>
    </row>
    <row r="1889" spans="1:5">
      <c r="A1889" t="s">
        <v>296</v>
      </c>
      <c r="B1889" t="s">
        <v>438</v>
      </c>
      <c r="C1889" t="s">
        <v>529</v>
      </c>
      <c r="D1889">
        <v>0</v>
      </c>
      <c r="E1889">
        <v>1</v>
      </c>
    </row>
    <row r="1890" spans="1:5">
      <c r="A1890" t="s">
        <v>296</v>
      </c>
      <c r="B1890" t="s">
        <v>438</v>
      </c>
      <c r="C1890" t="s">
        <v>530</v>
      </c>
      <c r="D1890">
        <v>0</v>
      </c>
      <c r="E1890">
        <v>1</v>
      </c>
    </row>
    <row r="1891" spans="1:5">
      <c r="A1891" t="s">
        <v>296</v>
      </c>
      <c r="B1891" t="s">
        <v>438</v>
      </c>
      <c r="C1891" t="s">
        <v>531</v>
      </c>
      <c r="D1891">
        <v>0</v>
      </c>
      <c r="E1891">
        <v>1</v>
      </c>
    </row>
    <row r="1892" spans="1:5">
      <c r="A1892" t="s">
        <v>296</v>
      </c>
      <c r="B1892" t="s">
        <v>438</v>
      </c>
      <c r="C1892" t="s">
        <v>532</v>
      </c>
      <c r="D1892">
        <v>0</v>
      </c>
      <c r="E1892">
        <v>1</v>
      </c>
    </row>
    <row r="1893" spans="1:5">
      <c r="A1893" t="s">
        <v>296</v>
      </c>
      <c r="B1893" t="s">
        <v>439</v>
      </c>
      <c r="C1893" t="s">
        <v>528</v>
      </c>
      <c r="E1893">
        <v>1</v>
      </c>
    </row>
    <row r="1894" spans="1:5">
      <c r="A1894" t="s">
        <v>296</v>
      </c>
      <c r="B1894" t="s">
        <v>439</v>
      </c>
      <c r="C1894" t="s">
        <v>529</v>
      </c>
      <c r="E1894">
        <v>1</v>
      </c>
    </row>
    <row r="1895" spans="1:5">
      <c r="A1895" t="s">
        <v>296</v>
      </c>
      <c r="B1895" t="s">
        <v>439</v>
      </c>
      <c r="C1895" t="s">
        <v>530</v>
      </c>
      <c r="E1895">
        <v>1</v>
      </c>
    </row>
    <row r="1896" spans="1:5">
      <c r="A1896" t="s">
        <v>296</v>
      </c>
      <c r="B1896" t="s">
        <v>439</v>
      </c>
      <c r="C1896" t="s">
        <v>531</v>
      </c>
      <c r="E1896">
        <v>1</v>
      </c>
    </row>
    <row r="1897" spans="1:5">
      <c r="A1897" t="s">
        <v>296</v>
      </c>
      <c r="B1897" t="s">
        <v>439</v>
      </c>
      <c r="C1897" t="s">
        <v>532</v>
      </c>
      <c r="E1897">
        <v>1</v>
      </c>
    </row>
    <row r="1898" spans="1:5">
      <c r="A1898" t="s">
        <v>296</v>
      </c>
      <c r="B1898" t="s">
        <v>440</v>
      </c>
      <c r="C1898" t="s">
        <v>528</v>
      </c>
      <c r="D1898">
        <v>0</v>
      </c>
      <c r="E1898">
        <v>1</v>
      </c>
    </row>
    <row r="1899" spans="1:5">
      <c r="A1899" t="s">
        <v>296</v>
      </c>
      <c r="B1899" t="s">
        <v>440</v>
      </c>
      <c r="C1899" t="s">
        <v>529</v>
      </c>
      <c r="D1899">
        <v>0</v>
      </c>
      <c r="E1899">
        <v>1</v>
      </c>
    </row>
    <row r="1900" spans="1:5">
      <c r="A1900" t="s">
        <v>296</v>
      </c>
      <c r="B1900" t="s">
        <v>440</v>
      </c>
      <c r="C1900" t="s">
        <v>530</v>
      </c>
      <c r="D1900">
        <v>0</v>
      </c>
      <c r="E1900">
        <v>1</v>
      </c>
    </row>
    <row r="1901" spans="1:5">
      <c r="A1901" t="s">
        <v>296</v>
      </c>
      <c r="B1901" t="s">
        <v>440</v>
      </c>
      <c r="C1901" t="s">
        <v>531</v>
      </c>
      <c r="D1901">
        <v>0</v>
      </c>
      <c r="E1901">
        <v>1</v>
      </c>
    </row>
    <row r="1902" spans="1:5">
      <c r="A1902" t="s">
        <v>296</v>
      </c>
      <c r="B1902" t="s">
        <v>440</v>
      </c>
      <c r="C1902" t="s">
        <v>532</v>
      </c>
      <c r="D1902">
        <v>0</v>
      </c>
      <c r="E1902">
        <v>1</v>
      </c>
    </row>
    <row r="1903" spans="1:5">
      <c r="A1903" t="s">
        <v>296</v>
      </c>
      <c r="B1903" t="s">
        <v>441</v>
      </c>
      <c r="C1903" t="s">
        <v>528</v>
      </c>
      <c r="E1903">
        <v>1</v>
      </c>
    </row>
    <row r="1904" spans="1:5">
      <c r="A1904" t="s">
        <v>296</v>
      </c>
      <c r="B1904" t="s">
        <v>441</v>
      </c>
      <c r="C1904" t="s">
        <v>529</v>
      </c>
      <c r="E1904">
        <v>1</v>
      </c>
    </row>
    <row r="1905" spans="1:5">
      <c r="A1905" t="s">
        <v>296</v>
      </c>
      <c r="B1905" t="s">
        <v>441</v>
      </c>
      <c r="C1905" t="s">
        <v>530</v>
      </c>
      <c r="E1905">
        <v>1</v>
      </c>
    </row>
    <row r="1906" spans="1:5">
      <c r="A1906" t="s">
        <v>296</v>
      </c>
      <c r="B1906" t="s">
        <v>441</v>
      </c>
      <c r="C1906" t="s">
        <v>531</v>
      </c>
      <c r="E1906">
        <v>1</v>
      </c>
    </row>
    <row r="1907" spans="1:5">
      <c r="A1907" t="s">
        <v>296</v>
      </c>
      <c r="B1907" t="s">
        <v>441</v>
      </c>
      <c r="C1907" t="s">
        <v>532</v>
      </c>
      <c r="E1907">
        <v>1</v>
      </c>
    </row>
    <row r="1908" spans="1:5">
      <c r="A1908" t="s">
        <v>296</v>
      </c>
      <c r="B1908" t="s">
        <v>442</v>
      </c>
      <c r="C1908" t="s">
        <v>528</v>
      </c>
      <c r="D1908">
        <v>0</v>
      </c>
      <c r="E1908">
        <v>1</v>
      </c>
    </row>
    <row r="1909" spans="1:5">
      <c r="A1909" t="s">
        <v>296</v>
      </c>
      <c r="B1909" t="s">
        <v>442</v>
      </c>
      <c r="C1909" t="s">
        <v>529</v>
      </c>
      <c r="D1909">
        <v>0</v>
      </c>
      <c r="E1909">
        <v>1</v>
      </c>
    </row>
    <row r="1910" spans="1:5">
      <c r="A1910" t="s">
        <v>296</v>
      </c>
      <c r="B1910" t="s">
        <v>442</v>
      </c>
      <c r="C1910" t="s">
        <v>530</v>
      </c>
      <c r="D1910">
        <v>0</v>
      </c>
      <c r="E1910">
        <v>1</v>
      </c>
    </row>
    <row r="1911" spans="1:5">
      <c r="A1911" t="s">
        <v>296</v>
      </c>
      <c r="B1911" t="s">
        <v>442</v>
      </c>
      <c r="C1911" t="s">
        <v>531</v>
      </c>
      <c r="D1911">
        <v>0</v>
      </c>
      <c r="E1911">
        <v>1</v>
      </c>
    </row>
    <row r="1912" spans="1:5">
      <c r="A1912" t="s">
        <v>296</v>
      </c>
      <c r="B1912" t="s">
        <v>442</v>
      </c>
      <c r="C1912" t="s">
        <v>532</v>
      </c>
      <c r="D1912">
        <v>0</v>
      </c>
      <c r="E1912">
        <v>1</v>
      </c>
    </row>
    <row r="1913" spans="1:5">
      <c r="A1913" t="s">
        <v>296</v>
      </c>
      <c r="B1913" t="s">
        <v>443</v>
      </c>
      <c r="C1913" t="s">
        <v>528</v>
      </c>
      <c r="E1913">
        <v>1</v>
      </c>
    </row>
    <row r="1914" spans="1:5">
      <c r="A1914" t="s">
        <v>296</v>
      </c>
      <c r="B1914" t="s">
        <v>443</v>
      </c>
      <c r="C1914" t="s">
        <v>529</v>
      </c>
      <c r="E1914">
        <v>1</v>
      </c>
    </row>
    <row r="1915" spans="1:5">
      <c r="A1915" t="s">
        <v>296</v>
      </c>
      <c r="B1915" t="s">
        <v>443</v>
      </c>
      <c r="C1915" t="s">
        <v>530</v>
      </c>
      <c r="E1915">
        <v>1</v>
      </c>
    </row>
    <row r="1916" spans="1:5">
      <c r="A1916" t="s">
        <v>296</v>
      </c>
      <c r="B1916" t="s">
        <v>443</v>
      </c>
      <c r="C1916" t="s">
        <v>531</v>
      </c>
      <c r="E1916">
        <v>1</v>
      </c>
    </row>
    <row r="1917" spans="1:5">
      <c r="A1917" t="s">
        <v>296</v>
      </c>
      <c r="B1917" t="s">
        <v>443</v>
      </c>
      <c r="C1917" t="s">
        <v>532</v>
      </c>
      <c r="E1917">
        <v>1</v>
      </c>
    </row>
    <row r="1918" spans="1:5">
      <c r="A1918" t="s">
        <v>296</v>
      </c>
      <c r="B1918" t="s">
        <v>444</v>
      </c>
      <c r="C1918" t="s">
        <v>528</v>
      </c>
      <c r="E1918">
        <v>1</v>
      </c>
    </row>
    <row r="1919" spans="1:5">
      <c r="A1919" t="s">
        <v>296</v>
      </c>
      <c r="B1919" t="s">
        <v>444</v>
      </c>
      <c r="C1919" t="s">
        <v>529</v>
      </c>
      <c r="E1919">
        <v>1</v>
      </c>
    </row>
    <row r="1920" spans="1:5">
      <c r="A1920" t="s">
        <v>296</v>
      </c>
      <c r="B1920" t="s">
        <v>444</v>
      </c>
      <c r="C1920" t="s">
        <v>530</v>
      </c>
      <c r="E1920">
        <v>1</v>
      </c>
    </row>
    <row r="1921" spans="1:5">
      <c r="A1921" t="s">
        <v>296</v>
      </c>
      <c r="B1921" t="s">
        <v>444</v>
      </c>
      <c r="C1921" t="s">
        <v>531</v>
      </c>
      <c r="E1921">
        <v>1</v>
      </c>
    </row>
    <row r="1922" spans="1:5">
      <c r="A1922" t="s">
        <v>296</v>
      </c>
      <c r="B1922" t="s">
        <v>444</v>
      </c>
      <c r="C1922" t="s">
        <v>532</v>
      </c>
      <c r="E1922">
        <v>1</v>
      </c>
    </row>
    <row r="1923" spans="1:5">
      <c r="A1923" t="s">
        <v>296</v>
      </c>
      <c r="B1923" t="s">
        <v>445</v>
      </c>
      <c r="C1923" t="s">
        <v>528</v>
      </c>
      <c r="E1923">
        <v>1</v>
      </c>
    </row>
    <row r="1924" spans="1:5">
      <c r="A1924" t="s">
        <v>296</v>
      </c>
      <c r="B1924" t="s">
        <v>445</v>
      </c>
      <c r="C1924" t="s">
        <v>529</v>
      </c>
      <c r="E1924">
        <v>1</v>
      </c>
    </row>
    <row r="1925" spans="1:5">
      <c r="A1925" t="s">
        <v>296</v>
      </c>
      <c r="B1925" t="s">
        <v>445</v>
      </c>
      <c r="C1925" t="s">
        <v>530</v>
      </c>
      <c r="E1925">
        <v>1</v>
      </c>
    </row>
    <row r="1926" spans="1:5">
      <c r="A1926" t="s">
        <v>296</v>
      </c>
      <c r="B1926" t="s">
        <v>445</v>
      </c>
      <c r="C1926" t="s">
        <v>531</v>
      </c>
      <c r="E1926">
        <v>1</v>
      </c>
    </row>
    <row r="1927" spans="1:5">
      <c r="A1927" t="s">
        <v>296</v>
      </c>
      <c r="B1927" t="s">
        <v>445</v>
      </c>
      <c r="C1927" t="s">
        <v>532</v>
      </c>
      <c r="E1927">
        <v>1</v>
      </c>
    </row>
    <row r="1928" spans="1:5">
      <c r="A1928" t="s">
        <v>296</v>
      </c>
      <c r="B1928" t="s">
        <v>446</v>
      </c>
      <c r="C1928" t="s">
        <v>528</v>
      </c>
      <c r="E1928">
        <v>1</v>
      </c>
    </row>
    <row r="1929" spans="1:5">
      <c r="A1929" t="s">
        <v>296</v>
      </c>
      <c r="B1929" t="s">
        <v>446</v>
      </c>
      <c r="C1929" t="s">
        <v>529</v>
      </c>
      <c r="E1929">
        <v>1</v>
      </c>
    </row>
    <row r="1930" spans="1:5">
      <c r="A1930" t="s">
        <v>296</v>
      </c>
      <c r="B1930" t="s">
        <v>446</v>
      </c>
      <c r="C1930" t="s">
        <v>530</v>
      </c>
      <c r="E1930">
        <v>1</v>
      </c>
    </row>
    <row r="1931" spans="1:5">
      <c r="A1931" t="s">
        <v>296</v>
      </c>
      <c r="B1931" t="s">
        <v>446</v>
      </c>
      <c r="C1931" t="s">
        <v>531</v>
      </c>
      <c r="E1931">
        <v>1</v>
      </c>
    </row>
    <row r="1932" spans="1:5">
      <c r="A1932" t="s">
        <v>296</v>
      </c>
      <c r="B1932" t="s">
        <v>446</v>
      </c>
      <c r="C1932" t="s">
        <v>532</v>
      </c>
      <c r="E1932">
        <v>1</v>
      </c>
    </row>
    <row r="1933" spans="1:5">
      <c r="A1933" t="s">
        <v>296</v>
      </c>
      <c r="B1933" t="s">
        <v>447</v>
      </c>
      <c r="C1933" t="s">
        <v>528</v>
      </c>
      <c r="E1933">
        <v>1</v>
      </c>
    </row>
    <row r="1934" spans="1:5">
      <c r="A1934" t="s">
        <v>296</v>
      </c>
      <c r="B1934" t="s">
        <v>447</v>
      </c>
      <c r="C1934" t="s">
        <v>529</v>
      </c>
      <c r="E1934">
        <v>1</v>
      </c>
    </row>
    <row r="1935" spans="1:5">
      <c r="A1935" t="s">
        <v>296</v>
      </c>
      <c r="B1935" t="s">
        <v>447</v>
      </c>
      <c r="C1935" t="s">
        <v>530</v>
      </c>
      <c r="E1935">
        <v>1</v>
      </c>
    </row>
    <row r="1936" spans="1:5">
      <c r="A1936" t="s">
        <v>296</v>
      </c>
      <c r="B1936" t="s">
        <v>447</v>
      </c>
      <c r="C1936" t="s">
        <v>531</v>
      </c>
      <c r="E1936">
        <v>1</v>
      </c>
    </row>
    <row r="1937" spans="1:5">
      <c r="A1937" t="s">
        <v>296</v>
      </c>
      <c r="B1937" t="s">
        <v>447</v>
      </c>
      <c r="C1937" t="s">
        <v>532</v>
      </c>
      <c r="E1937">
        <v>1</v>
      </c>
    </row>
    <row r="1938" spans="1:5">
      <c r="A1938" t="s">
        <v>296</v>
      </c>
      <c r="B1938" t="s">
        <v>448</v>
      </c>
      <c r="C1938" t="s">
        <v>528</v>
      </c>
      <c r="E1938">
        <v>1</v>
      </c>
    </row>
    <row r="1939" spans="1:5">
      <c r="A1939" t="s">
        <v>296</v>
      </c>
      <c r="B1939" t="s">
        <v>448</v>
      </c>
      <c r="C1939" t="s">
        <v>529</v>
      </c>
      <c r="E1939">
        <v>1</v>
      </c>
    </row>
    <row r="1940" spans="1:5">
      <c r="A1940" t="s">
        <v>296</v>
      </c>
      <c r="B1940" t="s">
        <v>448</v>
      </c>
      <c r="C1940" t="s">
        <v>530</v>
      </c>
      <c r="E1940">
        <v>1</v>
      </c>
    </row>
    <row r="1941" spans="1:5">
      <c r="A1941" t="s">
        <v>296</v>
      </c>
      <c r="B1941" t="s">
        <v>448</v>
      </c>
      <c r="C1941" t="s">
        <v>531</v>
      </c>
      <c r="E1941">
        <v>1</v>
      </c>
    </row>
    <row r="1942" spans="1:5">
      <c r="A1942" t="s">
        <v>296</v>
      </c>
      <c r="B1942" t="s">
        <v>448</v>
      </c>
      <c r="C1942" t="s">
        <v>532</v>
      </c>
      <c r="E1942">
        <v>1</v>
      </c>
    </row>
    <row r="1943" spans="1:5">
      <c r="A1943" t="s">
        <v>296</v>
      </c>
      <c r="B1943" t="s">
        <v>449</v>
      </c>
      <c r="C1943" t="s">
        <v>528</v>
      </c>
      <c r="E1943">
        <v>1</v>
      </c>
    </row>
    <row r="1944" spans="1:5">
      <c r="A1944" t="s">
        <v>296</v>
      </c>
      <c r="B1944" t="s">
        <v>449</v>
      </c>
      <c r="C1944" t="s">
        <v>529</v>
      </c>
      <c r="E1944">
        <v>1</v>
      </c>
    </row>
    <row r="1945" spans="1:5">
      <c r="A1945" t="s">
        <v>296</v>
      </c>
      <c r="B1945" t="s">
        <v>449</v>
      </c>
      <c r="C1945" t="s">
        <v>530</v>
      </c>
      <c r="E1945">
        <v>1</v>
      </c>
    </row>
    <row r="1946" spans="1:5">
      <c r="A1946" t="s">
        <v>296</v>
      </c>
      <c r="B1946" t="s">
        <v>449</v>
      </c>
      <c r="C1946" t="s">
        <v>531</v>
      </c>
      <c r="E1946">
        <v>1</v>
      </c>
    </row>
    <row r="1947" spans="1:5">
      <c r="A1947" t="s">
        <v>296</v>
      </c>
      <c r="B1947" t="s">
        <v>449</v>
      </c>
      <c r="C1947" t="s">
        <v>532</v>
      </c>
      <c r="E1947">
        <v>1</v>
      </c>
    </row>
    <row r="1948" spans="1:5">
      <c r="A1948" t="s">
        <v>296</v>
      </c>
      <c r="B1948" t="s">
        <v>450</v>
      </c>
      <c r="C1948" t="s">
        <v>528</v>
      </c>
      <c r="D1948">
        <v>0</v>
      </c>
      <c r="E1948">
        <v>1</v>
      </c>
    </row>
    <row r="1949" spans="1:5">
      <c r="A1949" t="s">
        <v>296</v>
      </c>
      <c r="B1949" t="s">
        <v>450</v>
      </c>
      <c r="C1949" t="s">
        <v>529</v>
      </c>
      <c r="D1949">
        <v>0</v>
      </c>
      <c r="E1949">
        <v>1</v>
      </c>
    </row>
    <row r="1950" spans="1:5">
      <c r="A1950" t="s">
        <v>296</v>
      </c>
      <c r="B1950" t="s">
        <v>450</v>
      </c>
      <c r="C1950" t="s">
        <v>530</v>
      </c>
      <c r="D1950">
        <v>0</v>
      </c>
      <c r="E1950">
        <v>1</v>
      </c>
    </row>
    <row r="1951" spans="1:5">
      <c r="A1951" t="s">
        <v>296</v>
      </c>
      <c r="B1951" t="s">
        <v>450</v>
      </c>
      <c r="C1951" t="s">
        <v>531</v>
      </c>
      <c r="D1951">
        <v>0</v>
      </c>
      <c r="E1951">
        <v>1</v>
      </c>
    </row>
    <row r="1952" spans="1:5">
      <c r="A1952" t="s">
        <v>296</v>
      </c>
      <c r="B1952" t="s">
        <v>450</v>
      </c>
      <c r="C1952" t="s">
        <v>532</v>
      </c>
      <c r="D1952">
        <v>0</v>
      </c>
      <c r="E1952">
        <v>1</v>
      </c>
    </row>
    <row r="1953" spans="1:5">
      <c r="A1953" t="s">
        <v>296</v>
      </c>
      <c r="B1953" t="s">
        <v>451</v>
      </c>
      <c r="C1953" t="s">
        <v>528</v>
      </c>
      <c r="D1953">
        <v>0</v>
      </c>
      <c r="E1953">
        <v>1</v>
      </c>
    </row>
    <row r="1954" spans="1:5">
      <c r="A1954" t="s">
        <v>296</v>
      </c>
      <c r="B1954" t="s">
        <v>451</v>
      </c>
      <c r="C1954" t="s">
        <v>529</v>
      </c>
      <c r="D1954">
        <v>0</v>
      </c>
      <c r="E1954">
        <v>1</v>
      </c>
    </row>
    <row r="1955" spans="1:5">
      <c r="A1955" t="s">
        <v>296</v>
      </c>
      <c r="B1955" t="s">
        <v>451</v>
      </c>
      <c r="C1955" t="s">
        <v>530</v>
      </c>
      <c r="D1955">
        <v>0</v>
      </c>
      <c r="E1955">
        <v>1</v>
      </c>
    </row>
    <row r="1956" spans="1:5">
      <c r="A1956" t="s">
        <v>296</v>
      </c>
      <c r="B1956" t="s">
        <v>451</v>
      </c>
      <c r="C1956" t="s">
        <v>531</v>
      </c>
      <c r="D1956">
        <v>0</v>
      </c>
      <c r="E1956">
        <v>1</v>
      </c>
    </row>
    <row r="1957" spans="1:5">
      <c r="A1957" t="s">
        <v>296</v>
      </c>
      <c r="B1957" t="s">
        <v>451</v>
      </c>
      <c r="C1957" t="s">
        <v>532</v>
      </c>
      <c r="D1957">
        <v>0</v>
      </c>
      <c r="E1957">
        <v>1</v>
      </c>
    </row>
    <row r="1958" spans="1:5">
      <c r="A1958" t="s">
        <v>296</v>
      </c>
      <c r="B1958" t="s">
        <v>452</v>
      </c>
      <c r="C1958" t="s">
        <v>528</v>
      </c>
      <c r="E1958">
        <v>1</v>
      </c>
    </row>
    <row r="1959" spans="1:5">
      <c r="A1959" t="s">
        <v>296</v>
      </c>
      <c r="B1959" t="s">
        <v>452</v>
      </c>
      <c r="C1959" t="s">
        <v>529</v>
      </c>
      <c r="E1959">
        <v>1</v>
      </c>
    </row>
    <row r="1960" spans="1:5">
      <c r="A1960" t="s">
        <v>296</v>
      </c>
      <c r="B1960" t="s">
        <v>452</v>
      </c>
      <c r="C1960" t="s">
        <v>530</v>
      </c>
      <c r="E1960">
        <v>1</v>
      </c>
    </row>
    <row r="1961" spans="1:5">
      <c r="A1961" t="s">
        <v>296</v>
      </c>
      <c r="B1961" t="s">
        <v>452</v>
      </c>
      <c r="C1961" t="s">
        <v>531</v>
      </c>
      <c r="E1961">
        <v>1</v>
      </c>
    </row>
    <row r="1962" spans="1:5">
      <c r="A1962" t="s">
        <v>296</v>
      </c>
      <c r="B1962" t="s">
        <v>452</v>
      </c>
      <c r="C1962" t="s">
        <v>532</v>
      </c>
      <c r="E1962">
        <v>1</v>
      </c>
    </row>
    <row r="1963" spans="1:5">
      <c r="A1963" t="s">
        <v>296</v>
      </c>
      <c r="B1963" t="s">
        <v>453</v>
      </c>
      <c r="C1963" t="s">
        <v>528</v>
      </c>
      <c r="E1963">
        <v>1</v>
      </c>
    </row>
    <row r="1964" spans="1:5">
      <c r="A1964" t="s">
        <v>296</v>
      </c>
      <c r="B1964" t="s">
        <v>453</v>
      </c>
      <c r="C1964" t="s">
        <v>529</v>
      </c>
      <c r="E1964">
        <v>1</v>
      </c>
    </row>
    <row r="1965" spans="1:5">
      <c r="A1965" t="s">
        <v>296</v>
      </c>
      <c r="B1965" t="s">
        <v>453</v>
      </c>
      <c r="C1965" t="s">
        <v>530</v>
      </c>
      <c r="E1965">
        <v>1</v>
      </c>
    </row>
    <row r="1966" spans="1:5">
      <c r="A1966" t="s">
        <v>296</v>
      </c>
      <c r="B1966" t="s">
        <v>453</v>
      </c>
      <c r="C1966" t="s">
        <v>531</v>
      </c>
      <c r="E1966">
        <v>1</v>
      </c>
    </row>
    <row r="1967" spans="1:5">
      <c r="A1967" t="s">
        <v>296</v>
      </c>
      <c r="B1967" t="s">
        <v>453</v>
      </c>
      <c r="C1967" t="s">
        <v>532</v>
      </c>
      <c r="E1967">
        <v>1</v>
      </c>
    </row>
    <row r="1968" spans="1:5">
      <c r="A1968" t="s">
        <v>296</v>
      </c>
      <c r="B1968" t="s">
        <v>454</v>
      </c>
      <c r="C1968" t="s">
        <v>528</v>
      </c>
      <c r="E1968">
        <v>1</v>
      </c>
    </row>
    <row r="1969" spans="1:5">
      <c r="A1969" t="s">
        <v>296</v>
      </c>
      <c r="B1969" t="s">
        <v>454</v>
      </c>
      <c r="C1969" t="s">
        <v>529</v>
      </c>
      <c r="E1969">
        <v>1</v>
      </c>
    </row>
    <row r="1970" spans="1:5">
      <c r="A1970" t="s">
        <v>296</v>
      </c>
      <c r="B1970" t="s">
        <v>454</v>
      </c>
      <c r="C1970" t="s">
        <v>530</v>
      </c>
      <c r="E1970">
        <v>1</v>
      </c>
    </row>
    <row r="1971" spans="1:5">
      <c r="A1971" t="s">
        <v>296</v>
      </c>
      <c r="B1971" t="s">
        <v>454</v>
      </c>
      <c r="C1971" t="s">
        <v>531</v>
      </c>
      <c r="E1971">
        <v>1</v>
      </c>
    </row>
    <row r="1972" spans="1:5">
      <c r="A1972" t="s">
        <v>296</v>
      </c>
      <c r="B1972" t="s">
        <v>454</v>
      </c>
      <c r="C1972" t="s">
        <v>532</v>
      </c>
      <c r="E1972">
        <v>1</v>
      </c>
    </row>
    <row r="1973" spans="1:5">
      <c r="A1973" t="s">
        <v>296</v>
      </c>
      <c r="B1973" t="s">
        <v>455</v>
      </c>
      <c r="C1973" t="s">
        <v>528</v>
      </c>
      <c r="E1973">
        <v>1</v>
      </c>
    </row>
    <row r="1974" spans="1:5">
      <c r="A1974" t="s">
        <v>296</v>
      </c>
      <c r="B1974" t="s">
        <v>455</v>
      </c>
      <c r="C1974" t="s">
        <v>529</v>
      </c>
      <c r="E1974">
        <v>1</v>
      </c>
    </row>
    <row r="1975" spans="1:5">
      <c r="A1975" t="s">
        <v>296</v>
      </c>
      <c r="B1975" t="s">
        <v>455</v>
      </c>
      <c r="C1975" t="s">
        <v>530</v>
      </c>
      <c r="E1975">
        <v>1</v>
      </c>
    </row>
    <row r="1976" spans="1:5">
      <c r="A1976" t="s">
        <v>296</v>
      </c>
      <c r="B1976" t="s">
        <v>455</v>
      </c>
      <c r="C1976" t="s">
        <v>531</v>
      </c>
      <c r="E1976">
        <v>1</v>
      </c>
    </row>
    <row r="1977" spans="1:5">
      <c r="A1977" t="s">
        <v>296</v>
      </c>
      <c r="B1977" t="s">
        <v>455</v>
      </c>
      <c r="C1977" t="s">
        <v>532</v>
      </c>
      <c r="E1977">
        <v>1</v>
      </c>
    </row>
    <row r="1978" spans="1:5">
      <c r="A1978" t="s">
        <v>296</v>
      </c>
      <c r="B1978" t="s">
        <v>456</v>
      </c>
      <c r="C1978" t="s">
        <v>528</v>
      </c>
      <c r="D1978">
        <v>0</v>
      </c>
      <c r="E1978">
        <v>1</v>
      </c>
    </row>
    <row r="1979" spans="1:5">
      <c r="A1979" t="s">
        <v>296</v>
      </c>
      <c r="B1979" t="s">
        <v>456</v>
      </c>
      <c r="C1979" t="s">
        <v>529</v>
      </c>
      <c r="D1979">
        <v>0</v>
      </c>
      <c r="E1979">
        <v>1</v>
      </c>
    </row>
    <row r="1980" spans="1:5">
      <c r="A1980" t="s">
        <v>296</v>
      </c>
      <c r="B1980" t="s">
        <v>456</v>
      </c>
      <c r="C1980" t="s">
        <v>530</v>
      </c>
      <c r="D1980">
        <v>0</v>
      </c>
      <c r="E1980">
        <v>1</v>
      </c>
    </row>
    <row r="1981" spans="1:5">
      <c r="A1981" t="s">
        <v>296</v>
      </c>
      <c r="B1981" t="s">
        <v>456</v>
      </c>
      <c r="C1981" t="s">
        <v>531</v>
      </c>
      <c r="D1981">
        <v>0</v>
      </c>
      <c r="E1981">
        <v>1</v>
      </c>
    </row>
    <row r="1982" spans="1:5">
      <c r="A1982" t="s">
        <v>296</v>
      </c>
      <c r="B1982" t="s">
        <v>456</v>
      </c>
      <c r="C1982" t="s">
        <v>532</v>
      </c>
      <c r="D1982">
        <v>0</v>
      </c>
      <c r="E1982">
        <v>1</v>
      </c>
    </row>
    <row r="1983" spans="1:5">
      <c r="A1983" t="s">
        <v>296</v>
      </c>
      <c r="B1983" t="s">
        <v>457</v>
      </c>
      <c r="C1983" t="s">
        <v>528</v>
      </c>
      <c r="D1983">
        <v>0</v>
      </c>
      <c r="E1983">
        <v>1</v>
      </c>
    </row>
    <row r="1984" spans="1:5">
      <c r="A1984" t="s">
        <v>296</v>
      </c>
      <c r="B1984" t="s">
        <v>457</v>
      </c>
      <c r="C1984" t="s">
        <v>529</v>
      </c>
      <c r="D1984">
        <v>0</v>
      </c>
      <c r="E1984">
        <v>1</v>
      </c>
    </row>
    <row r="1985" spans="1:5">
      <c r="A1985" t="s">
        <v>296</v>
      </c>
      <c r="B1985" t="s">
        <v>457</v>
      </c>
      <c r="C1985" t="s">
        <v>530</v>
      </c>
      <c r="D1985">
        <v>0</v>
      </c>
      <c r="E1985">
        <v>1</v>
      </c>
    </row>
    <row r="1986" spans="1:5">
      <c r="A1986" t="s">
        <v>296</v>
      </c>
      <c r="B1986" t="s">
        <v>457</v>
      </c>
      <c r="C1986" t="s">
        <v>531</v>
      </c>
      <c r="D1986">
        <v>0</v>
      </c>
      <c r="E1986">
        <v>1</v>
      </c>
    </row>
    <row r="1987" spans="1:5">
      <c r="A1987" t="s">
        <v>296</v>
      </c>
      <c r="B1987" t="s">
        <v>457</v>
      </c>
      <c r="C1987" t="s">
        <v>532</v>
      </c>
      <c r="D1987">
        <v>0</v>
      </c>
      <c r="E1987">
        <v>1</v>
      </c>
    </row>
    <row r="1988" spans="1:5">
      <c r="A1988" t="s">
        <v>296</v>
      </c>
      <c r="B1988" t="s">
        <v>458</v>
      </c>
      <c r="C1988" t="s">
        <v>528</v>
      </c>
      <c r="E1988">
        <v>1</v>
      </c>
    </row>
    <row r="1989" spans="1:5">
      <c r="A1989" t="s">
        <v>296</v>
      </c>
      <c r="B1989" t="s">
        <v>458</v>
      </c>
      <c r="C1989" t="s">
        <v>529</v>
      </c>
      <c r="E1989">
        <v>1</v>
      </c>
    </row>
    <row r="1990" spans="1:5">
      <c r="A1990" t="s">
        <v>296</v>
      </c>
      <c r="B1990" t="s">
        <v>458</v>
      </c>
      <c r="C1990" t="s">
        <v>530</v>
      </c>
      <c r="E1990">
        <v>1</v>
      </c>
    </row>
    <row r="1991" spans="1:5">
      <c r="A1991" t="s">
        <v>296</v>
      </c>
      <c r="B1991" t="s">
        <v>458</v>
      </c>
      <c r="C1991" t="s">
        <v>531</v>
      </c>
      <c r="E1991">
        <v>1</v>
      </c>
    </row>
    <row r="1992" spans="1:5">
      <c r="A1992" t="s">
        <v>296</v>
      </c>
      <c r="B1992" t="s">
        <v>458</v>
      </c>
      <c r="C1992" t="s">
        <v>532</v>
      </c>
      <c r="E1992">
        <v>1</v>
      </c>
    </row>
    <row r="1993" spans="1:5">
      <c r="A1993" t="s">
        <v>296</v>
      </c>
      <c r="B1993" t="s">
        <v>459</v>
      </c>
      <c r="C1993" t="s">
        <v>528</v>
      </c>
      <c r="E1993">
        <v>1</v>
      </c>
    </row>
    <row r="1994" spans="1:5">
      <c r="A1994" t="s">
        <v>296</v>
      </c>
      <c r="B1994" t="s">
        <v>459</v>
      </c>
      <c r="C1994" t="s">
        <v>529</v>
      </c>
      <c r="E1994">
        <v>1</v>
      </c>
    </row>
    <row r="1995" spans="1:5">
      <c r="A1995" t="s">
        <v>296</v>
      </c>
      <c r="B1995" t="s">
        <v>459</v>
      </c>
      <c r="C1995" t="s">
        <v>530</v>
      </c>
      <c r="E1995">
        <v>1</v>
      </c>
    </row>
    <row r="1996" spans="1:5">
      <c r="A1996" t="s">
        <v>296</v>
      </c>
      <c r="B1996" t="s">
        <v>459</v>
      </c>
      <c r="C1996" t="s">
        <v>531</v>
      </c>
      <c r="E1996">
        <v>1</v>
      </c>
    </row>
    <row r="1997" spans="1:5">
      <c r="A1997" t="s">
        <v>296</v>
      </c>
      <c r="B1997" t="s">
        <v>459</v>
      </c>
      <c r="C1997" t="s">
        <v>532</v>
      </c>
      <c r="E1997">
        <v>1</v>
      </c>
    </row>
    <row r="1998" spans="1:5">
      <c r="A1998" t="s">
        <v>296</v>
      </c>
      <c r="B1998" t="s">
        <v>460</v>
      </c>
      <c r="C1998" t="s">
        <v>528</v>
      </c>
      <c r="E1998">
        <v>1</v>
      </c>
    </row>
    <row r="1999" spans="1:5">
      <c r="A1999" t="s">
        <v>296</v>
      </c>
      <c r="B1999" t="s">
        <v>460</v>
      </c>
      <c r="C1999" t="s">
        <v>529</v>
      </c>
      <c r="E1999">
        <v>1</v>
      </c>
    </row>
    <row r="2000" spans="1:5">
      <c r="A2000" t="s">
        <v>296</v>
      </c>
      <c r="B2000" t="s">
        <v>460</v>
      </c>
      <c r="C2000" t="s">
        <v>530</v>
      </c>
      <c r="E2000">
        <v>1</v>
      </c>
    </row>
    <row r="2001" spans="1:5">
      <c r="A2001" t="s">
        <v>296</v>
      </c>
      <c r="B2001" t="s">
        <v>460</v>
      </c>
      <c r="C2001" t="s">
        <v>531</v>
      </c>
      <c r="E2001">
        <v>1</v>
      </c>
    </row>
    <row r="2002" spans="1:5">
      <c r="A2002" t="s">
        <v>296</v>
      </c>
      <c r="B2002" t="s">
        <v>460</v>
      </c>
      <c r="C2002" t="s">
        <v>532</v>
      </c>
      <c r="E2002">
        <v>1</v>
      </c>
    </row>
    <row r="2003" spans="1:5">
      <c r="A2003" t="s">
        <v>296</v>
      </c>
      <c r="B2003" t="s">
        <v>461</v>
      </c>
      <c r="C2003" t="s">
        <v>528</v>
      </c>
      <c r="E2003">
        <v>1</v>
      </c>
    </row>
    <row r="2004" spans="1:5">
      <c r="A2004" t="s">
        <v>296</v>
      </c>
      <c r="B2004" t="s">
        <v>461</v>
      </c>
      <c r="C2004" t="s">
        <v>529</v>
      </c>
      <c r="E2004">
        <v>1</v>
      </c>
    </row>
    <row r="2005" spans="1:5">
      <c r="A2005" t="s">
        <v>296</v>
      </c>
      <c r="B2005" t="s">
        <v>461</v>
      </c>
      <c r="C2005" t="s">
        <v>530</v>
      </c>
      <c r="E2005">
        <v>1</v>
      </c>
    </row>
    <row r="2006" spans="1:5">
      <c r="A2006" t="s">
        <v>296</v>
      </c>
      <c r="B2006" t="s">
        <v>461</v>
      </c>
      <c r="C2006" t="s">
        <v>531</v>
      </c>
      <c r="E2006">
        <v>1</v>
      </c>
    </row>
    <row r="2007" spans="1:5">
      <c r="A2007" t="s">
        <v>296</v>
      </c>
      <c r="B2007" t="s">
        <v>461</v>
      </c>
      <c r="C2007" t="s">
        <v>532</v>
      </c>
      <c r="E2007">
        <v>1</v>
      </c>
    </row>
    <row r="2008" spans="1:5">
      <c r="A2008" t="s">
        <v>296</v>
      </c>
      <c r="B2008" t="s">
        <v>462</v>
      </c>
      <c r="C2008" t="s">
        <v>528</v>
      </c>
      <c r="E2008">
        <v>1</v>
      </c>
    </row>
    <row r="2009" spans="1:5">
      <c r="A2009" t="s">
        <v>296</v>
      </c>
      <c r="B2009" t="s">
        <v>462</v>
      </c>
      <c r="C2009" t="s">
        <v>529</v>
      </c>
      <c r="E2009">
        <v>1</v>
      </c>
    </row>
    <row r="2010" spans="1:5">
      <c r="A2010" t="s">
        <v>296</v>
      </c>
      <c r="B2010" t="s">
        <v>462</v>
      </c>
      <c r="C2010" t="s">
        <v>530</v>
      </c>
      <c r="E2010">
        <v>1</v>
      </c>
    </row>
    <row r="2011" spans="1:5">
      <c r="A2011" t="s">
        <v>296</v>
      </c>
      <c r="B2011" t="s">
        <v>462</v>
      </c>
      <c r="C2011" t="s">
        <v>531</v>
      </c>
      <c r="E2011">
        <v>1</v>
      </c>
    </row>
    <row r="2012" spans="1:5">
      <c r="A2012" t="s">
        <v>296</v>
      </c>
      <c r="B2012" t="s">
        <v>462</v>
      </c>
      <c r="C2012" t="s">
        <v>532</v>
      </c>
      <c r="E2012">
        <v>1</v>
      </c>
    </row>
    <row r="2013" spans="1:5">
      <c r="A2013" t="s">
        <v>296</v>
      </c>
      <c r="B2013" t="s">
        <v>463</v>
      </c>
      <c r="C2013" t="s">
        <v>528</v>
      </c>
      <c r="E2013">
        <v>1</v>
      </c>
    </row>
    <row r="2014" spans="1:5">
      <c r="A2014" t="s">
        <v>296</v>
      </c>
      <c r="B2014" t="s">
        <v>463</v>
      </c>
      <c r="C2014" t="s">
        <v>529</v>
      </c>
      <c r="E2014">
        <v>1</v>
      </c>
    </row>
    <row r="2015" spans="1:5">
      <c r="A2015" t="s">
        <v>296</v>
      </c>
      <c r="B2015" t="s">
        <v>463</v>
      </c>
      <c r="C2015" t="s">
        <v>530</v>
      </c>
      <c r="E2015">
        <v>1</v>
      </c>
    </row>
    <row r="2016" spans="1:5">
      <c r="A2016" t="s">
        <v>296</v>
      </c>
      <c r="B2016" t="s">
        <v>463</v>
      </c>
      <c r="C2016" t="s">
        <v>531</v>
      </c>
      <c r="E2016">
        <v>1</v>
      </c>
    </row>
    <row r="2017" spans="1:5">
      <c r="A2017" t="s">
        <v>296</v>
      </c>
      <c r="B2017" t="s">
        <v>463</v>
      </c>
      <c r="C2017" t="s">
        <v>532</v>
      </c>
      <c r="E2017">
        <v>1</v>
      </c>
    </row>
    <row r="2018" spans="1:5">
      <c r="A2018" t="s">
        <v>296</v>
      </c>
      <c r="B2018" t="s">
        <v>464</v>
      </c>
      <c r="C2018" t="s">
        <v>528</v>
      </c>
      <c r="E2018">
        <v>1</v>
      </c>
    </row>
    <row r="2019" spans="1:5">
      <c r="A2019" t="s">
        <v>296</v>
      </c>
      <c r="B2019" t="s">
        <v>464</v>
      </c>
      <c r="C2019" t="s">
        <v>529</v>
      </c>
      <c r="E2019">
        <v>1</v>
      </c>
    </row>
    <row r="2020" spans="1:5">
      <c r="A2020" t="s">
        <v>296</v>
      </c>
      <c r="B2020" t="s">
        <v>464</v>
      </c>
      <c r="C2020" t="s">
        <v>530</v>
      </c>
      <c r="E2020">
        <v>1</v>
      </c>
    </row>
    <row r="2021" spans="1:5">
      <c r="A2021" t="s">
        <v>296</v>
      </c>
      <c r="B2021" t="s">
        <v>464</v>
      </c>
      <c r="C2021" t="s">
        <v>531</v>
      </c>
      <c r="E2021">
        <v>1</v>
      </c>
    </row>
    <row r="2022" spans="1:5">
      <c r="A2022" t="s">
        <v>296</v>
      </c>
      <c r="B2022" t="s">
        <v>464</v>
      </c>
      <c r="C2022" t="s">
        <v>532</v>
      </c>
      <c r="E2022">
        <v>1</v>
      </c>
    </row>
    <row r="2023" spans="1:5">
      <c r="A2023" t="s">
        <v>296</v>
      </c>
      <c r="B2023" t="s">
        <v>465</v>
      </c>
      <c r="C2023" t="s">
        <v>528</v>
      </c>
      <c r="E2023">
        <v>1</v>
      </c>
    </row>
    <row r="2024" spans="1:5">
      <c r="A2024" t="s">
        <v>296</v>
      </c>
      <c r="B2024" t="s">
        <v>465</v>
      </c>
      <c r="C2024" t="s">
        <v>529</v>
      </c>
      <c r="E2024">
        <v>1</v>
      </c>
    </row>
    <row r="2025" spans="1:5">
      <c r="A2025" t="s">
        <v>296</v>
      </c>
      <c r="B2025" t="s">
        <v>465</v>
      </c>
      <c r="C2025" t="s">
        <v>530</v>
      </c>
      <c r="E2025">
        <v>1</v>
      </c>
    </row>
    <row r="2026" spans="1:5">
      <c r="A2026" t="s">
        <v>296</v>
      </c>
      <c r="B2026" t="s">
        <v>465</v>
      </c>
      <c r="C2026" t="s">
        <v>531</v>
      </c>
      <c r="E2026">
        <v>1</v>
      </c>
    </row>
    <row r="2027" spans="1:5">
      <c r="A2027" t="s">
        <v>296</v>
      </c>
      <c r="B2027" t="s">
        <v>465</v>
      </c>
      <c r="C2027" t="s">
        <v>532</v>
      </c>
      <c r="E2027">
        <v>1</v>
      </c>
    </row>
    <row r="2028" spans="1:5">
      <c r="A2028" t="s">
        <v>296</v>
      </c>
      <c r="B2028" t="s">
        <v>466</v>
      </c>
      <c r="C2028" t="s">
        <v>528</v>
      </c>
      <c r="E2028">
        <v>1</v>
      </c>
    </row>
    <row r="2029" spans="1:5">
      <c r="A2029" t="s">
        <v>296</v>
      </c>
      <c r="B2029" t="s">
        <v>466</v>
      </c>
      <c r="C2029" t="s">
        <v>529</v>
      </c>
      <c r="E2029">
        <v>1</v>
      </c>
    </row>
    <row r="2030" spans="1:5">
      <c r="A2030" t="s">
        <v>296</v>
      </c>
      <c r="B2030" t="s">
        <v>466</v>
      </c>
      <c r="C2030" t="s">
        <v>530</v>
      </c>
      <c r="E2030">
        <v>1</v>
      </c>
    </row>
    <row r="2031" spans="1:5">
      <c r="A2031" t="s">
        <v>296</v>
      </c>
      <c r="B2031" t="s">
        <v>466</v>
      </c>
      <c r="C2031" t="s">
        <v>531</v>
      </c>
      <c r="E2031">
        <v>1</v>
      </c>
    </row>
    <row r="2032" spans="1:5">
      <c r="A2032" t="s">
        <v>296</v>
      </c>
      <c r="B2032" t="s">
        <v>466</v>
      </c>
      <c r="C2032" t="s">
        <v>532</v>
      </c>
      <c r="E2032">
        <v>1</v>
      </c>
    </row>
    <row r="2033" spans="1:5">
      <c r="A2033" t="s">
        <v>296</v>
      </c>
      <c r="B2033" t="s">
        <v>467</v>
      </c>
      <c r="C2033" t="s">
        <v>528</v>
      </c>
      <c r="D2033">
        <v>0</v>
      </c>
      <c r="E2033">
        <v>1</v>
      </c>
    </row>
    <row r="2034" spans="1:5">
      <c r="A2034" t="s">
        <v>296</v>
      </c>
      <c r="B2034" t="s">
        <v>467</v>
      </c>
      <c r="C2034" t="s">
        <v>529</v>
      </c>
      <c r="D2034">
        <v>0</v>
      </c>
      <c r="E2034">
        <v>1</v>
      </c>
    </row>
    <row r="2035" spans="1:5">
      <c r="A2035" t="s">
        <v>296</v>
      </c>
      <c r="B2035" t="s">
        <v>467</v>
      </c>
      <c r="C2035" t="s">
        <v>530</v>
      </c>
      <c r="D2035">
        <v>0</v>
      </c>
      <c r="E2035">
        <v>1</v>
      </c>
    </row>
    <row r="2036" spans="1:5">
      <c r="A2036" t="s">
        <v>296</v>
      </c>
      <c r="B2036" t="s">
        <v>467</v>
      </c>
      <c r="C2036" t="s">
        <v>531</v>
      </c>
      <c r="D2036">
        <v>0</v>
      </c>
      <c r="E2036">
        <v>1</v>
      </c>
    </row>
    <row r="2037" spans="1:5">
      <c r="A2037" t="s">
        <v>296</v>
      </c>
      <c r="B2037" t="s">
        <v>467</v>
      </c>
      <c r="C2037" t="s">
        <v>532</v>
      </c>
      <c r="D2037">
        <v>0</v>
      </c>
      <c r="E2037">
        <v>1</v>
      </c>
    </row>
    <row r="2038" spans="1:5">
      <c r="A2038" t="s">
        <v>296</v>
      </c>
      <c r="B2038" t="s">
        <v>468</v>
      </c>
      <c r="C2038" t="s">
        <v>528</v>
      </c>
      <c r="E2038">
        <v>1</v>
      </c>
    </row>
    <row r="2039" spans="1:5">
      <c r="A2039" t="s">
        <v>296</v>
      </c>
      <c r="B2039" t="s">
        <v>468</v>
      </c>
      <c r="C2039" t="s">
        <v>529</v>
      </c>
      <c r="E2039">
        <v>1</v>
      </c>
    </row>
    <row r="2040" spans="1:5">
      <c r="A2040" t="s">
        <v>296</v>
      </c>
      <c r="B2040" t="s">
        <v>468</v>
      </c>
      <c r="C2040" t="s">
        <v>530</v>
      </c>
      <c r="E2040">
        <v>1</v>
      </c>
    </row>
    <row r="2041" spans="1:5">
      <c r="A2041" t="s">
        <v>296</v>
      </c>
      <c r="B2041" t="s">
        <v>468</v>
      </c>
      <c r="C2041" t="s">
        <v>531</v>
      </c>
      <c r="E2041">
        <v>1</v>
      </c>
    </row>
    <row r="2042" spans="1:5">
      <c r="A2042" t="s">
        <v>296</v>
      </c>
      <c r="B2042" t="s">
        <v>468</v>
      </c>
      <c r="C2042" t="s">
        <v>532</v>
      </c>
      <c r="E2042">
        <v>1</v>
      </c>
    </row>
    <row r="2043" spans="1:5">
      <c r="A2043" t="s">
        <v>296</v>
      </c>
      <c r="B2043" t="s">
        <v>469</v>
      </c>
      <c r="C2043" t="s">
        <v>528</v>
      </c>
      <c r="E2043">
        <v>1</v>
      </c>
    </row>
    <row r="2044" spans="1:5">
      <c r="A2044" t="s">
        <v>296</v>
      </c>
      <c r="B2044" t="s">
        <v>469</v>
      </c>
      <c r="C2044" t="s">
        <v>529</v>
      </c>
      <c r="E2044">
        <v>1</v>
      </c>
    </row>
    <row r="2045" spans="1:5">
      <c r="A2045" t="s">
        <v>296</v>
      </c>
      <c r="B2045" t="s">
        <v>469</v>
      </c>
      <c r="C2045" t="s">
        <v>530</v>
      </c>
      <c r="E2045">
        <v>1</v>
      </c>
    </row>
    <row r="2046" spans="1:5">
      <c r="A2046" t="s">
        <v>296</v>
      </c>
      <c r="B2046" t="s">
        <v>469</v>
      </c>
      <c r="C2046" t="s">
        <v>531</v>
      </c>
      <c r="E2046">
        <v>1</v>
      </c>
    </row>
    <row r="2047" spans="1:5">
      <c r="A2047" t="s">
        <v>296</v>
      </c>
      <c r="B2047" t="s">
        <v>469</v>
      </c>
      <c r="C2047" t="s">
        <v>532</v>
      </c>
      <c r="E2047">
        <v>1</v>
      </c>
    </row>
    <row r="2048" spans="1:5">
      <c r="A2048" t="s">
        <v>296</v>
      </c>
      <c r="B2048" t="s">
        <v>470</v>
      </c>
      <c r="C2048" t="s">
        <v>528</v>
      </c>
      <c r="E2048">
        <v>1</v>
      </c>
    </row>
    <row r="2049" spans="1:5">
      <c r="A2049" t="s">
        <v>296</v>
      </c>
      <c r="B2049" t="s">
        <v>470</v>
      </c>
      <c r="C2049" t="s">
        <v>529</v>
      </c>
      <c r="E2049">
        <v>1</v>
      </c>
    </row>
    <row r="2050" spans="1:5">
      <c r="A2050" t="s">
        <v>296</v>
      </c>
      <c r="B2050" t="s">
        <v>470</v>
      </c>
      <c r="C2050" t="s">
        <v>530</v>
      </c>
      <c r="E2050">
        <v>1</v>
      </c>
    </row>
    <row r="2051" spans="1:5">
      <c r="A2051" t="s">
        <v>296</v>
      </c>
      <c r="B2051" t="s">
        <v>470</v>
      </c>
      <c r="C2051" t="s">
        <v>531</v>
      </c>
      <c r="E2051">
        <v>1</v>
      </c>
    </row>
    <row r="2052" spans="1:5">
      <c r="A2052" t="s">
        <v>296</v>
      </c>
      <c r="B2052" t="s">
        <v>470</v>
      </c>
      <c r="C2052" t="s">
        <v>532</v>
      </c>
      <c r="E2052">
        <v>1</v>
      </c>
    </row>
    <row r="2053" spans="1:5">
      <c r="A2053" t="s">
        <v>296</v>
      </c>
      <c r="B2053" t="s">
        <v>471</v>
      </c>
      <c r="C2053" t="s">
        <v>528</v>
      </c>
      <c r="E2053">
        <v>1</v>
      </c>
    </row>
    <row r="2054" spans="1:5">
      <c r="A2054" t="s">
        <v>296</v>
      </c>
      <c r="B2054" t="s">
        <v>471</v>
      </c>
      <c r="C2054" t="s">
        <v>529</v>
      </c>
      <c r="E2054">
        <v>1</v>
      </c>
    </row>
    <row r="2055" spans="1:5">
      <c r="A2055" t="s">
        <v>296</v>
      </c>
      <c r="B2055" t="s">
        <v>471</v>
      </c>
      <c r="C2055" t="s">
        <v>530</v>
      </c>
      <c r="E2055">
        <v>1</v>
      </c>
    </row>
    <row r="2056" spans="1:5">
      <c r="A2056" t="s">
        <v>296</v>
      </c>
      <c r="B2056" t="s">
        <v>471</v>
      </c>
      <c r="C2056" t="s">
        <v>531</v>
      </c>
      <c r="E2056">
        <v>1</v>
      </c>
    </row>
    <row r="2057" spans="1:5">
      <c r="A2057" t="s">
        <v>296</v>
      </c>
      <c r="B2057" t="s">
        <v>471</v>
      </c>
      <c r="C2057" t="s">
        <v>532</v>
      </c>
      <c r="E2057">
        <v>1</v>
      </c>
    </row>
    <row r="2058" spans="1:5">
      <c r="A2058" t="s">
        <v>296</v>
      </c>
      <c r="B2058" t="s">
        <v>472</v>
      </c>
      <c r="C2058" t="s">
        <v>528</v>
      </c>
      <c r="E2058">
        <v>1</v>
      </c>
    </row>
    <row r="2059" spans="1:5">
      <c r="A2059" t="s">
        <v>296</v>
      </c>
      <c r="B2059" t="s">
        <v>472</v>
      </c>
      <c r="C2059" t="s">
        <v>529</v>
      </c>
      <c r="E2059">
        <v>1</v>
      </c>
    </row>
    <row r="2060" spans="1:5">
      <c r="A2060" t="s">
        <v>296</v>
      </c>
      <c r="B2060" t="s">
        <v>472</v>
      </c>
      <c r="C2060" t="s">
        <v>530</v>
      </c>
      <c r="E2060">
        <v>1</v>
      </c>
    </row>
    <row r="2061" spans="1:5">
      <c r="A2061" t="s">
        <v>296</v>
      </c>
      <c r="B2061" t="s">
        <v>472</v>
      </c>
      <c r="C2061" t="s">
        <v>531</v>
      </c>
      <c r="E2061">
        <v>1</v>
      </c>
    </row>
    <row r="2062" spans="1:5">
      <c r="A2062" t="s">
        <v>296</v>
      </c>
      <c r="B2062" t="s">
        <v>472</v>
      </c>
      <c r="C2062" t="s">
        <v>532</v>
      </c>
      <c r="E2062">
        <v>1</v>
      </c>
    </row>
    <row r="2063" spans="1:5">
      <c r="A2063" t="s">
        <v>296</v>
      </c>
      <c r="B2063" t="s">
        <v>473</v>
      </c>
      <c r="C2063" t="s">
        <v>528</v>
      </c>
      <c r="E2063">
        <v>1</v>
      </c>
    </row>
    <row r="2064" spans="1:5">
      <c r="A2064" t="s">
        <v>296</v>
      </c>
      <c r="B2064" t="s">
        <v>473</v>
      </c>
      <c r="C2064" t="s">
        <v>529</v>
      </c>
      <c r="E2064">
        <v>1</v>
      </c>
    </row>
    <row r="2065" spans="1:5">
      <c r="A2065" t="s">
        <v>296</v>
      </c>
      <c r="B2065" t="s">
        <v>473</v>
      </c>
      <c r="C2065" t="s">
        <v>530</v>
      </c>
      <c r="E2065">
        <v>1</v>
      </c>
    </row>
    <row r="2066" spans="1:5">
      <c r="A2066" t="s">
        <v>296</v>
      </c>
      <c r="B2066" t="s">
        <v>473</v>
      </c>
      <c r="C2066" t="s">
        <v>531</v>
      </c>
      <c r="E2066">
        <v>1</v>
      </c>
    </row>
    <row r="2067" spans="1:5">
      <c r="A2067" t="s">
        <v>296</v>
      </c>
      <c r="B2067" t="s">
        <v>473</v>
      </c>
      <c r="C2067" t="s">
        <v>532</v>
      </c>
      <c r="D2067">
        <v>0</v>
      </c>
      <c r="E2067">
        <v>1</v>
      </c>
    </row>
    <row r="2068" spans="1:5">
      <c r="A2068" t="s">
        <v>296</v>
      </c>
      <c r="B2068" t="s">
        <v>474</v>
      </c>
      <c r="C2068" t="s">
        <v>528</v>
      </c>
      <c r="E2068">
        <v>1</v>
      </c>
    </row>
    <row r="2069" spans="1:5">
      <c r="A2069" t="s">
        <v>296</v>
      </c>
      <c r="B2069" t="s">
        <v>474</v>
      </c>
      <c r="C2069" t="s">
        <v>529</v>
      </c>
      <c r="E2069">
        <v>1</v>
      </c>
    </row>
    <row r="2070" spans="1:5">
      <c r="A2070" t="s">
        <v>296</v>
      </c>
      <c r="B2070" t="s">
        <v>474</v>
      </c>
      <c r="C2070" t="s">
        <v>530</v>
      </c>
      <c r="E2070">
        <v>1</v>
      </c>
    </row>
    <row r="2071" spans="1:5">
      <c r="A2071" t="s">
        <v>296</v>
      </c>
      <c r="B2071" t="s">
        <v>474</v>
      </c>
      <c r="C2071" t="s">
        <v>531</v>
      </c>
      <c r="E2071">
        <v>1</v>
      </c>
    </row>
    <row r="2072" spans="1:5">
      <c r="A2072" t="s">
        <v>296</v>
      </c>
      <c r="B2072" t="s">
        <v>474</v>
      </c>
      <c r="C2072" t="s">
        <v>532</v>
      </c>
      <c r="E2072">
        <v>1</v>
      </c>
    </row>
    <row r="2073" spans="1:5">
      <c r="A2073" t="s">
        <v>296</v>
      </c>
      <c r="B2073" t="s">
        <v>475</v>
      </c>
      <c r="C2073" t="s">
        <v>528</v>
      </c>
      <c r="E2073">
        <v>1</v>
      </c>
    </row>
    <row r="2074" spans="1:5">
      <c r="A2074" t="s">
        <v>296</v>
      </c>
      <c r="B2074" t="s">
        <v>475</v>
      </c>
      <c r="C2074" t="s">
        <v>529</v>
      </c>
      <c r="E2074">
        <v>1</v>
      </c>
    </row>
    <row r="2075" spans="1:5">
      <c r="A2075" t="s">
        <v>296</v>
      </c>
      <c r="B2075" t="s">
        <v>475</v>
      </c>
      <c r="C2075" t="s">
        <v>530</v>
      </c>
      <c r="E2075">
        <v>1</v>
      </c>
    </row>
    <row r="2076" spans="1:5">
      <c r="A2076" t="s">
        <v>296</v>
      </c>
      <c r="B2076" t="s">
        <v>475</v>
      </c>
      <c r="C2076" t="s">
        <v>531</v>
      </c>
      <c r="E2076">
        <v>1</v>
      </c>
    </row>
    <row r="2077" spans="1:5">
      <c r="A2077" t="s">
        <v>296</v>
      </c>
      <c r="B2077" t="s">
        <v>475</v>
      </c>
      <c r="C2077" t="s">
        <v>532</v>
      </c>
      <c r="E2077">
        <v>1</v>
      </c>
    </row>
    <row r="2078" spans="1:5">
      <c r="A2078" t="s">
        <v>296</v>
      </c>
      <c r="B2078" t="s">
        <v>476</v>
      </c>
      <c r="C2078" t="s">
        <v>528</v>
      </c>
      <c r="D2078">
        <v>0</v>
      </c>
      <c r="E2078">
        <v>1</v>
      </c>
    </row>
    <row r="2079" spans="1:5">
      <c r="A2079" t="s">
        <v>296</v>
      </c>
      <c r="B2079" t="s">
        <v>476</v>
      </c>
      <c r="C2079" t="s">
        <v>529</v>
      </c>
      <c r="D2079">
        <v>0</v>
      </c>
      <c r="E2079">
        <v>1</v>
      </c>
    </row>
    <row r="2080" spans="1:5">
      <c r="A2080" t="s">
        <v>296</v>
      </c>
      <c r="B2080" t="s">
        <v>476</v>
      </c>
      <c r="C2080" t="s">
        <v>530</v>
      </c>
      <c r="D2080">
        <v>0</v>
      </c>
      <c r="E2080">
        <v>1</v>
      </c>
    </row>
    <row r="2081" spans="1:5">
      <c r="A2081" t="s">
        <v>296</v>
      </c>
      <c r="B2081" t="s">
        <v>476</v>
      </c>
      <c r="C2081" t="s">
        <v>531</v>
      </c>
      <c r="D2081">
        <v>0</v>
      </c>
      <c r="E2081">
        <v>1</v>
      </c>
    </row>
    <row r="2082" spans="1:5">
      <c r="A2082" t="s">
        <v>296</v>
      </c>
      <c r="B2082" t="s">
        <v>476</v>
      </c>
      <c r="C2082" t="s">
        <v>532</v>
      </c>
      <c r="D2082">
        <v>0</v>
      </c>
      <c r="E2082">
        <v>1</v>
      </c>
    </row>
    <row r="2083" spans="1:5">
      <c r="A2083" t="s">
        <v>296</v>
      </c>
      <c r="B2083" t="s">
        <v>477</v>
      </c>
      <c r="C2083" t="s">
        <v>528</v>
      </c>
      <c r="E2083">
        <v>1</v>
      </c>
    </row>
    <row r="2084" spans="1:5">
      <c r="A2084" t="s">
        <v>296</v>
      </c>
      <c r="B2084" t="s">
        <v>477</v>
      </c>
      <c r="C2084" t="s">
        <v>529</v>
      </c>
      <c r="E2084">
        <v>1</v>
      </c>
    </row>
    <row r="2085" spans="1:5">
      <c r="A2085" t="s">
        <v>296</v>
      </c>
      <c r="B2085" t="s">
        <v>477</v>
      </c>
      <c r="C2085" t="s">
        <v>530</v>
      </c>
      <c r="E2085">
        <v>1</v>
      </c>
    </row>
    <row r="2086" spans="1:5">
      <c r="A2086" t="s">
        <v>296</v>
      </c>
      <c r="B2086" t="s">
        <v>477</v>
      </c>
      <c r="C2086" t="s">
        <v>531</v>
      </c>
      <c r="E2086">
        <v>1</v>
      </c>
    </row>
    <row r="2087" spans="1:5">
      <c r="A2087" t="s">
        <v>296</v>
      </c>
      <c r="B2087" t="s">
        <v>477</v>
      </c>
      <c r="C2087" t="s">
        <v>532</v>
      </c>
      <c r="E2087">
        <v>1</v>
      </c>
    </row>
    <row r="2088" spans="1:5">
      <c r="A2088" t="s">
        <v>296</v>
      </c>
      <c r="B2088" t="s">
        <v>478</v>
      </c>
      <c r="C2088" t="s">
        <v>528</v>
      </c>
      <c r="E2088">
        <v>1</v>
      </c>
    </row>
    <row r="2089" spans="1:5">
      <c r="A2089" t="s">
        <v>296</v>
      </c>
      <c r="B2089" t="s">
        <v>478</v>
      </c>
      <c r="C2089" t="s">
        <v>529</v>
      </c>
      <c r="E2089">
        <v>1</v>
      </c>
    </row>
    <row r="2090" spans="1:5">
      <c r="A2090" t="s">
        <v>296</v>
      </c>
      <c r="B2090" t="s">
        <v>478</v>
      </c>
      <c r="C2090" t="s">
        <v>530</v>
      </c>
      <c r="E2090">
        <v>1</v>
      </c>
    </row>
    <row r="2091" spans="1:5">
      <c r="A2091" t="s">
        <v>296</v>
      </c>
      <c r="B2091" t="s">
        <v>478</v>
      </c>
      <c r="C2091" t="s">
        <v>531</v>
      </c>
      <c r="E2091">
        <v>1</v>
      </c>
    </row>
    <row r="2092" spans="1:5">
      <c r="A2092" t="s">
        <v>296</v>
      </c>
      <c r="B2092" t="s">
        <v>478</v>
      </c>
      <c r="C2092" t="s">
        <v>532</v>
      </c>
      <c r="E2092">
        <v>1</v>
      </c>
    </row>
    <row r="2093" spans="1:5">
      <c r="A2093" t="s">
        <v>296</v>
      </c>
      <c r="B2093" t="s">
        <v>479</v>
      </c>
      <c r="C2093" t="s">
        <v>528</v>
      </c>
      <c r="E2093">
        <v>1</v>
      </c>
    </row>
    <row r="2094" spans="1:5">
      <c r="A2094" t="s">
        <v>296</v>
      </c>
      <c r="B2094" t="s">
        <v>479</v>
      </c>
      <c r="C2094" t="s">
        <v>529</v>
      </c>
      <c r="E2094">
        <v>1</v>
      </c>
    </row>
    <row r="2095" spans="1:5">
      <c r="A2095" t="s">
        <v>296</v>
      </c>
      <c r="B2095" t="s">
        <v>479</v>
      </c>
      <c r="C2095" t="s">
        <v>530</v>
      </c>
      <c r="E2095">
        <v>1</v>
      </c>
    </row>
    <row r="2096" spans="1:5">
      <c r="A2096" t="s">
        <v>296</v>
      </c>
      <c r="B2096" t="s">
        <v>479</v>
      </c>
      <c r="C2096" t="s">
        <v>531</v>
      </c>
      <c r="E2096">
        <v>1</v>
      </c>
    </row>
    <row r="2097" spans="1:5">
      <c r="A2097" t="s">
        <v>296</v>
      </c>
      <c r="B2097" t="s">
        <v>479</v>
      </c>
      <c r="C2097" t="s">
        <v>532</v>
      </c>
      <c r="E2097">
        <v>1</v>
      </c>
    </row>
    <row r="2098" spans="1:5">
      <c r="A2098" t="s">
        <v>296</v>
      </c>
      <c r="B2098" t="s">
        <v>480</v>
      </c>
      <c r="C2098" t="s">
        <v>528</v>
      </c>
      <c r="D2098">
        <v>0</v>
      </c>
      <c r="E2098">
        <v>1</v>
      </c>
    </row>
    <row r="2099" spans="1:5">
      <c r="A2099" t="s">
        <v>296</v>
      </c>
      <c r="B2099" t="s">
        <v>480</v>
      </c>
      <c r="C2099" t="s">
        <v>529</v>
      </c>
      <c r="D2099">
        <v>0</v>
      </c>
      <c r="E2099">
        <v>1</v>
      </c>
    </row>
    <row r="2100" spans="1:5">
      <c r="A2100" t="s">
        <v>296</v>
      </c>
      <c r="B2100" t="s">
        <v>480</v>
      </c>
      <c r="C2100" t="s">
        <v>530</v>
      </c>
      <c r="D2100">
        <v>0</v>
      </c>
      <c r="E2100">
        <v>1</v>
      </c>
    </row>
    <row r="2101" spans="1:5">
      <c r="A2101" t="s">
        <v>296</v>
      </c>
      <c r="B2101" t="s">
        <v>480</v>
      </c>
      <c r="C2101" t="s">
        <v>531</v>
      </c>
      <c r="D2101">
        <v>0</v>
      </c>
      <c r="E2101">
        <v>1</v>
      </c>
    </row>
    <row r="2102" spans="1:5">
      <c r="A2102" t="s">
        <v>296</v>
      </c>
      <c r="B2102" t="s">
        <v>480</v>
      </c>
      <c r="C2102" t="s">
        <v>532</v>
      </c>
      <c r="D2102">
        <v>0</v>
      </c>
      <c r="E2102">
        <v>1</v>
      </c>
    </row>
    <row r="2103" spans="1:5">
      <c r="A2103" t="s">
        <v>296</v>
      </c>
      <c r="B2103" t="s">
        <v>481</v>
      </c>
      <c r="C2103" t="s">
        <v>528</v>
      </c>
      <c r="D2103">
        <v>0</v>
      </c>
      <c r="E2103">
        <v>1</v>
      </c>
    </row>
    <row r="2104" spans="1:5">
      <c r="A2104" t="s">
        <v>296</v>
      </c>
      <c r="B2104" t="s">
        <v>481</v>
      </c>
      <c r="C2104" t="s">
        <v>529</v>
      </c>
      <c r="D2104">
        <v>0</v>
      </c>
      <c r="E2104">
        <v>1</v>
      </c>
    </row>
    <row r="2105" spans="1:5">
      <c r="A2105" t="s">
        <v>296</v>
      </c>
      <c r="B2105" t="s">
        <v>481</v>
      </c>
      <c r="C2105" t="s">
        <v>530</v>
      </c>
      <c r="D2105">
        <v>0</v>
      </c>
      <c r="E2105">
        <v>1</v>
      </c>
    </row>
    <row r="2106" spans="1:5">
      <c r="A2106" t="s">
        <v>296</v>
      </c>
      <c r="B2106" t="s">
        <v>481</v>
      </c>
      <c r="C2106" t="s">
        <v>531</v>
      </c>
      <c r="D2106">
        <v>0</v>
      </c>
      <c r="E2106">
        <v>1</v>
      </c>
    </row>
    <row r="2107" spans="1:5">
      <c r="A2107" t="s">
        <v>296</v>
      </c>
      <c r="B2107" t="s">
        <v>481</v>
      </c>
      <c r="C2107" t="s">
        <v>532</v>
      </c>
      <c r="D2107">
        <v>0</v>
      </c>
      <c r="E2107">
        <v>1</v>
      </c>
    </row>
    <row r="2108" spans="1:5">
      <c r="A2108" t="s">
        <v>296</v>
      </c>
      <c r="B2108" t="s">
        <v>482</v>
      </c>
      <c r="C2108" t="s">
        <v>528</v>
      </c>
      <c r="E2108">
        <v>1</v>
      </c>
    </row>
    <row r="2109" spans="1:5">
      <c r="A2109" t="s">
        <v>296</v>
      </c>
      <c r="B2109" t="s">
        <v>482</v>
      </c>
      <c r="C2109" t="s">
        <v>529</v>
      </c>
      <c r="E2109">
        <v>1</v>
      </c>
    </row>
    <row r="2110" spans="1:5">
      <c r="A2110" t="s">
        <v>296</v>
      </c>
      <c r="B2110" t="s">
        <v>482</v>
      </c>
      <c r="C2110" t="s">
        <v>530</v>
      </c>
      <c r="E2110">
        <v>1</v>
      </c>
    </row>
    <row r="2111" spans="1:5">
      <c r="A2111" t="s">
        <v>296</v>
      </c>
      <c r="B2111" t="s">
        <v>482</v>
      </c>
      <c r="C2111" t="s">
        <v>531</v>
      </c>
      <c r="E2111">
        <v>1</v>
      </c>
    </row>
    <row r="2112" spans="1:5">
      <c r="A2112" t="s">
        <v>296</v>
      </c>
      <c r="B2112" t="s">
        <v>482</v>
      </c>
      <c r="C2112" t="s">
        <v>532</v>
      </c>
      <c r="E2112">
        <v>1</v>
      </c>
    </row>
    <row r="2113" spans="1:5">
      <c r="A2113" t="s">
        <v>296</v>
      </c>
      <c r="B2113" t="s">
        <v>483</v>
      </c>
      <c r="C2113" t="s">
        <v>528</v>
      </c>
      <c r="E2113">
        <v>1</v>
      </c>
    </row>
    <row r="2114" spans="1:5">
      <c r="A2114" t="s">
        <v>296</v>
      </c>
      <c r="B2114" t="s">
        <v>483</v>
      </c>
      <c r="C2114" t="s">
        <v>529</v>
      </c>
      <c r="E2114">
        <v>1</v>
      </c>
    </row>
    <row r="2115" spans="1:5">
      <c r="A2115" t="s">
        <v>296</v>
      </c>
      <c r="B2115" t="s">
        <v>483</v>
      </c>
      <c r="C2115" t="s">
        <v>530</v>
      </c>
      <c r="E2115">
        <v>1</v>
      </c>
    </row>
    <row r="2116" spans="1:5">
      <c r="A2116" t="s">
        <v>296</v>
      </c>
      <c r="B2116" t="s">
        <v>483</v>
      </c>
      <c r="C2116" t="s">
        <v>531</v>
      </c>
      <c r="E2116">
        <v>1</v>
      </c>
    </row>
    <row r="2117" spans="1:5">
      <c r="A2117" t="s">
        <v>296</v>
      </c>
      <c r="B2117" t="s">
        <v>483</v>
      </c>
      <c r="C2117" t="s">
        <v>532</v>
      </c>
      <c r="E2117">
        <v>1</v>
      </c>
    </row>
    <row r="2118" spans="1:5">
      <c r="A2118" t="s">
        <v>296</v>
      </c>
      <c r="B2118" t="s">
        <v>484</v>
      </c>
      <c r="C2118" t="s">
        <v>528</v>
      </c>
      <c r="D2118">
        <v>0</v>
      </c>
      <c r="E2118">
        <v>1</v>
      </c>
    </row>
    <row r="2119" spans="1:5">
      <c r="A2119" t="s">
        <v>296</v>
      </c>
      <c r="B2119" t="s">
        <v>484</v>
      </c>
      <c r="C2119" t="s">
        <v>529</v>
      </c>
      <c r="D2119">
        <v>0</v>
      </c>
      <c r="E2119">
        <v>1</v>
      </c>
    </row>
    <row r="2120" spans="1:5">
      <c r="A2120" t="s">
        <v>296</v>
      </c>
      <c r="B2120" t="s">
        <v>484</v>
      </c>
      <c r="C2120" t="s">
        <v>530</v>
      </c>
      <c r="D2120">
        <v>0</v>
      </c>
      <c r="E2120">
        <v>1</v>
      </c>
    </row>
    <row r="2121" spans="1:5">
      <c r="A2121" t="s">
        <v>296</v>
      </c>
      <c r="B2121" t="s">
        <v>484</v>
      </c>
      <c r="C2121" t="s">
        <v>531</v>
      </c>
      <c r="D2121">
        <v>0</v>
      </c>
      <c r="E2121">
        <v>1</v>
      </c>
    </row>
    <row r="2122" spans="1:5">
      <c r="A2122" t="s">
        <v>296</v>
      </c>
      <c r="B2122" t="s">
        <v>484</v>
      </c>
      <c r="C2122" t="s">
        <v>532</v>
      </c>
      <c r="D2122">
        <v>0</v>
      </c>
      <c r="E2122">
        <v>1</v>
      </c>
    </row>
    <row r="2123" spans="1:5">
      <c r="A2123" t="s">
        <v>296</v>
      </c>
      <c r="B2123" t="s">
        <v>485</v>
      </c>
      <c r="C2123" t="s">
        <v>528</v>
      </c>
      <c r="E2123">
        <v>1</v>
      </c>
    </row>
    <row r="2124" spans="1:5">
      <c r="A2124" t="s">
        <v>296</v>
      </c>
      <c r="B2124" t="s">
        <v>485</v>
      </c>
      <c r="C2124" t="s">
        <v>529</v>
      </c>
      <c r="E2124">
        <v>1</v>
      </c>
    </row>
    <row r="2125" spans="1:5">
      <c r="A2125" t="s">
        <v>296</v>
      </c>
      <c r="B2125" t="s">
        <v>485</v>
      </c>
      <c r="C2125" t="s">
        <v>530</v>
      </c>
      <c r="E2125">
        <v>1</v>
      </c>
    </row>
    <row r="2126" spans="1:5">
      <c r="A2126" t="s">
        <v>296</v>
      </c>
      <c r="B2126" t="s">
        <v>485</v>
      </c>
      <c r="C2126" t="s">
        <v>531</v>
      </c>
      <c r="E2126">
        <v>1</v>
      </c>
    </row>
    <row r="2127" spans="1:5">
      <c r="A2127" t="s">
        <v>296</v>
      </c>
      <c r="B2127" t="s">
        <v>485</v>
      </c>
      <c r="C2127" t="s">
        <v>532</v>
      </c>
      <c r="E2127">
        <v>1</v>
      </c>
    </row>
    <row r="2128" spans="1:5">
      <c r="A2128" t="s">
        <v>296</v>
      </c>
      <c r="B2128" t="s">
        <v>486</v>
      </c>
      <c r="C2128" t="s">
        <v>528</v>
      </c>
      <c r="E2128">
        <v>1</v>
      </c>
    </row>
    <row r="2129" spans="1:5">
      <c r="A2129" t="s">
        <v>296</v>
      </c>
      <c r="B2129" t="s">
        <v>486</v>
      </c>
      <c r="C2129" t="s">
        <v>529</v>
      </c>
      <c r="E2129">
        <v>1</v>
      </c>
    </row>
    <row r="2130" spans="1:5">
      <c r="A2130" t="s">
        <v>296</v>
      </c>
      <c r="B2130" t="s">
        <v>486</v>
      </c>
      <c r="C2130" t="s">
        <v>530</v>
      </c>
      <c r="E2130">
        <v>1</v>
      </c>
    </row>
    <row r="2131" spans="1:5">
      <c r="A2131" t="s">
        <v>296</v>
      </c>
      <c r="B2131" t="s">
        <v>486</v>
      </c>
      <c r="C2131" t="s">
        <v>531</v>
      </c>
      <c r="E2131">
        <v>1</v>
      </c>
    </row>
    <row r="2132" spans="1:5">
      <c r="A2132" t="s">
        <v>296</v>
      </c>
      <c r="B2132" t="s">
        <v>486</v>
      </c>
      <c r="C2132" t="s">
        <v>532</v>
      </c>
      <c r="E2132">
        <v>1</v>
      </c>
    </row>
    <row r="2133" spans="1:5">
      <c r="A2133" t="s">
        <v>296</v>
      </c>
      <c r="B2133" t="s">
        <v>487</v>
      </c>
      <c r="C2133" t="s">
        <v>528</v>
      </c>
      <c r="E2133">
        <v>1</v>
      </c>
    </row>
    <row r="2134" spans="1:5">
      <c r="A2134" t="s">
        <v>296</v>
      </c>
      <c r="B2134" t="s">
        <v>487</v>
      </c>
      <c r="C2134" t="s">
        <v>529</v>
      </c>
      <c r="E2134">
        <v>1</v>
      </c>
    </row>
    <row r="2135" spans="1:5">
      <c r="A2135" t="s">
        <v>296</v>
      </c>
      <c r="B2135" t="s">
        <v>487</v>
      </c>
      <c r="C2135" t="s">
        <v>530</v>
      </c>
      <c r="E2135">
        <v>1</v>
      </c>
    </row>
    <row r="2136" spans="1:5">
      <c r="A2136" t="s">
        <v>296</v>
      </c>
      <c r="B2136" t="s">
        <v>487</v>
      </c>
      <c r="C2136" t="s">
        <v>531</v>
      </c>
      <c r="E2136">
        <v>1</v>
      </c>
    </row>
    <row r="2137" spans="1:5">
      <c r="A2137" t="s">
        <v>296</v>
      </c>
      <c r="B2137" t="s">
        <v>487</v>
      </c>
      <c r="C2137" t="s">
        <v>532</v>
      </c>
      <c r="E2137">
        <v>1</v>
      </c>
    </row>
    <row r="2138" spans="1:5">
      <c r="A2138" t="s">
        <v>296</v>
      </c>
      <c r="B2138" t="s">
        <v>488</v>
      </c>
      <c r="C2138" t="s">
        <v>528</v>
      </c>
      <c r="E2138">
        <v>1</v>
      </c>
    </row>
    <row r="2139" spans="1:5">
      <c r="A2139" t="s">
        <v>296</v>
      </c>
      <c r="B2139" t="s">
        <v>488</v>
      </c>
      <c r="C2139" t="s">
        <v>529</v>
      </c>
      <c r="E2139">
        <v>1</v>
      </c>
    </row>
    <row r="2140" spans="1:5">
      <c r="A2140" t="s">
        <v>296</v>
      </c>
      <c r="B2140" t="s">
        <v>488</v>
      </c>
      <c r="C2140" t="s">
        <v>530</v>
      </c>
      <c r="E2140">
        <v>1</v>
      </c>
    </row>
    <row r="2141" spans="1:5">
      <c r="A2141" t="s">
        <v>296</v>
      </c>
      <c r="B2141" t="s">
        <v>488</v>
      </c>
      <c r="C2141" t="s">
        <v>531</v>
      </c>
      <c r="E2141">
        <v>1</v>
      </c>
    </row>
    <row r="2142" spans="1:5">
      <c r="A2142" t="s">
        <v>296</v>
      </c>
      <c r="B2142" t="s">
        <v>488</v>
      </c>
      <c r="C2142" t="s">
        <v>532</v>
      </c>
      <c r="E2142">
        <v>1</v>
      </c>
    </row>
    <row r="2143" spans="1:5">
      <c r="A2143" t="s">
        <v>296</v>
      </c>
      <c r="B2143" t="s">
        <v>489</v>
      </c>
      <c r="C2143" t="s">
        <v>528</v>
      </c>
      <c r="E2143">
        <v>1</v>
      </c>
    </row>
    <row r="2144" spans="1:5">
      <c r="A2144" t="s">
        <v>296</v>
      </c>
      <c r="B2144" t="s">
        <v>489</v>
      </c>
      <c r="C2144" t="s">
        <v>529</v>
      </c>
      <c r="E2144">
        <v>1</v>
      </c>
    </row>
    <row r="2145" spans="1:5">
      <c r="A2145" t="s">
        <v>296</v>
      </c>
      <c r="B2145" t="s">
        <v>489</v>
      </c>
      <c r="C2145" t="s">
        <v>530</v>
      </c>
      <c r="E2145">
        <v>1</v>
      </c>
    </row>
    <row r="2146" spans="1:5">
      <c r="A2146" t="s">
        <v>296</v>
      </c>
      <c r="B2146" t="s">
        <v>489</v>
      </c>
      <c r="C2146" t="s">
        <v>531</v>
      </c>
      <c r="E2146">
        <v>1</v>
      </c>
    </row>
    <row r="2147" spans="1:5">
      <c r="A2147" t="s">
        <v>296</v>
      </c>
      <c r="B2147" t="s">
        <v>489</v>
      </c>
      <c r="C2147" t="s">
        <v>532</v>
      </c>
      <c r="E2147">
        <v>1</v>
      </c>
    </row>
    <row r="2148" spans="1:5">
      <c r="A2148" t="s">
        <v>296</v>
      </c>
      <c r="B2148" t="s">
        <v>490</v>
      </c>
      <c r="C2148" t="s">
        <v>528</v>
      </c>
      <c r="D2148">
        <v>0</v>
      </c>
      <c r="E2148">
        <v>1</v>
      </c>
    </row>
    <row r="2149" spans="1:5">
      <c r="A2149" t="s">
        <v>296</v>
      </c>
      <c r="B2149" t="s">
        <v>490</v>
      </c>
      <c r="C2149" t="s">
        <v>529</v>
      </c>
      <c r="D2149">
        <v>0</v>
      </c>
      <c r="E2149">
        <v>1</v>
      </c>
    </row>
    <row r="2150" spans="1:5">
      <c r="A2150" t="s">
        <v>296</v>
      </c>
      <c r="B2150" t="s">
        <v>490</v>
      </c>
      <c r="C2150" t="s">
        <v>530</v>
      </c>
      <c r="D2150">
        <v>0</v>
      </c>
      <c r="E2150">
        <v>1</v>
      </c>
    </row>
    <row r="2151" spans="1:5">
      <c r="A2151" t="s">
        <v>296</v>
      </c>
      <c r="B2151" t="s">
        <v>490</v>
      </c>
      <c r="C2151" t="s">
        <v>531</v>
      </c>
      <c r="D2151">
        <v>0</v>
      </c>
      <c r="E2151">
        <v>1</v>
      </c>
    </row>
    <row r="2152" spans="1:5">
      <c r="A2152" t="s">
        <v>296</v>
      </c>
      <c r="B2152" t="s">
        <v>490</v>
      </c>
      <c r="C2152" t="s">
        <v>532</v>
      </c>
      <c r="D2152">
        <v>0</v>
      </c>
      <c r="E2152">
        <v>1</v>
      </c>
    </row>
    <row r="2153" spans="1:5">
      <c r="A2153" t="s">
        <v>296</v>
      </c>
      <c r="B2153" t="s">
        <v>491</v>
      </c>
      <c r="C2153" t="s">
        <v>528</v>
      </c>
      <c r="E2153">
        <v>1</v>
      </c>
    </row>
    <row r="2154" spans="1:5">
      <c r="A2154" t="s">
        <v>296</v>
      </c>
      <c r="B2154" t="s">
        <v>491</v>
      </c>
      <c r="C2154" t="s">
        <v>529</v>
      </c>
      <c r="E2154">
        <v>1</v>
      </c>
    </row>
    <row r="2155" spans="1:5">
      <c r="A2155" t="s">
        <v>296</v>
      </c>
      <c r="B2155" t="s">
        <v>491</v>
      </c>
      <c r="C2155" t="s">
        <v>530</v>
      </c>
      <c r="E2155">
        <v>1</v>
      </c>
    </row>
    <row r="2156" spans="1:5">
      <c r="A2156" t="s">
        <v>296</v>
      </c>
      <c r="B2156" t="s">
        <v>491</v>
      </c>
      <c r="C2156" t="s">
        <v>531</v>
      </c>
      <c r="E2156">
        <v>1</v>
      </c>
    </row>
    <row r="2157" spans="1:5">
      <c r="A2157" t="s">
        <v>296</v>
      </c>
      <c r="B2157" t="s">
        <v>491</v>
      </c>
      <c r="C2157" t="s">
        <v>532</v>
      </c>
      <c r="E2157">
        <v>1</v>
      </c>
    </row>
    <row r="2158" spans="1:5">
      <c r="A2158" t="s">
        <v>296</v>
      </c>
      <c r="B2158" t="s">
        <v>492</v>
      </c>
      <c r="C2158" t="s">
        <v>528</v>
      </c>
      <c r="E2158">
        <v>1</v>
      </c>
    </row>
    <row r="2159" spans="1:5">
      <c r="A2159" t="s">
        <v>296</v>
      </c>
      <c r="B2159" t="s">
        <v>492</v>
      </c>
      <c r="C2159" t="s">
        <v>529</v>
      </c>
      <c r="E2159">
        <v>1</v>
      </c>
    </row>
    <row r="2160" spans="1:5">
      <c r="A2160" t="s">
        <v>296</v>
      </c>
      <c r="B2160" t="s">
        <v>492</v>
      </c>
      <c r="C2160" t="s">
        <v>530</v>
      </c>
      <c r="E2160">
        <v>1</v>
      </c>
    </row>
    <row r="2161" spans="1:5">
      <c r="A2161" t="s">
        <v>296</v>
      </c>
      <c r="B2161" t="s">
        <v>492</v>
      </c>
      <c r="C2161" t="s">
        <v>531</v>
      </c>
      <c r="E2161">
        <v>1</v>
      </c>
    </row>
    <row r="2162" spans="1:5">
      <c r="A2162" t="s">
        <v>296</v>
      </c>
      <c r="B2162" t="s">
        <v>492</v>
      </c>
      <c r="C2162" t="s">
        <v>532</v>
      </c>
      <c r="E2162">
        <v>1</v>
      </c>
    </row>
    <row r="2163" spans="1:5">
      <c r="A2163" t="s">
        <v>296</v>
      </c>
      <c r="B2163" t="s">
        <v>493</v>
      </c>
      <c r="C2163" t="s">
        <v>528</v>
      </c>
      <c r="E2163">
        <v>1</v>
      </c>
    </row>
    <row r="2164" spans="1:5">
      <c r="A2164" t="s">
        <v>296</v>
      </c>
      <c r="B2164" t="s">
        <v>493</v>
      </c>
      <c r="C2164" t="s">
        <v>529</v>
      </c>
      <c r="E2164">
        <v>1</v>
      </c>
    </row>
    <row r="2165" spans="1:5">
      <c r="A2165" t="s">
        <v>296</v>
      </c>
      <c r="B2165" t="s">
        <v>493</v>
      </c>
      <c r="C2165" t="s">
        <v>530</v>
      </c>
      <c r="E2165">
        <v>1</v>
      </c>
    </row>
    <row r="2166" spans="1:5">
      <c r="A2166" t="s">
        <v>296</v>
      </c>
      <c r="B2166" t="s">
        <v>493</v>
      </c>
      <c r="C2166" t="s">
        <v>531</v>
      </c>
      <c r="E2166">
        <v>1</v>
      </c>
    </row>
    <row r="2167" spans="1:5">
      <c r="A2167" t="s">
        <v>296</v>
      </c>
      <c r="B2167" t="s">
        <v>493</v>
      </c>
      <c r="C2167" t="s">
        <v>532</v>
      </c>
      <c r="E2167">
        <v>1</v>
      </c>
    </row>
    <row r="2168" spans="1:5">
      <c r="A2168" t="s">
        <v>296</v>
      </c>
      <c r="B2168" t="s">
        <v>494</v>
      </c>
      <c r="C2168" t="s">
        <v>528</v>
      </c>
      <c r="D2168">
        <v>0</v>
      </c>
      <c r="E2168">
        <v>1</v>
      </c>
    </row>
    <row r="2169" spans="1:5">
      <c r="A2169" t="s">
        <v>296</v>
      </c>
      <c r="B2169" t="s">
        <v>494</v>
      </c>
      <c r="C2169" t="s">
        <v>529</v>
      </c>
      <c r="D2169">
        <v>0</v>
      </c>
      <c r="E2169">
        <v>1</v>
      </c>
    </row>
    <row r="2170" spans="1:5">
      <c r="A2170" t="s">
        <v>296</v>
      </c>
      <c r="B2170" t="s">
        <v>494</v>
      </c>
      <c r="C2170" t="s">
        <v>530</v>
      </c>
      <c r="D2170">
        <v>0</v>
      </c>
      <c r="E2170">
        <v>1</v>
      </c>
    </row>
    <row r="2171" spans="1:5">
      <c r="A2171" t="s">
        <v>296</v>
      </c>
      <c r="B2171" t="s">
        <v>494</v>
      </c>
      <c r="C2171" t="s">
        <v>531</v>
      </c>
      <c r="D2171">
        <v>0</v>
      </c>
      <c r="E2171">
        <v>1</v>
      </c>
    </row>
    <row r="2172" spans="1:5">
      <c r="A2172" t="s">
        <v>296</v>
      </c>
      <c r="B2172" t="s">
        <v>494</v>
      </c>
      <c r="C2172" t="s">
        <v>532</v>
      </c>
      <c r="D2172">
        <v>0</v>
      </c>
      <c r="E2172">
        <v>1</v>
      </c>
    </row>
    <row r="2173" spans="1:5">
      <c r="A2173" t="s">
        <v>296</v>
      </c>
      <c r="B2173" t="s">
        <v>495</v>
      </c>
      <c r="C2173" t="s">
        <v>528</v>
      </c>
      <c r="E2173">
        <v>1</v>
      </c>
    </row>
    <row r="2174" spans="1:5">
      <c r="A2174" t="s">
        <v>296</v>
      </c>
      <c r="B2174" t="s">
        <v>495</v>
      </c>
      <c r="C2174" t="s">
        <v>529</v>
      </c>
      <c r="E2174">
        <v>1</v>
      </c>
    </row>
    <row r="2175" spans="1:5">
      <c r="A2175" t="s">
        <v>296</v>
      </c>
      <c r="B2175" t="s">
        <v>495</v>
      </c>
      <c r="C2175" t="s">
        <v>530</v>
      </c>
      <c r="E2175">
        <v>1</v>
      </c>
    </row>
    <row r="2176" spans="1:5">
      <c r="A2176" t="s">
        <v>296</v>
      </c>
      <c r="B2176" t="s">
        <v>495</v>
      </c>
      <c r="C2176" t="s">
        <v>531</v>
      </c>
      <c r="E2176">
        <v>1</v>
      </c>
    </row>
    <row r="2177" spans="1:5">
      <c r="A2177" t="s">
        <v>296</v>
      </c>
      <c r="B2177" t="s">
        <v>495</v>
      </c>
      <c r="C2177" t="s">
        <v>532</v>
      </c>
      <c r="E2177">
        <v>1</v>
      </c>
    </row>
    <row r="2178" spans="1:5">
      <c r="A2178" t="s">
        <v>296</v>
      </c>
      <c r="B2178" t="s">
        <v>496</v>
      </c>
      <c r="C2178" t="s">
        <v>528</v>
      </c>
      <c r="D2178">
        <v>0</v>
      </c>
      <c r="E2178">
        <v>1</v>
      </c>
    </row>
    <row r="2179" spans="1:5">
      <c r="A2179" t="s">
        <v>296</v>
      </c>
      <c r="B2179" t="s">
        <v>496</v>
      </c>
      <c r="C2179" t="s">
        <v>529</v>
      </c>
      <c r="D2179">
        <v>0</v>
      </c>
      <c r="E2179">
        <v>1</v>
      </c>
    </row>
    <row r="2180" spans="1:5">
      <c r="A2180" t="s">
        <v>296</v>
      </c>
      <c r="B2180" t="s">
        <v>496</v>
      </c>
      <c r="C2180" t="s">
        <v>530</v>
      </c>
      <c r="D2180">
        <v>0</v>
      </c>
      <c r="E2180">
        <v>1</v>
      </c>
    </row>
    <row r="2181" spans="1:5">
      <c r="A2181" t="s">
        <v>296</v>
      </c>
      <c r="B2181" t="s">
        <v>496</v>
      </c>
      <c r="C2181" t="s">
        <v>531</v>
      </c>
      <c r="D2181">
        <v>0</v>
      </c>
      <c r="E2181">
        <v>1</v>
      </c>
    </row>
    <row r="2182" spans="1:5">
      <c r="A2182" t="s">
        <v>296</v>
      </c>
      <c r="B2182" t="s">
        <v>496</v>
      </c>
      <c r="C2182" t="s">
        <v>532</v>
      </c>
      <c r="D2182">
        <v>0</v>
      </c>
      <c r="E2182">
        <v>1</v>
      </c>
    </row>
    <row r="2183" spans="1:5">
      <c r="A2183" t="s">
        <v>296</v>
      </c>
      <c r="B2183" t="s">
        <v>497</v>
      </c>
      <c r="C2183" t="s">
        <v>528</v>
      </c>
      <c r="E2183">
        <v>1</v>
      </c>
    </row>
    <row r="2184" spans="1:5">
      <c r="A2184" t="s">
        <v>296</v>
      </c>
      <c r="B2184" t="s">
        <v>497</v>
      </c>
      <c r="C2184" t="s">
        <v>529</v>
      </c>
      <c r="E2184">
        <v>1</v>
      </c>
    </row>
    <row r="2185" spans="1:5">
      <c r="A2185" t="s">
        <v>296</v>
      </c>
      <c r="B2185" t="s">
        <v>497</v>
      </c>
      <c r="C2185" t="s">
        <v>530</v>
      </c>
      <c r="E2185">
        <v>1</v>
      </c>
    </row>
    <row r="2186" spans="1:5">
      <c r="A2186" t="s">
        <v>296</v>
      </c>
      <c r="B2186" t="s">
        <v>497</v>
      </c>
      <c r="C2186" t="s">
        <v>531</v>
      </c>
      <c r="E2186">
        <v>1</v>
      </c>
    </row>
    <row r="2187" spans="1:5">
      <c r="A2187" t="s">
        <v>296</v>
      </c>
      <c r="B2187" t="s">
        <v>497</v>
      </c>
      <c r="C2187" t="s">
        <v>532</v>
      </c>
      <c r="E2187">
        <v>1</v>
      </c>
    </row>
    <row r="2188" spans="1:5">
      <c r="A2188" t="s">
        <v>296</v>
      </c>
      <c r="B2188" t="s">
        <v>498</v>
      </c>
      <c r="C2188" t="s">
        <v>528</v>
      </c>
      <c r="E2188">
        <v>1</v>
      </c>
    </row>
    <row r="2189" spans="1:5">
      <c r="A2189" t="s">
        <v>296</v>
      </c>
      <c r="B2189" t="s">
        <v>498</v>
      </c>
      <c r="C2189" t="s">
        <v>529</v>
      </c>
      <c r="E2189">
        <v>1</v>
      </c>
    </row>
    <row r="2190" spans="1:5">
      <c r="A2190" t="s">
        <v>296</v>
      </c>
      <c r="B2190" t="s">
        <v>498</v>
      </c>
      <c r="C2190" t="s">
        <v>530</v>
      </c>
      <c r="E2190">
        <v>1</v>
      </c>
    </row>
    <row r="2191" spans="1:5">
      <c r="A2191" t="s">
        <v>296</v>
      </c>
      <c r="B2191" t="s">
        <v>498</v>
      </c>
      <c r="C2191" t="s">
        <v>531</v>
      </c>
      <c r="E2191">
        <v>1</v>
      </c>
    </row>
    <row r="2192" spans="1:5">
      <c r="A2192" t="s">
        <v>296</v>
      </c>
      <c r="B2192" t="s">
        <v>498</v>
      </c>
      <c r="C2192" t="s">
        <v>532</v>
      </c>
      <c r="E2192">
        <v>1</v>
      </c>
    </row>
    <row r="2193" spans="1:5">
      <c r="A2193" t="s">
        <v>296</v>
      </c>
      <c r="B2193" t="s">
        <v>499</v>
      </c>
      <c r="C2193" t="s">
        <v>528</v>
      </c>
      <c r="E2193">
        <v>1</v>
      </c>
    </row>
    <row r="2194" spans="1:5">
      <c r="A2194" t="s">
        <v>296</v>
      </c>
      <c r="B2194" t="s">
        <v>499</v>
      </c>
      <c r="C2194" t="s">
        <v>529</v>
      </c>
      <c r="E2194">
        <v>1</v>
      </c>
    </row>
    <row r="2195" spans="1:5">
      <c r="A2195" t="s">
        <v>296</v>
      </c>
      <c r="B2195" t="s">
        <v>499</v>
      </c>
      <c r="C2195" t="s">
        <v>530</v>
      </c>
      <c r="E2195">
        <v>1</v>
      </c>
    </row>
    <row r="2196" spans="1:5">
      <c r="A2196" t="s">
        <v>296</v>
      </c>
      <c r="B2196" t="s">
        <v>499</v>
      </c>
      <c r="C2196" t="s">
        <v>531</v>
      </c>
      <c r="E2196">
        <v>1</v>
      </c>
    </row>
    <row r="2197" spans="1:5">
      <c r="A2197" t="s">
        <v>296</v>
      </c>
      <c r="B2197" t="s">
        <v>499</v>
      </c>
      <c r="C2197" t="s">
        <v>532</v>
      </c>
      <c r="E2197">
        <v>1</v>
      </c>
    </row>
    <row r="2198" spans="1:5">
      <c r="A2198" t="s">
        <v>296</v>
      </c>
      <c r="B2198" t="s">
        <v>500</v>
      </c>
      <c r="C2198" t="s">
        <v>528</v>
      </c>
      <c r="E2198">
        <v>1</v>
      </c>
    </row>
    <row r="2199" spans="1:5">
      <c r="A2199" t="s">
        <v>296</v>
      </c>
      <c r="B2199" t="s">
        <v>500</v>
      </c>
      <c r="C2199" t="s">
        <v>529</v>
      </c>
      <c r="E2199">
        <v>1</v>
      </c>
    </row>
    <row r="2200" spans="1:5">
      <c r="A2200" t="s">
        <v>296</v>
      </c>
      <c r="B2200" t="s">
        <v>500</v>
      </c>
      <c r="C2200" t="s">
        <v>530</v>
      </c>
      <c r="E2200">
        <v>1</v>
      </c>
    </row>
    <row r="2201" spans="1:5">
      <c r="A2201" t="s">
        <v>296</v>
      </c>
      <c r="B2201" t="s">
        <v>500</v>
      </c>
      <c r="C2201" t="s">
        <v>531</v>
      </c>
      <c r="E2201">
        <v>1</v>
      </c>
    </row>
    <row r="2202" spans="1:5">
      <c r="A2202" t="s">
        <v>296</v>
      </c>
      <c r="B2202" t="s">
        <v>500</v>
      </c>
      <c r="C2202" t="s">
        <v>532</v>
      </c>
      <c r="E2202">
        <v>1</v>
      </c>
    </row>
    <row r="2203" spans="1:5">
      <c r="A2203" t="s">
        <v>296</v>
      </c>
      <c r="B2203" t="s">
        <v>501</v>
      </c>
      <c r="C2203" t="s">
        <v>528</v>
      </c>
      <c r="E2203">
        <v>1</v>
      </c>
    </row>
    <row r="2204" spans="1:5">
      <c r="A2204" t="s">
        <v>296</v>
      </c>
      <c r="B2204" t="s">
        <v>501</v>
      </c>
      <c r="C2204" t="s">
        <v>529</v>
      </c>
      <c r="E2204">
        <v>1</v>
      </c>
    </row>
    <row r="2205" spans="1:5">
      <c r="A2205" t="s">
        <v>296</v>
      </c>
      <c r="B2205" t="s">
        <v>501</v>
      </c>
      <c r="C2205" t="s">
        <v>530</v>
      </c>
      <c r="E2205">
        <v>1</v>
      </c>
    </row>
    <row r="2206" spans="1:5">
      <c r="A2206" t="s">
        <v>296</v>
      </c>
      <c r="B2206" t="s">
        <v>501</v>
      </c>
      <c r="C2206" t="s">
        <v>531</v>
      </c>
      <c r="E2206">
        <v>1</v>
      </c>
    </row>
    <row r="2207" spans="1:5">
      <c r="A2207" t="s">
        <v>296</v>
      </c>
      <c r="B2207" t="s">
        <v>501</v>
      </c>
      <c r="C2207" t="s">
        <v>532</v>
      </c>
      <c r="E2207">
        <v>1</v>
      </c>
    </row>
    <row r="2208" spans="1:5">
      <c r="A2208" t="s">
        <v>296</v>
      </c>
      <c r="B2208" t="s">
        <v>502</v>
      </c>
      <c r="C2208" t="s">
        <v>528</v>
      </c>
      <c r="E2208">
        <v>1</v>
      </c>
    </row>
    <row r="2209" spans="1:5">
      <c r="A2209" t="s">
        <v>296</v>
      </c>
      <c r="B2209" t="s">
        <v>502</v>
      </c>
      <c r="C2209" t="s">
        <v>529</v>
      </c>
      <c r="E2209">
        <v>1</v>
      </c>
    </row>
    <row r="2210" spans="1:5">
      <c r="A2210" t="s">
        <v>296</v>
      </c>
      <c r="B2210" t="s">
        <v>502</v>
      </c>
      <c r="C2210" t="s">
        <v>530</v>
      </c>
      <c r="E2210">
        <v>1</v>
      </c>
    </row>
    <row r="2211" spans="1:5">
      <c r="A2211" t="s">
        <v>296</v>
      </c>
      <c r="B2211" t="s">
        <v>502</v>
      </c>
      <c r="C2211" t="s">
        <v>531</v>
      </c>
      <c r="E2211">
        <v>1</v>
      </c>
    </row>
    <row r="2212" spans="1:5">
      <c r="A2212" t="s">
        <v>296</v>
      </c>
      <c r="B2212" t="s">
        <v>502</v>
      </c>
      <c r="C2212" t="s">
        <v>532</v>
      </c>
      <c r="E2212">
        <v>1</v>
      </c>
    </row>
    <row r="2213" spans="1:5">
      <c r="A2213" t="s">
        <v>296</v>
      </c>
      <c r="B2213" t="s">
        <v>503</v>
      </c>
      <c r="C2213" t="s">
        <v>528</v>
      </c>
      <c r="E2213">
        <v>1</v>
      </c>
    </row>
    <row r="2214" spans="1:5">
      <c r="A2214" t="s">
        <v>296</v>
      </c>
      <c r="B2214" t="s">
        <v>503</v>
      </c>
      <c r="C2214" t="s">
        <v>529</v>
      </c>
      <c r="E2214">
        <v>1</v>
      </c>
    </row>
    <row r="2215" spans="1:5">
      <c r="A2215" t="s">
        <v>296</v>
      </c>
      <c r="B2215" t="s">
        <v>503</v>
      </c>
      <c r="C2215" t="s">
        <v>530</v>
      </c>
      <c r="E2215">
        <v>1</v>
      </c>
    </row>
    <row r="2216" spans="1:5">
      <c r="A2216" t="s">
        <v>296</v>
      </c>
      <c r="B2216" t="s">
        <v>503</v>
      </c>
      <c r="C2216" t="s">
        <v>531</v>
      </c>
      <c r="E2216">
        <v>1</v>
      </c>
    </row>
    <row r="2217" spans="1:5">
      <c r="A2217" t="s">
        <v>296</v>
      </c>
      <c r="B2217" t="s">
        <v>503</v>
      </c>
      <c r="C2217" t="s">
        <v>532</v>
      </c>
      <c r="E2217">
        <v>1</v>
      </c>
    </row>
    <row r="2218" spans="1:5">
      <c r="A2218" t="s">
        <v>296</v>
      </c>
      <c r="B2218" t="s">
        <v>504</v>
      </c>
      <c r="C2218" t="s">
        <v>528</v>
      </c>
      <c r="E2218">
        <v>1</v>
      </c>
    </row>
    <row r="2219" spans="1:5">
      <c r="A2219" t="s">
        <v>296</v>
      </c>
      <c r="B2219" t="s">
        <v>504</v>
      </c>
      <c r="C2219" t="s">
        <v>529</v>
      </c>
      <c r="E2219">
        <v>1</v>
      </c>
    </row>
    <row r="2220" spans="1:5">
      <c r="A2220" t="s">
        <v>296</v>
      </c>
      <c r="B2220" t="s">
        <v>504</v>
      </c>
      <c r="C2220" t="s">
        <v>530</v>
      </c>
      <c r="E2220">
        <v>1</v>
      </c>
    </row>
    <row r="2221" spans="1:5">
      <c r="A2221" t="s">
        <v>296</v>
      </c>
      <c r="B2221" t="s">
        <v>504</v>
      </c>
      <c r="C2221" t="s">
        <v>531</v>
      </c>
      <c r="E2221">
        <v>1</v>
      </c>
    </row>
    <row r="2222" spans="1:5">
      <c r="A2222" t="s">
        <v>296</v>
      </c>
      <c r="B2222" t="s">
        <v>504</v>
      </c>
      <c r="C2222" t="s">
        <v>532</v>
      </c>
      <c r="E2222">
        <v>1</v>
      </c>
    </row>
    <row r="2223" spans="1:5">
      <c r="A2223" t="s">
        <v>296</v>
      </c>
      <c r="B2223" t="s">
        <v>505</v>
      </c>
      <c r="C2223" t="s">
        <v>528</v>
      </c>
      <c r="E2223">
        <v>1</v>
      </c>
    </row>
    <row r="2224" spans="1:5">
      <c r="A2224" t="s">
        <v>296</v>
      </c>
      <c r="B2224" t="s">
        <v>505</v>
      </c>
      <c r="C2224" t="s">
        <v>529</v>
      </c>
      <c r="E2224">
        <v>1</v>
      </c>
    </row>
    <row r="2225" spans="1:5">
      <c r="A2225" t="s">
        <v>296</v>
      </c>
      <c r="B2225" t="s">
        <v>505</v>
      </c>
      <c r="C2225" t="s">
        <v>530</v>
      </c>
      <c r="E2225">
        <v>1</v>
      </c>
    </row>
    <row r="2226" spans="1:5">
      <c r="A2226" t="s">
        <v>296</v>
      </c>
      <c r="B2226" t="s">
        <v>505</v>
      </c>
      <c r="C2226" t="s">
        <v>531</v>
      </c>
      <c r="E2226">
        <v>1</v>
      </c>
    </row>
    <row r="2227" spans="1:5">
      <c r="A2227" t="s">
        <v>296</v>
      </c>
      <c r="B2227" t="s">
        <v>505</v>
      </c>
      <c r="C2227" t="s">
        <v>532</v>
      </c>
      <c r="E2227">
        <v>1</v>
      </c>
    </row>
    <row r="2228" spans="1:5">
      <c r="A2228" t="s">
        <v>296</v>
      </c>
      <c r="B2228" t="s">
        <v>506</v>
      </c>
      <c r="C2228" t="s">
        <v>528</v>
      </c>
      <c r="E2228">
        <v>1</v>
      </c>
    </row>
    <row r="2229" spans="1:5">
      <c r="A2229" t="s">
        <v>296</v>
      </c>
      <c r="B2229" t="s">
        <v>506</v>
      </c>
      <c r="C2229" t="s">
        <v>529</v>
      </c>
      <c r="E2229">
        <v>1</v>
      </c>
    </row>
    <row r="2230" spans="1:5">
      <c r="A2230" t="s">
        <v>296</v>
      </c>
      <c r="B2230" t="s">
        <v>506</v>
      </c>
      <c r="C2230" t="s">
        <v>530</v>
      </c>
      <c r="E2230">
        <v>1</v>
      </c>
    </row>
    <row r="2231" spans="1:5">
      <c r="A2231" t="s">
        <v>296</v>
      </c>
      <c r="B2231" t="s">
        <v>506</v>
      </c>
      <c r="C2231" t="s">
        <v>531</v>
      </c>
      <c r="E2231">
        <v>1</v>
      </c>
    </row>
    <row r="2232" spans="1:5">
      <c r="A2232" t="s">
        <v>296</v>
      </c>
      <c r="B2232" t="s">
        <v>506</v>
      </c>
      <c r="C2232" t="s">
        <v>532</v>
      </c>
      <c r="E2232">
        <v>1</v>
      </c>
    </row>
  </sheetData>
  <autoFilter ref="G2:L448" xr:uid="{6C335B91-83C3-4531-942F-775EF597FAAA}"/>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6874F-4EEE-4FB8-B38F-311A44EB4E87}">
  <dimension ref="A1:AF448"/>
  <sheetViews>
    <sheetView workbookViewId="0">
      <pane ySplit="2" topLeftCell="A3" activePane="bottomLeft" state="frozen"/>
      <selection pane="bottomLeft" activeCell="F6" sqref="F6"/>
    </sheetView>
  </sheetViews>
  <sheetFormatPr defaultRowHeight="15"/>
  <cols>
    <col min="1" max="1" width="6.5703125" customWidth="1"/>
    <col min="2" max="2" width="17.7109375" customWidth="1"/>
    <col min="3" max="3" width="7.5703125" style="32" bestFit="1" customWidth="1"/>
    <col min="4" max="4" width="11.42578125" style="32" bestFit="1" customWidth="1"/>
    <col min="5" max="5" width="9.5703125" style="32" bestFit="1" customWidth="1"/>
    <col min="6" max="6" width="11.5703125" style="32" bestFit="1" customWidth="1"/>
    <col min="7" max="7" width="12" bestFit="1" customWidth="1"/>
    <col min="8" max="8" width="16.28515625" bestFit="1" customWidth="1"/>
    <col min="9" max="9" width="14.28515625" bestFit="1" customWidth="1"/>
    <col min="10" max="10" width="16.85546875" bestFit="1" customWidth="1"/>
    <col min="11" max="11" width="12.7109375" bestFit="1" customWidth="1"/>
    <col min="12" max="12" width="22.42578125" bestFit="1" customWidth="1"/>
    <col min="13" max="13" width="25.7109375" hidden="1" customWidth="1"/>
    <col min="14" max="14" width="14.140625" bestFit="1" customWidth="1"/>
    <col min="15" max="15" width="13.5703125" customWidth="1"/>
    <col min="16" max="16" width="4.42578125" bestFit="1" customWidth="1"/>
    <col min="17" max="17" width="4.85546875" bestFit="1" customWidth="1"/>
    <col min="18" max="18" width="5.5703125" bestFit="1" customWidth="1"/>
    <col min="20" max="20" width="8.42578125" bestFit="1" customWidth="1"/>
    <col min="21" max="21" width="35.140625" bestFit="1" customWidth="1"/>
    <col min="22" max="22" width="22.42578125" bestFit="1" customWidth="1"/>
    <col min="23" max="23" width="22.5703125" bestFit="1" customWidth="1"/>
    <col min="24" max="24" width="20.7109375" bestFit="1" customWidth="1"/>
    <col min="25" max="25" width="18.85546875" bestFit="1" customWidth="1"/>
    <col min="26" max="26" width="21.42578125" bestFit="1" customWidth="1"/>
    <col min="27" max="27" width="8.140625" bestFit="1" customWidth="1"/>
    <col min="28" max="28" width="11.7109375" bestFit="1" customWidth="1"/>
    <col min="29" max="29" width="6.28515625" bestFit="1" customWidth="1"/>
    <col min="30" max="30" width="8" bestFit="1" customWidth="1"/>
    <col min="31" max="31" width="7.28515625" bestFit="1" customWidth="1"/>
    <col min="32" max="32" width="9.42578125" bestFit="1" customWidth="1"/>
  </cols>
  <sheetData>
    <row r="1" spans="1:32" s="1" customFormat="1">
      <c r="A1" s="1" t="s">
        <v>534</v>
      </c>
      <c r="G1" s="1" t="s">
        <v>535</v>
      </c>
      <c r="O1" s="55" t="s">
        <v>536</v>
      </c>
      <c r="Q1" s="55"/>
      <c r="R1" s="55"/>
      <c r="T1" s="1" t="s">
        <v>537</v>
      </c>
      <c r="AB1" s="6" t="s">
        <v>538</v>
      </c>
      <c r="AC1" s="6" t="s">
        <v>156</v>
      </c>
    </row>
    <row r="2" spans="1:32" s="1" customFormat="1">
      <c r="A2" s="1" t="s">
        <v>6</v>
      </c>
      <c r="B2" s="1" t="s">
        <v>7</v>
      </c>
      <c r="C2" s="1" t="s">
        <v>539</v>
      </c>
      <c r="D2" s="1" t="s">
        <v>540</v>
      </c>
      <c r="E2" s="1" t="s">
        <v>541</v>
      </c>
      <c r="F2" s="1" t="s">
        <v>542</v>
      </c>
      <c r="G2" s="1" t="s">
        <v>543</v>
      </c>
      <c r="H2" s="1" t="s">
        <v>544</v>
      </c>
      <c r="I2" s="1" t="s">
        <v>545</v>
      </c>
      <c r="J2" s="1" t="s">
        <v>546</v>
      </c>
      <c r="K2" s="1" t="s">
        <v>547</v>
      </c>
      <c r="L2" s="14" t="s">
        <v>13</v>
      </c>
      <c r="M2" s="14"/>
      <c r="N2" s="1" t="s">
        <v>548</v>
      </c>
      <c r="P2" s="23" t="s">
        <v>15</v>
      </c>
      <c r="Q2" s="23" t="s">
        <v>16</v>
      </c>
      <c r="R2" s="23" t="s">
        <v>17</v>
      </c>
      <c r="T2" s="1" t="s">
        <v>6</v>
      </c>
      <c r="U2" s="1" t="s">
        <v>549</v>
      </c>
      <c r="V2" s="1" t="s">
        <v>550</v>
      </c>
      <c r="W2" s="1" t="s">
        <v>551</v>
      </c>
      <c r="X2" s="1" t="s">
        <v>552</v>
      </c>
      <c r="Y2" s="1" t="s">
        <v>553</v>
      </c>
      <c r="Z2" s="1" t="s">
        <v>554</v>
      </c>
      <c r="AA2" s="1" t="s">
        <v>555</v>
      </c>
      <c r="AB2" s="1" t="s">
        <v>556</v>
      </c>
      <c r="AC2" s="1" t="s">
        <v>557</v>
      </c>
      <c r="AD2" s="1" t="s">
        <v>558</v>
      </c>
      <c r="AE2" s="1" t="s">
        <v>141</v>
      </c>
      <c r="AF2" s="1" t="s">
        <v>142</v>
      </c>
    </row>
    <row r="3" spans="1:32">
      <c r="A3" t="s">
        <v>18</v>
      </c>
      <c r="B3" t="s">
        <v>19</v>
      </c>
      <c r="C3" s="32">
        <v>84.737159567664605</v>
      </c>
      <c r="D3" s="32">
        <v>7.1144788803098598</v>
      </c>
      <c r="E3" s="32">
        <v>30.932710388392</v>
      </c>
      <c r="F3" s="32">
        <v>0</v>
      </c>
      <c r="G3">
        <v>5</v>
      </c>
      <c r="H3">
        <v>1</v>
      </c>
      <c r="I3">
        <v>1</v>
      </c>
      <c r="J3">
        <v>1</v>
      </c>
      <c r="K3">
        <v>8</v>
      </c>
      <c r="L3" s="64">
        <f t="shared" ref="L3:L9" si="0">ROUND((K3/24)*(4/100)*20,2)</f>
        <v>0.27</v>
      </c>
      <c r="M3" s="64"/>
      <c r="N3">
        <v>8</v>
      </c>
      <c r="P3" s="53" t="s">
        <v>30</v>
      </c>
      <c r="Q3" s="53" t="s">
        <v>31</v>
      </c>
      <c r="R3" s="10">
        <v>0</v>
      </c>
      <c r="T3" t="s">
        <v>18</v>
      </c>
      <c r="U3" t="s">
        <v>559</v>
      </c>
      <c r="V3" s="32">
        <v>0</v>
      </c>
      <c r="W3">
        <v>0</v>
      </c>
      <c r="X3">
        <v>0</v>
      </c>
      <c r="Y3">
        <v>0</v>
      </c>
      <c r="Z3">
        <v>0</v>
      </c>
      <c r="AA3">
        <v>0</v>
      </c>
      <c r="AB3" s="32">
        <f>IF(AF3&gt;AC3,AF3*V3,IF(W3&gt;AC3,W3*V3,AC3*V3))</f>
        <v>0</v>
      </c>
      <c r="AC3">
        <f>SUM(X3:AA3)</f>
        <v>0</v>
      </c>
      <c r="AD3">
        <v>0</v>
      </c>
      <c r="AE3">
        <v>0</v>
      </c>
      <c r="AF3">
        <v>0</v>
      </c>
    </row>
    <row r="4" spans="1:32">
      <c r="A4" t="s">
        <v>18</v>
      </c>
      <c r="B4" t="s">
        <v>20</v>
      </c>
      <c r="C4" s="32">
        <v>86.993343305476103</v>
      </c>
      <c r="D4" s="32">
        <v>5.57051686125134</v>
      </c>
      <c r="E4" s="32">
        <v>26.993615685703698</v>
      </c>
      <c r="F4" s="32">
        <v>0</v>
      </c>
      <c r="G4">
        <v>5</v>
      </c>
      <c r="H4">
        <v>1</v>
      </c>
      <c r="I4">
        <v>1</v>
      </c>
      <c r="J4">
        <v>1</v>
      </c>
      <c r="K4">
        <v>8</v>
      </c>
      <c r="L4" s="64">
        <f t="shared" si="0"/>
        <v>0.27</v>
      </c>
      <c r="M4" s="64"/>
      <c r="N4">
        <v>8</v>
      </c>
      <c r="P4" s="25">
        <v>0</v>
      </c>
      <c r="Q4" s="25">
        <v>49</v>
      </c>
      <c r="R4" s="10">
        <v>1</v>
      </c>
      <c r="T4" t="s">
        <v>18</v>
      </c>
      <c r="U4" t="s">
        <v>560</v>
      </c>
      <c r="V4" s="32">
        <v>0</v>
      </c>
      <c r="W4">
        <v>0</v>
      </c>
      <c r="X4">
        <v>0</v>
      </c>
      <c r="Y4">
        <v>0</v>
      </c>
      <c r="Z4">
        <v>0</v>
      </c>
      <c r="AA4">
        <v>0</v>
      </c>
      <c r="AB4" s="32">
        <f t="shared" ref="AB4:AB11" si="1">IF(AF4&gt;AC4,AF4*V4,IF(W4&gt;AC4,W4*V4,AC4*V4))</f>
        <v>0</v>
      </c>
      <c r="AC4">
        <f t="shared" ref="AC4:AC11" si="2">SUM(X4:AA4)</f>
        <v>0</v>
      </c>
      <c r="AD4">
        <v>0</v>
      </c>
      <c r="AE4">
        <v>0</v>
      </c>
      <c r="AF4">
        <v>0</v>
      </c>
    </row>
    <row r="5" spans="1:32">
      <c r="A5" t="s">
        <v>18</v>
      </c>
      <c r="B5" t="s">
        <v>21</v>
      </c>
      <c r="C5" s="32">
        <v>89.711304123985698</v>
      </c>
      <c r="D5" s="32">
        <v>56.592557437897803</v>
      </c>
      <c r="E5" s="32">
        <v>39.243336614094702</v>
      </c>
      <c r="F5" s="32">
        <v>0</v>
      </c>
      <c r="G5">
        <v>5</v>
      </c>
      <c r="H5">
        <v>2</v>
      </c>
      <c r="I5">
        <v>1</v>
      </c>
      <c r="J5">
        <v>1</v>
      </c>
      <c r="K5">
        <v>9</v>
      </c>
      <c r="L5" s="64">
        <f t="shared" si="0"/>
        <v>0.3</v>
      </c>
      <c r="M5" s="64"/>
      <c r="N5">
        <v>9</v>
      </c>
      <c r="P5" s="25">
        <v>50</v>
      </c>
      <c r="Q5" s="25">
        <v>59</v>
      </c>
      <c r="R5" s="10">
        <v>2</v>
      </c>
      <c r="T5" t="s">
        <v>18</v>
      </c>
      <c r="U5" t="s">
        <v>561</v>
      </c>
      <c r="V5" s="32">
        <v>1088.3</v>
      </c>
      <c r="W5">
        <v>6</v>
      </c>
      <c r="X5">
        <v>1</v>
      </c>
      <c r="Y5">
        <v>5</v>
      </c>
      <c r="Z5">
        <v>0</v>
      </c>
      <c r="AA5">
        <v>0</v>
      </c>
      <c r="AB5" s="32">
        <f t="shared" si="1"/>
        <v>6529.7999999999993</v>
      </c>
      <c r="AC5">
        <f t="shared" si="2"/>
        <v>6</v>
      </c>
      <c r="AD5">
        <v>0</v>
      </c>
      <c r="AE5">
        <v>0</v>
      </c>
      <c r="AF5">
        <v>0</v>
      </c>
    </row>
    <row r="6" spans="1:32">
      <c r="A6" t="s">
        <v>18</v>
      </c>
      <c r="B6" t="s">
        <v>22</v>
      </c>
      <c r="C6" s="32">
        <v>100</v>
      </c>
      <c r="D6" s="32">
        <v>16.666937700226001</v>
      </c>
      <c r="E6" s="32">
        <v>21.321125981819101</v>
      </c>
      <c r="F6" s="32">
        <v>0</v>
      </c>
      <c r="G6">
        <v>6</v>
      </c>
      <c r="H6">
        <v>1</v>
      </c>
      <c r="I6">
        <v>1</v>
      </c>
      <c r="J6">
        <v>1</v>
      </c>
      <c r="K6">
        <v>9</v>
      </c>
      <c r="L6" s="64">
        <f t="shared" si="0"/>
        <v>0.3</v>
      </c>
      <c r="M6" s="64"/>
      <c r="N6">
        <v>9</v>
      </c>
      <c r="P6" s="25">
        <v>60</v>
      </c>
      <c r="Q6" s="25">
        <f>P6+9</f>
        <v>69</v>
      </c>
      <c r="R6" s="10">
        <v>3</v>
      </c>
      <c r="T6" t="s">
        <v>18</v>
      </c>
      <c r="U6" t="s">
        <v>562</v>
      </c>
      <c r="V6" s="32">
        <v>0</v>
      </c>
      <c r="W6">
        <v>0</v>
      </c>
      <c r="X6">
        <v>0</v>
      </c>
      <c r="Y6">
        <v>0</v>
      </c>
      <c r="Z6">
        <v>0</v>
      </c>
      <c r="AA6">
        <v>0</v>
      </c>
      <c r="AB6" s="32">
        <f t="shared" si="1"/>
        <v>0</v>
      </c>
      <c r="AC6">
        <f t="shared" si="2"/>
        <v>0</v>
      </c>
      <c r="AD6">
        <v>0</v>
      </c>
      <c r="AE6">
        <v>0</v>
      </c>
      <c r="AF6">
        <v>0</v>
      </c>
    </row>
    <row r="7" spans="1:32">
      <c r="A7" t="s">
        <v>18</v>
      </c>
      <c r="B7" t="s">
        <v>23</v>
      </c>
      <c r="C7" s="32">
        <v>86.700266384881303</v>
      </c>
      <c r="D7" s="32">
        <v>30.3591133538078</v>
      </c>
      <c r="E7" s="32">
        <v>31.888196321817102</v>
      </c>
      <c r="F7" s="32">
        <v>0</v>
      </c>
      <c r="G7">
        <v>5</v>
      </c>
      <c r="H7">
        <v>1</v>
      </c>
      <c r="I7">
        <v>1</v>
      </c>
      <c r="J7">
        <v>1</v>
      </c>
      <c r="K7">
        <v>8</v>
      </c>
      <c r="L7" s="64">
        <f t="shared" si="0"/>
        <v>0.27</v>
      </c>
      <c r="M7" s="64"/>
      <c r="N7">
        <v>8</v>
      </c>
      <c r="P7" s="25">
        <v>70</v>
      </c>
      <c r="Q7" s="25">
        <f t="shared" ref="Q7:Q8" si="3">P7+9</f>
        <v>79</v>
      </c>
      <c r="R7" s="10">
        <v>4</v>
      </c>
      <c r="T7" t="s">
        <v>18</v>
      </c>
      <c r="U7" t="s">
        <v>563</v>
      </c>
      <c r="V7" s="32">
        <v>12000</v>
      </c>
      <c r="W7">
        <v>1</v>
      </c>
      <c r="X7">
        <v>0</v>
      </c>
      <c r="Y7">
        <v>1</v>
      </c>
      <c r="Z7">
        <v>0</v>
      </c>
      <c r="AA7">
        <v>0</v>
      </c>
      <c r="AB7" s="32">
        <f t="shared" si="1"/>
        <v>12000</v>
      </c>
      <c r="AC7">
        <f t="shared" si="2"/>
        <v>1</v>
      </c>
      <c r="AD7">
        <v>0</v>
      </c>
      <c r="AE7">
        <v>0</v>
      </c>
      <c r="AF7">
        <v>0</v>
      </c>
    </row>
    <row r="8" spans="1:32">
      <c r="A8" t="s">
        <v>18</v>
      </c>
      <c r="B8" t="s">
        <v>24</v>
      </c>
      <c r="C8" s="32">
        <v>55.604021566920203</v>
      </c>
      <c r="D8" s="32">
        <v>0</v>
      </c>
      <c r="E8" s="32">
        <v>0</v>
      </c>
      <c r="F8" s="32">
        <v>0</v>
      </c>
      <c r="G8">
        <v>2</v>
      </c>
      <c r="H8">
        <v>1</v>
      </c>
      <c r="I8">
        <v>1</v>
      </c>
      <c r="J8">
        <v>1</v>
      </c>
      <c r="K8">
        <v>5</v>
      </c>
      <c r="L8" s="64">
        <f t="shared" si="0"/>
        <v>0.17</v>
      </c>
      <c r="M8" s="64"/>
      <c r="N8">
        <v>5</v>
      </c>
      <c r="P8" s="25">
        <v>80</v>
      </c>
      <c r="Q8" s="25">
        <f t="shared" si="3"/>
        <v>89</v>
      </c>
      <c r="R8" s="10">
        <v>5</v>
      </c>
      <c r="T8" t="s">
        <v>18</v>
      </c>
      <c r="U8" t="s">
        <v>564</v>
      </c>
      <c r="V8" s="32">
        <v>0</v>
      </c>
      <c r="W8">
        <v>0</v>
      </c>
      <c r="X8">
        <v>0</v>
      </c>
      <c r="Y8">
        <v>0</v>
      </c>
      <c r="Z8">
        <v>0</v>
      </c>
      <c r="AA8">
        <v>0</v>
      </c>
      <c r="AB8" s="32">
        <f t="shared" si="1"/>
        <v>0</v>
      </c>
      <c r="AC8">
        <f t="shared" si="2"/>
        <v>0</v>
      </c>
      <c r="AD8">
        <v>0</v>
      </c>
      <c r="AE8">
        <v>0</v>
      </c>
      <c r="AF8">
        <v>0</v>
      </c>
    </row>
    <row r="9" spans="1:32">
      <c r="A9" t="s">
        <v>18</v>
      </c>
      <c r="B9" t="s">
        <v>25</v>
      </c>
      <c r="C9" s="32">
        <v>100</v>
      </c>
      <c r="D9" s="32">
        <v>12.6810041567407</v>
      </c>
      <c r="E9" s="32">
        <v>0</v>
      </c>
      <c r="F9" s="32">
        <v>0</v>
      </c>
      <c r="G9">
        <v>6</v>
      </c>
      <c r="H9">
        <v>1</v>
      </c>
      <c r="I9">
        <v>1</v>
      </c>
      <c r="J9">
        <v>1</v>
      </c>
      <c r="K9">
        <v>9</v>
      </c>
      <c r="L9" s="64">
        <f t="shared" si="0"/>
        <v>0.3</v>
      </c>
      <c r="M9" s="64"/>
      <c r="N9">
        <v>9</v>
      </c>
      <c r="P9" s="25">
        <v>90</v>
      </c>
      <c r="Q9" s="25">
        <v>100</v>
      </c>
      <c r="R9" s="10">
        <v>6</v>
      </c>
      <c r="T9" t="s">
        <v>18</v>
      </c>
      <c r="U9" t="s">
        <v>565</v>
      </c>
      <c r="V9" s="32">
        <v>4178</v>
      </c>
      <c r="W9">
        <v>5</v>
      </c>
      <c r="X9">
        <v>1</v>
      </c>
      <c r="Y9">
        <v>3</v>
      </c>
      <c r="Z9">
        <v>0</v>
      </c>
      <c r="AA9">
        <v>0</v>
      </c>
      <c r="AB9" s="32">
        <f t="shared" si="1"/>
        <v>20890</v>
      </c>
      <c r="AC9">
        <f t="shared" si="2"/>
        <v>4</v>
      </c>
      <c r="AD9">
        <v>0</v>
      </c>
      <c r="AE9">
        <v>0</v>
      </c>
      <c r="AF9">
        <v>1</v>
      </c>
    </row>
    <row r="10" spans="1:32">
      <c r="A10" t="s">
        <v>18</v>
      </c>
      <c r="B10" t="s">
        <v>26</v>
      </c>
      <c r="C10" s="32">
        <v>100</v>
      </c>
      <c r="D10" s="32">
        <v>13.664811423477101</v>
      </c>
      <c r="E10" s="32">
        <v>0</v>
      </c>
      <c r="F10" s="32">
        <v>0</v>
      </c>
      <c r="G10">
        <v>6</v>
      </c>
      <c r="H10">
        <v>1</v>
      </c>
      <c r="I10">
        <v>1</v>
      </c>
      <c r="J10">
        <v>1</v>
      </c>
      <c r="K10" s="65">
        <v>9</v>
      </c>
      <c r="L10" s="64">
        <f>ROUND((K10/24)*(4/100)*20,2)</f>
        <v>0.3</v>
      </c>
      <c r="M10" s="67" t="s">
        <v>55</v>
      </c>
      <c r="N10">
        <v>14</v>
      </c>
      <c r="O10" s="64"/>
      <c r="T10" t="s">
        <v>18</v>
      </c>
      <c r="U10" t="s">
        <v>566</v>
      </c>
      <c r="V10" s="32">
        <v>0</v>
      </c>
      <c r="W10">
        <v>0</v>
      </c>
      <c r="X10">
        <v>0</v>
      </c>
      <c r="Y10">
        <v>0</v>
      </c>
      <c r="Z10">
        <v>0</v>
      </c>
      <c r="AA10">
        <v>0</v>
      </c>
      <c r="AB10" s="32">
        <f t="shared" si="1"/>
        <v>0</v>
      </c>
      <c r="AC10">
        <f t="shared" si="2"/>
        <v>0</v>
      </c>
      <c r="AD10">
        <v>0</v>
      </c>
      <c r="AE10">
        <v>0</v>
      </c>
      <c r="AF10">
        <v>0</v>
      </c>
    </row>
    <row r="11" spans="1:32">
      <c r="A11" t="s">
        <v>18</v>
      </c>
      <c r="B11" t="s">
        <v>28</v>
      </c>
      <c r="C11" s="32">
        <v>63.561128851187199</v>
      </c>
      <c r="D11" s="32">
        <v>0</v>
      </c>
      <c r="E11" s="32">
        <v>0</v>
      </c>
      <c r="F11" s="32">
        <v>0</v>
      </c>
      <c r="G11">
        <v>3</v>
      </c>
      <c r="H11">
        <v>1</v>
      </c>
      <c r="I11">
        <v>1</v>
      </c>
      <c r="J11">
        <v>1</v>
      </c>
      <c r="K11">
        <v>6</v>
      </c>
      <c r="L11" s="64">
        <f t="shared" ref="L11:L35" si="4">ROUND((K11/24)*(4/100)*20,2)</f>
        <v>0.2</v>
      </c>
      <c r="M11" s="64"/>
      <c r="N11">
        <v>6</v>
      </c>
      <c r="T11" t="s">
        <v>18</v>
      </c>
      <c r="U11" t="s">
        <v>567</v>
      </c>
      <c r="V11" s="32">
        <v>0</v>
      </c>
      <c r="W11">
        <v>0</v>
      </c>
      <c r="X11">
        <v>0</v>
      </c>
      <c r="Y11">
        <v>0</v>
      </c>
      <c r="Z11">
        <v>0</v>
      </c>
      <c r="AA11">
        <v>0</v>
      </c>
      <c r="AB11" s="32">
        <f t="shared" si="1"/>
        <v>0</v>
      </c>
      <c r="AC11">
        <f t="shared" si="2"/>
        <v>0</v>
      </c>
      <c r="AD11">
        <v>0</v>
      </c>
      <c r="AE11">
        <v>0</v>
      </c>
      <c r="AF11">
        <v>0</v>
      </c>
    </row>
    <row r="12" spans="1:32">
      <c r="A12" t="s">
        <v>18</v>
      </c>
      <c r="B12" t="s">
        <v>29</v>
      </c>
      <c r="C12" s="32">
        <v>63.561128851187199</v>
      </c>
      <c r="D12" s="32">
        <v>0</v>
      </c>
      <c r="E12" s="32">
        <v>0</v>
      </c>
      <c r="F12" s="32">
        <v>0</v>
      </c>
      <c r="G12">
        <v>3</v>
      </c>
      <c r="H12">
        <v>1</v>
      </c>
      <c r="I12">
        <v>1</v>
      </c>
      <c r="J12">
        <v>1</v>
      </c>
      <c r="K12">
        <v>6</v>
      </c>
      <c r="L12" s="64">
        <f t="shared" si="4"/>
        <v>0.2</v>
      </c>
      <c r="M12" s="64"/>
      <c r="N12">
        <v>6</v>
      </c>
    </row>
    <row r="13" spans="1:32">
      <c r="A13" t="s">
        <v>18</v>
      </c>
      <c r="B13" t="s">
        <v>32</v>
      </c>
      <c r="C13" s="32">
        <v>82.787421006172806</v>
      </c>
      <c r="D13" s="32">
        <v>23.873375353407098</v>
      </c>
      <c r="E13" s="32">
        <v>16.000752929679901</v>
      </c>
      <c r="F13" s="32">
        <v>0</v>
      </c>
      <c r="G13">
        <v>5</v>
      </c>
      <c r="H13">
        <v>1</v>
      </c>
      <c r="I13">
        <v>1</v>
      </c>
      <c r="J13">
        <v>1</v>
      </c>
      <c r="K13">
        <v>8</v>
      </c>
      <c r="L13" s="64">
        <f t="shared" si="4"/>
        <v>0.27</v>
      </c>
      <c r="M13" s="64"/>
      <c r="N13">
        <v>8</v>
      </c>
      <c r="T13" s="1" t="s">
        <v>568</v>
      </c>
      <c r="U13" s="1"/>
      <c r="V13" s="6" t="s">
        <v>569</v>
      </c>
      <c r="W13" s="6" t="s">
        <v>570</v>
      </c>
      <c r="X13" s="6" t="s">
        <v>157</v>
      </c>
      <c r="Y13" s="6" t="s">
        <v>132</v>
      </c>
      <c r="Z13" s="6" t="s">
        <v>133</v>
      </c>
    </row>
    <row r="14" spans="1:32">
      <c r="A14" t="s">
        <v>18</v>
      </c>
      <c r="B14" t="s">
        <v>33</v>
      </c>
      <c r="C14" s="32">
        <v>46.153846153846203</v>
      </c>
      <c r="D14" s="32">
        <v>37.606837606837601</v>
      </c>
      <c r="E14" s="32">
        <v>12.8205128205128</v>
      </c>
      <c r="F14" s="32">
        <v>0</v>
      </c>
      <c r="G14">
        <v>1</v>
      </c>
      <c r="H14">
        <v>1</v>
      </c>
      <c r="I14">
        <v>1</v>
      </c>
      <c r="J14">
        <v>1</v>
      </c>
      <c r="K14">
        <v>4</v>
      </c>
      <c r="L14" s="64">
        <f t="shared" si="4"/>
        <v>0.13</v>
      </c>
      <c r="M14" s="64"/>
      <c r="N14">
        <v>4</v>
      </c>
      <c r="T14" s="1" t="s">
        <v>6</v>
      </c>
      <c r="U14" s="1" t="s">
        <v>549</v>
      </c>
      <c r="V14" s="1" t="s">
        <v>556</v>
      </c>
      <c r="W14" s="1" t="s">
        <v>571</v>
      </c>
      <c r="X14" s="1" t="s">
        <v>572</v>
      </c>
      <c r="Y14" s="1" t="s">
        <v>573</v>
      </c>
      <c r="Z14" s="1" t="s">
        <v>574</v>
      </c>
      <c r="AA14" s="1"/>
    </row>
    <row r="15" spans="1:32">
      <c r="A15" t="s">
        <v>18</v>
      </c>
      <c r="B15" t="s">
        <v>34</v>
      </c>
      <c r="C15" s="32">
        <v>54.7609858041194</v>
      </c>
      <c r="D15" s="32">
        <v>0</v>
      </c>
      <c r="E15" s="32">
        <v>0</v>
      </c>
      <c r="F15" s="32">
        <v>0</v>
      </c>
      <c r="G15">
        <v>2</v>
      </c>
      <c r="H15">
        <v>1</v>
      </c>
      <c r="I15">
        <v>1</v>
      </c>
      <c r="J15">
        <v>1</v>
      </c>
      <c r="K15">
        <v>5</v>
      </c>
      <c r="L15" s="64">
        <f t="shared" si="4"/>
        <v>0.17</v>
      </c>
      <c r="M15" s="64"/>
      <c r="N15">
        <v>5</v>
      </c>
      <c r="T15" t="s">
        <v>18</v>
      </c>
      <c r="U15" t="s">
        <v>559</v>
      </c>
      <c r="V15" s="32">
        <f>AB3</f>
        <v>0</v>
      </c>
      <c r="W15" s="32">
        <f>V3*AC3</f>
        <v>0</v>
      </c>
      <c r="X15" s="32">
        <f>V3*AD3</f>
        <v>0</v>
      </c>
      <c r="Y15" s="32">
        <f>V3*AE3</f>
        <v>0</v>
      </c>
      <c r="Z15" s="32">
        <f>V3*AF3</f>
        <v>0</v>
      </c>
      <c r="AA15" s="32"/>
      <c r="AB15" s="32"/>
    </row>
    <row r="16" spans="1:32">
      <c r="A16" t="s">
        <v>18</v>
      </c>
      <c r="B16" t="s">
        <v>35</v>
      </c>
      <c r="C16" s="32">
        <v>82.894128525196507</v>
      </c>
      <c r="D16" s="32">
        <v>18.192325473878899</v>
      </c>
      <c r="E16" s="32">
        <v>8.7378640776699008</v>
      </c>
      <c r="F16" s="32">
        <v>2.4965325936199698</v>
      </c>
      <c r="G16">
        <v>5</v>
      </c>
      <c r="H16">
        <v>1</v>
      </c>
      <c r="I16">
        <v>1</v>
      </c>
      <c r="J16">
        <v>1</v>
      </c>
      <c r="K16">
        <v>8</v>
      </c>
      <c r="L16" s="64">
        <f t="shared" si="4"/>
        <v>0.27</v>
      </c>
      <c r="M16" s="64"/>
      <c r="N16">
        <v>8</v>
      </c>
      <c r="T16" t="s">
        <v>18</v>
      </c>
      <c r="U16" t="s">
        <v>560</v>
      </c>
      <c r="V16" s="32">
        <f t="shared" ref="V16:V23" si="5">AB4</f>
        <v>0</v>
      </c>
      <c r="W16" s="32">
        <f t="shared" ref="W16:W23" si="6">V4*AC4</f>
        <v>0</v>
      </c>
      <c r="X16" s="32">
        <f t="shared" ref="X16:X23" si="7">V4*AD4</f>
        <v>0</v>
      </c>
      <c r="Y16" s="32">
        <f t="shared" ref="Y16:Y23" si="8">V4*AE4</f>
        <v>0</v>
      </c>
      <c r="Z16" s="32">
        <f t="shared" ref="Z16:Z23" si="9">V4*AF4</f>
        <v>0</v>
      </c>
      <c r="AA16" s="32"/>
      <c r="AB16" s="32"/>
    </row>
    <row r="17" spans="1:28">
      <c r="A17" t="s">
        <v>18</v>
      </c>
      <c r="B17" t="s">
        <v>36</v>
      </c>
      <c r="C17" s="32">
        <v>86.325721318200493</v>
      </c>
      <c r="D17" s="32">
        <v>6.58416518528648</v>
      </c>
      <c r="E17" s="32">
        <v>10.255709011349699</v>
      </c>
      <c r="F17" s="32">
        <v>0</v>
      </c>
      <c r="G17">
        <v>5</v>
      </c>
      <c r="H17">
        <v>1</v>
      </c>
      <c r="I17">
        <v>1</v>
      </c>
      <c r="J17">
        <v>1</v>
      </c>
      <c r="K17">
        <v>8</v>
      </c>
      <c r="L17" s="64">
        <f t="shared" si="4"/>
        <v>0.27</v>
      </c>
      <c r="M17" s="64"/>
      <c r="N17">
        <v>8</v>
      </c>
      <c r="T17" t="s">
        <v>18</v>
      </c>
      <c r="U17" t="s">
        <v>561</v>
      </c>
      <c r="V17" s="32">
        <f t="shared" si="5"/>
        <v>6529.7999999999993</v>
      </c>
      <c r="W17" s="32">
        <f t="shared" si="6"/>
        <v>6529.7999999999993</v>
      </c>
      <c r="X17" s="32">
        <f t="shared" si="7"/>
        <v>0</v>
      </c>
      <c r="Y17" s="32">
        <f t="shared" si="8"/>
        <v>0</v>
      </c>
      <c r="Z17" s="32">
        <f t="shared" si="9"/>
        <v>0</v>
      </c>
      <c r="AA17" s="32"/>
      <c r="AB17" s="32"/>
    </row>
    <row r="18" spans="1:28">
      <c r="A18" t="s">
        <v>18</v>
      </c>
      <c r="B18" t="s">
        <v>37</v>
      </c>
      <c r="C18" s="32">
        <v>100</v>
      </c>
      <c r="D18" s="32">
        <v>0</v>
      </c>
      <c r="E18" s="32">
        <v>0</v>
      </c>
      <c r="F18" s="32">
        <v>0</v>
      </c>
      <c r="G18">
        <v>6</v>
      </c>
      <c r="H18">
        <v>1</v>
      </c>
      <c r="I18">
        <v>1</v>
      </c>
      <c r="J18">
        <v>1</v>
      </c>
      <c r="K18">
        <v>9</v>
      </c>
      <c r="L18" s="64">
        <f t="shared" si="4"/>
        <v>0.3</v>
      </c>
      <c r="M18" s="64"/>
      <c r="N18">
        <v>9</v>
      </c>
      <c r="T18" t="s">
        <v>18</v>
      </c>
      <c r="U18" t="s">
        <v>562</v>
      </c>
      <c r="V18" s="32">
        <f t="shared" si="5"/>
        <v>0</v>
      </c>
      <c r="W18" s="32">
        <f t="shared" si="6"/>
        <v>0</v>
      </c>
      <c r="X18" s="32">
        <f t="shared" si="7"/>
        <v>0</v>
      </c>
      <c r="Y18" s="32">
        <f t="shared" si="8"/>
        <v>0</v>
      </c>
      <c r="Z18" s="32">
        <f t="shared" si="9"/>
        <v>0</v>
      </c>
      <c r="AA18" s="32"/>
      <c r="AB18" s="32"/>
    </row>
    <row r="19" spans="1:28">
      <c r="A19" t="s">
        <v>18</v>
      </c>
      <c r="B19" t="s">
        <v>38</v>
      </c>
      <c r="C19" s="32">
        <v>51.842136865352899</v>
      </c>
      <c r="D19" s="32">
        <v>8.5168846036383705</v>
      </c>
      <c r="E19" s="32">
        <v>0</v>
      </c>
      <c r="F19" s="32">
        <v>5.9823500617814904</v>
      </c>
      <c r="G19">
        <v>2</v>
      </c>
      <c r="H19">
        <v>1</v>
      </c>
      <c r="I19">
        <v>1</v>
      </c>
      <c r="J19">
        <v>1</v>
      </c>
      <c r="K19">
        <v>5</v>
      </c>
      <c r="L19" s="64">
        <f t="shared" si="4"/>
        <v>0.17</v>
      </c>
      <c r="M19" s="64"/>
      <c r="N19">
        <v>5</v>
      </c>
      <c r="T19" t="s">
        <v>18</v>
      </c>
      <c r="U19" t="s">
        <v>563</v>
      </c>
      <c r="V19" s="32">
        <f t="shared" si="5"/>
        <v>12000</v>
      </c>
      <c r="W19" s="32">
        <f t="shared" si="6"/>
        <v>12000</v>
      </c>
      <c r="X19" s="32">
        <f t="shared" si="7"/>
        <v>0</v>
      </c>
      <c r="Y19" s="32">
        <f t="shared" si="8"/>
        <v>0</v>
      </c>
      <c r="Z19" s="32">
        <f t="shared" si="9"/>
        <v>0</v>
      </c>
      <c r="AA19" s="32"/>
      <c r="AB19" s="32"/>
    </row>
    <row r="20" spans="1:28">
      <c r="A20" t="s">
        <v>18</v>
      </c>
      <c r="B20" t="s">
        <v>39</v>
      </c>
      <c r="C20" s="32">
        <v>82.272727272727295</v>
      </c>
      <c r="D20" s="32">
        <v>0</v>
      </c>
      <c r="E20" s="32">
        <v>10.363636363636401</v>
      </c>
      <c r="F20" s="32">
        <v>0</v>
      </c>
      <c r="G20">
        <v>5</v>
      </c>
      <c r="H20">
        <v>1</v>
      </c>
      <c r="I20">
        <v>1</v>
      </c>
      <c r="J20">
        <v>1</v>
      </c>
      <c r="K20">
        <v>8</v>
      </c>
      <c r="L20" s="64">
        <f t="shared" si="4"/>
        <v>0.27</v>
      </c>
      <c r="M20" s="64"/>
      <c r="N20">
        <v>8</v>
      </c>
      <c r="T20" t="s">
        <v>18</v>
      </c>
      <c r="U20" t="s">
        <v>564</v>
      </c>
      <c r="V20" s="32">
        <f t="shared" si="5"/>
        <v>0</v>
      </c>
      <c r="W20" s="32">
        <f t="shared" si="6"/>
        <v>0</v>
      </c>
      <c r="X20" s="32">
        <f t="shared" si="7"/>
        <v>0</v>
      </c>
      <c r="Y20" s="32">
        <f t="shared" si="8"/>
        <v>0</v>
      </c>
      <c r="Z20" s="32">
        <f t="shared" si="9"/>
        <v>0</v>
      </c>
      <c r="AA20" s="32"/>
      <c r="AB20" s="32"/>
    </row>
    <row r="21" spans="1:28">
      <c r="A21" t="s">
        <v>18</v>
      </c>
      <c r="B21" t="s">
        <v>40</v>
      </c>
      <c r="C21" s="32">
        <v>78.042078552725101</v>
      </c>
      <c r="D21" s="32">
        <v>0</v>
      </c>
      <c r="E21" s="32">
        <v>11.421120983919799</v>
      </c>
      <c r="F21" s="32">
        <v>0</v>
      </c>
      <c r="G21">
        <v>4</v>
      </c>
      <c r="H21">
        <v>1</v>
      </c>
      <c r="I21">
        <v>1</v>
      </c>
      <c r="J21">
        <v>1</v>
      </c>
      <c r="K21">
        <v>7</v>
      </c>
      <c r="L21" s="64">
        <f t="shared" si="4"/>
        <v>0.23</v>
      </c>
      <c r="M21" s="64"/>
      <c r="N21">
        <v>7</v>
      </c>
      <c r="T21" t="s">
        <v>18</v>
      </c>
      <c r="U21" t="s">
        <v>565</v>
      </c>
      <c r="V21" s="32">
        <f t="shared" si="5"/>
        <v>20890</v>
      </c>
      <c r="W21" s="32">
        <f t="shared" si="6"/>
        <v>16712</v>
      </c>
      <c r="X21" s="32">
        <f t="shared" si="7"/>
        <v>0</v>
      </c>
      <c r="Y21" s="32">
        <f t="shared" si="8"/>
        <v>0</v>
      </c>
      <c r="Z21" s="32">
        <f t="shared" si="9"/>
        <v>4178</v>
      </c>
      <c r="AA21" s="32"/>
      <c r="AB21" s="32"/>
    </row>
    <row r="22" spans="1:28">
      <c r="A22" t="s">
        <v>18</v>
      </c>
      <c r="B22" t="s">
        <v>41</v>
      </c>
      <c r="C22" s="32">
        <v>88.657503950731197</v>
      </c>
      <c r="D22" s="32">
        <v>17.076971695335502</v>
      </c>
      <c r="E22" s="32">
        <v>9.5235200522819099</v>
      </c>
      <c r="F22" s="32">
        <v>0</v>
      </c>
      <c r="G22">
        <v>5</v>
      </c>
      <c r="H22">
        <v>1</v>
      </c>
      <c r="I22">
        <v>1</v>
      </c>
      <c r="J22">
        <v>1</v>
      </c>
      <c r="K22">
        <v>8</v>
      </c>
      <c r="L22" s="64">
        <f t="shared" si="4"/>
        <v>0.27</v>
      </c>
      <c r="M22" s="64"/>
      <c r="N22">
        <v>8</v>
      </c>
      <c r="T22" t="s">
        <v>18</v>
      </c>
      <c r="U22" t="s">
        <v>566</v>
      </c>
      <c r="V22" s="32">
        <f t="shared" si="5"/>
        <v>0</v>
      </c>
      <c r="W22" s="32">
        <f t="shared" si="6"/>
        <v>0</v>
      </c>
      <c r="X22" s="32">
        <f t="shared" si="7"/>
        <v>0</v>
      </c>
      <c r="Y22" s="32">
        <f t="shared" si="8"/>
        <v>0</v>
      </c>
      <c r="Z22" s="32">
        <f t="shared" si="9"/>
        <v>0</v>
      </c>
      <c r="AA22" s="32"/>
    </row>
    <row r="23" spans="1:28">
      <c r="A23" t="s">
        <v>18</v>
      </c>
      <c r="B23" t="s">
        <v>42</v>
      </c>
      <c r="C23" s="32">
        <v>49.511400651465799</v>
      </c>
      <c r="D23" s="32">
        <v>3.25732899022801</v>
      </c>
      <c r="E23" s="32">
        <v>0</v>
      </c>
      <c r="F23" s="32">
        <v>0</v>
      </c>
      <c r="G23">
        <v>1</v>
      </c>
      <c r="H23">
        <v>1</v>
      </c>
      <c r="I23">
        <v>1</v>
      </c>
      <c r="J23">
        <v>1</v>
      </c>
      <c r="K23">
        <v>4</v>
      </c>
      <c r="L23" s="64">
        <f t="shared" si="4"/>
        <v>0.13</v>
      </c>
      <c r="M23" s="64"/>
      <c r="N23">
        <v>0</v>
      </c>
      <c r="T23" t="s">
        <v>18</v>
      </c>
      <c r="U23" t="s">
        <v>567</v>
      </c>
      <c r="V23" s="32">
        <f t="shared" si="5"/>
        <v>0</v>
      </c>
      <c r="W23" s="32">
        <f t="shared" si="6"/>
        <v>0</v>
      </c>
      <c r="X23" s="32">
        <f t="shared" si="7"/>
        <v>0</v>
      </c>
      <c r="Y23" s="32">
        <f t="shared" si="8"/>
        <v>0</v>
      </c>
      <c r="Z23" s="32">
        <f t="shared" si="9"/>
        <v>0</v>
      </c>
      <c r="AA23" s="32"/>
    </row>
    <row r="24" spans="1:28">
      <c r="A24" t="s">
        <v>18</v>
      </c>
      <c r="B24" t="s">
        <v>43</v>
      </c>
      <c r="C24" s="32">
        <v>100</v>
      </c>
      <c r="D24" s="32">
        <v>33.3333333333333</v>
      </c>
      <c r="E24" s="32">
        <v>0</v>
      </c>
      <c r="F24" s="32">
        <v>66.6666666666667</v>
      </c>
      <c r="G24">
        <v>6</v>
      </c>
      <c r="H24">
        <v>1</v>
      </c>
      <c r="I24">
        <v>1</v>
      </c>
      <c r="J24">
        <v>3</v>
      </c>
      <c r="K24">
        <v>11</v>
      </c>
      <c r="L24" s="64">
        <f t="shared" si="4"/>
        <v>0.37</v>
      </c>
      <c r="M24" s="64"/>
      <c r="N24">
        <v>11</v>
      </c>
    </row>
    <row r="25" spans="1:28">
      <c r="A25" t="s">
        <v>18</v>
      </c>
      <c r="B25" t="s">
        <v>44</v>
      </c>
      <c r="C25" s="32">
        <v>86.757123695488602</v>
      </c>
      <c r="D25" s="32">
        <v>35.693067687375297</v>
      </c>
      <c r="E25" s="32">
        <v>27.615729381358999</v>
      </c>
      <c r="F25" s="32">
        <v>0.65773546635260205</v>
      </c>
      <c r="G25">
        <v>5</v>
      </c>
      <c r="H25">
        <v>1</v>
      </c>
      <c r="I25">
        <v>1</v>
      </c>
      <c r="J25">
        <v>1</v>
      </c>
      <c r="K25">
        <v>8</v>
      </c>
      <c r="L25" s="64">
        <f t="shared" si="4"/>
        <v>0.27</v>
      </c>
      <c r="M25" s="64"/>
      <c r="N25">
        <v>8</v>
      </c>
      <c r="T25" s="1" t="s">
        <v>575</v>
      </c>
      <c r="V25" s="6" t="s">
        <v>158</v>
      </c>
      <c r="W25" s="6" t="s">
        <v>134</v>
      </c>
      <c r="X25" s="6" t="s">
        <v>159</v>
      </c>
      <c r="Y25" s="6" t="s">
        <v>135</v>
      </c>
      <c r="Z25" s="6" t="s">
        <v>136</v>
      </c>
    </row>
    <row r="26" spans="1:28">
      <c r="A26" t="s">
        <v>18</v>
      </c>
      <c r="B26" t="s">
        <v>45</v>
      </c>
      <c r="C26" s="32">
        <v>78.190690690690701</v>
      </c>
      <c r="D26" s="32">
        <v>30.386636636636599</v>
      </c>
      <c r="E26" s="32">
        <v>0</v>
      </c>
      <c r="F26" s="32">
        <v>0</v>
      </c>
      <c r="G26">
        <v>4</v>
      </c>
      <c r="H26">
        <v>1</v>
      </c>
      <c r="I26">
        <v>1</v>
      </c>
      <c r="J26">
        <v>1</v>
      </c>
      <c r="K26">
        <v>7</v>
      </c>
      <c r="L26" s="64">
        <f t="shared" si="4"/>
        <v>0.23</v>
      </c>
      <c r="M26" s="64"/>
      <c r="N26">
        <v>7</v>
      </c>
      <c r="T26" s="1" t="s">
        <v>6</v>
      </c>
      <c r="V26" s="1" t="s">
        <v>576</v>
      </c>
      <c r="W26" s="1" t="s">
        <v>577</v>
      </c>
      <c r="X26" s="1" t="s">
        <v>578</v>
      </c>
      <c r="Y26" s="1" t="s">
        <v>579</v>
      </c>
      <c r="Z26" s="1" t="s">
        <v>580</v>
      </c>
    </row>
    <row r="27" spans="1:28">
      <c r="A27" t="s">
        <v>18</v>
      </c>
      <c r="B27" t="s">
        <v>46</v>
      </c>
      <c r="C27" s="32">
        <v>62.0645941129848</v>
      </c>
      <c r="D27" s="32">
        <v>0</v>
      </c>
      <c r="E27" s="32">
        <v>13.0193379099462</v>
      </c>
      <c r="F27" s="32">
        <v>0</v>
      </c>
      <c r="G27">
        <v>3</v>
      </c>
      <c r="H27">
        <v>1</v>
      </c>
      <c r="I27">
        <v>1</v>
      </c>
      <c r="J27">
        <v>1</v>
      </c>
      <c r="K27">
        <v>6</v>
      </c>
      <c r="L27" s="64">
        <f t="shared" si="4"/>
        <v>0.2</v>
      </c>
      <c r="M27" s="64"/>
      <c r="N27">
        <v>6</v>
      </c>
      <c r="T27" t="s">
        <v>18</v>
      </c>
      <c r="V27" s="32">
        <f>SUM(V15:V23)</f>
        <v>39419.800000000003</v>
      </c>
      <c r="W27" s="32">
        <f>SUM(W15:W23)</f>
        <v>35241.800000000003</v>
      </c>
      <c r="X27" s="32">
        <f>SUM(X15:X23)</f>
        <v>0</v>
      </c>
      <c r="Y27" s="32">
        <f>SUM(Y15:Y23)</f>
        <v>0</v>
      </c>
      <c r="Z27" s="32">
        <f>SUM(Z15:Z23)</f>
        <v>4178</v>
      </c>
    </row>
    <row r="28" spans="1:28">
      <c r="A28" t="s">
        <v>18</v>
      </c>
      <c r="B28" t="s">
        <v>47</v>
      </c>
      <c r="C28" s="32">
        <v>85.0510138189332</v>
      </c>
      <c r="D28" s="32">
        <v>0.161436135864652</v>
      </c>
      <c r="E28" s="32">
        <v>0</v>
      </c>
      <c r="F28" s="32">
        <v>2.77024409143743</v>
      </c>
      <c r="G28">
        <v>5</v>
      </c>
      <c r="H28">
        <v>1</v>
      </c>
      <c r="I28">
        <v>1</v>
      </c>
      <c r="J28">
        <v>1</v>
      </c>
      <c r="K28">
        <v>8</v>
      </c>
      <c r="L28" s="64">
        <f t="shared" si="4"/>
        <v>0.27</v>
      </c>
      <c r="M28" s="64"/>
      <c r="N28">
        <v>8</v>
      </c>
    </row>
    <row r="29" spans="1:28">
      <c r="A29" t="s">
        <v>18</v>
      </c>
      <c r="B29" t="s">
        <v>48</v>
      </c>
      <c r="C29" s="32">
        <v>83.3333333333333</v>
      </c>
      <c r="D29" s="32">
        <v>16.6666666666667</v>
      </c>
      <c r="E29" s="32">
        <v>25</v>
      </c>
      <c r="F29" s="32">
        <v>0</v>
      </c>
      <c r="G29">
        <v>5</v>
      </c>
      <c r="H29">
        <v>1</v>
      </c>
      <c r="I29">
        <v>1</v>
      </c>
      <c r="J29">
        <v>1</v>
      </c>
      <c r="K29">
        <v>8</v>
      </c>
      <c r="L29" s="64">
        <f t="shared" si="4"/>
        <v>0.27</v>
      </c>
      <c r="M29" s="64"/>
      <c r="N29">
        <v>8</v>
      </c>
      <c r="T29" s="1" t="s">
        <v>534</v>
      </c>
      <c r="W29" s="6" t="s">
        <v>581</v>
      </c>
      <c r="X29" s="6" t="s">
        <v>582</v>
      </c>
      <c r="Y29" s="6" t="s">
        <v>583</v>
      </c>
      <c r="Z29" s="6" t="s">
        <v>584</v>
      </c>
    </row>
    <row r="30" spans="1:28">
      <c r="A30" t="s">
        <v>18</v>
      </c>
      <c r="B30" t="s">
        <v>49</v>
      </c>
      <c r="C30" s="32">
        <v>58.044311887516002</v>
      </c>
      <c r="D30" s="32">
        <v>0</v>
      </c>
      <c r="E30" s="32">
        <v>6.4493679875017804</v>
      </c>
      <c r="F30" s="32">
        <v>0</v>
      </c>
      <c r="G30">
        <v>2</v>
      </c>
      <c r="H30">
        <v>1</v>
      </c>
      <c r="I30">
        <v>1</v>
      </c>
      <c r="J30">
        <v>1</v>
      </c>
      <c r="K30">
        <v>5</v>
      </c>
      <c r="L30" s="64">
        <f t="shared" si="4"/>
        <v>0.17</v>
      </c>
      <c r="M30" s="64"/>
      <c r="N30">
        <v>5</v>
      </c>
      <c r="T30" s="1" t="s">
        <v>6</v>
      </c>
      <c r="U30" s="1"/>
      <c r="W30" s="1" t="s">
        <v>539</v>
      </c>
      <c r="X30" s="1" t="s">
        <v>540</v>
      </c>
      <c r="Y30" s="1" t="s">
        <v>541</v>
      </c>
      <c r="Z30" s="1" t="s">
        <v>542</v>
      </c>
    </row>
    <row r="31" spans="1:28">
      <c r="A31" t="s">
        <v>18</v>
      </c>
      <c r="B31" t="s">
        <v>50</v>
      </c>
      <c r="C31" s="32">
        <v>41.517945583910397</v>
      </c>
      <c r="D31" s="32">
        <v>0</v>
      </c>
      <c r="E31" s="32">
        <v>3.7743586894463999</v>
      </c>
      <c r="F31" s="32">
        <v>0</v>
      </c>
      <c r="G31">
        <v>1</v>
      </c>
      <c r="H31">
        <v>1</v>
      </c>
      <c r="I31">
        <v>1</v>
      </c>
      <c r="J31">
        <v>1</v>
      </c>
      <c r="K31">
        <v>4</v>
      </c>
      <c r="L31" s="64">
        <f t="shared" si="4"/>
        <v>0.13</v>
      </c>
      <c r="M31" s="64"/>
      <c r="N31">
        <v>4</v>
      </c>
      <c r="T31" t="s">
        <v>18</v>
      </c>
      <c r="W31">
        <f>(W27/$V$27)*100</f>
        <v>89.401265353959175</v>
      </c>
      <c r="X31">
        <f t="shared" ref="X31:Z31" si="10">(X27/$V$27)*100</f>
        <v>0</v>
      </c>
      <c r="Y31">
        <f t="shared" si="10"/>
        <v>0</v>
      </c>
      <c r="Z31">
        <f t="shared" si="10"/>
        <v>10.598734646040821</v>
      </c>
    </row>
    <row r="32" spans="1:28">
      <c r="A32" t="s">
        <v>18</v>
      </c>
      <c r="B32" t="s">
        <v>51</v>
      </c>
      <c r="C32" s="32">
        <v>54.667714206488597</v>
      </c>
      <c r="D32" s="32">
        <v>9.9336558112785092</v>
      </c>
      <c r="E32" s="32">
        <v>5.0990541331608004</v>
      </c>
      <c r="F32" s="32">
        <v>0</v>
      </c>
      <c r="G32">
        <v>2</v>
      </c>
      <c r="H32">
        <v>1</v>
      </c>
      <c r="I32">
        <v>1</v>
      </c>
      <c r="J32">
        <v>1</v>
      </c>
      <c r="K32">
        <v>5</v>
      </c>
      <c r="L32" s="64">
        <f t="shared" si="4"/>
        <v>0.17</v>
      </c>
      <c r="M32" s="64"/>
      <c r="N32">
        <v>5</v>
      </c>
    </row>
    <row r="33" spans="1:22">
      <c r="A33" t="s">
        <v>18</v>
      </c>
      <c r="B33" t="s">
        <v>52</v>
      </c>
      <c r="C33" s="32">
        <v>27.967601130110001</v>
      </c>
      <c r="D33" s="32">
        <v>3.5490669468806799</v>
      </c>
      <c r="E33" s="32">
        <v>1.2777191149279301</v>
      </c>
      <c r="F33" s="32">
        <v>1.0919775448025499</v>
      </c>
      <c r="G33">
        <v>1</v>
      </c>
      <c r="H33">
        <v>1</v>
      </c>
      <c r="I33">
        <v>1</v>
      </c>
      <c r="J33">
        <v>1</v>
      </c>
      <c r="K33">
        <v>4</v>
      </c>
      <c r="L33" s="64">
        <f t="shared" si="4"/>
        <v>0.13</v>
      </c>
      <c r="M33" s="64"/>
      <c r="N33">
        <v>4</v>
      </c>
      <c r="V33" s="6"/>
    </row>
    <row r="34" spans="1:22">
      <c r="A34" t="s">
        <v>18</v>
      </c>
      <c r="B34" t="s">
        <v>53</v>
      </c>
      <c r="C34" s="32">
        <v>95.329978875010099</v>
      </c>
      <c r="D34" s="32">
        <v>33.5795136931375</v>
      </c>
      <c r="E34" s="32">
        <v>30.705133722989402</v>
      </c>
      <c r="F34" s="32">
        <v>0.88456855040516502</v>
      </c>
      <c r="G34">
        <v>6</v>
      </c>
      <c r="H34">
        <v>1</v>
      </c>
      <c r="I34">
        <v>1</v>
      </c>
      <c r="J34">
        <v>1</v>
      </c>
      <c r="K34">
        <v>9</v>
      </c>
      <c r="L34" s="64">
        <f t="shared" si="4"/>
        <v>0.3</v>
      </c>
      <c r="M34" s="64"/>
      <c r="N34">
        <v>9</v>
      </c>
    </row>
    <row r="35" spans="1:22">
      <c r="A35" t="s">
        <v>18</v>
      </c>
      <c r="B35" t="s">
        <v>54</v>
      </c>
      <c r="C35" s="32">
        <v>82.715534008216196</v>
      </c>
      <c r="D35" s="32">
        <v>13.994095565190699</v>
      </c>
      <c r="E35" s="32">
        <v>15.575121045657401</v>
      </c>
      <c r="F35" s="32">
        <v>5.1512793996261896</v>
      </c>
      <c r="G35">
        <v>5</v>
      </c>
      <c r="H35">
        <v>1</v>
      </c>
      <c r="I35">
        <v>1</v>
      </c>
      <c r="J35">
        <v>1</v>
      </c>
      <c r="K35">
        <v>8</v>
      </c>
      <c r="L35" s="64">
        <f t="shared" si="4"/>
        <v>0.27</v>
      </c>
      <c r="M35" s="64"/>
      <c r="N35">
        <v>8</v>
      </c>
    </row>
    <row r="36" spans="1:22">
      <c r="A36" t="s">
        <v>18</v>
      </c>
      <c r="B36" t="s">
        <v>56</v>
      </c>
      <c r="C36" s="32">
        <v>89.401265353959204</v>
      </c>
      <c r="D36" s="32">
        <v>0</v>
      </c>
      <c r="E36" s="32">
        <v>0</v>
      </c>
      <c r="F36" s="32">
        <v>0</v>
      </c>
      <c r="G36">
        <v>5</v>
      </c>
      <c r="H36">
        <v>1</v>
      </c>
      <c r="I36">
        <v>1</v>
      </c>
      <c r="J36">
        <v>1</v>
      </c>
      <c r="K36" s="65">
        <v>8</v>
      </c>
      <c r="L36" s="64">
        <f>ROUND((K36/24)*(4/100)*20,2)</f>
        <v>0.27</v>
      </c>
      <c r="M36" s="67" t="s">
        <v>520</v>
      </c>
      <c r="N36">
        <v>13</v>
      </c>
      <c r="O36" s="64"/>
    </row>
    <row r="37" spans="1:22">
      <c r="A37" t="s">
        <v>18</v>
      </c>
      <c r="B37" t="s">
        <v>57</v>
      </c>
      <c r="C37" s="32">
        <v>100</v>
      </c>
      <c r="D37" s="32">
        <v>0</v>
      </c>
      <c r="E37" s="32">
        <v>0</v>
      </c>
      <c r="F37" s="32">
        <v>0</v>
      </c>
      <c r="G37">
        <v>6</v>
      </c>
      <c r="H37">
        <v>1</v>
      </c>
      <c r="I37">
        <v>1</v>
      </c>
      <c r="J37">
        <v>1</v>
      </c>
      <c r="K37">
        <v>9</v>
      </c>
      <c r="L37" s="64">
        <f t="shared" ref="L37:L100" si="11">ROUND((K37/24)*(4/100)*20,2)</f>
        <v>0.3</v>
      </c>
      <c r="M37" s="64"/>
      <c r="N37">
        <v>9</v>
      </c>
    </row>
    <row r="38" spans="1:22">
      <c r="A38" t="s">
        <v>18</v>
      </c>
      <c r="B38" t="s">
        <v>58</v>
      </c>
      <c r="C38" s="32">
        <v>100</v>
      </c>
      <c r="D38" s="32">
        <v>5.57387322559733</v>
      </c>
      <c r="E38" s="32">
        <v>3.94251232117026</v>
      </c>
      <c r="F38" s="32">
        <v>0</v>
      </c>
      <c r="G38">
        <v>6</v>
      </c>
      <c r="H38">
        <v>1</v>
      </c>
      <c r="I38">
        <v>1</v>
      </c>
      <c r="J38">
        <v>1</v>
      </c>
      <c r="K38">
        <v>9</v>
      </c>
      <c r="L38" s="64">
        <f t="shared" si="11"/>
        <v>0.3</v>
      </c>
      <c r="M38" s="64"/>
      <c r="N38">
        <v>9</v>
      </c>
    </row>
    <row r="39" spans="1:22">
      <c r="A39" t="s">
        <v>18</v>
      </c>
      <c r="B39" t="s">
        <v>59</v>
      </c>
      <c r="C39" s="32">
        <v>100</v>
      </c>
      <c r="D39" s="32">
        <v>6.9504851134728298</v>
      </c>
      <c r="E39" s="32">
        <v>0</v>
      </c>
      <c r="F39" s="32">
        <v>0</v>
      </c>
      <c r="G39">
        <v>6</v>
      </c>
      <c r="H39">
        <v>1</v>
      </c>
      <c r="I39">
        <v>1</v>
      </c>
      <c r="J39">
        <v>1</v>
      </c>
      <c r="K39">
        <v>9</v>
      </c>
      <c r="L39" s="64">
        <f t="shared" si="11"/>
        <v>0.3</v>
      </c>
      <c r="M39" s="64"/>
      <c r="N39">
        <v>9</v>
      </c>
    </row>
    <row r="40" spans="1:22">
      <c r="A40" t="s">
        <v>18</v>
      </c>
      <c r="B40" t="s">
        <v>60</v>
      </c>
      <c r="C40" s="32">
        <v>86.678004535147394</v>
      </c>
      <c r="D40" s="32">
        <v>9.6371882086167808</v>
      </c>
      <c r="E40" s="32">
        <v>20.8333333333333</v>
      </c>
      <c r="F40" s="32">
        <v>0</v>
      </c>
      <c r="G40">
        <v>5</v>
      </c>
      <c r="H40">
        <v>1</v>
      </c>
      <c r="I40">
        <v>1</v>
      </c>
      <c r="J40">
        <v>1</v>
      </c>
      <c r="K40">
        <v>8</v>
      </c>
      <c r="L40" s="64">
        <f t="shared" si="11"/>
        <v>0.27</v>
      </c>
      <c r="M40" s="64"/>
      <c r="N40">
        <v>8</v>
      </c>
    </row>
    <row r="41" spans="1:22">
      <c r="A41" t="s">
        <v>18</v>
      </c>
      <c r="B41" t="s">
        <v>61</v>
      </c>
      <c r="C41" s="32">
        <v>100</v>
      </c>
      <c r="D41" s="32">
        <v>28.089887640449401</v>
      </c>
      <c r="E41" s="32">
        <v>14.044943820224701</v>
      </c>
      <c r="F41" s="32">
        <v>0</v>
      </c>
      <c r="G41">
        <v>6</v>
      </c>
      <c r="H41">
        <v>1</v>
      </c>
      <c r="I41">
        <v>1</v>
      </c>
      <c r="J41">
        <v>1</v>
      </c>
      <c r="K41">
        <v>9</v>
      </c>
      <c r="L41" s="64">
        <f t="shared" si="11"/>
        <v>0.3</v>
      </c>
      <c r="M41" s="64"/>
      <c r="N41">
        <v>9</v>
      </c>
    </row>
    <row r="42" spans="1:22">
      <c r="A42" t="s">
        <v>18</v>
      </c>
      <c r="B42" t="s">
        <v>62</v>
      </c>
      <c r="C42" s="32">
        <v>82.419813235891198</v>
      </c>
      <c r="D42" s="32">
        <v>17.580186764108799</v>
      </c>
      <c r="E42" s="32">
        <v>0</v>
      </c>
      <c r="F42" s="32">
        <v>82.419813235891198</v>
      </c>
      <c r="G42">
        <v>5</v>
      </c>
      <c r="H42">
        <v>1</v>
      </c>
      <c r="I42">
        <v>1</v>
      </c>
      <c r="J42">
        <v>5</v>
      </c>
      <c r="K42">
        <v>12</v>
      </c>
      <c r="L42" s="64">
        <f t="shared" si="11"/>
        <v>0.4</v>
      </c>
      <c r="M42" s="64"/>
      <c r="N42">
        <v>12</v>
      </c>
    </row>
    <row r="43" spans="1:22">
      <c r="A43" t="s">
        <v>18</v>
      </c>
      <c r="B43" t="s">
        <v>63</v>
      </c>
      <c r="C43" s="32">
        <v>57.725764196764402</v>
      </c>
      <c r="D43" s="32">
        <v>0</v>
      </c>
      <c r="E43" s="32">
        <v>0</v>
      </c>
      <c r="F43" s="32">
        <v>0</v>
      </c>
      <c r="G43">
        <v>2</v>
      </c>
      <c r="H43">
        <v>1</v>
      </c>
      <c r="I43">
        <v>1</v>
      </c>
      <c r="J43">
        <v>1</v>
      </c>
      <c r="K43">
        <v>5</v>
      </c>
      <c r="L43" s="64">
        <f t="shared" si="11"/>
        <v>0.17</v>
      </c>
      <c r="M43" s="64"/>
      <c r="N43">
        <v>5</v>
      </c>
    </row>
    <row r="44" spans="1:22">
      <c r="A44" t="s">
        <v>18</v>
      </c>
      <c r="B44" t="s">
        <v>64</v>
      </c>
      <c r="C44" s="32">
        <v>76.406904387777601</v>
      </c>
      <c r="D44" s="32">
        <v>6.3412563864316196</v>
      </c>
      <c r="E44" s="32">
        <v>12.2349963123248</v>
      </c>
      <c r="F44" s="32">
        <v>0</v>
      </c>
      <c r="G44">
        <v>4</v>
      </c>
      <c r="H44">
        <v>1</v>
      </c>
      <c r="I44">
        <v>1</v>
      </c>
      <c r="J44">
        <v>1</v>
      </c>
      <c r="K44">
        <v>7</v>
      </c>
      <c r="L44" s="64">
        <f t="shared" si="11"/>
        <v>0.23</v>
      </c>
      <c r="M44" s="64"/>
      <c r="N44">
        <v>7</v>
      </c>
    </row>
    <row r="45" spans="1:22">
      <c r="A45" t="s">
        <v>18</v>
      </c>
      <c r="B45" t="s">
        <v>65</v>
      </c>
      <c r="C45" s="32">
        <v>77.473165650665905</v>
      </c>
      <c r="D45" s="32">
        <v>0.76191667821514997</v>
      </c>
      <c r="E45" s="32">
        <v>5.79354794820921</v>
      </c>
      <c r="F45" s="32">
        <v>0</v>
      </c>
      <c r="G45">
        <v>4</v>
      </c>
      <c r="H45">
        <v>1</v>
      </c>
      <c r="I45">
        <v>1</v>
      </c>
      <c r="J45">
        <v>1</v>
      </c>
      <c r="K45">
        <v>7</v>
      </c>
      <c r="L45" s="64">
        <f t="shared" si="11"/>
        <v>0.23</v>
      </c>
      <c r="M45" s="64"/>
      <c r="N45">
        <v>7</v>
      </c>
    </row>
    <row r="46" spans="1:22">
      <c r="A46" t="s">
        <v>18</v>
      </c>
      <c r="B46" t="s">
        <v>66</v>
      </c>
      <c r="C46" s="32">
        <v>100</v>
      </c>
      <c r="D46" s="32">
        <v>22.8731331565</v>
      </c>
      <c r="E46" s="32">
        <v>31.8139247253016</v>
      </c>
      <c r="F46" s="32">
        <v>0</v>
      </c>
      <c r="G46">
        <v>6</v>
      </c>
      <c r="H46">
        <v>1</v>
      </c>
      <c r="I46">
        <v>1</v>
      </c>
      <c r="J46">
        <v>1</v>
      </c>
      <c r="K46">
        <v>9</v>
      </c>
      <c r="L46" s="64">
        <f t="shared" si="11"/>
        <v>0.3</v>
      </c>
      <c r="M46" s="64"/>
      <c r="N46">
        <v>9</v>
      </c>
    </row>
    <row r="47" spans="1:22">
      <c r="A47" t="s">
        <v>18</v>
      </c>
      <c r="B47" t="s">
        <v>67</v>
      </c>
      <c r="C47" s="32">
        <v>100</v>
      </c>
      <c r="D47" s="32">
        <v>0</v>
      </c>
      <c r="E47" s="32">
        <v>0</v>
      </c>
      <c r="F47" s="32">
        <v>0</v>
      </c>
      <c r="G47">
        <v>6</v>
      </c>
      <c r="H47">
        <v>1</v>
      </c>
      <c r="I47">
        <v>1</v>
      </c>
      <c r="J47">
        <v>1</v>
      </c>
      <c r="K47">
        <v>9</v>
      </c>
      <c r="L47" s="64">
        <f t="shared" si="11"/>
        <v>0.3</v>
      </c>
      <c r="M47" s="64"/>
      <c r="N47">
        <v>9</v>
      </c>
    </row>
    <row r="48" spans="1:22">
      <c r="A48" t="s">
        <v>18</v>
      </c>
      <c r="B48" t="s">
        <v>68</v>
      </c>
      <c r="C48" s="32">
        <v>40.438397581254698</v>
      </c>
      <c r="D48" s="32">
        <v>9.3348450491307595</v>
      </c>
      <c r="E48" s="32">
        <v>0.90702947845805004</v>
      </c>
      <c r="F48" s="32">
        <v>2.9856386999244098</v>
      </c>
      <c r="G48">
        <v>1</v>
      </c>
      <c r="H48">
        <v>1</v>
      </c>
      <c r="I48">
        <v>1</v>
      </c>
      <c r="J48">
        <v>1</v>
      </c>
      <c r="K48">
        <v>4</v>
      </c>
      <c r="L48" s="64">
        <f t="shared" si="11"/>
        <v>0.13</v>
      </c>
      <c r="M48" s="64"/>
      <c r="N48">
        <v>4</v>
      </c>
    </row>
    <row r="49" spans="1:14">
      <c r="A49" t="s">
        <v>18</v>
      </c>
      <c r="B49" t="s">
        <v>69</v>
      </c>
      <c r="C49" s="32">
        <v>69.002684650039299</v>
      </c>
      <c r="D49" s="32">
        <v>11.9565758710735</v>
      </c>
      <c r="E49" s="32">
        <v>19.053434475952301</v>
      </c>
      <c r="F49" s="32">
        <v>0</v>
      </c>
      <c r="G49">
        <v>3</v>
      </c>
      <c r="H49">
        <v>1</v>
      </c>
      <c r="I49">
        <v>1</v>
      </c>
      <c r="J49">
        <v>1</v>
      </c>
      <c r="K49">
        <v>6</v>
      </c>
      <c r="L49" s="64">
        <f t="shared" si="11"/>
        <v>0.2</v>
      </c>
      <c r="M49" s="64"/>
      <c r="N49">
        <v>6</v>
      </c>
    </row>
    <row r="50" spans="1:14">
      <c r="A50" t="s">
        <v>18</v>
      </c>
      <c r="B50" t="s">
        <v>70</v>
      </c>
      <c r="C50" s="32">
        <v>95.6280818573115</v>
      </c>
      <c r="D50" s="32">
        <v>20.899149385165099</v>
      </c>
      <c r="E50" s="32">
        <v>16.280902960248401</v>
      </c>
      <c r="F50" s="32">
        <v>0</v>
      </c>
      <c r="G50">
        <v>6</v>
      </c>
      <c r="H50">
        <v>1</v>
      </c>
      <c r="I50">
        <v>1</v>
      </c>
      <c r="J50">
        <v>1</v>
      </c>
      <c r="K50">
        <v>9</v>
      </c>
      <c r="L50" s="64">
        <f t="shared" si="11"/>
        <v>0.3</v>
      </c>
      <c r="M50" s="64"/>
      <c r="N50">
        <v>9</v>
      </c>
    </row>
    <row r="51" spans="1:14">
      <c r="A51" t="s">
        <v>18</v>
      </c>
      <c r="B51" t="s">
        <v>71</v>
      </c>
      <c r="C51" s="32">
        <v>100</v>
      </c>
      <c r="D51" s="32">
        <v>17.701361704286299</v>
      </c>
      <c r="E51" s="32">
        <v>13.069582085481199</v>
      </c>
      <c r="F51" s="32">
        <v>0</v>
      </c>
      <c r="G51">
        <v>6</v>
      </c>
      <c r="H51">
        <v>1</v>
      </c>
      <c r="I51">
        <v>1</v>
      </c>
      <c r="J51">
        <v>1</v>
      </c>
      <c r="K51">
        <v>9</v>
      </c>
      <c r="L51" s="64">
        <f t="shared" si="11"/>
        <v>0.3</v>
      </c>
      <c r="M51" s="64"/>
      <c r="N51">
        <v>9</v>
      </c>
    </row>
    <row r="52" spans="1:14">
      <c r="A52" t="s">
        <v>18</v>
      </c>
      <c r="B52" t="s">
        <v>72</v>
      </c>
      <c r="C52" s="32">
        <v>89.678652759224704</v>
      </c>
      <c r="D52" s="32">
        <v>19.7858642317406</v>
      </c>
      <c r="E52" s="32">
        <v>0</v>
      </c>
      <c r="F52" s="32">
        <v>0</v>
      </c>
      <c r="G52">
        <v>5</v>
      </c>
      <c r="H52">
        <v>1</v>
      </c>
      <c r="I52">
        <v>1</v>
      </c>
      <c r="J52">
        <v>1</v>
      </c>
      <c r="K52">
        <v>8</v>
      </c>
      <c r="L52" s="64">
        <f t="shared" si="11"/>
        <v>0.27</v>
      </c>
      <c r="M52" s="64"/>
      <c r="N52">
        <v>9</v>
      </c>
    </row>
    <row r="53" spans="1:14">
      <c r="A53" t="s">
        <v>18</v>
      </c>
      <c r="B53" t="s">
        <v>73</v>
      </c>
      <c r="C53" s="32">
        <v>76.942128717532995</v>
      </c>
      <c r="D53" s="32">
        <v>38.694729939217403</v>
      </c>
      <c r="E53" s="32">
        <v>17.049250412920401</v>
      </c>
      <c r="F53" s="32">
        <v>0</v>
      </c>
      <c r="G53">
        <v>4</v>
      </c>
      <c r="H53">
        <v>1</v>
      </c>
      <c r="I53">
        <v>1</v>
      </c>
      <c r="J53">
        <v>1</v>
      </c>
      <c r="K53">
        <v>7</v>
      </c>
      <c r="L53" s="64">
        <f t="shared" si="11"/>
        <v>0.23</v>
      </c>
      <c r="M53" s="64"/>
      <c r="N53">
        <v>7</v>
      </c>
    </row>
    <row r="54" spans="1:14">
      <c r="A54" t="s">
        <v>18</v>
      </c>
      <c r="B54" t="s">
        <v>74</v>
      </c>
      <c r="C54" s="32">
        <v>100</v>
      </c>
      <c r="D54" s="32">
        <v>0</v>
      </c>
      <c r="E54" s="32">
        <v>0</v>
      </c>
      <c r="F54" s="32">
        <v>0</v>
      </c>
      <c r="G54">
        <v>6</v>
      </c>
      <c r="H54">
        <v>1</v>
      </c>
      <c r="I54">
        <v>1</v>
      </c>
      <c r="J54">
        <v>1</v>
      </c>
      <c r="K54">
        <v>9</v>
      </c>
      <c r="L54" s="64">
        <f t="shared" si="11"/>
        <v>0.3</v>
      </c>
      <c r="M54" s="64"/>
      <c r="N54">
        <v>9</v>
      </c>
    </row>
    <row r="55" spans="1:14">
      <c r="A55" t="s">
        <v>18</v>
      </c>
      <c r="B55" t="s">
        <v>75</v>
      </c>
      <c r="C55" s="32">
        <v>75.796694623247603</v>
      </c>
      <c r="D55" s="32">
        <v>6.2178274958462003</v>
      </c>
      <c r="E55" s="32">
        <v>6.2178274958462003</v>
      </c>
      <c r="F55" s="32">
        <v>0</v>
      </c>
      <c r="G55">
        <v>4</v>
      </c>
      <c r="H55">
        <v>1</v>
      </c>
      <c r="I55">
        <v>1</v>
      </c>
      <c r="J55">
        <v>1</v>
      </c>
      <c r="K55">
        <v>7</v>
      </c>
      <c r="L55" s="64">
        <f t="shared" si="11"/>
        <v>0.23</v>
      </c>
      <c r="M55" s="64"/>
      <c r="N55">
        <v>7</v>
      </c>
    </row>
    <row r="56" spans="1:14">
      <c r="A56" t="s">
        <v>18</v>
      </c>
      <c r="B56" t="s">
        <v>76</v>
      </c>
      <c r="C56" s="32">
        <v>99.332213397827303</v>
      </c>
      <c r="D56" s="32">
        <v>39.4491152308482</v>
      </c>
      <c r="E56" s="32">
        <v>14.3712292317097</v>
      </c>
      <c r="F56" s="32">
        <v>0</v>
      </c>
      <c r="G56">
        <v>6</v>
      </c>
      <c r="H56">
        <v>1</v>
      </c>
      <c r="I56">
        <v>1</v>
      </c>
      <c r="J56">
        <v>1</v>
      </c>
      <c r="K56">
        <v>9</v>
      </c>
      <c r="L56" s="64">
        <f t="shared" si="11"/>
        <v>0.3</v>
      </c>
      <c r="M56" s="64"/>
      <c r="N56">
        <v>9</v>
      </c>
    </row>
    <row r="57" spans="1:14">
      <c r="A57" t="s">
        <v>18</v>
      </c>
      <c r="B57" t="s">
        <v>77</v>
      </c>
      <c r="C57" s="32">
        <v>89.848291897522898</v>
      </c>
      <c r="D57" s="32">
        <v>16.661317001535</v>
      </c>
      <c r="E57" s="32">
        <v>3.7025148892300002</v>
      </c>
      <c r="F57" s="32">
        <v>0</v>
      </c>
      <c r="G57">
        <v>5</v>
      </c>
      <c r="H57">
        <v>1</v>
      </c>
      <c r="I57">
        <v>1</v>
      </c>
      <c r="J57">
        <v>1</v>
      </c>
      <c r="K57">
        <v>8</v>
      </c>
      <c r="L57" s="64">
        <f t="shared" si="11"/>
        <v>0.27</v>
      </c>
      <c r="M57" s="64"/>
      <c r="N57">
        <v>8</v>
      </c>
    </row>
    <row r="58" spans="1:14">
      <c r="A58" t="s">
        <v>18</v>
      </c>
      <c r="B58" t="s">
        <v>78</v>
      </c>
      <c r="C58" s="32">
        <v>100</v>
      </c>
      <c r="D58" s="32">
        <v>12.8495469508482</v>
      </c>
      <c r="E58" s="32">
        <v>4.3974994321708802</v>
      </c>
      <c r="F58" s="32">
        <v>0</v>
      </c>
      <c r="G58">
        <v>6</v>
      </c>
      <c r="H58">
        <v>1</v>
      </c>
      <c r="I58">
        <v>1</v>
      </c>
      <c r="J58">
        <v>1</v>
      </c>
      <c r="K58">
        <v>9</v>
      </c>
      <c r="L58" s="64">
        <f t="shared" si="11"/>
        <v>0.3</v>
      </c>
      <c r="M58" s="64"/>
      <c r="N58">
        <v>9</v>
      </c>
    </row>
    <row r="59" spans="1:14">
      <c r="A59" t="s">
        <v>18</v>
      </c>
      <c r="B59" t="s">
        <v>79</v>
      </c>
      <c r="C59" s="32">
        <v>45.112258468278199</v>
      </c>
      <c r="D59" s="32">
        <v>0</v>
      </c>
      <c r="E59" s="32">
        <v>0</v>
      </c>
      <c r="F59" s="32">
        <v>0</v>
      </c>
      <c r="G59">
        <v>1</v>
      </c>
      <c r="H59">
        <v>1</v>
      </c>
      <c r="I59">
        <v>1</v>
      </c>
      <c r="J59">
        <v>1</v>
      </c>
      <c r="K59">
        <v>4</v>
      </c>
      <c r="L59" s="64">
        <f t="shared" si="11"/>
        <v>0.13</v>
      </c>
      <c r="M59" s="64"/>
      <c r="N59">
        <v>4</v>
      </c>
    </row>
    <row r="60" spans="1:14">
      <c r="A60" t="s">
        <v>18</v>
      </c>
      <c r="B60" t="s">
        <v>80</v>
      </c>
      <c r="C60" s="32">
        <v>54.545454545454497</v>
      </c>
      <c r="D60" s="32">
        <v>0</v>
      </c>
      <c r="E60" s="32">
        <v>27.272727272727298</v>
      </c>
      <c r="F60" s="32">
        <v>9.0909090909090899</v>
      </c>
      <c r="G60">
        <v>2</v>
      </c>
      <c r="H60">
        <v>1</v>
      </c>
      <c r="I60">
        <v>1</v>
      </c>
      <c r="J60">
        <v>1</v>
      </c>
      <c r="K60">
        <v>5</v>
      </c>
      <c r="L60" s="64">
        <f t="shared" si="11"/>
        <v>0.17</v>
      </c>
      <c r="M60" s="64"/>
      <c r="N60">
        <v>5</v>
      </c>
    </row>
    <row r="61" spans="1:14">
      <c r="A61" t="s">
        <v>18</v>
      </c>
      <c r="B61" t="s">
        <v>81</v>
      </c>
      <c r="C61" s="32">
        <v>46.341463414634099</v>
      </c>
      <c r="D61" s="32">
        <v>18.902439024390201</v>
      </c>
      <c r="E61" s="32">
        <v>0</v>
      </c>
      <c r="F61" s="32">
        <v>4.2682926829268304</v>
      </c>
      <c r="G61">
        <v>1</v>
      </c>
      <c r="H61">
        <v>1</v>
      </c>
      <c r="I61">
        <v>1</v>
      </c>
      <c r="J61">
        <v>1</v>
      </c>
      <c r="K61">
        <v>4</v>
      </c>
      <c r="L61" s="64">
        <f t="shared" si="11"/>
        <v>0.13</v>
      </c>
      <c r="M61" s="64"/>
      <c r="N61">
        <v>5</v>
      </c>
    </row>
    <row r="62" spans="1:14">
      <c r="A62" t="s">
        <v>18</v>
      </c>
      <c r="B62" t="s">
        <v>82</v>
      </c>
      <c r="G62">
        <v>0</v>
      </c>
      <c r="H62">
        <v>0</v>
      </c>
      <c r="I62">
        <v>0</v>
      </c>
      <c r="J62">
        <v>0</v>
      </c>
      <c r="K62">
        <v>0</v>
      </c>
      <c r="L62" s="64">
        <f t="shared" si="11"/>
        <v>0</v>
      </c>
      <c r="M62" s="64"/>
      <c r="N62">
        <v>0</v>
      </c>
    </row>
    <row r="63" spans="1:14">
      <c r="A63" t="s">
        <v>18</v>
      </c>
      <c r="B63" t="s">
        <v>83</v>
      </c>
      <c r="G63">
        <v>0</v>
      </c>
      <c r="H63">
        <v>0</v>
      </c>
      <c r="I63">
        <v>0</v>
      </c>
      <c r="J63">
        <v>0</v>
      </c>
      <c r="K63">
        <v>0</v>
      </c>
      <c r="L63" s="64">
        <f t="shared" si="11"/>
        <v>0</v>
      </c>
      <c r="M63" s="64"/>
      <c r="N63">
        <v>0</v>
      </c>
    </row>
    <row r="64" spans="1:14">
      <c r="A64" t="s">
        <v>18</v>
      </c>
      <c r="B64" t="s">
        <v>84</v>
      </c>
      <c r="C64" s="32">
        <v>90.679094540612496</v>
      </c>
      <c r="D64" s="32">
        <v>15.7123834886818</v>
      </c>
      <c r="E64" s="32">
        <v>1.06524633821571</v>
      </c>
      <c r="F64" s="32">
        <v>4.3941411451398098</v>
      </c>
      <c r="G64">
        <v>6</v>
      </c>
      <c r="H64">
        <v>1</v>
      </c>
      <c r="I64">
        <v>1</v>
      </c>
      <c r="J64">
        <v>1</v>
      </c>
      <c r="K64">
        <v>9</v>
      </c>
      <c r="L64" s="64">
        <f t="shared" si="11"/>
        <v>0.3</v>
      </c>
      <c r="M64" s="64"/>
      <c r="N64">
        <v>9</v>
      </c>
    </row>
    <row r="65" spans="1:14">
      <c r="A65" t="s">
        <v>18</v>
      </c>
      <c r="B65" t="s">
        <v>85</v>
      </c>
      <c r="C65" s="32">
        <v>57.328698285351301</v>
      </c>
      <c r="D65" s="32">
        <v>17.1825985564059</v>
      </c>
      <c r="E65" s="32">
        <v>3.6546686216243298</v>
      </c>
      <c r="F65" s="32">
        <v>0</v>
      </c>
      <c r="G65">
        <v>2</v>
      </c>
      <c r="H65">
        <v>1</v>
      </c>
      <c r="I65">
        <v>1</v>
      </c>
      <c r="J65">
        <v>1</v>
      </c>
      <c r="K65">
        <v>5</v>
      </c>
      <c r="L65" s="64">
        <f t="shared" si="11"/>
        <v>0.17</v>
      </c>
      <c r="M65" s="64"/>
      <c r="N65">
        <v>5</v>
      </c>
    </row>
    <row r="66" spans="1:14">
      <c r="A66" t="s">
        <v>18</v>
      </c>
      <c r="B66" t="s">
        <v>86</v>
      </c>
      <c r="C66" s="32">
        <v>45</v>
      </c>
      <c r="D66" s="32">
        <v>74.4444444444444</v>
      </c>
      <c r="E66" s="32">
        <v>11.1111111111111</v>
      </c>
      <c r="F66" s="32">
        <v>0</v>
      </c>
      <c r="G66">
        <v>1</v>
      </c>
      <c r="H66">
        <v>4</v>
      </c>
      <c r="I66">
        <v>1</v>
      </c>
      <c r="J66">
        <v>1</v>
      </c>
      <c r="K66">
        <v>7</v>
      </c>
      <c r="L66" s="64">
        <f t="shared" si="11"/>
        <v>0.23</v>
      </c>
      <c r="M66" s="64"/>
      <c r="N66">
        <v>7</v>
      </c>
    </row>
    <row r="67" spans="1:14">
      <c r="A67" t="s">
        <v>18</v>
      </c>
      <c r="B67" t="s">
        <v>87</v>
      </c>
      <c r="C67" s="32">
        <v>90.337537091988096</v>
      </c>
      <c r="D67" s="32">
        <v>3.8946587537092001</v>
      </c>
      <c r="E67" s="32">
        <v>0</v>
      </c>
      <c r="F67" s="32">
        <v>0</v>
      </c>
      <c r="G67">
        <v>6</v>
      </c>
      <c r="H67">
        <v>1</v>
      </c>
      <c r="I67">
        <v>1</v>
      </c>
      <c r="J67">
        <v>1</v>
      </c>
      <c r="K67">
        <v>9</v>
      </c>
      <c r="L67" s="64">
        <f t="shared" si="11"/>
        <v>0.3</v>
      </c>
      <c r="M67" s="64"/>
      <c r="N67">
        <v>9</v>
      </c>
    </row>
    <row r="68" spans="1:14">
      <c r="A68" t="s">
        <v>18</v>
      </c>
      <c r="B68" t="s">
        <v>88</v>
      </c>
      <c r="C68" s="32">
        <v>97.295233509471899</v>
      </c>
      <c r="D68" s="32">
        <v>17.847959077420899</v>
      </c>
      <c r="E68" s="32">
        <v>2.83197892298345</v>
      </c>
      <c r="F68" s="32">
        <v>0</v>
      </c>
      <c r="G68">
        <v>6</v>
      </c>
      <c r="H68">
        <v>1</v>
      </c>
      <c r="I68">
        <v>1</v>
      </c>
      <c r="J68">
        <v>1</v>
      </c>
      <c r="K68">
        <v>9</v>
      </c>
      <c r="L68" s="64">
        <f t="shared" si="11"/>
        <v>0.3</v>
      </c>
      <c r="M68" s="64"/>
      <c r="N68">
        <v>9</v>
      </c>
    </row>
    <row r="69" spans="1:14">
      <c r="A69" t="s">
        <v>18</v>
      </c>
      <c r="B69" t="s">
        <v>89</v>
      </c>
      <c r="C69" s="32">
        <v>63.603083265707397</v>
      </c>
      <c r="D69" s="32">
        <v>0</v>
      </c>
      <c r="E69" s="32">
        <v>17.332334550088699</v>
      </c>
      <c r="F69" s="32">
        <v>0</v>
      </c>
      <c r="G69">
        <v>3</v>
      </c>
      <c r="H69">
        <v>1</v>
      </c>
      <c r="I69">
        <v>1</v>
      </c>
      <c r="J69">
        <v>1</v>
      </c>
      <c r="K69">
        <v>6</v>
      </c>
      <c r="L69" s="64">
        <f t="shared" si="11"/>
        <v>0.2</v>
      </c>
      <c r="M69" s="64"/>
      <c r="N69">
        <v>6</v>
      </c>
    </row>
    <row r="70" spans="1:14">
      <c r="A70" t="s">
        <v>18</v>
      </c>
      <c r="B70" t="s">
        <v>90</v>
      </c>
      <c r="C70" s="32">
        <v>100</v>
      </c>
      <c r="D70" s="32">
        <v>19.6787148594378</v>
      </c>
      <c r="E70" s="32">
        <v>5.6224899598393598</v>
      </c>
      <c r="F70" s="32">
        <v>0</v>
      </c>
      <c r="G70">
        <v>6</v>
      </c>
      <c r="H70">
        <v>1</v>
      </c>
      <c r="I70">
        <v>1</v>
      </c>
      <c r="J70">
        <v>1</v>
      </c>
      <c r="K70">
        <v>9</v>
      </c>
      <c r="L70" s="64">
        <f t="shared" si="11"/>
        <v>0.3</v>
      </c>
      <c r="M70" s="64"/>
      <c r="N70">
        <v>9</v>
      </c>
    </row>
    <row r="71" spans="1:14">
      <c r="A71" t="s">
        <v>18</v>
      </c>
      <c r="B71" t="s">
        <v>91</v>
      </c>
      <c r="C71" s="32">
        <v>88.293027267699799</v>
      </c>
      <c r="D71" s="32">
        <v>0</v>
      </c>
      <c r="E71" s="32">
        <v>0</v>
      </c>
      <c r="F71" s="32">
        <v>0</v>
      </c>
      <c r="G71">
        <v>5</v>
      </c>
      <c r="H71">
        <v>1</v>
      </c>
      <c r="I71">
        <v>1</v>
      </c>
      <c r="J71">
        <v>1</v>
      </c>
      <c r="K71">
        <v>8</v>
      </c>
      <c r="L71" s="64">
        <f t="shared" si="11"/>
        <v>0.27</v>
      </c>
      <c r="M71" s="64"/>
      <c r="N71">
        <v>8</v>
      </c>
    </row>
    <row r="72" spans="1:14">
      <c r="A72" t="s">
        <v>18</v>
      </c>
      <c r="B72" t="s">
        <v>92</v>
      </c>
      <c r="C72" s="32">
        <v>67.885603277858706</v>
      </c>
      <c r="D72" s="32">
        <v>28.076583694157701</v>
      </c>
      <c r="E72" s="32">
        <v>0</v>
      </c>
      <c r="F72" s="32">
        <v>0</v>
      </c>
      <c r="G72">
        <v>3</v>
      </c>
      <c r="H72">
        <v>1</v>
      </c>
      <c r="I72">
        <v>1</v>
      </c>
      <c r="J72">
        <v>1</v>
      </c>
      <c r="K72">
        <v>6</v>
      </c>
      <c r="L72" s="64">
        <f t="shared" si="11"/>
        <v>0.2</v>
      </c>
      <c r="M72" s="64"/>
      <c r="N72">
        <v>6</v>
      </c>
    </row>
    <row r="73" spans="1:14">
      <c r="A73" t="s">
        <v>18</v>
      </c>
      <c r="B73" t="s">
        <v>93</v>
      </c>
      <c r="C73" s="32">
        <v>68.324039650131795</v>
      </c>
      <c r="D73" s="32">
        <v>12.4631179115002</v>
      </c>
      <c r="E73" s="32">
        <v>0</v>
      </c>
      <c r="F73" s="32">
        <v>0</v>
      </c>
      <c r="G73">
        <v>3</v>
      </c>
      <c r="H73">
        <v>1</v>
      </c>
      <c r="I73">
        <v>1</v>
      </c>
      <c r="J73">
        <v>1</v>
      </c>
      <c r="K73">
        <v>6</v>
      </c>
      <c r="L73" s="64">
        <f t="shared" si="11"/>
        <v>0.2</v>
      </c>
      <c r="M73" s="64"/>
      <c r="N73">
        <v>6</v>
      </c>
    </row>
    <row r="74" spans="1:14">
      <c r="A74" t="s">
        <v>18</v>
      </c>
      <c r="B74" t="s">
        <v>94</v>
      </c>
      <c r="C74" s="32">
        <v>57.039874380774499</v>
      </c>
      <c r="D74" s="32">
        <v>1.24021824368478</v>
      </c>
      <c r="E74" s="32">
        <v>0</v>
      </c>
      <c r="F74" s="32">
        <v>0</v>
      </c>
      <c r="G74">
        <v>2</v>
      </c>
      <c r="H74">
        <v>1</v>
      </c>
      <c r="I74">
        <v>1</v>
      </c>
      <c r="J74">
        <v>1</v>
      </c>
      <c r="K74">
        <v>5</v>
      </c>
      <c r="L74" s="64">
        <f t="shared" si="11"/>
        <v>0.17</v>
      </c>
      <c r="M74" s="64"/>
      <c r="N74">
        <v>5</v>
      </c>
    </row>
    <row r="75" spans="1:14">
      <c r="A75" t="s">
        <v>18</v>
      </c>
      <c r="B75" t="s">
        <v>95</v>
      </c>
      <c r="C75" s="32">
        <v>55.604022227607103</v>
      </c>
      <c r="D75" s="32">
        <v>0</v>
      </c>
      <c r="E75" s="32">
        <v>0</v>
      </c>
      <c r="F75" s="32">
        <v>0</v>
      </c>
      <c r="G75">
        <v>2</v>
      </c>
      <c r="H75">
        <v>1</v>
      </c>
      <c r="I75">
        <v>1</v>
      </c>
      <c r="J75">
        <v>1</v>
      </c>
      <c r="K75">
        <v>5</v>
      </c>
      <c r="L75" s="64">
        <f t="shared" si="11"/>
        <v>0.17</v>
      </c>
      <c r="M75" s="64"/>
      <c r="N75">
        <v>5</v>
      </c>
    </row>
    <row r="76" spans="1:14">
      <c r="A76" t="s">
        <v>18</v>
      </c>
      <c r="B76" t="s">
        <v>96</v>
      </c>
      <c r="C76" s="32">
        <v>100</v>
      </c>
      <c r="D76" s="32">
        <v>0</v>
      </c>
      <c r="E76" s="32">
        <v>0</v>
      </c>
      <c r="F76" s="32">
        <v>0</v>
      </c>
      <c r="G76">
        <v>6</v>
      </c>
      <c r="H76">
        <v>1</v>
      </c>
      <c r="I76">
        <v>1</v>
      </c>
      <c r="J76">
        <v>1</v>
      </c>
      <c r="K76">
        <v>9</v>
      </c>
      <c r="L76" s="64">
        <f t="shared" si="11"/>
        <v>0.3</v>
      </c>
      <c r="M76" s="64"/>
      <c r="N76">
        <v>9</v>
      </c>
    </row>
    <row r="77" spans="1:14">
      <c r="A77" t="s">
        <v>18</v>
      </c>
      <c r="B77" t="s">
        <v>97</v>
      </c>
      <c r="C77" s="32">
        <v>100</v>
      </c>
      <c r="D77" s="32">
        <v>100</v>
      </c>
      <c r="E77" s="32">
        <v>0</v>
      </c>
      <c r="F77" s="32">
        <v>0</v>
      </c>
      <c r="G77">
        <v>6</v>
      </c>
      <c r="H77">
        <v>6</v>
      </c>
      <c r="I77">
        <v>1</v>
      </c>
      <c r="J77">
        <v>1</v>
      </c>
      <c r="K77">
        <v>14</v>
      </c>
      <c r="L77" s="64">
        <f t="shared" si="11"/>
        <v>0.47</v>
      </c>
      <c r="M77" s="64"/>
      <c r="N77">
        <v>14</v>
      </c>
    </row>
    <row r="78" spans="1:14">
      <c r="A78" t="s">
        <v>18</v>
      </c>
      <c r="B78" t="s">
        <v>98</v>
      </c>
      <c r="C78" s="32">
        <v>100</v>
      </c>
      <c r="D78" s="32">
        <v>40.8630920843488</v>
      </c>
      <c r="E78" s="32">
        <v>0</v>
      </c>
      <c r="F78" s="32">
        <v>0</v>
      </c>
      <c r="G78">
        <v>6</v>
      </c>
      <c r="H78">
        <v>1</v>
      </c>
      <c r="I78">
        <v>1</v>
      </c>
      <c r="J78">
        <v>1</v>
      </c>
      <c r="K78">
        <v>9</v>
      </c>
      <c r="L78" s="64">
        <f t="shared" si="11"/>
        <v>0.3</v>
      </c>
      <c r="M78" s="64"/>
      <c r="N78">
        <v>9</v>
      </c>
    </row>
    <row r="79" spans="1:14">
      <c r="A79" t="s">
        <v>18</v>
      </c>
      <c r="B79" t="s">
        <v>99</v>
      </c>
      <c r="C79" s="32">
        <v>100</v>
      </c>
      <c r="D79" s="32">
        <v>51.071428571428598</v>
      </c>
      <c r="E79" s="32">
        <v>0</v>
      </c>
      <c r="F79" s="32">
        <v>0</v>
      </c>
      <c r="G79">
        <v>6</v>
      </c>
      <c r="H79">
        <v>2</v>
      </c>
      <c r="I79">
        <v>1</v>
      </c>
      <c r="J79">
        <v>1</v>
      </c>
      <c r="K79">
        <v>10</v>
      </c>
      <c r="L79" s="64">
        <f t="shared" si="11"/>
        <v>0.33</v>
      </c>
      <c r="M79" s="64"/>
      <c r="N79">
        <v>10</v>
      </c>
    </row>
    <row r="80" spans="1:14">
      <c r="A80" t="s">
        <v>18</v>
      </c>
      <c r="B80" t="s">
        <v>100</v>
      </c>
      <c r="C80" s="32">
        <v>100</v>
      </c>
      <c r="D80" s="32">
        <v>54.545454545454497</v>
      </c>
      <c r="E80" s="32">
        <v>27.272727272727298</v>
      </c>
      <c r="F80" s="32">
        <v>0</v>
      </c>
      <c r="G80">
        <v>6</v>
      </c>
      <c r="H80">
        <v>2</v>
      </c>
      <c r="I80">
        <v>1</v>
      </c>
      <c r="J80">
        <v>1</v>
      </c>
      <c r="K80">
        <v>10</v>
      </c>
      <c r="L80" s="64">
        <f t="shared" si="11"/>
        <v>0.33</v>
      </c>
      <c r="M80" s="64"/>
      <c r="N80">
        <v>10</v>
      </c>
    </row>
    <row r="81" spans="1:14">
      <c r="A81" t="s">
        <v>18</v>
      </c>
      <c r="B81" t="s">
        <v>101</v>
      </c>
      <c r="C81" s="32">
        <v>85.670736359782595</v>
      </c>
      <c r="D81" s="32">
        <v>12.8923559366339</v>
      </c>
      <c r="E81" s="32">
        <v>12.3688139755573</v>
      </c>
      <c r="F81" s="32">
        <v>2.2376964881472099</v>
      </c>
      <c r="G81">
        <v>5</v>
      </c>
      <c r="H81">
        <v>1</v>
      </c>
      <c r="I81">
        <v>1</v>
      </c>
      <c r="J81">
        <v>1</v>
      </c>
      <c r="K81">
        <v>8</v>
      </c>
      <c r="L81" s="64">
        <f t="shared" si="11"/>
        <v>0.27</v>
      </c>
      <c r="M81" s="64"/>
      <c r="N81">
        <v>8</v>
      </c>
    </row>
    <row r="82" spans="1:14">
      <c r="A82" t="s">
        <v>18</v>
      </c>
      <c r="B82" t="s">
        <v>102</v>
      </c>
      <c r="C82" s="32">
        <v>100</v>
      </c>
      <c r="D82" s="32">
        <v>44.652788812966797</v>
      </c>
      <c r="E82" s="32">
        <v>28.857460670586399</v>
      </c>
      <c r="F82" s="32">
        <v>0</v>
      </c>
      <c r="G82">
        <v>6</v>
      </c>
      <c r="H82">
        <v>1</v>
      </c>
      <c r="I82">
        <v>1</v>
      </c>
      <c r="J82">
        <v>1</v>
      </c>
      <c r="K82">
        <v>9</v>
      </c>
      <c r="L82" s="64">
        <f t="shared" si="11"/>
        <v>0.3</v>
      </c>
      <c r="M82" s="64"/>
      <c r="N82">
        <v>9</v>
      </c>
    </row>
    <row r="83" spans="1:14">
      <c r="A83" t="s">
        <v>18</v>
      </c>
      <c r="B83" t="s">
        <v>103</v>
      </c>
      <c r="C83" s="32">
        <v>100</v>
      </c>
      <c r="D83" s="32">
        <v>35</v>
      </c>
      <c r="E83" s="32">
        <v>0</v>
      </c>
      <c r="F83" s="32">
        <v>0</v>
      </c>
      <c r="G83">
        <v>6</v>
      </c>
      <c r="H83">
        <v>1</v>
      </c>
      <c r="I83">
        <v>1</v>
      </c>
      <c r="J83">
        <v>1</v>
      </c>
      <c r="K83">
        <v>9</v>
      </c>
      <c r="L83" s="64">
        <f t="shared" si="11"/>
        <v>0.3</v>
      </c>
      <c r="M83" s="64"/>
      <c r="N83">
        <v>9</v>
      </c>
    </row>
    <row r="84" spans="1:14">
      <c r="A84" t="s">
        <v>18</v>
      </c>
      <c r="B84" t="s">
        <v>104</v>
      </c>
      <c r="C84" s="32">
        <v>94.1900878289308</v>
      </c>
      <c r="D84" s="32">
        <v>35.8416939372228</v>
      </c>
      <c r="E84" s="32">
        <v>23.936055178547399</v>
      </c>
      <c r="F84" s="32">
        <v>10.6821039096234</v>
      </c>
      <c r="G84">
        <v>6</v>
      </c>
      <c r="H84">
        <v>1</v>
      </c>
      <c r="I84">
        <v>1</v>
      </c>
      <c r="J84">
        <v>1</v>
      </c>
      <c r="K84">
        <v>9</v>
      </c>
      <c r="L84" s="64">
        <f t="shared" si="11"/>
        <v>0.3</v>
      </c>
      <c r="M84" s="64"/>
      <c r="N84">
        <v>9</v>
      </c>
    </row>
    <row r="85" spans="1:14">
      <c r="A85" t="s">
        <v>18</v>
      </c>
      <c r="B85" t="s">
        <v>105</v>
      </c>
      <c r="C85" s="32">
        <v>100</v>
      </c>
      <c r="D85" s="32">
        <v>0</v>
      </c>
      <c r="E85" s="32">
        <v>0</v>
      </c>
      <c r="F85" s="32">
        <v>0</v>
      </c>
      <c r="G85">
        <v>6</v>
      </c>
      <c r="H85">
        <v>1</v>
      </c>
      <c r="I85">
        <v>1</v>
      </c>
      <c r="J85">
        <v>1</v>
      </c>
      <c r="K85">
        <v>9</v>
      </c>
      <c r="L85" s="64">
        <f t="shared" si="11"/>
        <v>0.3</v>
      </c>
      <c r="M85" s="64"/>
      <c r="N85">
        <v>9</v>
      </c>
    </row>
    <row r="86" spans="1:14">
      <c r="A86" t="s">
        <v>18</v>
      </c>
      <c r="B86" t="s">
        <v>106</v>
      </c>
      <c r="C86" s="32">
        <v>49.586603995976603</v>
      </c>
      <c r="D86" s="32">
        <v>2.1212723708290802</v>
      </c>
      <c r="E86" s="32">
        <v>17.961985555736199</v>
      </c>
      <c r="F86" s="32">
        <v>0</v>
      </c>
      <c r="G86">
        <v>1</v>
      </c>
      <c r="H86">
        <v>1</v>
      </c>
      <c r="I86">
        <v>1</v>
      </c>
      <c r="J86">
        <v>1</v>
      </c>
      <c r="K86">
        <v>4</v>
      </c>
      <c r="L86" s="64">
        <f t="shared" si="11"/>
        <v>0.13</v>
      </c>
      <c r="M86" s="64"/>
      <c r="N86">
        <v>4</v>
      </c>
    </row>
    <row r="87" spans="1:14">
      <c r="A87" t="s">
        <v>18</v>
      </c>
      <c r="B87" t="s">
        <v>107</v>
      </c>
      <c r="C87" s="32">
        <v>96.284040848847198</v>
      </c>
      <c r="D87" s="32">
        <v>39.169957977992802</v>
      </c>
      <c r="E87" s="32">
        <v>23.2595049006799</v>
      </c>
      <c r="F87" s="32">
        <v>11.7805798137964</v>
      </c>
      <c r="G87">
        <v>6</v>
      </c>
      <c r="H87">
        <v>1</v>
      </c>
      <c r="I87">
        <v>1</v>
      </c>
      <c r="J87">
        <v>1</v>
      </c>
      <c r="K87">
        <v>9</v>
      </c>
      <c r="L87" s="64">
        <f t="shared" si="11"/>
        <v>0.3</v>
      </c>
      <c r="M87" s="64"/>
      <c r="N87">
        <v>9</v>
      </c>
    </row>
    <row r="88" spans="1:14">
      <c r="A88" t="s">
        <v>18</v>
      </c>
      <c r="B88" t="s">
        <v>108</v>
      </c>
      <c r="C88" s="32">
        <v>95.921583281924697</v>
      </c>
      <c r="D88" s="32">
        <v>37.823417628407398</v>
      </c>
      <c r="E88" s="32">
        <v>24.067598296346301</v>
      </c>
      <c r="F88" s="32">
        <v>12.3877961580153</v>
      </c>
      <c r="G88">
        <v>6</v>
      </c>
      <c r="H88">
        <v>1</v>
      </c>
      <c r="I88">
        <v>1</v>
      </c>
      <c r="J88">
        <v>1</v>
      </c>
      <c r="K88">
        <v>9</v>
      </c>
      <c r="L88" s="64">
        <f t="shared" si="11"/>
        <v>0.3</v>
      </c>
      <c r="M88" s="64"/>
      <c r="N88">
        <v>9</v>
      </c>
    </row>
    <row r="89" spans="1:14">
      <c r="A89" t="s">
        <v>18</v>
      </c>
      <c r="B89" t="s">
        <v>109</v>
      </c>
      <c r="C89" s="32">
        <v>79.864094148459699</v>
      </c>
      <c r="D89" s="32">
        <v>43.554052381457197</v>
      </c>
      <c r="E89" s="32">
        <v>31.463807170753601</v>
      </c>
      <c r="F89" s="32">
        <v>0</v>
      </c>
      <c r="G89">
        <v>4</v>
      </c>
      <c r="H89">
        <v>1</v>
      </c>
      <c r="I89">
        <v>1</v>
      </c>
      <c r="J89">
        <v>1</v>
      </c>
      <c r="K89">
        <v>7</v>
      </c>
      <c r="L89" s="64">
        <f t="shared" si="11"/>
        <v>0.23</v>
      </c>
      <c r="M89" s="64"/>
      <c r="N89">
        <v>7</v>
      </c>
    </row>
    <row r="90" spans="1:14">
      <c r="A90" t="s">
        <v>18</v>
      </c>
      <c r="B90" t="s">
        <v>110</v>
      </c>
      <c r="C90" s="32">
        <v>100</v>
      </c>
      <c r="D90" s="32">
        <v>37.931034482758598</v>
      </c>
      <c r="E90" s="32">
        <v>6.8965517241379297</v>
      </c>
      <c r="F90" s="32">
        <v>0</v>
      </c>
      <c r="G90">
        <v>6</v>
      </c>
      <c r="H90">
        <v>1</v>
      </c>
      <c r="I90">
        <v>1</v>
      </c>
      <c r="J90">
        <v>1</v>
      </c>
      <c r="K90">
        <v>9</v>
      </c>
      <c r="L90" s="64">
        <f t="shared" si="11"/>
        <v>0.3</v>
      </c>
      <c r="M90" s="64"/>
      <c r="N90">
        <v>9</v>
      </c>
    </row>
    <row r="91" spans="1:14">
      <c r="A91" t="s">
        <v>18</v>
      </c>
      <c r="B91" t="s">
        <v>111</v>
      </c>
      <c r="C91" s="32">
        <v>96.63928304705</v>
      </c>
      <c r="D91" s="32">
        <v>20.089619118745301</v>
      </c>
      <c r="E91" s="32">
        <v>26.138909634055299</v>
      </c>
      <c r="F91" s="32">
        <v>9.8954443614637793</v>
      </c>
      <c r="G91">
        <v>6</v>
      </c>
      <c r="H91">
        <v>1</v>
      </c>
      <c r="I91">
        <v>1</v>
      </c>
      <c r="J91">
        <v>1</v>
      </c>
      <c r="K91">
        <v>9</v>
      </c>
      <c r="L91" s="64">
        <f t="shared" si="11"/>
        <v>0.3</v>
      </c>
      <c r="M91" s="64"/>
      <c r="N91">
        <v>9</v>
      </c>
    </row>
    <row r="92" spans="1:14">
      <c r="A92" t="s">
        <v>18</v>
      </c>
      <c r="B92" t="s">
        <v>112</v>
      </c>
      <c r="C92" s="32">
        <v>100</v>
      </c>
      <c r="D92" s="32">
        <v>100</v>
      </c>
      <c r="E92" s="32">
        <v>0</v>
      </c>
      <c r="F92" s="32">
        <v>0</v>
      </c>
      <c r="G92">
        <v>6</v>
      </c>
      <c r="H92">
        <v>6</v>
      </c>
      <c r="I92">
        <v>1</v>
      </c>
      <c r="J92">
        <v>1</v>
      </c>
      <c r="K92">
        <v>14</v>
      </c>
      <c r="L92" s="64">
        <f t="shared" si="11"/>
        <v>0.47</v>
      </c>
      <c r="M92" s="64"/>
      <c r="N92">
        <v>14</v>
      </c>
    </row>
    <row r="93" spans="1:14">
      <c r="A93" t="s">
        <v>18</v>
      </c>
      <c r="B93" t="s">
        <v>113</v>
      </c>
      <c r="C93" s="32">
        <v>45.810477580393503</v>
      </c>
      <c r="D93" s="32">
        <v>0</v>
      </c>
      <c r="E93" s="32">
        <v>0</v>
      </c>
      <c r="F93" s="32">
        <v>0</v>
      </c>
      <c r="G93">
        <v>1</v>
      </c>
      <c r="H93">
        <v>1</v>
      </c>
      <c r="I93">
        <v>1</v>
      </c>
      <c r="J93">
        <v>1</v>
      </c>
      <c r="K93">
        <v>4</v>
      </c>
      <c r="L93" s="64">
        <f t="shared" si="11"/>
        <v>0.13</v>
      </c>
      <c r="M93" s="64"/>
      <c r="N93">
        <v>4</v>
      </c>
    </row>
    <row r="94" spans="1:14">
      <c r="A94" t="s">
        <v>18</v>
      </c>
      <c r="B94" t="s">
        <v>114</v>
      </c>
      <c r="C94" s="32">
        <v>39.714037419088299</v>
      </c>
      <c r="D94" s="32">
        <v>0</v>
      </c>
      <c r="E94" s="32">
        <v>0</v>
      </c>
      <c r="F94" s="32">
        <v>0</v>
      </c>
      <c r="G94">
        <v>1</v>
      </c>
      <c r="H94">
        <v>1</v>
      </c>
      <c r="I94">
        <v>1</v>
      </c>
      <c r="J94">
        <v>1</v>
      </c>
      <c r="K94">
        <v>4</v>
      </c>
      <c r="L94" s="64">
        <f t="shared" si="11"/>
        <v>0.13</v>
      </c>
      <c r="M94" s="64"/>
      <c r="N94">
        <v>4</v>
      </c>
    </row>
    <row r="95" spans="1:14">
      <c r="A95" t="s">
        <v>18</v>
      </c>
      <c r="B95" t="s">
        <v>115</v>
      </c>
      <c r="C95" s="32">
        <v>61.024966670774397</v>
      </c>
      <c r="D95" s="32">
        <v>0</v>
      </c>
      <c r="E95" s="32">
        <v>12.4222810557446</v>
      </c>
      <c r="F95" s="32">
        <v>0</v>
      </c>
      <c r="G95">
        <v>3</v>
      </c>
      <c r="H95">
        <v>1</v>
      </c>
      <c r="I95">
        <v>1</v>
      </c>
      <c r="J95">
        <v>1</v>
      </c>
      <c r="K95">
        <v>6</v>
      </c>
      <c r="L95" s="64">
        <f t="shared" si="11"/>
        <v>0.2</v>
      </c>
      <c r="M95" s="64"/>
      <c r="N95">
        <v>6</v>
      </c>
    </row>
    <row r="96" spans="1:14">
      <c r="A96" t="s">
        <v>18</v>
      </c>
      <c r="B96" t="s">
        <v>116</v>
      </c>
      <c r="C96" s="32">
        <v>85.860942603826402</v>
      </c>
      <c r="D96" s="32">
        <v>0</v>
      </c>
      <c r="E96" s="32">
        <v>10.849276714885701</v>
      </c>
      <c r="F96" s="32">
        <v>0</v>
      </c>
      <c r="G96">
        <v>5</v>
      </c>
      <c r="H96">
        <v>1</v>
      </c>
      <c r="I96">
        <v>1</v>
      </c>
      <c r="J96">
        <v>1</v>
      </c>
      <c r="K96">
        <v>8</v>
      </c>
      <c r="L96" s="64">
        <f t="shared" si="11"/>
        <v>0.27</v>
      </c>
      <c r="M96" s="64"/>
      <c r="N96">
        <v>8</v>
      </c>
    </row>
    <row r="97" spans="1:14">
      <c r="A97" t="s">
        <v>18</v>
      </c>
      <c r="B97" t="s">
        <v>117</v>
      </c>
      <c r="C97" s="32">
        <v>44.799183459964603</v>
      </c>
      <c r="D97" s="32">
        <v>6.7101744150712204</v>
      </c>
      <c r="E97" s="32">
        <v>4.5381369695372298</v>
      </c>
      <c r="F97" s="32">
        <v>0</v>
      </c>
      <c r="G97">
        <v>1</v>
      </c>
      <c r="H97">
        <v>1</v>
      </c>
      <c r="I97">
        <v>1</v>
      </c>
      <c r="J97">
        <v>1</v>
      </c>
      <c r="K97">
        <v>4</v>
      </c>
      <c r="L97" s="64">
        <f t="shared" si="11"/>
        <v>0.13</v>
      </c>
      <c r="M97" s="64"/>
      <c r="N97">
        <v>4</v>
      </c>
    </row>
    <row r="98" spans="1:14">
      <c r="A98" t="s">
        <v>18</v>
      </c>
      <c r="B98" t="s">
        <v>118</v>
      </c>
      <c r="C98" s="32">
        <v>100</v>
      </c>
      <c r="D98" s="32">
        <v>50</v>
      </c>
      <c r="E98" s="32">
        <v>0</v>
      </c>
      <c r="F98" s="32">
        <v>0</v>
      </c>
      <c r="G98">
        <v>6</v>
      </c>
      <c r="H98">
        <v>1</v>
      </c>
      <c r="I98">
        <v>1</v>
      </c>
      <c r="J98">
        <v>1</v>
      </c>
      <c r="K98">
        <v>9</v>
      </c>
      <c r="L98" s="64">
        <f t="shared" si="11"/>
        <v>0.3</v>
      </c>
      <c r="M98" s="64"/>
      <c r="N98">
        <v>10</v>
      </c>
    </row>
    <row r="99" spans="1:14">
      <c r="A99" t="s">
        <v>18</v>
      </c>
      <c r="B99" t="s">
        <v>119</v>
      </c>
      <c r="C99" s="32">
        <v>100</v>
      </c>
      <c r="D99" s="32">
        <v>0</v>
      </c>
      <c r="E99" s="32">
        <v>0</v>
      </c>
      <c r="F99" s="32">
        <v>0</v>
      </c>
      <c r="G99">
        <v>6</v>
      </c>
      <c r="H99">
        <v>1</v>
      </c>
      <c r="I99">
        <v>1</v>
      </c>
      <c r="J99">
        <v>1</v>
      </c>
      <c r="K99">
        <v>9</v>
      </c>
      <c r="L99" s="64">
        <f t="shared" si="11"/>
        <v>0.3</v>
      </c>
      <c r="M99" s="64"/>
      <c r="N99">
        <v>9</v>
      </c>
    </row>
    <row r="100" spans="1:14">
      <c r="A100" t="s">
        <v>18</v>
      </c>
      <c r="B100" t="s">
        <v>120</v>
      </c>
      <c r="C100" s="32">
        <v>55.604042048221501</v>
      </c>
      <c r="D100" s="32">
        <v>0</v>
      </c>
      <c r="E100" s="32">
        <v>0</v>
      </c>
      <c r="F100" s="32">
        <v>0</v>
      </c>
      <c r="G100">
        <v>2</v>
      </c>
      <c r="H100">
        <v>1</v>
      </c>
      <c r="I100">
        <v>1</v>
      </c>
      <c r="J100">
        <v>1</v>
      </c>
      <c r="K100">
        <v>5</v>
      </c>
      <c r="L100" s="64">
        <f t="shared" si="11"/>
        <v>0.17</v>
      </c>
      <c r="M100" s="64"/>
      <c r="N100">
        <v>5</v>
      </c>
    </row>
    <row r="101" spans="1:14">
      <c r="A101" t="s">
        <v>18</v>
      </c>
      <c r="B101" t="s">
        <v>121</v>
      </c>
      <c r="C101" s="32">
        <v>80</v>
      </c>
      <c r="D101" s="32">
        <v>40</v>
      </c>
      <c r="E101" s="32">
        <v>0</v>
      </c>
      <c r="F101" s="32">
        <v>0</v>
      </c>
      <c r="G101">
        <v>4</v>
      </c>
      <c r="H101">
        <v>1</v>
      </c>
      <c r="I101">
        <v>1</v>
      </c>
      <c r="J101">
        <v>1</v>
      </c>
      <c r="K101">
        <v>7</v>
      </c>
      <c r="L101" s="64">
        <f t="shared" ref="L101:L108" si="12">ROUND((K101/24)*(4/100)*20,2)</f>
        <v>0.23</v>
      </c>
      <c r="M101" s="64"/>
      <c r="N101">
        <v>8</v>
      </c>
    </row>
    <row r="102" spans="1:14">
      <c r="A102" t="s">
        <v>18</v>
      </c>
      <c r="B102" t="s">
        <v>122</v>
      </c>
      <c r="C102" s="32">
        <v>100</v>
      </c>
      <c r="D102" s="32">
        <v>100</v>
      </c>
      <c r="E102" s="32">
        <v>0</v>
      </c>
      <c r="F102" s="32">
        <v>0</v>
      </c>
      <c r="G102">
        <v>6</v>
      </c>
      <c r="H102">
        <v>6</v>
      </c>
      <c r="I102">
        <v>1</v>
      </c>
      <c r="J102">
        <v>1</v>
      </c>
      <c r="K102">
        <v>14</v>
      </c>
      <c r="L102" s="64">
        <f t="shared" si="12"/>
        <v>0.47</v>
      </c>
      <c r="M102" s="64"/>
      <c r="N102">
        <v>14</v>
      </c>
    </row>
    <row r="103" spans="1:14">
      <c r="A103" t="s">
        <v>18</v>
      </c>
      <c r="B103" t="s">
        <v>123</v>
      </c>
      <c r="C103" s="32">
        <v>70.608960941172796</v>
      </c>
      <c r="D103" s="32">
        <v>0</v>
      </c>
      <c r="E103" s="32">
        <v>40.656100065665498</v>
      </c>
      <c r="F103" s="32">
        <v>0</v>
      </c>
      <c r="G103">
        <v>4</v>
      </c>
      <c r="H103">
        <v>1</v>
      </c>
      <c r="I103">
        <v>1</v>
      </c>
      <c r="J103">
        <v>1</v>
      </c>
      <c r="K103">
        <v>7</v>
      </c>
      <c r="L103" s="64">
        <f t="shared" si="12"/>
        <v>0.23</v>
      </c>
      <c r="M103" s="64"/>
      <c r="N103">
        <v>7</v>
      </c>
    </row>
    <row r="104" spans="1:14">
      <c r="A104" t="s">
        <v>18</v>
      </c>
      <c r="B104" t="s">
        <v>124</v>
      </c>
      <c r="G104">
        <v>0</v>
      </c>
      <c r="H104">
        <v>0</v>
      </c>
      <c r="I104">
        <v>0</v>
      </c>
      <c r="J104">
        <v>0</v>
      </c>
      <c r="K104">
        <v>0</v>
      </c>
      <c r="L104" s="64">
        <f t="shared" si="12"/>
        <v>0</v>
      </c>
      <c r="M104" s="64"/>
      <c r="N104">
        <v>0</v>
      </c>
    </row>
    <row r="105" spans="1:14">
      <c r="A105" t="s">
        <v>18</v>
      </c>
      <c r="B105" t="s">
        <v>125</v>
      </c>
      <c r="G105">
        <v>0</v>
      </c>
      <c r="H105">
        <v>0</v>
      </c>
      <c r="I105">
        <v>0</v>
      </c>
      <c r="J105">
        <v>0</v>
      </c>
      <c r="K105">
        <v>0</v>
      </c>
      <c r="L105" s="64">
        <f t="shared" si="12"/>
        <v>0</v>
      </c>
      <c r="M105" s="64"/>
      <c r="N105">
        <v>0</v>
      </c>
    </row>
    <row r="106" spans="1:14">
      <c r="A106" t="s">
        <v>18</v>
      </c>
      <c r="B106" t="s">
        <v>126</v>
      </c>
      <c r="G106">
        <v>0</v>
      </c>
      <c r="H106">
        <v>0</v>
      </c>
      <c r="I106">
        <v>0</v>
      </c>
      <c r="J106">
        <v>0</v>
      </c>
      <c r="K106">
        <v>0</v>
      </c>
      <c r="L106" s="64">
        <f t="shared" si="12"/>
        <v>0</v>
      </c>
      <c r="M106" s="64"/>
      <c r="N106">
        <v>0</v>
      </c>
    </row>
    <row r="107" spans="1:14">
      <c r="A107" t="s">
        <v>18</v>
      </c>
      <c r="B107" t="s">
        <v>127</v>
      </c>
      <c r="G107">
        <v>0</v>
      </c>
      <c r="H107">
        <v>0</v>
      </c>
      <c r="I107">
        <v>0</v>
      </c>
      <c r="J107">
        <v>0</v>
      </c>
      <c r="K107">
        <v>0</v>
      </c>
      <c r="L107" s="64">
        <f t="shared" si="12"/>
        <v>0</v>
      </c>
      <c r="M107" s="64"/>
      <c r="N107">
        <v>0</v>
      </c>
    </row>
    <row r="108" spans="1:14">
      <c r="A108" t="s">
        <v>18</v>
      </c>
      <c r="B108" t="s">
        <v>128</v>
      </c>
      <c r="G108">
        <v>0</v>
      </c>
      <c r="H108">
        <v>0</v>
      </c>
      <c r="I108">
        <v>0</v>
      </c>
      <c r="J108">
        <v>0</v>
      </c>
      <c r="K108">
        <v>0</v>
      </c>
      <c r="L108" s="64">
        <f t="shared" si="12"/>
        <v>0</v>
      </c>
      <c r="M108" s="64"/>
      <c r="N108">
        <v>0</v>
      </c>
    </row>
    <row r="109" spans="1:14">
      <c r="A109" t="s">
        <v>164</v>
      </c>
      <c r="B109" t="s">
        <v>165</v>
      </c>
      <c r="C109" s="32">
        <v>88.258121594359295</v>
      </c>
      <c r="D109" s="32">
        <v>1.7935536625089601</v>
      </c>
      <c r="E109" s="32">
        <v>27.0634915315581</v>
      </c>
      <c r="F109" s="32">
        <v>0</v>
      </c>
      <c r="G109">
        <v>5</v>
      </c>
      <c r="H109">
        <v>1</v>
      </c>
      <c r="I109">
        <v>1</v>
      </c>
      <c r="J109">
        <v>1</v>
      </c>
      <c r="K109">
        <v>8</v>
      </c>
      <c r="L109" s="64">
        <f>ROUND((K109/24)*(4/100)*25,2)</f>
        <v>0.33</v>
      </c>
      <c r="M109" s="64"/>
      <c r="N109">
        <v>8</v>
      </c>
    </row>
    <row r="110" spans="1:14">
      <c r="A110" t="s">
        <v>164</v>
      </c>
      <c r="B110" t="s">
        <v>166</v>
      </c>
      <c r="C110" s="32">
        <v>91.786611944387005</v>
      </c>
      <c r="D110" s="32">
        <v>0.56083928854628695</v>
      </c>
      <c r="E110" s="32">
        <v>24.937404183947599</v>
      </c>
      <c r="F110" s="32">
        <v>0</v>
      </c>
      <c r="G110">
        <v>6</v>
      </c>
      <c r="H110">
        <v>1</v>
      </c>
      <c r="I110">
        <v>1</v>
      </c>
      <c r="J110">
        <v>1</v>
      </c>
      <c r="K110">
        <v>9</v>
      </c>
      <c r="L110" s="64">
        <f t="shared" ref="L110:L173" si="13">ROUND((K110/24)*(4/100)*25,2)</f>
        <v>0.38</v>
      </c>
      <c r="M110" s="64"/>
      <c r="N110">
        <v>9</v>
      </c>
    </row>
    <row r="111" spans="1:14">
      <c r="A111" t="s">
        <v>164</v>
      </c>
      <c r="B111" t="s">
        <v>167</v>
      </c>
      <c r="C111" s="32">
        <v>100</v>
      </c>
      <c r="D111" s="32">
        <v>1.21795928150889</v>
      </c>
      <c r="E111" s="32">
        <v>32.756812632020498</v>
      </c>
      <c r="F111" s="32">
        <v>0</v>
      </c>
      <c r="G111">
        <v>6</v>
      </c>
      <c r="H111">
        <v>1</v>
      </c>
      <c r="I111">
        <v>1</v>
      </c>
      <c r="J111">
        <v>1</v>
      </c>
      <c r="K111">
        <v>9</v>
      </c>
      <c r="L111" s="64">
        <f t="shared" si="13"/>
        <v>0.38</v>
      </c>
      <c r="M111" s="64"/>
      <c r="N111">
        <v>9</v>
      </c>
    </row>
    <row r="112" spans="1:14">
      <c r="A112" t="s">
        <v>164</v>
      </c>
      <c r="B112" t="s">
        <v>168</v>
      </c>
      <c r="C112" s="32">
        <v>92.931995643963205</v>
      </c>
      <c r="D112" s="32">
        <v>0.25555871178013301</v>
      </c>
      <c r="E112" s="32">
        <v>36.468098157054001</v>
      </c>
      <c r="F112" s="32">
        <v>0</v>
      </c>
      <c r="G112">
        <v>6</v>
      </c>
      <c r="H112">
        <v>1</v>
      </c>
      <c r="I112">
        <v>1</v>
      </c>
      <c r="J112">
        <v>1</v>
      </c>
      <c r="K112">
        <v>9</v>
      </c>
      <c r="L112" s="64">
        <f t="shared" si="13"/>
        <v>0.38</v>
      </c>
      <c r="M112" s="64"/>
      <c r="N112">
        <v>9</v>
      </c>
    </row>
    <row r="113" spans="1:14">
      <c r="A113" t="s">
        <v>164</v>
      </c>
      <c r="B113" t="s">
        <v>169</v>
      </c>
      <c r="C113" s="32">
        <v>92.310660877954703</v>
      </c>
      <c r="D113" s="32">
        <v>1.2452162727126499</v>
      </c>
      <c r="E113" s="32">
        <v>27.0062711046792</v>
      </c>
      <c r="F113" s="32">
        <v>0</v>
      </c>
      <c r="G113">
        <v>6</v>
      </c>
      <c r="H113">
        <v>1</v>
      </c>
      <c r="I113">
        <v>1</v>
      </c>
      <c r="J113">
        <v>1</v>
      </c>
      <c r="K113">
        <v>9</v>
      </c>
      <c r="L113" s="64">
        <f t="shared" si="13"/>
        <v>0.38</v>
      </c>
      <c r="M113" s="64"/>
      <c r="N113">
        <v>9</v>
      </c>
    </row>
    <row r="114" spans="1:14">
      <c r="A114" t="s">
        <v>164</v>
      </c>
      <c r="B114" t="s">
        <v>170</v>
      </c>
      <c r="C114" s="32">
        <v>87.551776107634396</v>
      </c>
      <c r="D114" s="32">
        <v>0</v>
      </c>
      <c r="E114" s="32">
        <v>33.293409587687499</v>
      </c>
      <c r="F114" s="32">
        <v>0</v>
      </c>
      <c r="G114">
        <v>5</v>
      </c>
      <c r="H114">
        <v>1</v>
      </c>
      <c r="I114">
        <v>1</v>
      </c>
      <c r="J114">
        <v>1</v>
      </c>
      <c r="K114">
        <v>8</v>
      </c>
      <c r="L114" s="64">
        <f t="shared" si="13"/>
        <v>0.33</v>
      </c>
      <c r="M114" s="64"/>
      <c r="N114">
        <v>8</v>
      </c>
    </row>
    <row r="115" spans="1:14">
      <c r="A115" t="s">
        <v>164</v>
      </c>
      <c r="B115" t="s">
        <v>171</v>
      </c>
      <c r="C115" s="32">
        <v>100</v>
      </c>
      <c r="D115" s="32">
        <v>100</v>
      </c>
      <c r="E115" s="32">
        <v>33.3333333333333</v>
      </c>
      <c r="F115" s="32">
        <v>0</v>
      </c>
      <c r="G115">
        <v>6</v>
      </c>
      <c r="H115">
        <v>6</v>
      </c>
      <c r="I115">
        <v>1</v>
      </c>
      <c r="J115">
        <v>1</v>
      </c>
      <c r="K115">
        <v>14</v>
      </c>
      <c r="L115" s="64">
        <f t="shared" si="13"/>
        <v>0.57999999999999996</v>
      </c>
      <c r="N115">
        <v>14</v>
      </c>
    </row>
    <row r="116" spans="1:14">
      <c r="A116" t="s">
        <v>164</v>
      </c>
      <c r="B116" t="s">
        <v>172</v>
      </c>
      <c r="C116" s="32">
        <v>47.7576957664823</v>
      </c>
      <c r="D116" s="32">
        <v>32.971434526757797</v>
      </c>
      <c r="E116" s="32">
        <v>25.517020039222299</v>
      </c>
      <c r="F116" s="32">
        <v>0</v>
      </c>
      <c r="G116">
        <v>1</v>
      </c>
      <c r="H116">
        <v>1</v>
      </c>
      <c r="I116">
        <v>1</v>
      </c>
      <c r="J116">
        <v>1</v>
      </c>
      <c r="K116">
        <v>4</v>
      </c>
      <c r="L116" s="64">
        <f t="shared" si="13"/>
        <v>0.17</v>
      </c>
      <c r="M116" s="64"/>
      <c r="N116">
        <v>4</v>
      </c>
    </row>
    <row r="117" spans="1:14">
      <c r="A117" t="s">
        <v>164</v>
      </c>
      <c r="B117" t="s">
        <v>173</v>
      </c>
      <c r="C117" s="32">
        <v>100</v>
      </c>
      <c r="D117" s="32">
        <v>75</v>
      </c>
      <c r="E117" s="32">
        <v>50</v>
      </c>
      <c r="F117" s="32">
        <v>0</v>
      </c>
      <c r="G117">
        <v>6</v>
      </c>
      <c r="H117">
        <v>4</v>
      </c>
      <c r="I117">
        <v>1</v>
      </c>
      <c r="J117">
        <v>1</v>
      </c>
      <c r="K117" s="65">
        <v>12</v>
      </c>
      <c r="L117" s="64">
        <f t="shared" si="13"/>
        <v>0.5</v>
      </c>
      <c r="M117" s="67" t="s">
        <v>55</v>
      </c>
      <c r="N117">
        <v>13</v>
      </c>
    </row>
    <row r="118" spans="1:14">
      <c r="A118" t="s">
        <v>164</v>
      </c>
      <c r="B118" t="s">
        <v>174</v>
      </c>
      <c r="C118" s="32">
        <v>100</v>
      </c>
      <c r="D118" s="32">
        <v>57.142857142857103</v>
      </c>
      <c r="E118" s="32">
        <v>57.142857142857103</v>
      </c>
      <c r="F118" s="32">
        <v>0</v>
      </c>
      <c r="G118">
        <v>6</v>
      </c>
      <c r="H118">
        <v>2</v>
      </c>
      <c r="I118">
        <v>2</v>
      </c>
      <c r="J118">
        <v>1</v>
      </c>
      <c r="K118">
        <v>11</v>
      </c>
      <c r="L118" s="64">
        <f t="shared" si="13"/>
        <v>0.46</v>
      </c>
      <c r="M118" s="64"/>
      <c r="N118">
        <v>11</v>
      </c>
    </row>
    <row r="119" spans="1:14">
      <c r="A119" t="s">
        <v>164</v>
      </c>
      <c r="B119" t="s">
        <v>175</v>
      </c>
      <c r="C119" s="32">
        <v>100</v>
      </c>
      <c r="D119" s="32">
        <v>0</v>
      </c>
      <c r="E119" s="32">
        <v>0</v>
      </c>
      <c r="F119" s="32">
        <v>0</v>
      </c>
      <c r="G119">
        <v>6</v>
      </c>
      <c r="H119">
        <v>1</v>
      </c>
      <c r="I119">
        <v>1</v>
      </c>
      <c r="J119">
        <v>1</v>
      </c>
      <c r="K119">
        <v>9</v>
      </c>
      <c r="L119" s="64">
        <f t="shared" si="13"/>
        <v>0.38</v>
      </c>
      <c r="M119" s="64"/>
      <c r="N119">
        <v>9</v>
      </c>
    </row>
    <row r="120" spans="1:14">
      <c r="A120" t="s">
        <v>164</v>
      </c>
      <c r="B120" t="s">
        <v>176</v>
      </c>
      <c r="C120" s="32">
        <v>64.605655821655603</v>
      </c>
      <c r="D120" s="32">
        <v>12.4057071068978</v>
      </c>
      <c r="E120" s="32">
        <v>24.203335630878801</v>
      </c>
      <c r="F120" s="32">
        <v>6.9613833794974198</v>
      </c>
      <c r="G120">
        <v>3</v>
      </c>
      <c r="H120">
        <v>1</v>
      </c>
      <c r="I120">
        <v>1</v>
      </c>
      <c r="J120">
        <v>1</v>
      </c>
      <c r="K120">
        <v>6</v>
      </c>
      <c r="L120" s="64">
        <f t="shared" si="13"/>
        <v>0.25</v>
      </c>
      <c r="M120" s="64"/>
      <c r="N120">
        <v>6</v>
      </c>
    </row>
    <row r="121" spans="1:14">
      <c r="A121" t="s">
        <v>164</v>
      </c>
      <c r="B121" t="s">
        <v>177</v>
      </c>
      <c r="C121" s="32">
        <v>100</v>
      </c>
      <c r="D121" s="32">
        <v>0</v>
      </c>
      <c r="E121" s="32">
        <v>27.572515147608598</v>
      </c>
      <c r="F121" s="32">
        <v>0</v>
      </c>
      <c r="G121">
        <v>6</v>
      </c>
      <c r="H121">
        <v>1</v>
      </c>
      <c r="I121">
        <v>1</v>
      </c>
      <c r="J121">
        <v>1</v>
      </c>
      <c r="K121">
        <v>9</v>
      </c>
      <c r="L121" s="64">
        <f t="shared" si="13"/>
        <v>0.38</v>
      </c>
      <c r="M121" s="64"/>
      <c r="N121">
        <v>9</v>
      </c>
    </row>
    <row r="122" spans="1:14">
      <c r="A122" t="s">
        <v>164</v>
      </c>
      <c r="B122" t="s">
        <v>178</v>
      </c>
      <c r="G122">
        <v>0</v>
      </c>
      <c r="H122">
        <v>0</v>
      </c>
      <c r="I122">
        <v>0</v>
      </c>
      <c r="J122">
        <v>0</v>
      </c>
      <c r="K122">
        <v>0</v>
      </c>
      <c r="L122" s="64">
        <f t="shared" si="13"/>
        <v>0</v>
      </c>
      <c r="M122" s="64"/>
      <c r="N122">
        <v>0</v>
      </c>
    </row>
    <row r="123" spans="1:14">
      <c r="A123" t="s">
        <v>164</v>
      </c>
      <c r="B123" t="s">
        <v>179</v>
      </c>
      <c r="C123" s="32">
        <v>69.209039548022602</v>
      </c>
      <c r="D123" s="32">
        <v>22.598870056497201</v>
      </c>
      <c r="E123" s="32">
        <v>1.41242937853107</v>
      </c>
      <c r="F123" s="32">
        <v>6.7796610169491496</v>
      </c>
      <c r="G123">
        <v>3</v>
      </c>
      <c r="H123">
        <v>1</v>
      </c>
      <c r="I123">
        <v>1</v>
      </c>
      <c r="J123">
        <v>1</v>
      </c>
      <c r="K123">
        <v>6</v>
      </c>
      <c r="L123" s="64">
        <f t="shared" si="13"/>
        <v>0.25</v>
      </c>
      <c r="M123" s="64"/>
      <c r="N123">
        <v>6</v>
      </c>
    </row>
    <row r="124" spans="1:14">
      <c r="A124" t="s">
        <v>164</v>
      </c>
      <c r="B124" t="s">
        <v>180</v>
      </c>
      <c r="C124" s="32">
        <v>28.785853808985301</v>
      </c>
      <c r="D124" s="32">
        <v>0</v>
      </c>
      <c r="E124" s="32">
        <v>0</v>
      </c>
      <c r="F124" s="32">
        <v>0</v>
      </c>
      <c r="G124">
        <v>1</v>
      </c>
      <c r="H124">
        <v>1</v>
      </c>
      <c r="I124">
        <v>1</v>
      </c>
      <c r="J124">
        <v>1</v>
      </c>
      <c r="K124">
        <v>4</v>
      </c>
      <c r="L124" s="64">
        <f t="shared" si="13"/>
        <v>0.17</v>
      </c>
      <c r="M124" s="64"/>
      <c r="N124">
        <v>4</v>
      </c>
    </row>
    <row r="125" spans="1:14">
      <c r="A125" t="s">
        <v>164</v>
      </c>
      <c r="B125" t="s">
        <v>181</v>
      </c>
      <c r="C125" s="32">
        <v>76.699029126213603</v>
      </c>
      <c r="D125" s="32">
        <v>15.5339805825243</v>
      </c>
      <c r="E125" s="32">
        <v>0</v>
      </c>
      <c r="F125" s="32">
        <v>7.7669902912621396</v>
      </c>
      <c r="G125">
        <v>4</v>
      </c>
      <c r="H125">
        <v>1</v>
      </c>
      <c r="I125">
        <v>1</v>
      </c>
      <c r="J125">
        <v>1</v>
      </c>
      <c r="K125">
        <v>7</v>
      </c>
      <c r="L125" s="64">
        <f t="shared" si="13"/>
        <v>0.28999999999999998</v>
      </c>
      <c r="M125" s="64"/>
      <c r="N125">
        <v>7</v>
      </c>
    </row>
    <row r="126" spans="1:14">
      <c r="A126" t="s">
        <v>164</v>
      </c>
      <c r="B126" t="s">
        <v>182</v>
      </c>
      <c r="G126">
        <v>0</v>
      </c>
      <c r="H126">
        <v>0</v>
      </c>
      <c r="I126">
        <v>0</v>
      </c>
      <c r="J126">
        <v>0</v>
      </c>
      <c r="K126">
        <v>0</v>
      </c>
      <c r="L126" s="64">
        <f t="shared" si="13"/>
        <v>0</v>
      </c>
      <c r="M126" s="64"/>
      <c r="N126">
        <v>0</v>
      </c>
    </row>
    <row r="127" spans="1:14">
      <c r="A127" t="s">
        <v>164</v>
      </c>
      <c r="B127" t="s">
        <v>183</v>
      </c>
      <c r="G127">
        <v>0</v>
      </c>
      <c r="H127">
        <v>0</v>
      </c>
      <c r="I127">
        <v>0</v>
      </c>
      <c r="J127">
        <v>0</v>
      </c>
      <c r="K127">
        <v>0</v>
      </c>
      <c r="L127" s="64">
        <f t="shared" si="13"/>
        <v>0</v>
      </c>
      <c r="M127" s="64"/>
      <c r="N127">
        <v>0</v>
      </c>
    </row>
    <row r="128" spans="1:14">
      <c r="A128" t="s">
        <v>164</v>
      </c>
      <c r="B128" t="s">
        <v>184</v>
      </c>
      <c r="G128">
        <v>0</v>
      </c>
      <c r="H128">
        <v>0</v>
      </c>
      <c r="I128">
        <v>0</v>
      </c>
      <c r="J128">
        <v>0</v>
      </c>
      <c r="K128">
        <v>0</v>
      </c>
      <c r="L128" s="64">
        <f t="shared" si="13"/>
        <v>0</v>
      </c>
      <c r="M128" s="64"/>
      <c r="N128">
        <v>0</v>
      </c>
    </row>
    <row r="129" spans="1:14">
      <c r="A129" t="s">
        <v>164</v>
      </c>
      <c r="B129" t="s">
        <v>185</v>
      </c>
      <c r="G129">
        <v>0</v>
      </c>
      <c r="H129">
        <v>0</v>
      </c>
      <c r="I129">
        <v>0</v>
      </c>
      <c r="J129">
        <v>0</v>
      </c>
      <c r="K129">
        <v>0</v>
      </c>
      <c r="L129" s="64">
        <f t="shared" si="13"/>
        <v>0</v>
      </c>
      <c r="M129" s="64"/>
      <c r="N129">
        <v>0</v>
      </c>
    </row>
    <row r="130" spans="1:14">
      <c r="A130" t="s">
        <v>164</v>
      </c>
      <c r="B130" t="s">
        <v>186</v>
      </c>
      <c r="C130" s="32">
        <v>59.215956220940797</v>
      </c>
      <c r="D130" s="32">
        <v>6.8473068023179504</v>
      </c>
      <c r="E130" s="32">
        <v>0</v>
      </c>
      <c r="F130" s="32">
        <v>0</v>
      </c>
      <c r="G130">
        <v>2</v>
      </c>
      <c r="H130">
        <v>1</v>
      </c>
      <c r="I130">
        <v>1</v>
      </c>
      <c r="J130">
        <v>1</v>
      </c>
      <c r="K130">
        <v>5</v>
      </c>
      <c r="L130" s="64">
        <f t="shared" si="13"/>
        <v>0.21</v>
      </c>
      <c r="M130" s="64"/>
      <c r="N130">
        <v>5</v>
      </c>
    </row>
    <row r="131" spans="1:14">
      <c r="A131" t="s">
        <v>164</v>
      </c>
      <c r="B131" t="s">
        <v>187</v>
      </c>
      <c r="G131">
        <v>0</v>
      </c>
      <c r="H131">
        <v>0</v>
      </c>
      <c r="I131">
        <v>0</v>
      </c>
      <c r="J131">
        <v>0</v>
      </c>
      <c r="K131">
        <v>0</v>
      </c>
      <c r="L131" s="64">
        <f t="shared" si="13"/>
        <v>0</v>
      </c>
      <c r="M131" s="64"/>
      <c r="N131">
        <v>0</v>
      </c>
    </row>
    <row r="132" spans="1:14">
      <c r="A132" t="s">
        <v>164</v>
      </c>
      <c r="B132" t="s">
        <v>188</v>
      </c>
      <c r="G132">
        <v>0</v>
      </c>
      <c r="H132">
        <v>0</v>
      </c>
      <c r="I132">
        <v>0</v>
      </c>
      <c r="J132">
        <v>0</v>
      </c>
      <c r="K132">
        <v>0</v>
      </c>
      <c r="L132" s="64">
        <f t="shared" si="13"/>
        <v>0</v>
      </c>
      <c r="M132" s="64"/>
      <c r="N132">
        <v>0</v>
      </c>
    </row>
    <row r="133" spans="1:14">
      <c r="A133" t="s">
        <v>164</v>
      </c>
      <c r="B133" t="s">
        <v>189</v>
      </c>
      <c r="C133" s="32">
        <v>100</v>
      </c>
      <c r="D133" s="32">
        <v>5.3511705685618702</v>
      </c>
      <c r="E133" s="32">
        <v>4.2401096748922802</v>
      </c>
      <c r="F133" s="32">
        <v>0</v>
      </c>
      <c r="G133">
        <v>6</v>
      </c>
      <c r="H133">
        <v>1</v>
      </c>
      <c r="I133">
        <v>1</v>
      </c>
      <c r="J133">
        <v>1</v>
      </c>
      <c r="K133">
        <v>9</v>
      </c>
      <c r="L133" s="64">
        <f t="shared" si="13"/>
        <v>0.38</v>
      </c>
      <c r="M133" s="64"/>
      <c r="N133">
        <v>9</v>
      </c>
    </row>
    <row r="134" spans="1:14">
      <c r="A134" t="s">
        <v>164</v>
      </c>
      <c r="B134" t="s">
        <v>190</v>
      </c>
      <c r="C134" s="32">
        <v>100</v>
      </c>
      <c r="D134" s="32">
        <v>35.695163305372098</v>
      </c>
      <c r="E134" s="32">
        <v>64.304836694627895</v>
      </c>
      <c r="F134" s="32">
        <v>64.304836694627895</v>
      </c>
      <c r="G134">
        <v>6</v>
      </c>
      <c r="H134">
        <v>1</v>
      </c>
      <c r="I134">
        <v>3</v>
      </c>
      <c r="J134">
        <v>3</v>
      </c>
      <c r="K134">
        <v>13</v>
      </c>
      <c r="L134" s="64">
        <f t="shared" si="13"/>
        <v>0.54</v>
      </c>
      <c r="M134" s="64"/>
      <c r="N134">
        <v>13</v>
      </c>
    </row>
    <row r="135" spans="1:14">
      <c r="A135" t="s">
        <v>164</v>
      </c>
      <c r="B135" t="s">
        <v>191</v>
      </c>
      <c r="C135" s="32">
        <v>74.2150862293351</v>
      </c>
      <c r="D135" s="32">
        <v>22.077833223021301</v>
      </c>
      <c r="E135" s="32">
        <v>29.7623952345185</v>
      </c>
      <c r="F135" s="32">
        <v>1.0929075535261401</v>
      </c>
      <c r="G135">
        <v>4</v>
      </c>
      <c r="H135">
        <v>1</v>
      </c>
      <c r="I135">
        <v>1</v>
      </c>
      <c r="J135">
        <v>1</v>
      </c>
      <c r="K135">
        <v>7</v>
      </c>
      <c r="L135" s="64">
        <f t="shared" si="13"/>
        <v>0.28999999999999998</v>
      </c>
      <c r="M135" s="64"/>
      <c r="N135">
        <v>7</v>
      </c>
    </row>
    <row r="136" spans="1:14">
      <c r="A136" t="s">
        <v>164</v>
      </c>
      <c r="B136" t="s">
        <v>192</v>
      </c>
      <c r="C136" s="32">
        <v>100</v>
      </c>
      <c r="D136" s="32">
        <v>38.476968796433901</v>
      </c>
      <c r="E136" s="32">
        <v>0</v>
      </c>
      <c r="F136" s="32">
        <v>6.7236255572065398</v>
      </c>
      <c r="G136">
        <v>6</v>
      </c>
      <c r="H136">
        <v>1</v>
      </c>
      <c r="I136">
        <v>1</v>
      </c>
      <c r="J136">
        <v>1</v>
      </c>
      <c r="K136">
        <v>9</v>
      </c>
      <c r="L136" s="64">
        <f t="shared" si="13"/>
        <v>0.38</v>
      </c>
      <c r="M136" s="64"/>
      <c r="N136">
        <v>9</v>
      </c>
    </row>
    <row r="137" spans="1:14">
      <c r="A137" t="s">
        <v>164</v>
      </c>
      <c r="B137" t="s">
        <v>193</v>
      </c>
      <c r="C137" s="32">
        <v>45.516296050364303</v>
      </c>
      <c r="D137" s="32">
        <v>1.6717680864712701</v>
      </c>
      <c r="E137" s="32">
        <v>16.717680864712701</v>
      </c>
      <c r="F137" s="32">
        <v>0</v>
      </c>
      <c r="G137">
        <v>1</v>
      </c>
      <c r="H137">
        <v>1</v>
      </c>
      <c r="I137">
        <v>1</v>
      </c>
      <c r="J137">
        <v>1</v>
      </c>
      <c r="K137">
        <v>4</v>
      </c>
      <c r="L137" s="64">
        <f t="shared" si="13"/>
        <v>0.17</v>
      </c>
      <c r="M137" s="64"/>
      <c r="N137">
        <v>4</v>
      </c>
    </row>
    <row r="138" spans="1:14">
      <c r="A138" t="s">
        <v>164</v>
      </c>
      <c r="B138" t="s">
        <v>194</v>
      </c>
      <c r="C138" s="32">
        <v>30.258606786798499</v>
      </c>
      <c r="D138" s="32">
        <v>15.491170054314599</v>
      </c>
      <c r="E138" s="32">
        <v>0</v>
      </c>
      <c r="F138" s="32">
        <v>0</v>
      </c>
      <c r="G138">
        <v>1</v>
      </c>
      <c r="H138">
        <v>1</v>
      </c>
      <c r="I138">
        <v>1</v>
      </c>
      <c r="J138">
        <v>1</v>
      </c>
      <c r="K138">
        <v>4</v>
      </c>
      <c r="L138" s="64">
        <f t="shared" si="13"/>
        <v>0.17</v>
      </c>
      <c r="M138" s="64"/>
      <c r="N138">
        <v>4</v>
      </c>
    </row>
    <row r="139" spans="1:14">
      <c r="A139" t="s">
        <v>164</v>
      </c>
      <c r="B139" t="s">
        <v>195</v>
      </c>
      <c r="C139" s="32">
        <v>94.945658256653303</v>
      </c>
      <c r="D139" s="32">
        <v>28.968150045527601</v>
      </c>
      <c r="E139" s="32">
        <v>39.270092108413898</v>
      </c>
      <c r="F139" s="32">
        <v>6.39728985026363</v>
      </c>
      <c r="G139">
        <v>6</v>
      </c>
      <c r="H139">
        <v>1</v>
      </c>
      <c r="I139">
        <v>1</v>
      </c>
      <c r="J139">
        <v>1</v>
      </c>
      <c r="K139">
        <v>9</v>
      </c>
      <c r="L139" s="64">
        <f t="shared" si="13"/>
        <v>0.38</v>
      </c>
      <c r="M139" s="64"/>
      <c r="N139">
        <v>9</v>
      </c>
    </row>
    <row r="140" spans="1:14">
      <c r="A140" t="s">
        <v>164</v>
      </c>
      <c r="B140" t="s">
        <v>196</v>
      </c>
      <c r="C140" s="32">
        <v>100</v>
      </c>
      <c r="D140" s="32">
        <v>31.1654011993047</v>
      </c>
      <c r="E140" s="32">
        <v>18.648792667347699</v>
      </c>
      <c r="F140" s="32">
        <v>1.9299637695492</v>
      </c>
      <c r="G140">
        <v>6</v>
      </c>
      <c r="H140">
        <v>1</v>
      </c>
      <c r="I140">
        <v>1</v>
      </c>
      <c r="J140">
        <v>1</v>
      </c>
      <c r="K140">
        <v>9</v>
      </c>
      <c r="L140" s="64">
        <f t="shared" si="13"/>
        <v>0.38</v>
      </c>
      <c r="M140" s="64"/>
      <c r="N140">
        <v>9</v>
      </c>
    </row>
    <row r="141" spans="1:14">
      <c r="A141" t="s">
        <v>164</v>
      </c>
      <c r="B141" t="s">
        <v>197</v>
      </c>
      <c r="G141">
        <v>0</v>
      </c>
      <c r="H141">
        <v>0</v>
      </c>
      <c r="I141">
        <v>0</v>
      </c>
      <c r="J141">
        <v>0</v>
      </c>
      <c r="K141">
        <v>0</v>
      </c>
      <c r="L141" s="64">
        <f t="shared" si="13"/>
        <v>0</v>
      </c>
      <c r="M141" s="64"/>
      <c r="N141">
        <v>0</v>
      </c>
    </row>
    <row r="142" spans="1:14">
      <c r="A142" t="s">
        <v>164</v>
      </c>
      <c r="B142" t="s">
        <v>198</v>
      </c>
      <c r="C142" s="32">
        <v>24.435103166604801</v>
      </c>
      <c r="D142" s="32">
        <v>0</v>
      </c>
      <c r="E142" s="32">
        <v>0</v>
      </c>
      <c r="F142" s="32">
        <v>0</v>
      </c>
      <c r="G142">
        <v>1</v>
      </c>
      <c r="H142">
        <v>1</v>
      </c>
      <c r="I142">
        <v>1</v>
      </c>
      <c r="J142">
        <v>1</v>
      </c>
      <c r="K142">
        <v>4</v>
      </c>
      <c r="L142" s="64">
        <f t="shared" si="13"/>
        <v>0.17</v>
      </c>
      <c r="M142" s="64"/>
      <c r="N142">
        <v>4</v>
      </c>
    </row>
    <row r="143" spans="1:14">
      <c r="A143" t="s">
        <v>164</v>
      </c>
      <c r="B143" t="s">
        <v>199</v>
      </c>
      <c r="C143" s="32">
        <v>47.042163101149903</v>
      </c>
      <c r="D143" s="32">
        <v>22.677064254828998</v>
      </c>
      <c r="E143" s="32">
        <v>0</v>
      </c>
      <c r="F143" s="32">
        <v>0</v>
      </c>
      <c r="G143">
        <v>1</v>
      </c>
      <c r="H143">
        <v>1</v>
      </c>
      <c r="I143">
        <v>1</v>
      </c>
      <c r="J143">
        <v>1</v>
      </c>
      <c r="K143">
        <v>4</v>
      </c>
      <c r="L143" s="64">
        <f t="shared" si="13"/>
        <v>0.17</v>
      </c>
      <c r="M143" s="64"/>
      <c r="N143">
        <v>4</v>
      </c>
    </row>
    <row r="144" spans="1:14">
      <c r="A144" t="s">
        <v>164</v>
      </c>
      <c r="B144" t="s">
        <v>200</v>
      </c>
      <c r="C144" s="32">
        <v>100</v>
      </c>
      <c r="D144" s="32">
        <v>0</v>
      </c>
      <c r="E144" s="32">
        <v>0</v>
      </c>
      <c r="F144" s="32">
        <v>0</v>
      </c>
      <c r="G144">
        <v>6</v>
      </c>
      <c r="H144">
        <v>1</v>
      </c>
      <c r="I144">
        <v>1</v>
      </c>
      <c r="J144">
        <v>1</v>
      </c>
      <c r="K144">
        <v>9</v>
      </c>
      <c r="L144" s="64">
        <f t="shared" si="13"/>
        <v>0.38</v>
      </c>
      <c r="M144" s="64"/>
      <c r="N144">
        <v>9</v>
      </c>
    </row>
    <row r="145" spans="1:14">
      <c r="A145" t="s">
        <v>164</v>
      </c>
      <c r="B145" t="s">
        <v>201</v>
      </c>
      <c r="C145" s="32">
        <v>100</v>
      </c>
      <c r="D145" s="32">
        <v>0</v>
      </c>
      <c r="E145" s="32">
        <v>0</v>
      </c>
      <c r="F145" s="32">
        <v>0</v>
      </c>
      <c r="G145">
        <v>6</v>
      </c>
      <c r="H145">
        <v>1</v>
      </c>
      <c r="I145">
        <v>1</v>
      </c>
      <c r="J145">
        <v>1</v>
      </c>
      <c r="K145">
        <v>9</v>
      </c>
      <c r="L145" s="64">
        <f t="shared" si="13"/>
        <v>0.38</v>
      </c>
      <c r="M145" s="64"/>
      <c r="N145">
        <v>9</v>
      </c>
    </row>
    <row r="146" spans="1:14">
      <c r="A146" t="s">
        <v>164</v>
      </c>
      <c r="B146" t="s">
        <v>202</v>
      </c>
      <c r="C146" s="32">
        <v>36.560915202264397</v>
      </c>
      <c r="D146" s="32">
        <v>6.3686755513621902</v>
      </c>
      <c r="E146" s="32">
        <v>0</v>
      </c>
      <c r="F146" s="32">
        <v>0</v>
      </c>
      <c r="G146">
        <v>1</v>
      </c>
      <c r="H146">
        <v>1</v>
      </c>
      <c r="I146">
        <v>1</v>
      </c>
      <c r="J146">
        <v>1</v>
      </c>
      <c r="K146">
        <v>4</v>
      </c>
      <c r="L146" s="64">
        <f t="shared" si="13"/>
        <v>0.17</v>
      </c>
      <c r="M146" s="64"/>
      <c r="N146">
        <v>4</v>
      </c>
    </row>
    <row r="147" spans="1:14">
      <c r="A147" t="s">
        <v>164</v>
      </c>
      <c r="B147" t="s">
        <v>203</v>
      </c>
      <c r="C147" s="32">
        <v>100</v>
      </c>
      <c r="D147" s="32">
        <v>37.5</v>
      </c>
      <c r="E147" s="32">
        <v>50</v>
      </c>
      <c r="F147" s="32">
        <v>12.5</v>
      </c>
      <c r="G147">
        <v>6</v>
      </c>
      <c r="H147">
        <v>1</v>
      </c>
      <c r="I147">
        <v>1</v>
      </c>
      <c r="J147">
        <v>1</v>
      </c>
      <c r="K147">
        <v>9</v>
      </c>
      <c r="L147" s="64">
        <f t="shared" si="13"/>
        <v>0.38</v>
      </c>
      <c r="M147" s="64"/>
      <c r="N147">
        <v>10</v>
      </c>
    </row>
    <row r="148" spans="1:14">
      <c r="A148" t="s">
        <v>164</v>
      </c>
      <c r="B148" t="s">
        <v>204</v>
      </c>
      <c r="C148" s="32">
        <v>39.947871418453403</v>
      </c>
      <c r="D148" s="32">
        <v>13.7989347258927</v>
      </c>
      <c r="E148" s="32">
        <v>17.1892591944369</v>
      </c>
      <c r="F148" s="32">
        <v>0</v>
      </c>
      <c r="G148">
        <v>1</v>
      </c>
      <c r="H148">
        <v>1</v>
      </c>
      <c r="I148">
        <v>1</v>
      </c>
      <c r="J148">
        <v>1</v>
      </c>
      <c r="K148">
        <v>4</v>
      </c>
      <c r="L148" s="64">
        <f t="shared" si="13"/>
        <v>0.17</v>
      </c>
      <c r="M148" s="64"/>
      <c r="N148">
        <v>4</v>
      </c>
    </row>
    <row r="149" spans="1:14">
      <c r="A149" t="s">
        <v>164</v>
      </c>
      <c r="B149" t="s">
        <v>205</v>
      </c>
      <c r="C149" s="32">
        <v>75.9488381526956</v>
      </c>
      <c r="D149" s="32">
        <v>52.378672091721697</v>
      </c>
      <c r="E149" s="32">
        <v>5.9494634167171201</v>
      </c>
      <c r="F149" s="32">
        <v>0</v>
      </c>
      <c r="G149">
        <v>4</v>
      </c>
      <c r="H149">
        <v>2</v>
      </c>
      <c r="I149">
        <v>1</v>
      </c>
      <c r="J149">
        <v>1</v>
      </c>
      <c r="K149">
        <v>8</v>
      </c>
      <c r="L149" s="64">
        <f t="shared" si="13"/>
        <v>0.33</v>
      </c>
      <c r="M149" s="64"/>
      <c r="N149">
        <v>7</v>
      </c>
    </row>
    <row r="150" spans="1:14">
      <c r="A150" t="s">
        <v>164</v>
      </c>
      <c r="B150" t="s">
        <v>206</v>
      </c>
      <c r="C150" s="32">
        <v>34.632150761182999</v>
      </c>
      <c r="D150" s="32">
        <v>16.095499966467699</v>
      </c>
      <c r="E150" s="32">
        <v>4.9863858896117002</v>
      </c>
      <c r="F150" s="32">
        <v>0</v>
      </c>
      <c r="G150">
        <v>1</v>
      </c>
      <c r="H150">
        <v>1</v>
      </c>
      <c r="I150">
        <v>1</v>
      </c>
      <c r="J150">
        <v>1</v>
      </c>
      <c r="K150">
        <v>4</v>
      </c>
      <c r="L150" s="64">
        <f t="shared" si="13"/>
        <v>0.17</v>
      </c>
      <c r="M150" s="64"/>
      <c r="N150">
        <v>4</v>
      </c>
    </row>
    <row r="151" spans="1:14">
      <c r="A151" t="s">
        <v>164</v>
      </c>
      <c r="B151" t="s">
        <v>207</v>
      </c>
      <c r="C151" s="32">
        <v>50.953376799114302</v>
      </c>
      <c r="D151" s="32">
        <v>2.2782630089801899</v>
      </c>
      <c r="E151" s="32">
        <v>16.604748431541399</v>
      </c>
      <c r="F151" s="32">
        <v>0</v>
      </c>
      <c r="G151">
        <v>2</v>
      </c>
      <c r="H151">
        <v>1</v>
      </c>
      <c r="I151">
        <v>1</v>
      </c>
      <c r="J151">
        <v>1</v>
      </c>
      <c r="K151">
        <v>5</v>
      </c>
      <c r="L151" s="64">
        <f t="shared" si="13"/>
        <v>0.21</v>
      </c>
      <c r="M151" s="64"/>
      <c r="N151">
        <v>5</v>
      </c>
    </row>
    <row r="152" spans="1:14">
      <c r="A152" t="s">
        <v>164</v>
      </c>
      <c r="B152" t="s">
        <v>208</v>
      </c>
      <c r="C152" s="32">
        <v>77.4771030755998</v>
      </c>
      <c r="D152" s="32">
        <v>60.626769374602603</v>
      </c>
      <c r="E152" s="32">
        <v>53.4027690873694</v>
      </c>
      <c r="F152" s="32">
        <v>0</v>
      </c>
      <c r="G152">
        <v>4</v>
      </c>
      <c r="H152">
        <v>3</v>
      </c>
      <c r="I152">
        <v>2</v>
      </c>
      <c r="J152">
        <v>1</v>
      </c>
      <c r="K152">
        <v>10</v>
      </c>
      <c r="L152" s="64">
        <f t="shared" si="13"/>
        <v>0.42</v>
      </c>
      <c r="M152" s="64"/>
      <c r="N152">
        <v>10</v>
      </c>
    </row>
    <row r="153" spans="1:14">
      <c r="A153" t="s">
        <v>164</v>
      </c>
      <c r="B153" t="s">
        <v>209</v>
      </c>
      <c r="C153" s="32">
        <v>100</v>
      </c>
      <c r="D153" s="32">
        <v>0</v>
      </c>
      <c r="E153" s="32">
        <v>0</v>
      </c>
      <c r="F153" s="32">
        <v>0</v>
      </c>
      <c r="G153">
        <v>6</v>
      </c>
      <c r="H153">
        <v>1</v>
      </c>
      <c r="I153">
        <v>1</v>
      </c>
      <c r="J153">
        <v>1</v>
      </c>
      <c r="K153">
        <v>9</v>
      </c>
      <c r="L153" s="64">
        <f t="shared" si="13"/>
        <v>0.38</v>
      </c>
      <c r="M153" s="64"/>
      <c r="N153">
        <v>9</v>
      </c>
    </row>
    <row r="154" spans="1:14">
      <c r="A154" t="s">
        <v>164</v>
      </c>
      <c r="B154" t="s">
        <v>210</v>
      </c>
      <c r="C154" s="32">
        <v>33.323248684368103</v>
      </c>
      <c r="D154" s="32">
        <v>0.39485387518498999</v>
      </c>
      <c r="E154" s="32">
        <v>6.2997058136312702</v>
      </c>
      <c r="F154" s="32">
        <v>0</v>
      </c>
      <c r="G154">
        <v>1</v>
      </c>
      <c r="H154">
        <v>1</v>
      </c>
      <c r="I154">
        <v>1</v>
      </c>
      <c r="J154">
        <v>1</v>
      </c>
      <c r="K154">
        <v>4</v>
      </c>
      <c r="L154" s="64">
        <f t="shared" si="13"/>
        <v>0.17</v>
      </c>
      <c r="M154" s="64"/>
      <c r="N154">
        <v>4</v>
      </c>
    </row>
    <row r="155" spans="1:14">
      <c r="A155" t="s">
        <v>164</v>
      </c>
      <c r="B155" t="s">
        <v>211</v>
      </c>
      <c r="C155" s="32">
        <v>100</v>
      </c>
      <c r="D155" s="32">
        <v>0</v>
      </c>
      <c r="E155" s="32">
        <v>0</v>
      </c>
      <c r="F155" s="32">
        <v>0</v>
      </c>
      <c r="G155">
        <v>6</v>
      </c>
      <c r="H155">
        <v>1</v>
      </c>
      <c r="I155">
        <v>1</v>
      </c>
      <c r="J155">
        <v>1</v>
      </c>
      <c r="K155">
        <v>9</v>
      </c>
      <c r="L155" s="64">
        <f t="shared" si="13"/>
        <v>0.38</v>
      </c>
      <c r="M155" s="64"/>
      <c r="N155">
        <v>9</v>
      </c>
    </row>
    <row r="156" spans="1:14">
      <c r="A156" t="s">
        <v>164</v>
      </c>
      <c r="B156" t="s">
        <v>212</v>
      </c>
      <c r="C156" s="32">
        <v>43.8792880094338</v>
      </c>
      <c r="D156" s="32">
        <v>0.93708457733127004</v>
      </c>
      <c r="E156" s="32">
        <v>0</v>
      </c>
      <c r="F156" s="32">
        <v>0</v>
      </c>
      <c r="G156">
        <v>1</v>
      </c>
      <c r="H156">
        <v>1</v>
      </c>
      <c r="I156">
        <v>1</v>
      </c>
      <c r="J156">
        <v>1</v>
      </c>
      <c r="K156">
        <v>4</v>
      </c>
      <c r="L156" s="64">
        <f t="shared" si="13"/>
        <v>0.17</v>
      </c>
      <c r="M156" s="64"/>
      <c r="N156">
        <v>4</v>
      </c>
    </row>
    <row r="157" spans="1:14">
      <c r="A157" t="s">
        <v>164</v>
      </c>
      <c r="B157" t="s">
        <v>213</v>
      </c>
      <c r="C157" s="32">
        <v>46.387750507577699</v>
      </c>
      <c r="D157" s="32">
        <v>5.5804113172859404</v>
      </c>
      <c r="E157" s="32">
        <v>2.8200413506536499</v>
      </c>
      <c r="F157" s="32">
        <v>0</v>
      </c>
      <c r="G157">
        <v>1</v>
      </c>
      <c r="H157">
        <v>1</v>
      </c>
      <c r="I157">
        <v>1</v>
      </c>
      <c r="J157">
        <v>1</v>
      </c>
      <c r="K157">
        <v>4</v>
      </c>
      <c r="L157" s="64">
        <f t="shared" si="13"/>
        <v>0.17</v>
      </c>
      <c r="M157" s="64"/>
      <c r="N157">
        <v>4</v>
      </c>
    </row>
    <row r="158" spans="1:14">
      <c r="A158" t="s">
        <v>164</v>
      </c>
      <c r="B158" t="s">
        <v>214</v>
      </c>
      <c r="C158" s="32">
        <v>74.534202872951496</v>
      </c>
      <c r="D158" s="32">
        <v>3.8704739238827499</v>
      </c>
      <c r="E158" s="32">
        <v>19.813944552129801</v>
      </c>
      <c r="F158" s="32">
        <v>0</v>
      </c>
      <c r="G158">
        <v>4</v>
      </c>
      <c r="H158">
        <v>1</v>
      </c>
      <c r="I158">
        <v>1</v>
      </c>
      <c r="J158">
        <v>1</v>
      </c>
      <c r="K158">
        <v>7</v>
      </c>
      <c r="L158" s="64">
        <f t="shared" si="13"/>
        <v>0.28999999999999998</v>
      </c>
      <c r="M158" s="64"/>
      <c r="N158">
        <v>7</v>
      </c>
    </row>
    <row r="159" spans="1:14">
      <c r="A159" t="s">
        <v>164</v>
      </c>
      <c r="B159" t="s">
        <v>215</v>
      </c>
      <c r="C159" s="32">
        <v>81.161745357078203</v>
      </c>
      <c r="D159" s="32">
        <v>31.331712733124299</v>
      </c>
      <c r="E159" s="32">
        <v>2.9875129004015601</v>
      </c>
      <c r="F159" s="32">
        <v>0</v>
      </c>
      <c r="G159">
        <v>5</v>
      </c>
      <c r="H159">
        <v>1</v>
      </c>
      <c r="I159">
        <v>1</v>
      </c>
      <c r="J159">
        <v>1</v>
      </c>
      <c r="K159">
        <v>8</v>
      </c>
      <c r="L159" s="64">
        <f t="shared" si="13"/>
        <v>0.33</v>
      </c>
      <c r="M159" s="64"/>
      <c r="N159">
        <v>7</v>
      </c>
    </row>
    <row r="160" spans="1:14">
      <c r="A160" t="s">
        <v>164</v>
      </c>
      <c r="B160" t="s">
        <v>216</v>
      </c>
      <c r="C160" s="32">
        <v>59.811949574624897</v>
      </c>
      <c r="D160" s="32">
        <v>0.58605701473331395</v>
      </c>
      <c r="E160" s="32">
        <v>27.724675123300301</v>
      </c>
      <c r="F160" s="32">
        <v>0</v>
      </c>
      <c r="G160">
        <v>2</v>
      </c>
      <c r="H160">
        <v>1</v>
      </c>
      <c r="I160">
        <v>1</v>
      </c>
      <c r="J160">
        <v>1</v>
      </c>
      <c r="K160">
        <v>5</v>
      </c>
      <c r="L160" s="64">
        <f t="shared" si="13"/>
        <v>0.21</v>
      </c>
      <c r="M160" s="64"/>
      <c r="N160">
        <v>5</v>
      </c>
    </row>
    <row r="161" spans="1:14">
      <c r="A161" t="s">
        <v>164</v>
      </c>
      <c r="B161" t="s">
        <v>217</v>
      </c>
      <c r="C161" s="32">
        <v>84.293193717277504</v>
      </c>
      <c r="D161" s="32">
        <v>15.7068062827225</v>
      </c>
      <c r="E161" s="32">
        <v>41.8848167539267</v>
      </c>
      <c r="F161" s="32">
        <v>0</v>
      </c>
      <c r="G161">
        <v>5</v>
      </c>
      <c r="H161">
        <v>1</v>
      </c>
      <c r="I161">
        <v>1</v>
      </c>
      <c r="J161">
        <v>1</v>
      </c>
      <c r="K161">
        <v>8</v>
      </c>
      <c r="L161" s="64">
        <f t="shared" si="13"/>
        <v>0.33</v>
      </c>
      <c r="M161" s="64"/>
      <c r="N161">
        <v>8</v>
      </c>
    </row>
    <row r="162" spans="1:14">
      <c r="A162" t="s">
        <v>164</v>
      </c>
      <c r="B162" t="s">
        <v>218</v>
      </c>
      <c r="C162" s="32">
        <v>81.752267129055198</v>
      </c>
      <c r="D162" s="32">
        <v>5.8818128638096203</v>
      </c>
      <c r="E162" s="32">
        <v>40.596628096398597</v>
      </c>
      <c r="F162" s="32">
        <v>0</v>
      </c>
      <c r="G162">
        <v>5</v>
      </c>
      <c r="H162">
        <v>1</v>
      </c>
      <c r="I162">
        <v>1</v>
      </c>
      <c r="J162">
        <v>1</v>
      </c>
      <c r="K162">
        <v>8</v>
      </c>
      <c r="L162" s="64">
        <f t="shared" si="13"/>
        <v>0.33</v>
      </c>
      <c r="M162" s="64"/>
      <c r="N162">
        <v>8</v>
      </c>
    </row>
    <row r="163" spans="1:14">
      <c r="A163" t="s">
        <v>164</v>
      </c>
      <c r="B163" t="s">
        <v>219</v>
      </c>
      <c r="C163" s="32">
        <v>59.776269527169397</v>
      </c>
      <c r="D163" s="32">
        <v>3.0342102278493099</v>
      </c>
      <c r="E163" s="32">
        <v>0</v>
      </c>
      <c r="F163" s="32">
        <v>0</v>
      </c>
      <c r="G163">
        <v>2</v>
      </c>
      <c r="H163">
        <v>1</v>
      </c>
      <c r="I163">
        <v>1</v>
      </c>
      <c r="J163">
        <v>1</v>
      </c>
      <c r="K163">
        <v>5</v>
      </c>
      <c r="L163" s="64">
        <f t="shared" si="13"/>
        <v>0.21</v>
      </c>
      <c r="M163" s="64"/>
      <c r="N163">
        <v>5</v>
      </c>
    </row>
    <row r="164" spans="1:14">
      <c r="A164" t="s">
        <v>164</v>
      </c>
      <c r="B164" t="s">
        <v>220</v>
      </c>
      <c r="C164" s="32">
        <v>43.024548998489799</v>
      </c>
      <c r="D164" s="32">
        <v>3.5723065756664001</v>
      </c>
      <c r="E164" s="32">
        <v>2.7452265836269798</v>
      </c>
      <c r="F164" s="32">
        <v>0</v>
      </c>
      <c r="G164">
        <v>1</v>
      </c>
      <c r="H164">
        <v>1</v>
      </c>
      <c r="I164">
        <v>1</v>
      </c>
      <c r="J164">
        <v>1</v>
      </c>
      <c r="K164">
        <v>4</v>
      </c>
      <c r="L164" s="64">
        <f t="shared" si="13"/>
        <v>0.17</v>
      </c>
      <c r="M164" s="64"/>
      <c r="N164">
        <v>4</v>
      </c>
    </row>
    <row r="165" spans="1:14">
      <c r="A165" t="s">
        <v>164</v>
      </c>
      <c r="B165" t="s">
        <v>221</v>
      </c>
      <c r="C165" s="32">
        <v>45.0048315723255</v>
      </c>
      <c r="D165" s="32">
        <v>0</v>
      </c>
      <c r="E165" s="32">
        <v>0</v>
      </c>
      <c r="F165" s="32">
        <v>0</v>
      </c>
      <c r="G165">
        <v>1</v>
      </c>
      <c r="H165">
        <v>1</v>
      </c>
      <c r="I165">
        <v>1</v>
      </c>
      <c r="J165">
        <v>1</v>
      </c>
      <c r="K165">
        <v>4</v>
      </c>
      <c r="L165" s="64">
        <f t="shared" si="13"/>
        <v>0.17</v>
      </c>
      <c r="M165" s="64"/>
      <c r="N165">
        <v>4</v>
      </c>
    </row>
    <row r="166" spans="1:14">
      <c r="A166" t="s">
        <v>164</v>
      </c>
      <c r="B166" t="s">
        <v>222</v>
      </c>
      <c r="C166" s="32">
        <v>48.046651402404102</v>
      </c>
      <c r="D166" s="32">
        <v>15.7412707498569</v>
      </c>
      <c r="E166" s="32">
        <v>7.8777904979965703</v>
      </c>
      <c r="F166" s="32">
        <v>0</v>
      </c>
      <c r="G166">
        <v>1</v>
      </c>
      <c r="H166">
        <v>1</v>
      </c>
      <c r="I166">
        <v>1</v>
      </c>
      <c r="J166">
        <v>1</v>
      </c>
      <c r="K166">
        <v>4</v>
      </c>
      <c r="L166" s="64">
        <f t="shared" si="13"/>
        <v>0.17</v>
      </c>
      <c r="M166" s="64"/>
      <c r="N166">
        <v>4</v>
      </c>
    </row>
    <row r="167" spans="1:14">
      <c r="A167" t="s">
        <v>164</v>
      </c>
      <c r="B167" t="s">
        <v>223</v>
      </c>
      <c r="C167" s="32">
        <v>38.6374127576752</v>
      </c>
      <c r="D167" s="32">
        <v>20.3630866572414</v>
      </c>
      <c r="E167" s="32">
        <v>4.4875839367400703</v>
      </c>
      <c r="F167" s="32">
        <v>0</v>
      </c>
      <c r="G167">
        <v>1</v>
      </c>
      <c r="H167">
        <v>1</v>
      </c>
      <c r="I167">
        <v>1</v>
      </c>
      <c r="J167">
        <v>1</v>
      </c>
      <c r="K167">
        <v>4</v>
      </c>
      <c r="L167" s="64">
        <f t="shared" si="13"/>
        <v>0.17</v>
      </c>
      <c r="M167" s="64"/>
      <c r="N167">
        <v>0</v>
      </c>
    </row>
    <row r="168" spans="1:14">
      <c r="A168" t="s">
        <v>164</v>
      </c>
      <c r="B168" t="s">
        <v>224</v>
      </c>
      <c r="C168" s="32">
        <v>66.9669997564867</v>
      </c>
      <c r="D168" s="32">
        <v>0</v>
      </c>
      <c r="E168" s="32">
        <v>9.9210370009609896</v>
      </c>
      <c r="F168" s="32">
        <v>0</v>
      </c>
      <c r="G168">
        <v>3</v>
      </c>
      <c r="H168">
        <v>1</v>
      </c>
      <c r="I168">
        <v>1</v>
      </c>
      <c r="J168">
        <v>1</v>
      </c>
      <c r="K168">
        <v>6</v>
      </c>
      <c r="L168" s="64">
        <f t="shared" si="13"/>
        <v>0.25</v>
      </c>
      <c r="M168" s="64"/>
      <c r="N168">
        <v>6</v>
      </c>
    </row>
    <row r="169" spans="1:14">
      <c r="A169" t="s">
        <v>164</v>
      </c>
      <c r="B169" t="s">
        <v>225</v>
      </c>
      <c r="C169" s="32">
        <v>51.874605653139</v>
      </c>
      <c r="D169" s="32">
        <v>0</v>
      </c>
      <c r="E169" s="32">
        <v>46.675731183173298</v>
      </c>
      <c r="F169" s="32">
        <v>0</v>
      </c>
      <c r="G169">
        <v>2</v>
      </c>
      <c r="H169">
        <v>1</v>
      </c>
      <c r="I169">
        <v>1</v>
      </c>
      <c r="J169">
        <v>1</v>
      </c>
      <c r="K169">
        <v>5</v>
      </c>
      <c r="L169" s="64">
        <f t="shared" si="13"/>
        <v>0.21</v>
      </c>
      <c r="M169" s="64"/>
      <c r="N169">
        <v>5</v>
      </c>
    </row>
    <row r="170" spans="1:14">
      <c r="A170" t="s">
        <v>164</v>
      </c>
      <c r="B170" t="s">
        <v>226</v>
      </c>
      <c r="G170">
        <v>0</v>
      </c>
      <c r="H170">
        <v>0</v>
      </c>
      <c r="I170">
        <v>0</v>
      </c>
      <c r="J170">
        <v>0</v>
      </c>
      <c r="K170">
        <v>0</v>
      </c>
      <c r="L170" s="64">
        <f t="shared" si="13"/>
        <v>0</v>
      </c>
      <c r="M170" s="64"/>
      <c r="N170">
        <v>0</v>
      </c>
    </row>
    <row r="171" spans="1:14">
      <c r="A171" t="s">
        <v>164</v>
      </c>
      <c r="B171" t="s">
        <v>227</v>
      </c>
      <c r="G171">
        <v>0</v>
      </c>
      <c r="H171">
        <v>0</v>
      </c>
      <c r="I171">
        <v>0</v>
      </c>
      <c r="J171">
        <v>0</v>
      </c>
      <c r="K171">
        <v>0</v>
      </c>
      <c r="L171" s="64">
        <f t="shared" si="13"/>
        <v>0</v>
      </c>
      <c r="M171" s="64"/>
      <c r="N171">
        <v>0</v>
      </c>
    </row>
    <row r="172" spans="1:14">
      <c r="A172" t="s">
        <v>164</v>
      </c>
      <c r="B172" t="s">
        <v>228</v>
      </c>
      <c r="C172" s="32">
        <v>71.955000961160707</v>
      </c>
      <c r="D172" s="32">
        <v>14.005365784348999</v>
      </c>
      <c r="E172" s="32">
        <v>12.948924753650299</v>
      </c>
      <c r="F172" s="32">
        <v>0</v>
      </c>
      <c r="G172">
        <v>4</v>
      </c>
      <c r="H172">
        <v>1</v>
      </c>
      <c r="I172">
        <v>1</v>
      </c>
      <c r="J172">
        <v>1</v>
      </c>
      <c r="K172">
        <v>7</v>
      </c>
      <c r="L172" s="64">
        <f t="shared" si="13"/>
        <v>0.28999999999999998</v>
      </c>
      <c r="M172" s="64"/>
      <c r="N172">
        <v>7</v>
      </c>
    </row>
    <row r="173" spans="1:14">
      <c r="A173" t="s">
        <v>164</v>
      </c>
      <c r="B173" t="s">
        <v>229</v>
      </c>
      <c r="C173" s="32">
        <v>100</v>
      </c>
      <c r="D173" s="32">
        <v>13.0010933124926</v>
      </c>
      <c r="E173" s="32">
        <v>18.536271088149299</v>
      </c>
      <c r="F173" s="32">
        <v>1.1819175738629599</v>
      </c>
      <c r="G173">
        <v>6</v>
      </c>
      <c r="H173">
        <v>1</v>
      </c>
      <c r="I173">
        <v>1</v>
      </c>
      <c r="J173">
        <v>1</v>
      </c>
      <c r="K173">
        <v>9</v>
      </c>
      <c r="L173" s="64">
        <f t="shared" si="13"/>
        <v>0.38</v>
      </c>
      <c r="M173" s="64"/>
      <c r="N173">
        <v>9</v>
      </c>
    </row>
    <row r="174" spans="1:14">
      <c r="A174" t="s">
        <v>164</v>
      </c>
      <c r="B174" t="s">
        <v>230</v>
      </c>
      <c r="C174" s="32">
        <v>100</v>
      </c>
      <c r="D174" s="32">
        <v>0</v>
      </c>
      <c r="E174" s="32">
        <v>22.7925072944895</v>
      </c>
      <c r="F174" s="32">
        <v>0</v>
      </c>
      <c r="G174">
        <v>6</v>
      </c>
      <c r="H174">
        <v>1</v>
      </c>
      <c r="I174">
        <v>1</v>
      </c>
      <c r="J174">
        <v>1</v>
      </c>
      <c r="K174">
        <v>9</v>
      </c>
      <c r="L174" s="64">
        <f t="shared" ref="L174:L176" si="14">ROUND((K174/24)*(4/100)*25,2)</f>
        <v>0.38</v>
      </c>
      <c r="M174" s="64"/>
      <c r="N174">
        <v>9</v>
      </c>
    </row>
    <row r="175" spans="1:14">
      <c r="A175" t="s">
        <v>164</v>
      </c>
      <c r="B175" t="s">
        <v>231</v>
      </c>
      <c r="C175" s="32">
        <v>59.108614195230103</v>
      </c>
      <c r="D175" s="32">
        <v>12.6895108140264</v>
      </c>
      <c r="E175" s="32">
        <v>10.221612255073801</v>
      </c>
      <c r="F175" s="32">
        <v>0</v>
      </c>
      <c r="G175">
        <v>2</v>
      </c>
      <c r="H175">
        <v>1</v>
      </c>
      <c r="I175">
        <v>1</v>
      </c>
      <c r="J175">
        <v>1</v>
      </c>
      <c r="K175">
        <v>5</v>
      </c>
      <c r="L175" s="64">
        <f t="shared" si="14"/>
        <v>0.21</v>
      </c>
      <c r="M175" s="64"/>
      <c r="N175">
        <v>5</v>
      </c>
    </row>
    <row r="176" spans="1:14">
      <c r="A176" t="s">
        <v>164</v>
      </c>
      <c r="B176" t="s">
        <v>232</v>
      </c>
      <c r="C176" s="32">
        <v>63.603083265707397</v>
      </c>
      <c r="D176" s="32">
        <v>0</v>
      </c>
      <c r="E176" s="32">
        <v>17.332334550088699</v>
      </c>
      <c r="F176" s="32">
        <v>0</v>
      </c>
      <c r="G176">
        <v>3</v>
      </c>
      <c r="H176">
        <v>1</v>
      </c>
      <c r="I176">
        <v>1</v>
      </c>
      <c r="J176">
        <v>1</v>
      </c>
      <c r="K176">
        <v>6</v>
      </c>
      <c r="L176" s="64">
        <f t="shared" si="14"/>
        <v>0.25</v>
      </c>
      <c r="M176" s="64"/>
      <c r="N176">
        <v>6</v>
      </c>
    </row>
    <row r="177" spans="1:15">
      <c r="A177" t="s">
        <v>164</v>
      </c>
      <c r="B177" t="s">
        <v>233</v>
      </c>
      <c r="C177" s="32">
        <v>47.730587351394398</v>
      </c>
      <c r="D177" s="32">
        <v>11.8663543554161</v>
      </c>
      <c r="E177" s="32">
        <v>11.3326998718345</v>
      </c>
      <c r="F177" s="32">
        <v>0</v>
      </c>
      <c r="G177">
        <v>1</v>
      </c>
      <c r="H177">
        <v>1</v>
      </c>
      <c r="I177">
        <v>1</v>
      </c>
      <c r="J177">
        <v>1</v>
      </c>
      <c r="K177" s="65">
        <v>4</v>
      </c>
      <c r="L177" s="64">
        <f>ROUND((K177/24)*(4/100)*25,2)</f>
        <v>0.17</v>
      </c>
      <c r="M177" s="67" t="s">
        <v>520</v>
      </c>
      <c r="N177">
        <v>8</v>
      </c>
      <c r="O177" s="64"/>
    </row>
    <row r="178" spans="1:15">
      <c r="A178" t="s">
        <v>164</v>
      </c>
      <c r="B178" t="s">
        <v>234</v>
      </c>
      <c r="C178" s="32">
        <v>100</v>
      </c>
      <c r="D178" s="32">
        <v>100</v>
      </c>
      <c r="E178" s="32">
        <v>50</v>
      </c>
      <c r="F178" s="32">
        <v>0</v>
      </c>
      <c r="G178">
        <v>6</v>
      </c>
      <c r="H178">
        <v>6</v>
      </c>
      <c r="I178">
        <v>1</v>
      </c>
      <c r="J178">
        <v>1</v>
      </c>
      <c r="K178">
        <v>14</v>
      </c>
      <c r="L178" s="64">
        <f t="shared" ref="L178:L238" si="15">ROUND((K178/24)*(4/100)*25,2)</f>
        <v>0.57999999999999996</v>
      </c>
      <c r="M178" s="64"/>
      <c r="N178">
        <v>15</v>
      </c>
    </row>
    <row r="179" spans="1:15">
      <c r="A179" t="s">
        <v>164</v>
      </c>
      <c r="B179" t="s">
        <v>235</v>
      </c>
      <c r="C179" s="32">
        <v>83.271549589818406</v>
      </c>
      <c r="D179" s="32">
        <v>27.831323688824099</v>
      </c>
      <c r="E179" s="32">
        <v>0</v>
      </c>
      <c r="F179" s="32">
        <v>0</v>
      </c>
      <c r="G179">
        <v>5</v>
      </c>
      <c r="H179">
        <v>1</v>
      </c>
      <c r="I179">
        <v>1</v>
      </c>
      <c r="J179">
        <v>1</v>
      </c>
      <c r="K179">
        <v>8</v>
      </c>
      <c r="L179" s="64">
        <f t="shared" si="15"/>
        <v>0.33</v>
      </c>
      <c r="M179" s="64"/>
      <c r="N179">
        <v>8</v>
      </c>
    </row>
    <row r="180" spans="1:15">
      <c r="A180" t="s">
        <v>164</v>
      </c>
      <c r="B180" t="s">
        <v>236</v>
      </c>
      <c r="C180" s="32">
        <v>41.1109681192072</v>
      </c>
      <c r="D180" s="32">
        <v>2.4182922423063</v>
      </c>
      <c r="E180" s="32">
        <v>0</v>
      </c>
      <c r="F180" s="32">
        <v>0</v>
      </c>
      <c r="G180">
        <v>1</v>
      </c>
      <c r="H180">
        <v>1</v>
      </c>
      <c r="I180">
        <v>1</v>
      </c>
      <c r="J180">
        <v>1</v>
      </c>
      <c r="K180">
        <v>4</v>
      </c>
      <c r="L180" s="64">
        <f t="shared" si="15"/>
        <v>0.17</v>
      </c>
      <c r="M180" s="64"/>
      <c r="N180">
        <v>4</v>
      </c>
    </row>
    <row r="181" spans="1:15">
      <c r="A181" t="s">
        <v>164</v>
      </c>
      <c r="B181" t="s">
        <v>237</v>
      </c>
      <c r="C181" s="32">
        <v>92.495860664798101</v>
      </c>
      <c r="D181" s="32">
        <v>77.487581994394304</v>
      </c>
      <c r="E181" s="32">
        <v>0</v>
      </c>
      <c r="F181" s="32">
        <v>0</v>
      </c>
      <c r="G181">
        <v>6</v>
      </c>
      <c r="H181">
        <v>4</v>
      </c>
      <c r="I181">
        <v>1</v>
      </c>
      <c r="J181">
        <v>1</v>
      </c>
      <c r="K181">
        <v>12</v>
      </c>
      <c r="L181" s="64">
        <f t="shared" si="15"/>
        <v>0.5</v>
      </c>
      <c r="M181" s="64"/>
      <c r="N181">
        <v>12</v>
      </c>
    </row>
    <row r="182" spans="1:15">
      <c r="A182" t="s">
        <v>164</v>
      </c>
      <c r="B182" t="s">
        <v>238</v>
      </c>
      <c r="C182" s="32">
        <v>100</v>
      </c>
      <c r="D182" s="32">
        <v>16.424592432423399</v>
      </c>
      <c r="E182" s="32">
        <v>32.849184864846798</v>
      </c>
      <c r="F182" s="32">
        <v>0</v>
      </c>
      <c r="G182">
        <v>6</v>
      </c>
      <c r="H182">
        <v>1</v>
      </c>
      <c r="I182">
        <v>1</v>
      </c>
      <c r="J182">
        <v>1</v>
      </c>
      <c r="K182">
        <v>9</v>
      </c>
      <c r="L182" s="64">
        <f t="shared" si="15"/>
        <v>0.38</v>
      </c>
      <c r="M182" s="64"/>
      <c r="N182">
        <v>9</v>
      </c>
    </row>
    <row r="183" spans="1:15">
      <c r="A183" t="s">
        <v>164</v>
      </c>
      <c r="B183" t="s">
        <v>239</v>
      </c>
      <c r="C183" s="32">
        <v>100</v>
      </c>
      <c r="D183" s="32">
        <v>9.0003214400514295</v>
      </c>
      <c r="E183" s="32">
        <v>58.534233365477299</v>
      </c>
      <c r="F183" s="32">
        <v>0</v>
      </c>
      <c r="G183">
        <v>6</v>
      </c>
      <c r="H183">
        <v>1</v>
      </c>
      <c r="I183">
        <v>2</v>
      </c>
      <c r="J183">
        <v>1</v>
      </c>
      <c r="K183">
        <v>10</v>
      </c>
      <c r="L183" s="64">
        <f t="shared" si="15"/>
        <v>0.42</v>
      </c>
      <c r="M183" s="64"/>
      <c r="N183">
        <v>10</v>
      </c>
    </row>
    <row r="184" spans="1:15">
      <c r="A184" t="s">
        <v>164</v>
      </c>
      <c r="B184" t="s">
        <v>240</v>
      </c>
      <c r="C184" s="32">
        <v>67.3101633935362</v>
      </c>
      <c r="D184" s="32">
        <v>8.2378196660628795</v>
      </c>
      <c r="E184" s="32">
        <v>11.8324853207089</v>
      </c>
      <c r="F184" s="32">
        <v>0</v>
      </c>
      <c r="G184">
        <v>3</v>
      </c>
      <c r="H184">
        <v>1</v>
      </c>
      <c r="I184">
        <v>1</v>
      </c>
      <c r="J184">
        <v>1</v>
      </c>
      <c r="K184">
        <v>6</v>
      </c>
      <c r="L184" s="64">
        <f t="shared" si="15"/>
        <v>0.25</v>
      </c>
      <c r="M184" s="64"/>
      <c r="N184">
        <v>6</v>
      </c>
    </row>
    <row r="185" spans="1:15">
      <c r="A185" t="s">
        <v>164</v>
      </c>
      <c r="B185" t="s">
        <v>241</v>
      </c>
      <c r="G185">
        <v>0</v>
      </c>
      <c r="H185">
        <v>0</v>
      </c>
      <c r="I185">
        <v>0</v>
      </c>
      <c r="J185">
        <v>0</v>
      </c>
      <c r="K185">
        <v>0</v>
      </c>
      <c r="L185" s="64">
        <f t="shared" si="15"/>
        <v>0</v>
      </c>
      <c r="M185" s="64"/>
      <c r="N185">
        <v>0</v>
      </c>
    </row>
    <row r="186" spans="1:15">
      <c r="A186" t="s">
        <v>164</v>
      </c>
      <c r="B186" t="s">
        <v>242</v>
      </c>
      <c r="C186" s="32">
        <v>47.3193176572967</v>
      </c>
      <c r="D186" s="32">
        <v>0</v>
      </c>
      <c r="E186" s="32">
        <v>0</v>
      </c>
      <c r="F186" s="32">
        <v>0</v>
      </c>
      <c r="G186">
        <v>1</v>
      </c>
      <c r="H186">
        <v>1</v>
      </c>
      <c r="I186">
        <v>1</v>
      </c>
      <c r="J186">
        <v>1</v>
      </c>
      <c r="K186">
        <v>4</v>
      </c>
      <c r="L186" s="64">
        <f t="shared" si="15"/>
        <v>0.17</v>
      </c>
      <c r="M186" s="64"/>
      <c r="N186">
        <v>4</v>
      </c>
    </row>
    <row r="187" spans="1:15">
      <c r="A187" t="s">
        <v>164</v>
      </c>
      <c r="B187" t="s">
        <v>243</v>
      </c>
      <c r="C187" s="32">
        <v>100</v>
      </c>
      <c r="D187" s="32">
        <v>29.2236411505754</v>
      </c>
      <c r="E187" s="32">
        <v>17.010443567555001</v>
      </c>
      <c r="F187" s="32">
        <v>2.1921059584225602</v>
      </c>
      <c r="G187">
        <v>6</v>
      </c>
      <c r="H187">
        <v>1</v>
      </c>
      <c r="I187">
        <v>1</v>
      </c>
      <c r="J187">
        <v>1</v>
      </c>
      <c r="K187">
        <v>9</v>
      </c>
      <c r="L187" s="64">
        <f t="shared" si="15"/>
        <v>0.38</v>
      </c>
      <c r="M187" s="64"/>
      <c r="N187">
        <v>9</v>
      </c>
    </row>
    <row r="188" spans="1:15">
      <c r="A188" t="s">
        <v>164</v>
      </c>
      <c r="B188" t="s">
        <v>244</v>
      </c>
      <c r="C188" s="32">
        <v>99.756076360855701</v>
      </c>
      <c r="D188" s="32">
        <v>0.48784727828867602</v>
      </c>
      <c r="E188" s="32">
        <v>6.0609395975540501</v>
      </c>
      <c r="F188" s="32">
        <v>0</v>
      </c>
      <c r="G188">
        <v>6</v>
      </c>
      <c r="H188">
        <v>1</v>
      </c>
      <c r="I188">
        <v>1</v>
      </c>
      <c r="J188">
        <v>1</v>
      </c>
      <c r="K188">
        <v>9</v>
      </c>
      <c r="L188" s="64">
        <f t="shared" si="15"/>
        <v>0.38</v>
      </c>
      <c r="M188" s="64"/>
      <c r="N188">
        <v>9</v>
      </c>
    </row>
    <row r="189" spans="1:15">
      <c r="A189" t="s">
        <v>164</v>
      </c>
      <c r="B189" t="s">
        <v>245</v>
      </c>
      <c r="C189" s="32">
        <v>100</v>
      </c>
      <c r="D189" s="32">
        <v>66.6666666666667</v>
      </c>
      <c r="E189" s="32">
        <v>0</v>
      </c>
      <c r="F189" s="32">
        <v>0</v>
      </c>
      <c r="G189">
        <v>6</v>
      </c>
      <c r="H189">
        <v>3</v>
      </c>
      <c r="I189">
        <v>1</v>
      </c>
      <c r="J189">
        <v>1</v>
      </c>
      <c r="K189">
        <v>11</v>
      </c>
      <c r="L189" s="64">
        <f t="shared" si="15"/>
        <v>0.46</v>
      </c>
      <c r="M189" s="64"/>
      <c r="N189">
        <v>11</v>
      </c>
    </row>
    <row r="190" spans="1:15">
      <c r="A190" t="s">
        <v>164</v>
      </c>
      <c r="B190" t="s">
        <v>246</v>
      </c>
      <c r="C190" s="32">
        <v>78.116382982152601</v>
      </c>
      <c r="D190" s="32">
        <v>22.624047708838699</v>
      </c>
      <c r="E190" s="32">
        <v>17.0509922108598</v>
      </c>
      <c r="F190" s="32">
        <v>0</v>
      </c>
      <c r="G190">
        <v>4</v>
      </c>
      <c r="H190">
        <v>1</v>
      </c>
      <c r="I190">
        <v>1</v>
      </c>
      <c r="J190">
        <v>1</v>
      </c>
      <c r="K190">
        <v>7</v>
      </c>
      <c r="L190" s="64">
        <f t="shared" si="15"/>
        <v>0.28999999999999998</v>
      </c>
      <c r="M190" s="64"/>
      <c r="N190">
        <v>7</v>
      </c>
    </row>
    <row r="191" spans="1:15">
      <c r="A191" t="s">
        <v>164</v>
      </c>
      <c r="B191" t="s">
        <v>247</v>
      </c>
      <c r="C191" s="32">
        <v>95.962093553531702</v>
      </c>
      <c r="D191" s="32">
        <v>0</v>
      </c>
      <c r="E191" s="32">
        <v>0</v>
      </c>
      <c r="F191" s="32">
        <v>0</v>
      </c>
      <c r="G191">
        <v>6</v>
      </c>
      <c r="H191">
        <v>1</v>
      </c>
      <c r="I191">
        <v>1</v>
      </c>
      <c r="J191">
        <v>1</v>
      </c>
      <c r="K191">
        <v>9</v>
      </c>
      <c r="L191" s="64">
        <f t="shared" si="15"/>
        <v>0.38</v>
      </c>
      <c r="M191" s="64"/>
      <c r="N191">
        <v>9</v>
      </c>
    </row>
    <row r="192" spans="1:15">
      <c r="A192" t="s">
        <v>164</v>
      </c>
      <c r="B192" t="s">
        <v>248</v>
      </c>
      <c r="C192" s="32">
        <v>100</v>
      </c>
      <c r="D192" s="32">
        <v>14.5532994721747</v>
      </c>
      <c r="E192" s="32">
        <v>5.7453989480655503</v>
      </c>
      <c r="F192" s="32">
        <v>0</v>
      </c>
      <c r="G192">
        <v>6</v>
      </c>
      <c r="H192">
        <v>1</v>
      </c>
      <c r="I192">
        <v>1</v>
      </c>
      <c r="J192">
        <v>1</v>
      </c>
      <c r="K192">
        <v>9</v>
      </c>
      <c r="L192" s="64">
        <f t="shared" si="15"/>
        <v>0.38</v>
      </c>
      <c r="M192" s="64"/>
      <c r="N192">
        <v>9</v>
      </c>
    </row>
    <row r="193" spans="1:14">
      <c r="A193" t="s">
        <v>164</v>
      </c>
      <c r="B193" t="s">
        <v>249</v>
      </c>
      <c r="C193" s="32">
        <v>98.915247127910007</v>
      </c>
      <c r="D193" s="32">
        <v>2.9909351478572899</v>
      </c>
      <c r="E193" s="32">
        <v>2.9909351478572899</v>
      </c>
      <c r="F193" s="32">
        <v>0</v>
      </c>
      <c r="G193">
        <v>6</v>
      </c>
      <c r="H193">
        <v>1</v>
      </c>
      <c r="I193">
        <v>1</v>
      </c>
      <c r="J193">
        <v>1</v>
      </c>
      <c r="K193">
        <v>9</v>
      </c>
      <c r="L193" s="64">
        <f t="shared" si="15"/>
        <v>0.38</v>
      </c>
      <c r="M193" s="64"/>
      <c r="N193">
        <v>9</v>
      </c>
    </row>
    <row r="194" spans="1:14">
      <c r="A194" t="s">
        <v>164</v>
      </c>
      <c r="B194" t="s">
        <v>250</v>
      </c>
      <c r="C194" s="32">
        <v>95</v>
      </c>
      <c r="D194" s="32">
        <v>55</v>
      </c>
      <c r="E194" s="32">
        <v>5</v>
      </c>
      <c r="F194" s="32">
        <v>5</v>
      </c>
      <c r="G194">
        <v>6</v>
      </c>
      <c r="H194">
        <v>2</v>
      </c>
      <c r="I194">
        <v>1</v>
      </c>
      <c r="J194">
        <v>1</v>
      </c>
      <c r="K194">
        <v>10</v>
      </c>
      <c r="L194" s="64">
        <f t="shared" si="15"/>
        <v>0.42</v>
      </c>
      <c r="M194" s="64"/>
      <c r="N194">
        <v>10</v>
      </c>
    </row>
    <row r="195" spans="1:14">
      <c r="A195" t="s">
        <v>164</v>
      </c>
      <c r="B195" t="s">
        <v>251</v>
      </c>
      <c r="G195">
        <v>0</v>
      </c>
      <c r="H195">
        <v>0</v>
      </c>
      <c r="I195">
        <v>0</v>
      </c>
      <c r="J195">
        <v>0</v>
      </c>
      <c r="K195">
        <v>0</v>
      </c>
      <c r="L195" s="64">
        <f t="shared" si="15"/>
        <v>0</v>
      </c>
      <c r="M195" s="64"/>
      <c r="N195">
        <v>0</v>
      </c>
    </row>
    <row r="196" spans="1:14">
      <c r="A196" t="s">
        <v>164</v>
      </c>
      <c r="B196" t="s">
        <v>252</v>
      </c>
      <c r="C196" s="32">
        <v>92.616033755274302</v>
      </c>
      <c r="D196" s="32">
        <v>28.270042194092799</v>
      </c>
      <c r="E196" s="32">
        <v>23.4177215189873</v>
      </c>
      <c r="F196" s="32">
        <v>0</v>
      </c>
      <c r="G196">
        <v>6</v>
      </c>
      <c r="H196">
        <v>1</v>
      </c>
      <c r="I196">
        <v>1</v>
      </c>
      <c r="J196">
        <v>1</v>
      </c>
      <c r="K196">
        <v>9</v>
      </c>
      <c r="L196" s="64">
        <f t="shared" si="15"/>
        <v>0.38</v>
      </c>
      <c r="M196" s="64"/>
      <c r="N196">
        <v>9</v>
      </c>
    </row>
    <row r="197" spans="1:14">
      <c r="A197" t="s">
        <v>164</v>
      </c>
      <c r="B197" t="s">
        <v>253</v>
      </c>
      <c r="C197" s="32">
        <v>100</v>
      </c>
      <c r="D197" s="32">
        <v>16.6666666666667</v>
      </c>
      <c r="E197" s="32">
        <v>12.5</v>
      </c>
      <c r="F197" s="32">
        <v>4.1666666666666696</v>
      </c>
      <c r="G197">
        <v>6</v>
      </c>
      <c r="H197">
        <v>1</v>
      </c>
      <c r="I197">
        <v>1</v>
      </c>
      <c r="J197">
        <v>1</v>
      </c>
      <c r="K197">
        <v>9</v>
      </c>
      <c r="L197" s="64">
        <f t="shared" si="15"/>
        <v>0.38</v>
      </c>
      <c r="M197" s="64"/>
      <c r="N197">
        <v>9</v>
      </c>
    </row>
    <row r="198" spans="1:14">
      <c r="A198" t="s">
        <v>164</v>
      </c>
      <c r="B198" t="s">
        <v>255</v>
      </c>
      <c r="C198" s="32">
        <v>63.958593938757097</v>
      </c>
      <c r="D198" s="32">
        <v>19.387868319931901</v>
      </c>
      <c r="E198" s="32">
        <v>20.0305692538427</v>
      </c>
      <c r="F198" s="32">
        <v>6.6640904247100803</v>
      </c>
      <c r="G198">
        <v>3</v>
      </c>
      <c r="H198">
        <v>1</v>
      </c>
      <c r="I198">
        <v>1</v>
      </c>
      <c r="J198">
        <v>1</v>
      </c>
      <c r="K198">
        <v>6</v>
      </c>
      <c r="L198" s="64">
        <f t="shared" si="15"/>
        <v>0.25</v>
      </c>
      <c r="M198" s="64"/>
      <c r="N198">
        <v>6</v>
      </c>
    </row>
    <row r="199" spans="1:14">
      <c r="A199" t="s">
        <v>164</v>
      </c>
      <c r="B199" t="s">
        <v>256</v>
      </c>
      <c r="C199" s="32">
        <v>75.413223140495901</v>
      </c>
      <c r="D199" s="32">
        <v>0</v>
      </c>
      <c r="E199" s="32">
        <v>29.545454545454501</v>
      </c>
      <c r="F199" s="32">
        <v>0</v>
      </c>
      <c r="G199">
        <v>4</v>
      </c>
      <c r="H199">
        <v>1</v>
      </c>
      <c r="I199">
        <v>1</v>
      </c>
      <c r="J199">
        <v>1</v>
      </c>
      <c r="K199">
        <v>7</v>
      </c>
      <c r="L199" s="64">
        <f t="shared" si="15"/>
        <v>0.28999999999999998</v>
      </c>
      <c r="M199" s="64"/>
      <c r="N199">
        <v>7</v>
      </c>
    </row>
    <row r="200" spans="1:14">
      <c r="A200" t="s">
        <v>164</v>
      </c>
      <c r="B200" t="s">
        <v>257</v>
      </c>
      <c r="C200" s="32">
        <v>81.862745098039198</v>
      </c>
      <c r="D200" s="32">
        <v>18.137254901960802</v>
      </c>
      <c r="E200" s="32">
        <v>3.4313725490196099</v>
      </c>
      <c r="F200" s="32">
        <v>0</v>
      </c>
      <c r="G200">
        <v>5</v>
      </c>
      <c r="H200">
        <v>1</v>
      </c>
      <c r="I200">
        <v>1</v>
      </c>
      <c r="J200">
        <v>1</v>
      </c>
      <c r="K200">
        <v>8</v>
      </c>
      <c r="L200" s="64">
        <f t="shared" si="15"/>
        <v>0.33</v>
      </c>
      <c r="M200" s="64"/>
      <c r="N200">
        <v>7</v>
      </c>
    </row>
    <row r="201" spans="1:14">
      <c r="A201" t="s">
        <v>164</v>
      </c>
      <c r="B201" t="s">
        <v>258</v>
      </c>
      <c r="C201" s="32">
        <v>100</v>
      </c>
      <c r="D201" s="32">
        <v>0</v>
      </c>
      <c r="E201" s="32">
        <v>0</v>
      </c>
      <c r="F201" s="32">
        <v>0</v>
      </c>
      <c r="G201">
        <v>6</v>
      </c>
      <c r="H201">
        <v>1</v>
      </c>
      <c r="I201">
        <v>1</v>
      </c>
      <c r="J201">
        <v>1</v>
      </c>
      <c r="K201">
        <v>9</v>
      </c>
      <c r="L201" s="64">
        <f t="shared" si="15"/>
        <v>0.38</v>
      </c>
      <c r="M201" s="64"/>
      <c r="N201">
        <v>9</v>
      </c>
    </row>
    <row r="202" spans="1:14">
      <c r="A202" t="s">
        <v>164</v>
      </c>
      <c r="B202" t="s">
        <v>259</v>
      </c>
      <c r="C202" s="32">
        <v>100</v>
      </c>
      <c r="D202" s="32">
        <v>100</v>
      </c>
      <c r="E202" s="32">
        <v>33.3333333333333</v>
      </c>
      <c r="F202" s="32">
        <v>0</v>
      </c>
      <c r="G202">
        <v>6</v>
      </c>
      <c r="H202">
        <v>6</v>
      </c>
      <c r="I202">
        <v>1</v>
      </c>
      <c r="J202">
        <v>1</v>
      </c>
      <c r="K202">
        <v>14</v>
      </c>
      <c r="L202" s="64">
        <f t="shared" si="15"/>
        <v>0.57999999999999996</v>
      </c>
      <c r="M202" s="64"/>
      <c r="N202">
        <v>14</v>
      </c>
    </row>
    <row r="203" spans="1:14">
      <c r="A203" t="s">
        <v>164</v>
      </c>
      <c r="B203" t="s">
        <v>260</v>
      </c>
      <c r="G203">
        <v>0</v>
      </c>
      <c r="H203">
        <v>0</v>
      </c>
      <c r="I203">
        <v>0</v>
      </c>
      <c r="J203">
        <v>0</v>
      </c>
      <c r="K203">
        <v>0</v>
      </c>
      <c r="L203" s="64">
        <f t="shared" si="15"/>
        <v>0</v>
      </c>
      <c r="M203" s="64"/>
      <c r="N203">
        <v>0</v>
      </c>
    </row>
    <row r="204" spans="1:14">
      <c r="A204" t="s">
        <v>164</v>
      </c>
      <c r="B204" t="s">
        <v>261</v>
      </c>
      <c r="C204" s="32">
        <v>100</v>
      </c>
      <c r="D204" s="32">
        <v>60.167714884695997</v>
      </c>
      <c r="E204" s="32">
        <v>60.167714884695997</v>
      </c>
      <c r="F204" s="32">
        <v>0</v>
      </c>
      <c r="G204">
        <v>6</v>
      </c>
      <c r="H204">
        <v>3</v>
      </c>
      <c r="I204">
        <v>3</v>
      </c>
      <c r="J204">
        <v>1</v>
      </c>
      <c r="K204">
        <v>13</v>
      </c>
      <c r="L204" s="64">
        <f t="shared" si="15"/>
        <v>0.54</v>
      </c>
      <c r="M204" s="64"/>
      <c r="N204">
        <v>13</v>
      </c>
    </row>
    <row r="205" spans="1:14">
      <c r="A205" t="s">
        <v>164</v>
      </c>
      <c r="B205" t="s">
        <v>262</v>
      </c>
      <c r="C205" s="32">
        <v>100</v>
      </c>
      <c r="D205" s="32">
        <v>5</v>
      </c>
      <c r="E205" s="32">
        <v>5</v>
      </c>
      <c r="F205" s="32">
        <v>0</v>
      </c>
      <c r="G205">
        <v>6</v>
      </c>
      <c r="H205">
        <v>1</v>
      </c>
      <c r="I205">
        <v>1</v>
      </c>
      <c r="J205">
        <v>1</v>
      </c>
      <c r="K205">
        <v>9</v>
      </c>
      <c r="L205" s="64">
        <f t="shared" si="15"/>
        <v>0.38</v>
      </c>
      <c r="M205" s="64"/>
      <c r="N205">
        <v>9</v>
      </c>
    </row>
    <row r="206" spans="1:14">
      <c r="A206" t="s">
        <v>164</v>
      </c>
      <c r="B206" t="s">
        <v>263</v>
      </c>
      <c r="G206">
        <v>0</v>
      </c>
      <c r="H206">
        <v>0</v>
      </c>
      <c r="I206">
        <v>0</v>
      </c>
      <c r="J206">
        <v>0</v>
      </c>
      <c r="K206">
        <v>0</v>
      </c>
      <c r="L206" s="64">
        <f t="shared" si="15"/>
        <v>0</v>
      </c>
      <c r="M206" s="64"/>
      <c r="N206">
        <v>0</v>
      </c>
    </row>
    <row r="207" spans="1:14">
      <c r="A207" t="s">
        <v>164</v>
      </c>
      <c r="B207" t="s">
        <v>264</v>
      </c>
      <c r="C207" s="32">
        <v>0</v>
      </c>
      <c r="D207" s="32">
        <v>0</v>
      </c>
      <c r="E207" s="32">
        <v>0</v>
      </c>
      <c r="F207" s="32">
        <v>0</v>
      </c>
      <c r="G207">
        <v>1</v>
      </c>
      <c r="H207">
        <v>1</v>
      </c>
      <c r="I207">
        <v>1</v>
      </c>
      <c r="J207">
        <v>1</v>
      </c>
      <c r="K207">
        <v>4</v>
      </c>
      <c r="L207" s="64">
        <f t="shared" si="15"/>
        <v>0.17</v>
      </c>
      <c r="M207" s="64"/>
      <c r="N207">
        <v>4</v>
      </c>
    </row>
    <row r="208" spans="1:14">
      <c r="A208" t="s">
        <v>164</v>
      </c>
      <c r="B208" t="s">
        <v>265</v>
      </c>
      <c r="C208" s="32">
        <v>61.080463541960803</v>
      </c>
      <c r="D208" s="32">
        <v>0</v>
      </c>
      <c r="E208" s="32">
        <v>15.850577266267599</v>
      </c>
      <c r="F208" s="32">
        <v>0</v>
      </c>
      <c r="G208">
        <v>3</v>
      </c>
      <c r="H208">
        <v>1</v>
      </c>
      <c r="I208">
        <v>1</v>
      </c>
      <c r="J208">
        <v>1</v>
      </c>
      <c r="K208">
        <v>6</v>
      </c>
      <c r="L208" s="64">
        <f t="shared" si="15"/>
        <v>0.25</v>
      </c>
      <c r="M208" s="64"/>
      <c r="N208">
        <v>6</v>
      </c>
    </row>
    <row r="209" spans="1:14">
      <c r="A209" t="s">
        <v>164</v>
      </c>
      <c r="B209" t="s">
        <v>266</v>
      </c>
      <c r="C209" s="32">
        <v>71.012006861063497</v>
      </c>
      <c r="D209" s="32">
        <v>17.152658662092598</v>
      </c>
      <c r="E209" s="32">
        <v>8.5763293310463098</v>
      </c>
      <c r="F209" s="32">
        <v>0</v>
      </c>
      <c r="G209">
        <v>4</v>
      </c>
      <c r="H209">
        <v>1</v>
      </c>
      <c r="I209">
        <v>1</v>
      </c>
      <c r="J209">
        <v>1</v>
      </c>
      <c r="K209">
        <v>7</v>
      </c>
      <c r="L209" s="64">
        <f t="shared" si="15"/>
        <v>0.28999999999999998</v>
      </c>
      <c r="M209" s="64"/>
      <c r="N209">
        <v>5</v>
      </c>
    </row>
    <row r="210" spans="1:14">
      <c r="A210" t="s">
        <v>164</v>
      </c>
      <c r="B210" t="s">
        <v>267</v>
      </c>
      <c r="G210">
        <v>0</v>
      </c>
      <c r="H210">
        <v>0</v>
      </c>
      <c r="I210">
        <v>0</v>
      </c>
      <c r="J210">
        <v>0</v>
      </c>
      <c r="K210">
        <v>0</v>
      </c>
      <c r="L210" s="64">
        <f t="shared" si="15"/>
        <v>0</v>
      </c>
      <c r="M210" s="64"/>
      <c r="N210">
        <v>0</v>
      </c>
    </row>
    <row r="211" spans="1:14">
      <c r="A211" t="s">
        <v>164</v>
      </c>
      <c r="B211" t="s">
        <v>268</v>
      </c>
      <c r="C211" s="32">
        <v>100</v>
      </c>
      <c r="D211" s="32">
        <v>100</v>
      </c>
      <c r="E211" s="32">
        <v>0</v>
      </c>
      <c r="F211" s="32">
        <v>0</v>
      </c>
      <c r="G211">
        <v>6</v>
      </c>
      <c r="H211">
        <v>6</v>
      </c>
      <c r="I211">
        <v>1</v>
      </c>
      <c r="J211">
        <v>1</v>
      </c>
      <c r="K211">
        <v>14</v>
      </c>
      <c r="L211" s="64">
        <f t="shared" si="15"/>
        <v>0.57999999999999996</v>
      </c>
      <c r="M211" s="64"/>
      <c r="N211">
        <v>14</v>
      </c>
    </row>
    <row r="212" spans="1:14">
      <c r="A212" t="s">
        <v>164</v>
      </c>
      <c r="B212" t="s">
        <v>269</v>
      </c>
      <c r="G212">
        <v>0</v>
      </c>
      <c r="H212">
        <v>0</v>
      </c>
      <c r="I212">
        <v>0</v>
      </c>
      <c r="J212">
        <v>0</v>
      </c>
      <c r="K212">
        <v>0</v>
      </c>
      <c r="L212" s="64">
        <f t="shared" si="15"/>
        <v>0</v>
      </c>
      <c r="M212" s="64"/>
      <c r="N212">
        <v>0</v>
      </c>
    </row>
    <row r="213" spans="1:14">
      <c r="A213" t="s">
        <v>164</v>
      </c>
      <c r="B213" t="s">
        <v>270</v>
      </c>
      <c r="G213">
        <v>0</v>
      </c>
      <c r="H213">
        <v>0</v>
      </c>
      <c r="I213">
        <v>0</v>
      </c>
      <c r="J213">
        <v>0</v>
      </c>
      <c r="K213">
        <v>0</v>
      </c>
      <c r="L213" s="64">
        <f t="shared" si="15"/>
        <v>0</v>
      </c>
      <c r="M213" s="64"/>
      <c r="N213">
        <v>0</v>
      </c>
    </row>
    <row r="214" spans="1:14">
      <c r="A214" t="s">
        <v>164</v>
      </c>
      <c r="B214" t="s">
        <v>271</v>
      </c>
      <c r="C214" s="32">
        <v>100</v>
      </c>
      <c r="D214" s="32">
        <v>100</v>
      </c>
      <c r="E214" s="32">
        <v>0</v>
      </c>
      <c r="F214" s="32">
        <v>0</v>
      </c>
      <c r="G214">
        <v>6</v>
      </c>
      <c r="H214">
        <v>6</v>
      </c>
      <c r="I214">
        <v>1</v>
      </c>
      <c r="J214">
        <v>1</v>
      </c>
      <c r="K214">
        <v>14</v>
      </c>
      <c r="L214" s="64">
        <f t="shared" si="15"/>
        <v>0.57999999999999996</v>
      </c>
      <c r="M214" s="64"/>
      <c r="N214">
        <v>14</v>
      </c>
    </row>
    <row r="215" spans="1:14">
      <c r="A215" t="s">
        <v>164</v>
      </c>
      <c r="B215" t="s">
        <v>272</v>
      </c>
      <c r="C215" s="32">
        <v>100</v>
      </c>
      <c r="D215" s="32">
        <v>25</v>
      </c>
      <c r="E215" s="32">
        <v>0</v>
      </c>
      <c r="F215" s="32">
        <v>0</v>
      </c>
      <c r="G215">
        <v>6</v>
      </c>
      <c r="H215">
        <v>1</v>
      </c>
      <c r="I215">
        <v>1</v>
      </c>
      <c r="J215">
        <v>1</v>
      </c>
      <c r="K215">
        <v>9</v>
      </c>
      <c r="L215" s="64">
        <f t="shared" si="15"/>
        <v>0.38</v>
      </c>
      <c r="M215" s="64"/>
      <c r="N215">
        <v>9</v>
      </c>
    </row>
    <row r="216" spans="1:14">
      <c r="A216" t="s">
        <v>164</v>
      </c>
      <c r="B216" t="s">
        <v>273</v>
      </c>
      <c r="C216" s="32">
        <v>82.938603449448095</v>
      </c>
      <c r="D216" s="32">
        <v>0</v>
      </c>
      <c r="E216" s="32">
        <v>0</v>
      </c>
      <c r="F216" s="32">
        <v>0</v>
      </c>
      <c r="G216">
        <v>5</v>
      </c>
      <c r="H216">
        <v>1</v>
      </c>
      <c r="I216">
        <v>1</v>
      </c>
      <c r="J216">
        <v>1</v>
      </c>
      <c r="K216">
        <v>8</v>
      </c>
      <c r="L216" s="64">
        <f t="shared" si="15"/>
        <v>0.33</v>
      </c>
      <c r="M216" s="64"/>
      <c r="N216">
        <v>8</v>
      </c>
    </row>
    <row r="217" spans="1:14">
      <c r="A217" t="s">
        <v>164</v>
      </c>
      <c r="B217" t="s">
        <v>274</v>
      </c>
      <c r="C217" s="32">
        <v>100</v>
      </c>
      <c r="D217" s="32">
        <v>0</v>
      </c>
      <c r="E217" s="32">
        <v>0</v>
      </c>
      <c r="F217" s="32">
        <v>0</v>
      </c>
      <c r="G217">
        <v>6</v>
      </c>
      <c r="H217">
        <v>1</v>
      </c>
      <c r="I217">
        <v>1</v>
      </c>
      <c r="J217">
        <v>1</v>
      </c>
      <c r="K217">
        <v>9</v>
      </c>
      <c r="L217" s="64">
        <f t="shared" si="15"/>
        <v>0.38</v>
      </c>
      <c r="M217" s="64"/>
      <c r="N217">
        <v>9</v>
      </c>
    </row>
    <row r="218" spans="1:14">
      <c r="A218" t="s">
        <v>164</v>
      </c>
      <c r="B218" t="s">
        <v>275</v>
      </c>
      <c r="C218" s="32">
        <v>100</v>
      </c>
      <c r="D218" s="32">
        <v>0</v>
      </c>
      <c r="E218" s="32">
        <v>7.6923076923076898</v>
      </c>
      <c r="F218" s="32">
        <v>0</v>
      </c>
      <c r="G218">
        <v>6</v>
      </c>
      <c r="H218">
        <v>1</v>
      </c>
      <c r="I218">
        <v>1</v>
      </c>
      <c r="J218">
        <v>1</v>
      </c>
      <c r="K218">
        <v>9</v>
      </c>
      <c r="L218" s="64">
        <f t="shared" si="15"/>
        <v>0.38</v>
      </c>
      <c r="M218" s="64"/>
      <c r="N218">
        <v>9</v>
      </c>
    </row>
    <row r="219" spans="1:14">
      <c r="A219" t="s">
        <v>164</v>
      </c>
      <c r="B219" t="s">
        <v>276</v>
      </c>
      <c r="C219" s="32">
        <v>100</v>
      </c>
      <c r="D219" s="32">
        <v>0</v>
      </c>
      <c r="E219" s="32">
        <v>0</v>
      </c>
      <c r="F219" s="32">
        <v>0</v>
      </c>
      <c r="G219">
        <v>6</v>
      </c>
      <c r="H219">
        <v>1</v>
      </c>
      <c r="I219">
        <v>1</v>
      </c>
      <c r="J219">
        <v>1</v>
      </c>
      <c r="K219">
        <v>9</v>
      </c>
      <c r="L219" s="64">
        <f t="shared" si="15"/>
        <v>0.38</v>
      </c>
      <c r="M219" s="64"/>
      <c r="N219">
        <v>9</v>
      </c>
    </row>
    <row r="220" spans="1:14">
      <c r="A220" t="s">
        <v>164</v>
      </c>
      <c r="B220" t="s">
        <v>277</v>
      </c>
      <c r="C220" s="32">
        <v>100</v>
      </c>
      <c r="D220" s="32">
        <v>0</v>
      </c>
      <c r="E220" s="32">
        <v>0</v>
      </c>
      <c r="F220" s="32">
        <v>0</v>
      </c>
      <c r="G220">
        <v>6</v>
      </c>
      <c r="H220">
        <v>1</v>
      </c>
      <c r="I220">
        <v>1</v>
      </c>
      <c r="J220">
        <v>1</v>
      </c>
      <c r="K220">
        <v>9</v>
      </c>
      <c r="L220" s="64">
        <f t="shared" si="15"/>
        <v>0.38</v>
      </c>
      <c r="M220" s="64"/>
      <c r="N220">
        <v>9</v>
      </c>
    </row>
    <row r="221" spans="1:14">
      <c r="A221" t="s">
        <v>164</v>
      </c>
      <c r="B221" t="s">
        <v>278</v>
      </c>
      <c r="C221" s="32">
        <v>100</v>
      </c>
      <c r="D221" s="32">
        <v>0</v>
      </c>
      <c r="E221" s="32">
        <v>0</v>
      </c>
      <c r="F221" s="32">
        <v>0</v>
      </c>
      <c r="G221">
        <v>6</v>
      </c>
      <c r="H221">
        <v>1</v>
      </c>
      <c r="I221">
        <v>1</v>
      </c>
      <c r="J221">
        <v>1</v>
      </c>
      <c r="K221">
        <v>9</v>
      </c>
      <c r="L221" s="64">
        <f t="shared" si="15"/>
        <v>0.38</v>
      </c>
      <c r="M221" s="64"/>
      <c r="N221">
        <v>9</v>
      </c>
    </row>
    <row r="222" spans="1:14">
      <c r="A222" t="s">
        <v>164</v>
      </c>
      <c r="B222" t="s">
        <v>279</v>
      </c>
      <c r="C222" s="32">
        <v>100</v>
      </c>
      <c r="D222" s="32">
        <v>0</v>
      </c>
      <c r="E222" s="32">
        <v>0</v>
      </c>
      <c r="F222" s="32">
        <v>0</v>
      </c>
      <c r="G222">
        <v>6</v>
      </c>
      <c r="H222">
        <v>1</v>
      </c>
      <c r="I222">
        <v>1</v>
      </c>
      <c r="J222">
        <v>1</v>
      </c>
      <c r="K222">
        <v>9</v>
      </c>
      <c r="L222" s="64">
        <f t="shared" si="15"/>
        <v>0.38</v>
      </c>
      <c r="M222" s="64"/>
      <c r="N222">
        <v>9</v>
      </c>
    </row>
    <row r="223" spans="1:14">
      <c r="A223" t="s">
        <v>164</v>
      </c>
      <c r="B223" t="s">
        <v>280</v>
      </c>
      <c r="C223" s="32">
        <v>39.192565304420199</v>
      </c>
      <c r="D223" s="32">
        <v>0</v>
      </c>
      <c r="E223" s="32">
        <v>0</v>
      </c>
      <c r="F223" s="32">
        <v>0</v>
      </c>
      <c r="G223">
        <v>1</v>
      </c>
      <c r="H223">
        <v>1</v>
      </c>
      <c r="I223">
        <v>1</v>
      </c>
      <c r="J223">
        <v>1</v>
      </c>
      <c r="K223">
        <v>4</v>
      </c>
      <c r="L223" s="64">
        <f t="shared" si="15"/>
        <v>0.17</v>
      </c>
      <c r="M223" s="64"/>
      <c r="N223">
        <v>4</v>
      </c>
    </row>
    <row r="224" spans="1:14">
      <c r="A224" t="s">
        <v>164</v>
      </c>
      <c r="B224" t="s">
        <v>281</v>
      </c>
      <c r="C224" s="32">
        <v>76.990067778246498</v>
      </c>
      <c r="D224" s="32">
        <v>0</v>
      </c>
      <c r="E224" s="32">
        <v>23.775893629246301</v>
      </c>
      <c r="F224" s="32">
        <v>0</v>
      </c>
      <c r="G224">
        <v>4</v>
      </c>
      <c r="H224">
        <v>1</v>
      </c>
      <c r="I224">
        <v>1</v>
      </c>
      <c r="J224">
        <v>1</v>
      </c>
      <c r="K224">
        <v>7</v>
      </c>
      <c r="L224" s="64">
        <f t="shared" si="15"/>
        <v>0.28999999999999998</v>
      </c>
      <c r="M224" s="64"/>
      <c r="N224">
        <v>7</v>
      </c>
    </row>
    <row r="225" spans="1:14">
      <c r="A225" t="s">
        <v>164</v>
      </c>
      <c r="B225" t="s">
        <v>282</v>
      </c>
      <c r="G225">
        <v>0</v>
      </c>
      <c r="H225">
        <v>0</v>
      </c>
      <c r="I225">
        <v>0</v>
      </c>
      <c r="J225">
        <v>0</v>
      </c>
      <c r="K225">
        <v>0</v>
      </c>
      <c r="L225" s="64">
        <f t="shared" si="15"/>
        <v>0</v>
      </c>
      <c r="M225" s="64"/>
      <c r="N225">
        <v>0</v>
      </c>
    </row>
    <row r="226" spans="1:14">
      <c r="A226" t="s">
        <v>164</v>
      </c>
      <c r="B226" t="s">
        <v>283</v>
      </c>
      <c r="C226" s="32">
        <v>76.923076923076906</v>
      </c>
      <c r="D226" s="32">
        <v>0</v>
      </c>
      <c r="E226" s="32">
        <v>0</v>
      </c>
      <c r="F226" s="32">
        <v>0</v>
      </c>
      <c r="G226">
        <v>4</v>
      </c>
      <c r="H226">
        <v>1</v>
      </c>
      <c r="I226">
        <v>1</v>
      </c>
      <c r="J226">
        <v>1</v>
      </c>
      <c r="K226">
        <v>7</v>
      </c>
      <c r="L226" s="64">
        <f t="shared" si="15"/>
        <v>0.28999999999999998</v>
      </c>
      <c r="M226" s="64"/>
      <c r="N226">
        <v>7</v>
      </c>
    </row>
    <row r="227" spans="1:14">
      <c r="A227" t="s">
        <v>164</v>
      </c>
      <c r="B227" t="s">
        <v>284</v>
      </c>
      <c r="C227" s="32">
        <v>50</v>
      </c>
      <c r="D227" s="32">
        <v>33.3333333333333</v>
      </c>
      <c r="E227" s="32">
        <v>0</v>
      </c>
      <c r="F227" s="32">
        <v>0</v>
      </c>
      <c r="G227">
        <v>1</v>
      </c>
      <c r="H227">
        <v>1</v>
      </c>
      <c r="I227">
        <v>1</v>
      </c>
      <c r="J227">
        <v>1</v>
      </c>
      <c r="K227">
        <v>4</v>
      </c>
      <c r="L227" s="64">
        <f t="shared" si="15"/>
        <v>0.17</v>
      </c>
      <c r="M227" s="64"/>
      <c r="N227">
        <v>5</v>
      </c>
    </row>
    <row r="228" spans="1:14">
      <c r="A228" t="s">
        <v>164</v>
      </c>
      <c r="B228" t="s">
        <v>285</v>
      </c>
      <c r="C228" s="32">
        <v>70.050774764197399</v>
      </c>
      <c r="D228" s="32">
        <v>0</v>
      </c>
      <c r="E228" s="32">
        <v>0</v>
      </c>
      <c r="F228" s="32">
        <v>0</v>
      </c>
      <c r="G228">
        <v>4</v>
      </c>
      <c r="H228">
        <v>1</v>
      </c>
      <c r="I228">
        <v>1</v>
      </c>
      <c r="J228">
        <v>1</v>
      </c>
      <c r="K228">
        <v>7</v>
      </c>
      <c r="L228" s="64">
        <f t="shared" si="15"/>
        <v>0.28999999999999998</v>
      </c>
      <c r="M228" s="64"/>
      <c r="N228">
        <v>7</v>
      </c>
    </row>
    <row r="229" spans="1:14">
      <c r="A229" t="s">
        <v>164</v>
      </c>
      <c r="B229" t="s">
        <v>286</v>
      </c>
      <c r="G229">
        <v>0</v>
      </c>
      <c r="H229">
        <v>0</v>
      </c>
      <c r="I229">
        <v>0</v>
      </c>
      <c r="J229">
        <v>0</v>
      </c>
      <c r="K229">
        <v>0</v>
      </c>
      <c r="L229" s="64">
        <f t="shared" si="15"/>
        <v>0</v>
      </c>
      <c r="M229" s="64"/>
      <c r="N229">
        <v>0</v>
      </c>
    </row>
    <row r="230" spans="1:14">
      <c r="A230" t="s">
        <v>164</v>
      </c>
      <c r="B230" t="s">
        <v>287</v>
      </c>
      <c r="C230" s="32">
        <v>100</v>
      </c>
      <c r="D230" s="32">
        <v>21.428571428571399</v>
      </c>
      <c r="E230" s="32">
        <v>14.285714285714301</v>
      </c>
      <c r="F230" s="32">
        <v>0</v>
      </c>
      <c r="G230">
        <v>6</v>
      </c>
      <c r="H230">
        <v>1</v>
      </c>
      <c r="I230">
        <v>1</v>
      </c>
      <c r="J230">
        <v>1</v>
      </c>
      <c r="K230">
        <v>9</v>
      </c>
      <c r="L230" s="64">
        <f t="shared" si="15"/>
        <v>0.38</v>
      </c>
      <c r="M230" s="64"/>
      <c r="N230">
        <v>9</v>
      </c>
    </row>
    <row r="231" spans="1:14">
      <c r="A231" t="s">
        <v>164</v>
      </c>
      <c r="B231" t="s">
        <v>288</v>
      </c>
      <c r="G231">
        <v>0</v>
      </c>
      <c r="H231">
        <v>0</v>
      </c>
      <c r="I231">
        <v>0</v>
      </c>
      <c r="J231">
        <v>0</v>
      </c>
      <c r="K231">
        <v>0</v>
      </c>
      <c r="L231" s="64">
        <f t="shared" si="15"/>
        <v>0</v>
      </c>
      <c r="M231" s="64"/>
      <c r="N231">
        <v>0</v>
      </c>
    </row>
    <row r="232" spans="1:14">
      <c r="A232" t="s">
        <v>164</v>
      </c>
      <c r="B232" t="s">
        <v>289</v>
      </c>
      <c r="C232" s="32">
        <v>66.086529858285004</v>
      </c>
      <c r="D232" s="32">
        <v>38.5884780789101</v>
      </c>
      <c r="E232" s="32">
        <v>47.260224550466098</v>
      </c>
      <c r="F232" s="32">
        <v>0</v>
      </c>
      <c r="G232">
        <v>3</v>
      </c>
      <c r="H232">
        <v>1</v>
      </c>
      <c r="I232">
        <v>1</v>
      </c>
      <c r="J232">
        <v>1</v>
      </c>
      <c r="K232">
        <v>6</v>
      </c>
      <c r="L232" s="64">
        <f t="shared" si="15"/>
        <v>0.25</v>
      </c>
      <c r="M232" s="64"/>
      <c r="N232">
        <v>4</v>
      </c>
    </row>
    <row r="233" spans="1:14">
      <c r="A233" t="s">
        <v>164</v>
      </c>
      <c r="B233" t="s">
        <v>290</v>
      </c>
      <c r="C233" s="32">
        <v>49.023120894121703</v>
      </c>
      <c r="D233" s="32">
        <v>2.3888746693968099</v>
      </c>
      <c r="E233" s="32">
        <v>2.79413019366948</v>
      </c>
      <c r="F233" s="32">
        <v>0</v>
      </c>
      <c r="G233">
        <v>1</v>
      </c>
      <c r="H233">
        <v>1</v>
      </c>
      <c r="I233">
        <v>1</v>
      </c>
      <c r="J233">
        <v>1</v>
      </c>
      <c r="K233">
        <v>4</v>
      </c>
      <c r="L233" s="64">
        <f t="shared" si="15"/>
        <v>0.17</v>
      </c>
      <c r="M233" s="64"/>
      <c r="N233">
        <v>4</v>
      </c>
    </row>
    <row r="234" spans="1:14">
      <c r="A234" t="s">
        <v>164</v>
      </c>
      <c r="B234" t="s">
        <v>291</v>
      </c>
      <c r="C234" s="32">
        <v>100</v>
      </c>
      <c r="D234" s="32">
        <v>0</v>
      </c>
      <c r="E234" s="32">
        <v>0</v>
      </c>
      <c r="F234" s="32">
        <v>0</v>
      </c>
      <c r="G234">
        <v>6</v>
      </c>
      <c r="H234">
        <v>1</v>
      </c>
      <c r="I234">
        <v>1</v>
      </c>
      <c r="J234">
        <v>1</v>
      </c>
      <c r="K234">
        <v>9</v>
      </c>
      <c r="L234" s="64">
        <f t="shared" si="15"/>
        <v>0.38</v>
      </c>
      <c r="M234" s="64"/>
      <c r="N234">
        <v>9</v>
      </c>
    </row>
    <row r="235" spans="1:14">
      <c r="A235" t="s">
        <v>164</v>
      </c>
      <c r="B235" t="s">
        <v>292</v>
      </c>
      <c r="C235" s="32">
        <v>93.668524883358899</v>
      </c>
      <c r="D235" s="32">
        <v>69.049265900069599</v>
      </c>
      <c r="E235" s="32">
        <v>0</v>
      </c>
      <c r="F235" s="32">
        <v>2.51482730698035</v>
      </c>
      <c r="G235">
        <v>6</v>
      </c>
      <c r="H235">
        <v>3</v>
      </c>
      <c r="I235">
        <v>1</v>
      </c>
      <c r="J235">
        <v>1</v>
      </c>
      <c r="K235">
        <v>11</v>
      </c>
      <c r="L235" s="64">
        <f t="shared" si="15"/>
        <v>0.46</v>
      </c>
      <c r="M235" s="64"/>
      <c r="N235">
        <v>11</v>
      </c>
    </row>
    <row r="236" spans="1:14">
      <c r="A236" t="s">
        <v>164</v>
      </c>
      <c r="B236" t="s">
        <v>293</v>
      </c>
      <c r="C236" s="32">
        <v>41.536949981111398</v>
      </c>
      <c r="D236" s="32">
        <v>0</v>
      </c>
      <c r="E236" s="32">
        <v>5.4581878640306698</v>
      </c>
      <c r="F236" s="32">
        <v>0</v>
      </c>
      <c r="G236">
        <v>1</v>
      </c>
      <c r="H236">
        <v>1</v>
      </c>
      <c r="I236">
        <v>1</v>
      </c>
      <c r="J236">
        <v>1</v>
      </c>
      <c r="K236">
        <v>4</v>
      </c>
      <c r="L236" s="64">
        <f t="shared" si="15"/>
        <v>0.17</v>
      </c>
      <c r="M236" s="64"/>
      <c r="N236">
        <v>4</v>
      </c>
    </row>
    <row r="237" spans="1:14">
      <c r="A237" t="s">
        <v>164</v>
      </c>
      <c r="B237" t="s">
        <v>294</v>
      </c>
      <c r="C237" s="32">
        <v>100</v>
      </c>
      <c r="D237" s="32">
        <v>0</v>
      </c>
      <c r="E237" s="32">
        <v>0</v>
      </c>
      <c r="F237" s="32">
        <v>0</v>
      </c>
      <c r="G237">
        <v>6</v>
      </c>
      <c r="H237">
        <v>1</v>
      </c>
      <c r="I237">
        <v>1</v>
      </c>
      <c r="J237">
        <v>1</v>
      </c>
      <c r="K237">
        <v>9</v>
      </c>
      <c r="L237" s="64">
        <f t="shared" si="15"/>
        <v>0.38</v>
      </c>
      <c r="M237" s="64"/>
      <c r="N237">
        <v>9</v>
      </c>
    </row>
    <row r="238" spans="1:14">
      <c r="A238" t="s">
        <v>164</v>
      </c>
      <c r="B238" t="s">
        <v>295</v>
      </c>
      <c r="C238" s="32">
        <v>51.706036745406799</v>
      </c>
      <c r="D238" s="32">
        <v>12.5984251968504</v>
      </c>
      <c r="E238" s="32">
        <v>0</v>
      </c>
      <c r="F238" s="32">
        <v>0</v>
      </c>
      <c r="G238">
        <v>2</v>
      </c>
      <c r="H238">
        <v>1</v>
      </c>
      <c r="I238">
        <v>1</v>
      </c>
      <c r="J238">
        <v>1</v>
      </c>
      <c r="K238">
        <v>5</v>
      </c>
      <c r="L238" s="64">
        <f t="shared" si="15"/>
        <v>0.21</v>
      </c>
      <c r="M238" s="64"/>
      <c r="N238">
        <v>5</v>
      </c>
    </row>
    <row r="239" spans="1:14">
      <c r="A239" t="s">
        <v>296</v>
      </c>
      <c r="B239" t="s">
        <v>297</v>
      </c>
      <c r="G239">
        <v>0</v>
      </c>
      <c r="H239">
        <v>0</v>
      </c>
      <c r="I239">
        <v>0</v>
      </c>
      <c r="J239">
        <v>0</v>
      </c>
      <c r="K239">
        <v>0</v>
      </c>
      <c r="L239" s="64">
        <f>ROUND((K239/24)*(4/100)*20,2)</f>
        <v>0</v>
      </c>
      <c r="M239" s="64"/>
      <c r="N239">
        <v>0</v>
      </c>
    </row>
    <row r="240" spans="1:14">
      <c r="A240" t="s">
        <v>296</v>
      </c>
      <c r="B240" t="s">
        <v>298</v>
      </c>
      <c r="C240" s="32">
        <v>100</v>
      </c>
      <c r="D240" s="32">
        <v>5</v>
      </c>
      <c r="E240" s="32">
        <v>100</v>
      </c>
      <c r="F240" s="32">
        <v>0</v>
      </c>
      <c r="G240">
        <v>6</v>
      </c>
      <c r="H240">
        <v>1</v>
      </c>
      <c r="I240">
        <v>6</v>
      </c>
      <c r="J240">
        <v>1</v>
      </c>
      <c r="K240">
        <v>14</v>
      </c>
      <c r="L240" s="64">
        <f t="shared" ref="L240:L303" si="16">ROUND((K240/24)*(4/100)*20,2)</f>
        <v>0.47</v>
      </c>
      <c r="M240" s="64"/>
      <c r="N240">
        <v>14</v>
      </c>
    </row>
    <row r="241" spans="1:14">
      <c r="A241" t="s">
        <v>296</v>
      </c>
      <c r="B241" t="s">
        <v>299</v>
      </c>
      <c r="G241">
        <v>0</v>
      </c>
      <c r="H241">
        <v>0</v>
      </c>
      <c r="I241">
        <v>0</v>
      </c>
      <c r="J241">
        <v>0</v>
      </c>
      <c r="K241">
        <v>0</v>
      </c>
      <c r="L241" s="64">
        <f t="shared" si="16"/>
        <v>0</v>
      </c>
      <c r="M241" s="64"/>
      <c r="N241">
        <v>0</v>
      </c>
    </row>
    <row r="242" spans="1:14">
      <c r="A242" t="s">
        <v>296</v>
      </c>
      <c r="B242" t="s">
        <v>300</v>
      </c>
      <c r="C242" s="32">
        <v>99.949923722998193</v>
      </c>
      <c r="D242" s="32">
        <v>99.949923722998193</v>
      </c>
      <c r="E242" s="32">
        <v>62.757768061203102</v>
      </c>
      <c r="F242" s="32">
        <v>0</v>
      </c>
      <c r="G242">
        <v>6</v>
      </c>
      <c r="H242">
        <v>6</v>
      </c>
      <c r="I242">
        <v>3</v>
      </c>
      <c r="J242">
        <v>1</v>
      </c>
      <c r="K242">
        <v>16</v>
      </c>
      <c r="L242" s="64">
        <f t="shared" si="16"/>
        <v>0.53</v>
      </c>
      <c r="M242" s="64"/>
      <c r="N242">
        <v>16</v>
      </c>
    </row>
    <row r="243" spans="1:14">
      <c r="A243" t="s">
        <v>296</v>
      </c>
      <c r="B243" t="s">
        <v>301</v>
      </c>
      <c r="C243" s="32">
        <v>100</v>
      </c>
      <c r="D243" s="32">
        <v>100</v>
      </c>
      <c r="E243" s="32">
        <v>62.7892105602104</v>
      </c>
      <c r="F243" s="32">
        <v>0</v>
      </c>
      <c r="G243">
        <v>6</v>
      </c>
      <c r="H243">
        <v>6</v>
      </c>
      <c r="I243">
        <v>3</v>
      </c>
      <c r="J243">
        <v>1</v>
      </c>
      <c r="K243">
        <v>16</v>
      </c>
      <c r="L243" s="64">
        <f t="shared" si="16"/>
        <v>0.53</v>
      </c>
      <c r="M243" s="64"/>
      <c r="N243">
        <v>16</v>
      </c>
    </row>
    <row r="244" spans="1:14">
      <c r="A244" t="s">
        <v>296</v>
      </c>
      <c r="B244" t="s">
        <v>302</v>
      </c>
      <c r="C244" s="32">
        <v>24.131033869677299</v>
      </c>
      <c r="D244" s="32">
        <v>51.137878922570899</v>
      </c>
      <c r="E244" s="32">
        <v>30.7160636501022</v>
      </c>
      <c r="F244" s="32">
        <v>0</v>
      </c>
      <c r="G244">
        <v>1</v>
      </c>
      <c r="H244">
        <v>2</v>
      </c>
      <c r="I244">
        <v>1</v>
      </c>
      <c r="J244">
        <v>1</v>
      </c>
      <c r="K244">
        <v>5</v>
      </c>
      <c r="L244" s="64">
        <f t="shared" si="16"/>
        <v>0.17</v>
      </c>
      <c r="M244" s="64"/>
      <c r="N244">
        <v>5</v>
      </c>
    </row>
    <row r="245" spans="1:14">
      <c r="A245" t="s">
        <v>296</v>
      </c>
      <c r="B245" t="s">
        <v>303</v>
      </c>
      <c r="C245" s="32">
        <v>91.017125575841106</v>
      </c>
      <c r="D245" s="32">
        <v>12.346112783868699</v>
      </c>
      <c r="E245" s="32">
        <v>18.569887633226099</v>
      </c>
      <c r="F245" s="32">
        <v>0</v>
      </c>
      <c r="G245">
        <v>6</v>
      </c>
      <c r="H245">
        <v>1</v>
      </c>
      <c r="I245">
        <v>1</v>
      </c>
      <c r="J245">
        <v>1</v>
      </c>
      <c r="K245">
        <v>9</v>
      </c>
      <c r="L245" s="64">
        <f t="shared" si="16"/>
        <v>0.3</v>
      </c>
      <c r="M245" s="64"/>
      <c r="N245">
        <v>9</v>
      </c>
    </row>
    <row r="246" spans="1:14">
      <c r="A246" t="s">
        <v>296</v>
      </c>
      <c r="B246" t="s">
        <v>304</v>
      </c>
      <c r="C246" s="32">
        <v>85.782651344858706</v>
      </c>
      <c r="D246" s="32">
        <v>28.3527882737887</v>
      </c>
      <c r="E246" s="32">
        <v>30.413748734456</v>
      </c>
      <c r="F246" s="32">
        <v>0</v>
      </c>
      <c r="G246">
        <v>5</v>
      </c>
      <c r="H246">
        <v>1</v>
      </c>
      <c r="I246">
        <v>1</v>
      </c>
      <c r="J246">
        <v>1</v>
      </c>
      <c r="K246">
        <v>8</v>
      </c>
      <c r="L246" s="64">
        <f t="shared" si="16"/>
        <v>0.27</v>
      </c>
      <c r="M246" s="64"/>
      <c r="N246">
        <v>8</v>
      </c>
    </row>
    <row r="247" spans="1:14">
      <c r="A247" t="s">
        <v>296</v>
      </c>
      <c r="B247" t="s">
        <v>305</v>
      </c>
      <c r="C247" s="32">
        <v>85.049219616494298</v>
      </c>
      <c r="D247" s="32">
        <v>24.893674158714401</v>
      </c>
      <c r="E247" s="32">
        <v>27.974999394837401</v>
      </c>
      <c r="F247" s="32">
        <v>0</v>
      </c>
      <c r="G247">
        <v>5</v>
      </c>
      <c r="H247">
        <v>1</v>
      </c>
      <c r="I247">
        <v>1</v>
      </c>
      <c r="J247">
        <v>1</v>
      </c>
      <c r="K247">
        <v>8</v>
      </c>
      <c r="L247" s="64">
        <f t="shared" si="16"/>
        <v>0.27</v>
      </c>
      <c r="M247" s="64"/>
      <c r="N247">
        <v>8</v>
      </c>
    </row>
    <row r="248" spans="1:14">
      <c r="A248" t="s">
        <v>296</v>
      </c>
      <c r="B248" t="s">
        <v>306</v>
      </c>
      <c r="C248" s="32">
        <v>99.949923722998193</v>
      </c>
      <c r="D248" s="32">
        <v>99.949923722998193</v>
      </c>
      <c r="E248" s="32">
        <v>62.757768061203102</v>
      </c>
      <c r="F248" s="32">
        <v>0</v>
      </c>
      <c r="G248">
        <v>6</v>
      </c>
      <c r="H248">
        <v>6</v>
      </c>
      <c r="I248">
        <v>3</v>
      </c>
      <c r="J248">
        <v>1</v>
      </c>
      <c r="K248">
        <v>16</v>
      </c>
      <c r="L248" s="64">
        <f t="shared" si="16"/>
        <v>0.53</v>
      </c>
      <c r="M248" s="64"/>
      <c r="N248">
        <v>16</v>
      </c>
    </row>
    <row r="249" spans="1:14">
      <c r="A249" t="s">
        <v>296</v>
      </c>
      <c r="B249" t="s">
        <v>307</v>
      </c>
      <c r="C249" s="32">
        <v>100</v>
      </c>
      <c r="D249" s="32">
        <v>75.922281728733296</v>
      </c>
      <c r="E249" s="32">
        <v>11.8071989039731</v>
      </c>
      <c r="F249" s="32">
        <v>0</v>
      </c>
      <c r="G249">
        <v>6</v>
      </c>
      <c r="H249">
        <v>4</v>
      </c>
      <c r="I249">
        <v>1</v>
      </c>
      <c r="J249">
        <v>1</v>
      </c>
      <c r="K249">
        <v>12</v>
      </c>
      <c r="L249" s="64">
        <f t="shared" si="16"/>
        <v>0.4</v>
      </c>
      <c r="M249" s="64"/>
      <c r="N249">
        <v>12</v>
      </c>
    </row>
    <row r="250" spans="1:14">
      <c r="A250" t="s">
        <v>296</v>
      </c>
      <c r="B250" t="s">
        <v>308</v>
      </c>
      <c r="C250" s="32">
        <v>77.329456782190704</v>
      </c>
      <c r="D250" s="32">
        <v>7.8276957232277802</v>
      </c>
      <c r="E250" s="32">
        <v>0</v>
      </c>
      <c r="F250" s="32">
        <v>0</v>
      </c>
      <c r="G250">
        <v>4</v>
      </c>
      <c r="H250">
        <v>1</v>
      </c>
      <c r="I250">
        <v>1</v>
      </c>
      <c r="J250">
        <v>1</v>
      </c>
      <c r="K250">
        <v>7</v>
      </c>
      <c r="L250" s="64">
        <f t="shared" si="16"/>
        <v>0.23</v>
      </c>
      <c r="M250" s="64"/>
      <c r="N250">
        <v>7</v>
      </c>
    </row>
    <row r="251" spans="1:14">
      <c r="A251" t="s">
        <v>296</v>
      </c>
      <c r="B251" t="s">
        <v>309</v>
      </c>
      <c r="G251">
        <v>0</v>
      </c>
      <c r="H251">
        <v>0</v>
      </c>
      <c r="I251">
        <v>0</v>
      </c>
      <c r="J251">
        <v>0</v>
      </c>
      <c r="K251">
        <v>0</v>
      </c>
      <c r="L251" s="64">
        <f t="shared" si="16"/>
        <v>0</v>
      </c>
      <c r="M251" s="64"/>
      <c r="N251">
        <v>0</v>
      </c>
    </row>
    <row r="252" spans="1:14">
      <c r="A252" t="s">
        <v>296</v>
      </c>
      <c r="B252" t="s">
        <v>310</v>
      </c>
      <c r="C252" s="32">
        <v>97.691725921807404</v>
      </c>
      <c r="D252" s="32">
        <v>59.574122741887003</v>
      </c>
      <c r="E252" s="32">
        <v>64.190670898272202</v>
      </c>
      <c r="F252" s="32">
        <v>0</v>
      </c>
      <c r="G252">
        <v>6</v>
      </c>
      <c r="H252">
        <v>2</v>
      </c>
      <c r="I252">
        <v>3</v>
      </c>
      <c r="J252">
        <v>1</v>
      </c>
      <c r="K252">
        <v>12</v>
      </c>
      <c r="L252" s="64">
        <f t="shared" si="16"/>
        <v>0.4</v>
      </c>
      <c r="M252" s="64"/>
      <c r="N252">
        <v>12</v>
      </c>
    </row>
    <row r="253" spans="1:14">
      <c r="A253" t="s">
        <v>296</v>
      </c>
      <c r="B253" t="s">
        <v>311</v>
      </c>
      <c r="C253" s="32">
        <v>100</v>
      </c>
      <c r="D253" s="32">
        <v>22.1698113207547</v>
      </c>
      <c r="E253" s="32">
        <v>0</v>
      </c>
      <c r="F253" s="32">
        <v>0</v>
      </c>
      <c r="G253">
        <v>6</v>
      </c>
      <c r="H253">
        <v>1</v>
      </c>
      <c r="I253">
        <v>1</v>
      </c>
      <c r="J253">
        <v>1</v>
      </c>
      <c r="K253">
        <v>9</v>
      </c>
      <c r="L253" s="64">
        <f t="shared" si="16"/>
        <v>0.3</v>
      </c>
      <c r="M253" s="64"/>
      <c r="N253">
        <v>0</v>
      </c>
    </row>
    <row r="254" spans="1:14">
      <c r="A254" t="s">
        <v>296</v>
      </c>
      <c r="B254" t="s">
        <v>312</v>
      </c>
      <c r="G254">
        <v>0</v>
      </c>
      <c r="H254">
        <v>0</v>
      </c>
      <c r="I254">
        <v>0</v>
      </c>
      <c r="J254">
        <v>0</v>
      </c>
      <c r="K254">
        <v>0</v>
      </c>
      <c r="L254" s="64">
        <f t="shared" si="16"/>
        <v>0</v>
      </c>
      <c r="M254" s="64"/>
      <c r="N254">
        <v>0</v>
      </c>
    </row>
    <row r="255" spans="1:14">
      <c r="A255" t="s">
        <v>296</v>
      </c>
      <c r="B255" t="s">
        <v>313</v>
      </c>
      <c r="G255">
        <v>0</v>
      </c>
      <c r="H255">
        <v>0</v>
      </c>
      <c r="I255">
        <v>0</v>
      </c>
      <c r="J255">
        <v>0</v>
      </c>
      <c r="K255">
        <v>0</v>
      </c>
      <c r="L255" s="64">
        <f t="shared" si="16"/>
        <v>0</v>
      </c>
      <c r="M255" s="64"/>
      <c r="N255">
        <v>0</v>
      </c>
    </row>
    <row r="256" spans="1:14">
      <c r="A256" t="s">
        <v>296</v>
      </c>
      <c r="B256" t="s">
        <v>314</v>
      </c>
      <c r="C256" s="32">
        <v>73.9149305555556</v>
      </c>
      <c r="D256" s="32">
        <v>0</v>
      </c>
      <c r="E256" s="32">
        <v>7.6388888888888902</v>
      </c>
      <c r="F256" s="32">
        <v>0</v>
      </c>
      <c r="G256">
        <v>4</v>
      </c>
      <c r="H256">
        <v>1</v>
      </c>
      <c r="I256">
        <v>1</v>
      </c>
      <c r="J256">
        <v>1</v>
      </c>
      <c r="K256">
        <v>7</v>
      </c>
      <c r="L256" s="64">
        <f t="shared" si="16"/>
        <v>0.23</v>
      </c>
      <c r="M256" s="64"/>
      <c r="N256">
        <v>7</v>
      </c>
    </row>
    <row r="257" spans="1:14">
      <c r="A257" t="s">
        <v>296</v>
      </c>
      <c r="B257" t="s">
        <v>315</v>
      </c>
      <c r="C257" s="32">
        <v>85.185186831277207</v>
      </c>
      <c r="D257" s="32">
        <v>25.9259341563859</v>
      </c>
      <c r="E257" s="32">
        <v>44.4444395061685</v>
      </c>
      <c r="F257" s="32">
        <v>0</v>
      </c>
      <c r="G257">
        <v>5</v>
      </c>
      <c r="H257">
        <v>1</v>
      </c>
      <c r="I257">
        <v>1</v>
      </c>
      <c r="J257">
        <v>1</v>
      </c>
      <c r="K257">
        <v>8</v>
      </c>
      <c r="L257" s="64">
        <f t="shared" si="16"/>
        <v>0.27</v>
      </c>
      <c r="M257" s="64"/>
      <c r="N257">
        <v>0</v>
      </c>
    </row>
    <row r="258" spans="1:14">
      <c r="A258" t="s">
        <v>296</v>
      </c>
      <c r="B258" t="s">
        <v>316</v>
      </c>
      <c r="C258" s="32">
        <v>100</v>
      </c>
      <c r="D258" s="32">
        <v>0</v>
      </c>
      <c r="E258" s="32">
        <v>0</v>
      </c>
      <c r="F258" s="32">
        <v>0</v>
      </c>
      <c r="G258">
        <v>6</v>
      </c>
      <c r="H258">
        <v>1</v>
      </c>
      <c r="I258">
        <v>1</v>
      </c>
      <c r="J258">
        <v>1</v>
      </c>
      <c r="K258">
        <v>9</v>
      </c>
      <c r="L258" s="64">
        <f t="shared" si="16"/>
        <v>0.3</v>
      </c>
      <c r="M258" s="64"/>
      <c r="N258">
        <v>0</v>
      </c>
    </row>
    <row r="259" spans="1:14">
      <c r="A259" t="s">
        <v>296</v>
      </c>
      <c r="B259" t="s">
        <v>317</v>
      </c>
      <c r="G259">
        <v>0</v>
      </c>
      <c r="H259">
        <v>0</v>
      </c>
      <c r="I259">
        <v>0</v>
      </c>
      <c r="J259">
        <v>0</v>
      </c>
      <c r="K259">
        <v>0</v>
      </c>
      <c r="L259" s="64">
        <f t="shared" si="16"/>
        <v>0</v>
      </c>
      <c r="M259" s="64"/>
      <c r="N259">
        <v>0</v>
      </c>
    </row>
    <row r="260" spans="1:14">
      <c r="A260" t="s">
        <v>296</v>
      </c>
      <c r="B260" t="s">
        <v>318</v>
      </c>
      <c r="G260">
        <v>0</v>
      </c>
      <c r="H260">
        <v>0</v>
      </c>
      <c r="I260">
        <v>0</v>
      </c>
      <c r="J260">
        <v>0</v>
      </c>
      <c r="K260">
        <v>0</v>
      </c>
      <c r="L260" s="64">
        <f t="shared" si="16"/>
        <v>0</v>
      </c>
      <c r="M260" s="64"/>
      <c r="N260">
        <v>0</v>
      </c>
    </row>
    <row r="261" spans="1:14">
      <c r="A261" t="s">
        <v>296</v>
      </c>
      <c r="B261" t="s">
        <v>319</v>
      </c>
      <c r="C261" s="32">
        <v>50</v>
      </c>
      <c r="D261" s="32">
        <v>50</v>
      </c>
      <c r="E261" s="32">
        <v>75</v>
      </c>
      <c r="F261" s="32">
        <v>0</v>
      </c>
      <c r="G261">
        <v>1</v>
      </c>
      <c r="H261">
        <v>1</v>
      </c>
      <c r="I261">
        <v>4</v>
      </c>
      <c r="J261">
        <v>1</v>
      </c>
      <c r="K261">
        <v>7</v>
      </c>
      <c r="L261" s="64">
        <f t="shared" si="16"/>
        <v>0.23</v>
      </c>
      <c r="M261" s="64"/>
      <c r="N261">
        <v>9</v>
      </c>
    </row>
    <row r="262" spans="1:14">
      <c r="A262" t="s">
        <v>296</v>
      </c>
      <c r="B262" t="s">
        <v>320</v>
      </c>
      <c r="C262" s="32">
        <v>87.336574952597701</v>
      </c>
      <c r="D262" s="32">
        <v>40.673561457308203</v>
      </c>
      <c r="E262" s="32">
        <v>25.495303575955901</v>
      </c>
      <c r="F262" s="32">
        <v>2.3702496795110202</v>
      </c>
      <c r="G262">
        <v>5</v>
      </c>
      <c r="H262">
        <v>1</v>
      </c>
      <c r="I262">
        <v>1</v>
      </c>
      <c r="J262">
        <v>1</v>
      </c>
      <c r="K262" s="65">
        <v>8</v>
      </c>
      <c r="L262" s="64">
        <f t="shared" si="16"/>
        <v>0.27</v>
      </c>
      <c r="M262" s="67" t="s">
        <v>55</v>
      </c>
      <c r="N262">
        <v>0</v>
      </c>
    </row>
    <row r="263" spans="1:14">
      <c r="A263" t="s">
        <v>296</v>
      </c>
      <c r="B263" t="s">
        <v>321</v>
      </c>
      <c r="G263">
        <v>0</v>
      </c>
      <c r="H263">
        <v>0</v>
      </c>
      <c r="I263">
        <v>0</v>
      </c>
      <c r="J263">
        <v>0</v>
      </c>
      <c r="K263">
        <v>0</v>
      </c>
      <c r="L263" s="64">
        <f t="shared" si="16"/>
        <v>0</v>
      </c>
      <c r="M263" s="64"/>
      <c r="N263">
        <v>0</v>
      </c>
    </row>
    <row r="264" spans="1:14">
      <c r="A264" t="s">
        <v>296</v>
      </c>
      <c r="B264" t="s">
        <v>322</v>
      </c>
      <c r="C264" s="32">
        <v>100</v>
      </c>
      <c r="D264" s="32">
        <v>68.500729825536993</v>
      </c>
      <c r="E264" s="32">
        <v>0</v>
      </c>
      <c r="F264" s="32">
        <v>0</v>
      </c>
      <c r="G264">
        <v>6</v>
      </c>
      <c r="H264">
        <v>3</v>
      </c>
      <c r="I264">
        <v>1</v>
      </c>
      <c r="J264">
        <v>1</v>
      </c>
      <c r="K264">
        <v>11</v>
      </c>
      <c r="L264" s="64">
        <f t="shared" si="16"/>
        <v>0.37</v>
      </c>
      <c r="M264" s="64"/>
      <c r="N264">
        <v>11</v>
      </c>
    </row>
    <row r="265" spans="1:14">
      <c r="A265" t="s">
        <v>296</v>
      </c>
      <c r="B265" t="s">
        <v>323</v>
      </c>
      <c r="C265" s="32">
        <v>96.752941673746093</v>
      </c>
      <c r="D265" s="32">
        <v>77.524039926726701</v>
      </c>
      <c r="E265" s="32">
        <v>47.614423373572002</v>
      </c>
      <c r="F265" s="32">
        <v>0</v>
      </c>
      <c r="G265">
        <v>6</v>
      </c>
      <c r="H265">
        <v>4</v>
      </c>
      <c r="I265">
        <v>1</v>
      </c>
      <c r="J265">
        <v>1</v>
      </c>
      <c r="K265">
        <v>12</v>
      </c>
      <c r="L265" s="64">
        <f t="shared" si="16"/>
        <v>0.4</v>
      </c>
      <c r="M265" s="64"/>
      <c r="N265">
        <v>12</v>
      </c>
    </row>
    <row r="266" spans="1:14">
      <c r="A266" t="s">
        <v>296</v>
      </c>
      <c r="B266" t="s">
        <v>324</v>
      </c>
      <c r="G266">
        <v>0</v>
      </c>
      <c r="H266">
        <v>0</v>
      </c>
      <c r="I266">
        <v>0</v>
      </c>
      <c r="J266">
        <v>0</v>
      </c>
      <c r="K266">
        <v>0</v>
      </c>
      <c r="L266" s="64">
        <f t="shared" si="16"/>
        <v>0</v>
      </c>
      <c r="M266" s="64"/>
      <c r="N266">
        <v>0</v>
      </c>
    </row>
    <row r="267" spans="1:14">
      <c r="A267" t="s">
        <v>296</v>
      </c>
      <c r="B267" t="s">
        <v>325</v>
      </c>
      <c r="G267">
        <v>0</v>
      </c>
      <c r="H267">
        <v>0</v>
      </c>
      <c r="I267">
        <v>0</v>
      </c>
      <c r="J267">
        <v>0</v>
      </c>
      <c r="K267">
        <v>0</v>
      </c>
      <c r="L267" s="64">
        <f t="shared" si="16"/>
        <v>0</v>
      </c>
      <c r="M267" s="64"/>
      <c r="N267">
        <v>0</v>
      </c>
    </row>
    <row r="268" spans="1:14">
      <c r="A268" t="s">
        <v>296</v>
      </c>
      <c r="B268" t="s">
        <v>326</v>
      </c>
      <c r="C268" s="32">
        <v>65.632895812761205</v>
      </c>
      <c r="D268" s="32">
        <v>26.533892046820998</v>
      </c>
      <c r="E268" s="32">
        <v>31.705481409383999</v>
      </c>
      <c r="F268" s="32">
        <v>0</v>
      </c>
      <c r="G268">
        <v>3</v>
      </c>
      <c r="H268">
        <v>1</v>
      </c>
      <c r="I268">
        <v>1</v>
      </c>
      <c r="J268">
        <v>1</v>
      </c>
      <c r="K268">
        <v>6</v>
      </c>
      <c r="L268" s="64">
        <f t="shared" si="16"/>
        <v>0.2</v>
      </c>
      <c r="M268" s="64"/>
      <c r="N268">
        <v>6</v>
      </c>
    </row>
    <row r="269" spans="1:14">
      <c r="A269" t="s">
        <v>296</v>
      </c>
      <c r="B269" t="s">
        <v>327</v>
      </c>
      <c r="G269">
        <v>0</v>
      </c>
      <c r="H269">
        <v>0</v>
      </c>
      <c r="I269">
        <v>0</v>
      </c>
      <c r="J269">
        <v>0</v>
      </c>
      <c r="K269">
        <v>0</v>
      </c>
      <c r="L269" s="64">
        <f t="shared" si="16"/>
        <v>0</v>
      </c>
      <c r="M269" s="64"/>
      <c r="N269">
        <v>0</v>
      </c>
    </row>
    <row r="270" spans="1:14">
      <c r="A270" t="s">
        <v>296</v>
      </c>
      <c r="B270" t="s">
        <v>328</v>
      </c>
      <c r="G270">
        <v>0</v>
      </c>
      <c r="H270">
        <v>0</v>
      </c>
      <c r="I270">
        <v>0</v>
      </c>
      <c r="J270">
        <v>0</v>
      </c>
      <c r="K270">
        <v>0</v>
      </c>
      <c r="L270" s="64">
        <f t="shared" si="16"/>
        <v>0</v>
      </c>
      <c r="M270" s="64"/>
      <c r="N270">
        <v>0</v>
      </c>
    </row>
    <row r="271" spans="1:14">
      <c r="A271" t="s">
        <v>296</v>
      </c>
      <c r="B271" t="s">
        <v>329</v>
      </c>
      <c r="C271" s="32">
        <v>100</v>
      </c>
      <c r="D271" s="32">
        <v>0</v>
      </c>
      <c r="E271" s="32">
        <v>0</v>
      </c>
      <c r="F271" s="32">
        <v>0</v>
      </c>
      <c r="G271">
        <v>6</v>
      </c>
      <c r="H271">
        <v>1</v>
      </c>
      <c r="I271">
        <v>1</v>
      </c>
      <c r="J271">
        <v>1</v>
      </c>
      <c r="K271">
        <v>9</v>
      </c>
      <c r="L271" s="64">
        <f t="shared" si="16"/>
        <v>0.3</v>
      </c>
      <c r="M271" s="64"/>
      <c r="N271">
        <v>9</v>
      </c>
    </row>
    <row r="272" spans="1:14">
      <c r="A272" t="s">
        <v>296</v>
      </c>
      <c r="B272" t="s">
        <v>330</v>
      </c>
      <c r="G272">
        <v>0</v>
      </c>
      <c r="H272">
        <v>0</v>
      </c>
      <c r="I272">
        <v>0</v>
      </c>
      <c r="J272">
        <v>0</v>
      </c>
      <c r="K272">
        <v>0</v>
      </c>
      <c r="L272" s="64">
        <f t="shared" si="16"/>
        <v>0</v>
      </c>
      <c r="M272" s="64"/>
      <c r="N272">
        <v>0</v>
      </c>
    </row>
    <row r="273" spans="1:14">
      <c r="A273" t="s">
        <v>296</v>
      </c>
      <c r="B273" t="s">
        <v>331</v>
      </c>
      <c r="G273">
        <v>0</v>
      </c>
      <c r="H273">
        <v>0</v>
      </c>
      <c r="I273">
        <v>0</v>
      </c>
      <c r="J273">
        <v>0</v>
      </c>
      <c r="K273">
        <v>0</v>
      </c>
      <c r="L273" s="64">
        <f t="shared" si="16"/>
        <v>0</v>
      </c>
      <c r="M273" s="64"/>
      <c r="N273">
        <v>0</v>
      </c>
    </row>
    <row r="274" spans="1:14">
      <c r="A274" t="s">
        <v>296</v>
      </c>
      <c r="B274" t="s">
        <v>332</v>
      </c>
      <c r="C274" s="32">
        <v>100</v>
      </c>
      <c r="D274" s="32">
        <v>66.6666666666667</v>
      </c>
      <c r="E274" s="32">
        <v>33.3333333333333</v>
      </c>
      <c r="F274" s="32">
        <v>33.3333333333333</v>
      </c>
      <c r="G274">
        <v>6</v>
      </c>
      <c r="H274">
        <v>3</v>
      </c>
      <c r="I274">
        <v>1</v>
      </c>
      <c r="J274">
        <v>1</v>
      </c>
      <c r="K274">
        <v>11</v>
      </c>
      <c r="L274" s="64">
        <f t="shared" si="16"/>
        <v>0.37</v>
      </c>
      <c r="M274" s="64"/>
      <c r="N274">
        <v>11</v>
      </c>
    </row>
    <row r="275" spans="1:14">
      <c r="A275" t="s">
        <v>296</v>
      </c>
      <c r="B275" t="s">
        <v>333</v>
      </c>
      <c r="C275" s="32">
        <v>95.239737345000506</v>
      </c>
      <c r="D275" s="32">
        <v>69.842090894722503</v>
      </c>
      <c r="E275" s="32">
        <v>65.087575613891403</v>
      </c>
      <c r="F275" s="32">
        <v>0</v>
      </c>
      <c r="G275">
        <v>6</v>
      </c>
      <c r="H275">
        <v>3</v>
      </c>
      <c r="I275">
        <v>3</v>
      </c>
      <c r="J275">
        <v>1</v>
      </c>
      <c r="K275">
        <v>13</v>
      </c>
      <c r="L275" s="64">
        <f t="shared" si="16"/>
        <v>0.43</v>
      </c>
      <c r="M275" s="64"/>
      <c r="N275">
        <v>13</v>
      </c>
    </row>
    <row r="276" spans="1:14">
      <c r="A276" t="s">
        <v>296</v>
      </c>
      <c r="B276" t="s">
        <v>334</v>
      </c>
      <c r="C276" s="32">
        <v>78.6095746709899</v>
      </c>
      <c r="D276" s="32">
        <v>0</v>
      </c>
      <c r="E276" s="32">
        <v>6.3576832602199804</v>
      </c>
      <c r="F276" s="32">
        <v>0</v>
      </c>
      <c r="G276">
        <v>4</v>
      </c>
      <c r="H276">
        <v>1</v>
      </c>
      <c r="I276">
        <v>1</v>
      </c>
      <c r="J276">
        <v>1</v>
      </c>
      <c r="K276">
        <v>7</v>
      </c>
      <c r="L276" s="64">
        <f t="shared" si="16"/>
        <v>0.23</v>
      </c>
      <c r="M276" s="64"/>
      <c r="N276">
        <v>7</v>
      </c>
    </row>
    <row r="277" spans="1:14">
      <c r="A277" t="s">
        <v>296</v>
      </c>
      <c r="B277" t="s">
        <v>335</v>
      </c>
      <c r="C277" s="32">
        <v>100</v>
      </c>
      <c r="D277" s="32">
        <v>0</v>
      </c>
      <c r="E277" s="32">
        <v>0</v>
      </c>
      <c r="F277" s="32">
        <v>0</v>
      </c>
      <c r="G277">
        <v>6</v>
      </c>
      <c r="H277">
        <v>1</v>
      </c>
      <c r="I277">
        <v>1</v>
      </c>
      <c r="J277">
        <v>1</v>
      </c>
      <c r="K277">
        <v>9</v>
      </c>
      <c r="L277" s="64">
        <f t="shared" si="16"/>
        <v>0.3</v>
      </c>
      <c r="M277" s="64"/>
      <c r="N277">
        <v>9</v>
      </c>
    </row>
    <row r="278" spans="1:14">
      <c r="A278" t="s">
        <v>296</v>
      </c>
      <c r="B278" t="s">
        <v>336</v>
      </c>
      <c r="C278" s="32">
        <v>94.947182001681696</v>
      </c>
      <c r="D278" s="32">
        <v>0</v>
      </c>
      <c r="E278" s="32">
        <v>7.3506531335370404</v>
      </c>
      <c r="F278" s="32">
        <v>0</v>
      </c>
      <c r="G278">
        <v>6</v>
      </c>
      <c r="H278">
        <v>1</v>
      </c>
      <c r="I278">
        <v>1</v>
      </c>
      <c r="J278">
        <v>1</v>
      </c>
      <c r="K278">
        <v>9</v>
      </c>
      <c r="L278" s="64">
        <f t="shared" si="16"/>
        <v>0.3</v>
      </c>
      <c r="M278" s="64"/>
      <c r="N278">
        <v>9</v>
      </c>
    </row>
    <row r="279" spans="1:14">
      <c r="A279" t="s">
        <v>296</v>
      </c>
      <c r="B279" t="s">
        <v>337</v>
      </c>
      <c r="G279">
        <v>0</v>
      </c>
      <c r="H279">
        <v>0</v>
      </c>
      <c r="I279">
        <v>0</v>
      </c>
      <c r="J279">
        <v>0</v>
      </c>
      <c r="K279">
        <v>0</v>
      </c>
      <c r="L279" s="64">
        <f t="shared" si="16"/>
        <v>0</v>
      </c>
      <c r="M279" s="64"/>
      <c r="N279">
        <v>0</v>
      </c>
    </row>
    <row r="280" spans="1:14">
      <c r="A280" t="s">
        <v>296</v>
      </c>
      <c r="B280" t="s">
        <v>338</v>
      </c>
      <c r="G280">
        <v>0</v>
      </c>
      <c r="H280">
        <v>0</v>
      </c>
      <c r="I280">
        <v>0</v>
      </c>
      <c r="J280">
        <v>0</v>
      </c>
      <c r="K280">
        <v>0</v>
      </c>
      <c r="L280" s="64">
        <f t="shared" si="16"/>
        <v>0</v>
      </c>
      <c r="M280" s="64"/>
      <c r="N280">
        <v>0</v>
      </c>
    </row>
    <row r="281" spans="1:14">
      <c r="A281" t="s">
        <v>296</v>
      </c>
      <c r="B281" t="s">
        <v>339</v>
      </c>
      <c r="G281">
        <v>0</v>
      </c>
      <c r="H281">
        <v>0</v>
      </c>
      <c r="I281">
        <v>0</v>
      </c>
      <c r="J281">
        <v>0</v>
      </c>
      <c r="K281">
        <v>0</v>
      </c>
      <c r="L281" s="64">
        <f t="shared" si="16"/>
        <v>0</v>
      </c>
      <c r="M281" s="64"/>
      <c r="N281">
        <v>0</v>
      </c>
    </row>
    <row r="282" spans="1:14">
      <c r="A282" t="s">
        <v>296</v>
      </c>
      <c r="B282" t="s">
        <v>340</v>
      </c>
      <c r="G282">
        <v>0</v>
      </c>
      <c r="H282">
        <v>0</v>
      </c>
      <c r="I282">
        <v>0</v>
      </c>
      <c r="J282">
        <v>0</v>
      </c>
      <c r="K282">
        <v>0</v>
      </c>
      <c r="L282" s="64">
        <f t="shared" si="16"/>
        <v>0</v>
      </c>
      <c r="M282" s="64"/>
      <c r="N282">
        <v>0</v>
      </c>
    </row>
    <row r="283" spans="1:14">
      <c r="A283" t="s">
        <v>296</v>
      </c>
      <c r="B283" t="s">
        <v>341</v>
      </c>
      <c r="G283">
        <v>0</v>
      </c>
      <c r="H283">
        <v>0</v>
      </c>
      <c r="I283">
        <v>0</v>
      </c>
      <c r="J283">
        <v>0</v>
      </c>
      <c r="K283">
        <v>0</v>
      </c>
      <c r="L283" s="64">
        <f t="shared" si="16"/>
        <v>0</v>
      </c>
      <c r="M283" s="64"/>
      <c r="N283">
        <v>0</v>
      </c>
    </row>
    <row r="284" spans="1:14">
      <c r="A284" t="s">
        <v>296</v>
      </c>
      <c r="B284" t="s">
        <v>342</v>
      </c>
      <c r="G284">
        <v>0</v>
      </c>
      <c r="H284">
        <v>0</v>
      </c>
      <c r="I284">
        <v>0</v>
      </c>
      <c r="J284">
        <v>0</v>
      </c>
      <c r="K284">
        <v>0</v>
      </c>
      <c r="L284" s="64">
        <f t="shared" si="16"/>
        <v>0</v>
      </c>
      <c r="M284" s="64"/>
      <c r="N284">
        <v>0</v>
      </c>
    </row>
    <row r="285" spans="1:14">
      <c r="A285" t="s">
        <v>296</v>
      </c>
      <c r="B285" t="s">
        <v>343</v>
      </c>
      <c r="C285" s="32">
        <v>100</v>
      </c>
      <c r="D285" s="32">
        <v>75.829668757000206</v>
      </c>
      <c r="E285" s="32">
        <v>60.465690651557203</v>
      </c>
      <c r="F285" s="32">
        <v>0</v>
      </c>
      <c r="G285">
        <v>6</v>
      </c>
      <c r="H285">
        <v>4</v>
      </c>
      <c r="I285">
        <v>3</v>
      </c>
      <c r="J285">
        <v>1</v>
      </c>
      <c r="K285">
        <v>14</v>
      </c>
      <c r="L285" s="64">
        <f t="shared" si="16"/>
        <v>0.47</v>
      </c>
      <c r="M285" s="64"/>
      <c r="N285">
        <v>14</v>
      </c>
    </row>
    <row r="286" spans="1:14">
      <c r="A286" t="s">
        <v>296</v>
      </c>
      <c r="B286" t="s">
        <v>344</v>
      </c>
      <c r="C286" s="32">
        <v>56.612400349530503</v>
      </c>
      <c r="D286" s="32">
        <v>44.517445286067499</v>
      </c>
      <c r="E286" s="32">
        <v>3.7464216077188301</v>
      </c>
      <c r="F286" s="32">
        <v>0</v>
      </c>
      <c r="G286">
        <v>2</v>
      </c>
      <c r="H286">
        <v>1</v>
      </c>
      <c r="I286">
        <v>1</v>
      </c>
      <c r="J286">
        <v>1</v>
      </c>
      <c r="K286">
        <v>5</v>
      </c>
      <c r="L286" s="64">
        <f t="shared" si="16"/>
        <v>0.17</v>
      </c>
      <c r="M286" s="64"/>
      <c r="N286">
        <v>5</v>
      </c>
    </row>
    <row r="287" spans="1:14">
      <c r="A287" t="s">
        <v>296</v>
      </c>
      <c r="B287" t="s">
        <v>345</v>
      </c>
      <c r="G287">
        <v>0</v>
      </c>
      <c r="H287">
        <v>0</v>
      </c>
      <c r="I287">
        <v>0</v>
      </c>
      <c r="J287">
        <v>0</v>
      </c>
      <c r="K287">
        <v>0</v>
      </c>
      <c r="L287" s="64">
        <f t="shared" si="16"/>
        <v>0</v>
      </c>
      <c r="M287" s="64"/>
      <c r="N287">
        <v>0</v>
      </c>
    </row>
    <row r="288" spans="1:14">
      <c r="A288" t="s">
        <v>296</v>
      </c>
      <c r="B288" t="s">
        <v>346</v>
      </c>
      <c r="C288" s="32">
        <v>100</v>
      </c>
      <c r="D288" s="32">
        <v>100</v>
      </c>
      <c r="E288" s="32">
        <v>60</v>
      </c>
      <c r="F288" s="32">
        <v>15</v>
      </c>
      <c r="G288">
        <v>6</v>
      </c>
      <c r="H288">
        <v>6</v>
      </c>
      <c r="I288">
        <v>2</v>
      </c>
      <c r="J288">
        <v>1</v>
      </c>
      <c r="K288">
        <v>15</v>
      </c>
      <c r="L288" s="64">
        <f t="shared" si="16"/>
        <v>0.5</v>
      </c>
      <c r="M288" s="64"/>
      <c r="N288">
        <v>16</v>
      </c>
    </row>
    <row r="289" spans="1:14">
      <c r="A289" t="s">
        <v>296</v>
      </c>
      <c r="B289" t="s">
        <v>347</v>
      </c>
      <c r="C289" s="32">
        <v>66.453871989709597</v>
      </c>
      <c r="D289" s="32">
        <v>47.216597984802597</v>
      </c>
      <c r="E289" s="32">
        <v>62.089993092113097</v>
      </c>
      <c r="F289" s="32">
        <v>0</v>
      </c>
      <c r="G289">
        <v>3</v>
      </c>
      <c r="H289">
        <v>1</v>
      </c>
      <c r="I289">
        <v>3</v>
      </c>
      <c r="J289">
        <v>1</v>
      </c>
      <c r="K289">
        <v>8</v>
      </c>
      <c r="L289" s="64">
        <f t="shared" si="16"/>
        <v>0.27</v>
      </c>
      <c r="M289" s="64"/>
      <c r="N289">
        <v>8</v>
      </c>
    </row>
    <row r="290" spans="1:14">
      <c r="A290" t="s">
        <v>296</v>
      </c>
      <c r="B290" t="s">
        <v>348</v>
      </c>
      <c r="G290">
        <v>0</v>
      </c>
      <c r="H290">
        <v>0</v>
      </c>
      <c r="I290">
        <v>0</v>
      </c>
      <c r="J290">
        <v>0</v>
      </c>
      <c r="K290">
        <v>0</v>
      </c>
      <c r="L290" s="64">
        <f t="shared" si="16"/>
        <v>0</v>
      </c>
      <c r="M290" s="64"/>
      <c r="N290">
        <v>0</v>
      </c>
    </row>
    <row r="291" spans="1:14">
      <c r="A291" t="s">
        <v>296</v>
      </c>
      <c r="B291" t="s">
        <v>349</v>
      </c>
      <c r="C291" s="32">
        <v>81.229212535719299</v>
      </c>
      <c r="D291" s="32">
        <v>34.348308115113802</v>
      </c>
      <c r="E291" s="32">
        <v>82.067737855436405</v>
      </c>
      <c r="F291" s="32">
        <v>0</v>
      </c>
      <c r="G291">
        <v>5</v>
      </c>
      <c r="H291">
        <v>1</v>
      </c>
      <c r="I291">
        <v>5</v>
      </c>
      <c r="J291">
        <v>1</v>
      </c>
      <c r="K291">
        <v>12</v>
      </c>
      <c r="L291" s="64">
        <f t="shared" si="16"/>
        <v>0.4</v>
      </c>
      <c r="M291" s="64"/>
      <c r="N291">
        <v>12</v>
      </c>
    </row>
    <row r="292" spans="1:14">
      <c r="A292" t="s">
        <v>296</v>
      </c>
      <c r="B292" t="s">
        <v>350</v>
      </c>
      <c r="C292" s="32">
        <v>55.161169113502801</v>
      </c>
      <c r="D292" s="32">
        <v>8.0517458868998109</v>
      </c>
      <c r="E292" s="32">
        <v>36.787084999597397</v>
      </c>
      <c r="F292" s="32">
        <v>0</v>
      </c>
      <c r="G292">
        <v>2</v>
      </c>
      <c r="H292">
        <v>1</v>
      </c>
      <c r="I292">
        <v>1</v>
      </c>
      <c r="J292">
        <v>1</v>
      </c>
      <c r="K292">
        <v>5</v>
      </c>
      <c r="L292" s="64">
        <f t="shared" si="16"/>
        <v>0.17</v>
      </c>
      <c r="M292" s="64"/>
      <c r="N292">
        <v>5</v>
      </c>
    </row>
    <row r="293" spans="1:14">
      <c r="A293" t="s">
        <v>296</v>
      </c>
      <c r="B293" t="s">
        <v>351</v>
      </c>
      <c r="C293" s="32">
        <v>87.388102409243999</v>
      </c>
      <c r="D293" s="32">
        <v>26.1595111221068</v>
      </c>
      <c r="E293" s="32">
        <v>25.223795181511999</v>
      </c>
      <c r="F293" s="32">
        <v>0</v>
      </c>
      <c r="G293">
        <v>5</v>
      </c>
      <c r="H293">
        <v>1</v>
      </c>
      <c r="I293">
        <v>1</v>
      </c>
      <c r="J293">
        <v>1</v>
      </c>
      <c r="K293">
        <v>8</v>
      </c>
      <c r="L293" s="64">
        <f t="shared" si="16"/>
        <v>0.27</v>
      </c>
      <c r="M293" s="64"/>
      <c r="N293">
        <v>8</v>
      </c>
    </row>
    <row r="294" spans="1:14">
      <c r="A294" t="s">
        <v>296</v>
      </c>
      <c r="B294" t="s">
        <v>352</v>
      </c>
      <c r="C294" s="32">
        <v>100</v>
      </c>
      <c r="D294" s="32">
        <v>45.916110659985897</v>
      </c>
      <c r="E294" s="32">
        <v>0</v>
      </c>
      <c r="F294" s="32">
        <v>0</v>
      </c>
      <c r="G294">
        <v>6</v>
      </c>
      <c r="H294">
        <v>1</v>
      </c>
      <c r="I294">
        <v>1</v>
      </c>
      <c r="J294">
        <v>1</v>
      </c>
      <c r="K294">
        <v>9</v>
      </c>
      <c r="L294" s="64">
        <f t="shared" si="16"/>
        <v>0.3</v>
      </c>
      <c r="M294" s="64"/>
      <c r="N294">
        <v>9</v>
      </c>
    </row>
    <row r="295" spans="1:14">
      <c r="A295" t="s">
        <v>296</v>
      </c>
      <c r="B295" t="s">
        <v>353</v>
      </c>
      <c r="C295" s="32">
        <v>100</v>
      </c>
      <c r="D295" s="32">
        <v>0</v>
      </c>
      <c r="E295" s="32">
        <v>0</v>
      </c>
      <c r="F295" s="32">
        <v>0</v>
      </c>
      <c r="G295">
        <v>6</v>
      </c>
      <c r="H295">
        <v>1</v>
      </c>
      <c r="I295">
        <v>1</v>
      </c>
      <c r="J295">
        <v>1</v>
      </c>
      <c r="K295">
        <v>9</v>
      </c>
      <c r="L295" s="64">
        <f t="shared" si="16"/>
        <v>0.3</v>
      </c>
      <c r="M295" s="64"/>
      <c r="N295">
        <v>9</v>
      </c>
    </row>
    <row r="296" spans="1:14">
      <c r="A296" t="s">
        <v>296</v>
      </c>
      <c r="B296" t="s">
        <v>354</v>
      </c>
      <c r="C296" s="32">
        <v>86.476579631032294</v>
      </c>
      <c r="D296" s="32">
        <v>39.986956584795998</v>
      </c>
      <c r="E296" s="32">
        <v>53.510376953763704</v>
      </c>
      <c r="F296" s="32">
        <v>0</v>
      </c>
      <c r="G296">
        <v>5</v>
      </c>
      <c r="H296">
        <v>1</v>
      </c>
      <c r="I296">
        <v>2</v>
      </c>
      <c r="J296">
        <v>1</v>
      </c>
      <c r="K296">
        <v>9</v>
      </c>
      <c r="L296" s="64">
        <f t="shared" si="16"/>
        <v>0.3</v>
      </c>
      <c r="M296" s="64"/>
      <c r="N296">
        <v>9</v>
      </c>
    </row>
    <row r="297" spans="1:14">
      <c r="A297" t="s">
        <v>296</v>
      </c>
      <c r="B297" t="s">
        <v>355</v>
      </c>
      <c r="C297" s="32">
        <v>100</v>
      </c>
      <c r="D297" s="32">
        <v>33.818883818883798</v>
      </c>
      <c r="E297" s="32">
        <v>33.818883818883798</v>
      </c>
      <c r="F297" s="32">
        <v>0</v>
      </c>
      <c r="G297">
        <v>6</v>
      </c>
      <c r="H297">
        <v>1</v>
      </c>
      <c r="I297">
        <v>1</v>
      </c>
      <c r="J297">
        <v>1</v>
      </c>
      <c r="K297">
        <v>9</v>
      </c>
      <c r="L297" s="64">
        <f t="shared" si="16"/>
        <v>0.3</v>
      </c>
      <c r="M297" s="64"/>
      <c r="N297">
        <v>0</v>
      </c>
    </row>
    <row r="298" spans="1:14">
      <c r="A298" t="s">
        <v>296</v>
      </c>
      <c r="B298" t="s">
        <v>356</v>
      </c>
      <c r="C298" s="32">
        <v>54.325497627078299</v>
      </c>
      <c r="D298" s="32">
        <v>31.5458467015163</v>
      </c>
      <c r="E298" s="32">
        <v>23.834127735930402</v>
      </c>
      <c r="F298" s="32">
        <v>2.38707177550156</v>
      </c>
      <c r="G298">
        <v>2</v>
      </c>
      <c r="H298">
        <v>1</v>
      </c>
      <c r="I298">
        <v>1</v>
      </c>
      <c r="J298">
        <v>1</v>
      </c>
      <c r="K298">
        <v>5</v>
      </c>
      <c r="L298" s="64">
        <f t="shared" si="16"/>
        <v>0.17</v>
      </c>
      <c r="M298" s="64"/>
      <c r="N298">
        <v>0</v>
      </c>
    </row>
    <row r="299" spans="1:14">
      <c r="A299" t="s">
        <v>296</v>
      </c>
      <c r="B299" t="s">
        <v>357</v>
      </c>
      <c r="G299">
        <v>0</v>
      </c>
      <c r="H299">
        <v>0</v>
      </c>
      <c r="I299">
        <v>0</v>
      </c>
      <c r="J299">
        <v>0</v>
      </c>
      <c r="K299">
        <v>0</v>
      </c>
      <c r="L299" s="64">
        <f t="shared" si="16"/>
        <v>0</v>
      </c>
      <c r="M299" s="64"/>
      <c r="N299">
        <v>0</v>
      </c>
    </row>
    <row r="300" spans="1:14">
      <c r="A300" t="s">
        <v>296</v>
      </c>
      <c r="B300" t="s">
        <v>358</v>
      </c>
      <c r="C300" s="32">
        <v>100</v>
      </c>
      <c r="D300" s="32">
        <v>83.3333333333333</v>
      </c>
      <c r="E300" s="32">
        <v>33.3333333333333</v>
      </c>
      <c r="F300" s="32">
        <v>0</v>
      </c>
      <c r="G300">
        <v>6</v>
      </c>
      <c r="H300">
        <v>5</v>
      </c>
      <c r="I300">
        <v>1</v>
      </c>
      <c r="J300">
        <v>1</v>
      </c>
      <c r="K300">
        <v>13</v>
      </c>
      <c r="L300" s="64">
        <f t="shared" si="16"/>
        <v>0.43</v>
      </c>
      <c r="M300" s="64"/>
      <c r="N300">
        <v>13</v>
      </c>
    </row>
    <row r="301" spans="1:14">
      <c r="A301" t="s">
        <v>296</v>
      </c>
      <c r="B301" t="s">
        <v>359</v>
      </c>
      <c r="C301" s="32">
        <v>95.031055900621098</v>
      </c>
      <c r="D301" s="32">
        <v>0</v>
      </c>
      <c r="E301" s="32">
        <v>0</v>
      </c>
      <c r="F301" s="32">
        <v>0</v>
      </c>
      <c r="G301">
        <v>6</v>
      </c>
      <c r="H301">
        <v>1</v>
      </c>
      <c r="I301">
        <v>1</v>
      </c>
      <c r="J301">
        <v>1</v>
      </c>
      <c r="K301">
        <v>9</v>
      </c>
      <c r="L301" s="64">
        <f t="shared" si="16"/>
        <v>0.3</v>
      </c>
      <c r="M301" s="64"/>
      <c r="N301">
        <v>0</v>
      </c>
    </row>
    <row r="302" spans="1:14">
      <c r="A302" t="s">
        <v>296</v>
      </c>
      <c r="B302" t="s">
        <v>360</v>
      </c>
      <c r="G302">
        <v>0</v>
      </c>
      <c r="H302">
        <v>0</v>
      </c>
      <c r="I302">
        <v>0</v>
      </c>
      <c r="J302">
        <v>0</v>
      </c>
      <c r="K302">
        <v>0</v>
      </c>
      <c r="L302" s="64">
        <f t="shared" si="16"/>
        <v>0</v>
      </c>
      <c r="M302" s="64"/>
      <c r="N302">
        <v>0</v>
      </c>
    </row>
    <row r="303" spans="1:14">
      <c r="A303" t="s">
        <v>296</v>
      </c>
      <c r="B303" t="s">
        <v>361</v>
      </c>
      <c r="C303" s="32">
        <v>100</v>
      </c>
      <c r="D303" s="32">
        <v>90.909090909090907</v>
      </c>
      <c r="E303" s="32">
        <v>45.454545454545503</v>
      </c>
      <c r="F303" s="32">
        <v>0</v>
      </c>
      <c r="G303">
        <v>6</v>
      </c>
      <c r="H303">
        <v>6</v>
      </c>
      <c r="I303">
        <v>1</v>
      </c>
      <c r="J303">
        <v>1</v>
      </c>
      <c r="K303">
        <v>14</v>
      </c>
      <c r="L303" s="64">
        <f t="shared" si="16"/>
        <v>0.47</v>
      </c>
      <c r="M303" s="64"/>
      <c r="N303">
        <v>14</v>
      </c>
    </row>
    <row r="304" spans="1:14">
      <c r="A304" t="s">
        <v>296</v>
      </c>
      <c r="B304" t="s">
        <v>362</v>
      </c>
      <c r="C304" s="32">
        <v>100</v>
      </c>
      <c r="D304" s="32">
        <v>100</v>
      </c>
      <c r="E304" s="32">
        <v>72.727272727272705</v>
      </c>
      <c r="F304" s="32">
        <v>0</v>
      </c>
      <c r="G304">
        <v>6</v>
      </c>
      <c r="H304">
        <v>6</v>
      </c>
      <c r="I304">
        <v>4</v>
      </c>
      <c r="J304">
        <v>1</v>
      </c>
      <c r="K304">
        <v>17</v>
      </c>
      <c r="L304" s="64">
        <f t="shared" ref="L304:L367" si="17">ROUND((K304/24)*(4/100)*20,2)</f>
        <v>0.56999999999999995</v>
      </c>
      <c r="M304" s="64"/>
      <c r="N304">
        <v>17</v>
      </c>
    </row>
    <row r="305" spans="1:14">
      <c r="A305" t="s">
        <v>296</v>
      </c>
      <c r="B305" t="s">
        <v>363</v>
      </c>
      <c r="C305" s="32">
        <v>100</v>
      </c>
      <c r="D305" s="32">
        <v>88.795530888118293</v>
      </c>
      <c r="E305" s="32">
        <v>35.288418879643601</v>
      </c>
      <c r="F305" s="32">
        <v>0</v>
      </c>
      <c r="G305">
        <v>6</v>
      </c>
      <c r="H305">
        <v>5</v>
      </c>
      <c r="I305">
        <v>1</v>
      </c>
      <c r="J305">
        <v>1</v>
      </c>
      <c r="K305">
        <v>13</v>
      </c>
      <c r="L305" s="64">
        <f t="shared" si="17"/>
        <v>0.43</v>
      </c>
      <c r="M305" s="64"/>
      <c r="N305">
        <v>13</v>
      </c>
    </row>
    <row r="306" spans="1:14">
      <c r="A306" t="s">
        <v>296</v>
      </c>
      <c r="B306" t="s">
        <v>364</v>
      </c>
      <c r="G306">
        <v>0</v>
      </c>
      <c r="H306">
        <v>0</v>
      </c>
      <c r="I306">
        <v>0</v>
      </c>
      <c r="J306">
        <v>0</v>
      </c>
      <c r="K306">
        <v>0</v>
      </c>
      <c r="L306" s="64">
        <f t="shared" si="17"/>
        <v>0</v>
      </c>
      <c r="M306" s="64"/>
      <c r="N306">
        <v>0</v>
      </c>
    </row>
    <row r="307" spans="1:14">
      <c r="A307" t="s">
        <v>296</v>
      </c>
      <c r="B307" t="s">
        <v>365</v>
      </c>
      <c r="G307">
        <v>0</v>
      </c>
      <c r="H307">
        <v>0</v>
      </c>
      <c r="I307">
        <v>0</v>
      </c>
      <c r="J307">
        <v>0</v>
      </c>
      <c r="K307">
        <v>0</v>
      </c>
      <c r="L307" s="64">
        <f t="shared" si="17"/>
        <v>0</v>
      </c>
      <c r="M307" s="64"/>
      <c r="N307">
        <v>0</v>
      </c>
    </row>
    <row r="308" spans="1:14">
      <c r="A308" t="s">
        <v>296</v>
      </c>
      <c r="B308" t="s">
        <v>366</v>
      </c>
      <c r="C308" s="32">
        <v>67.836794199647898</v>
      </c>
      <c r="D308" s="32">
        <v>77.625131116250401</v>
      </c>
      <c r="E308" s="32">
        <v>31.688881984312001</v>
      </c>
      <c r="F308" s="32">
        <v>0</v>
      </c>
      <c r="G308">
        <v>3</v>
      </c>
      <c r="H308">
        <v>4</v>
      </c>
      <c r="I308">
        <v>1</v>
      </c>
      <c r="J308">
        <v>1</v>
      </c>
      <c r="K308">
        <v>9</v>
      </c>
      <c r="L308" s="64">
        <f t="shared" si="17"/>
        <v>0.3</v>
      </c>
      <c r="M308" s="64"/>
      <c r="N308">
        <v>7</v>
      </c>
    </row>
    <row r="309" spans="1:14">
      <c r="A309" t="s">
        <v>296</v>
      </c>
      <c r="B309" t="s">
        <v>367</v>
      </c>
      <c r="G309">
        <v>0</v>
      </c>
      <c r="H309">
        <v>0</v>
      </c>
      <c r="I309">
        <v>0</v>
      </c>
      <c r="J309">
        <v>0</v>
      </c>
      <c r="K309">
        <v>0</v>
      </c>
      <c r="L309" s="64">
        <f t="shared" si="17"/>
        <v>0</v>
      </c>
      <c r="M309" s="64"/>
      <c r="N309">
        <v>0</v>
      </c>
    </row>
    <row r="310" spans="1:14">
      <c r="A310" t="s">
        <v>296</v>
      </c>
      <c r="B310" t="s">
        <v>368</v>
      </c>
      <c r="C310" s="32">
        <v>100</v>
      </c>
      <c r="D310" s="32">
        <v>0</v>
      </c>
      <c r="E310" s="32">
        <v>0</v>
      </c>
      <c r="F310" s="32">
        <v>0</v>
      </c>
      <c r="G310">
        <v>6</v>
      </c>
      <c r="H310">
        <v>1</v>
      </c>
      <c r="I310">
        <v>1</v>
      </c>
      <c r="J310">
        <v>1</v>
      </c>
      <c r="K310">
        <v>9</v>
      </c>
      <c r="L310" s="64">
        <f t="shared" si="17"/>
        <v>0.3</v>
      </c>
      <c r="M310" s="64"/>
      <c r="N310">
        <v>9</v>
      </c>
    </row>
    <row r="311" spans="1:14">
      <c r="A311" t="s">
        <v>296</v>
      </c>
      <c r="B311" t="s">
        <v>369</v>
      </c>
      <c r="C311" s="32">
        <v>82.524861776398097</v>
      </c>
      <c r="D311" s="32">
        <v>34.350618858686701</v>
      </c>
      <c r="E311" s="32">
        <v>0</v>
      </c>
      <c r="F311" s="32">
        <v>0</v>
      </c>
      <c r="G311">
        <v>5</v>
      </c>
      <c r="H311">
        <v>1</v>
      </c>
      <c r="I311">
        <v>1</v>
      </c>
      <c r="J311">
        <v>1</v>
      </c>
      <c r="K311">
        <v>8</v>
      </c>
      <c r="L311" s="64">
        <f t="shared" si="17"/>
        <v>0.27</v>
      </c>
      <c r="M311" s="64"/>
      <c r="N311">
        <v>8</v>
      </c>
    </row>
    <row r="312" spans="1:14">
      <c r="A312" t="s">
        <v>296</v>
      </c>
      <c r="B312" t="s">
        <v>370</v>
      </c>
      <c r="G312">
        <v>0</v>
      </c>
      <c r="H312">
        <v>0</v>
      </c>
      <c r="I312">
        <v>0</v>
      </c>
      <c r="J312">
        <v>0</v>
      </c>
      <c r="K312">
        <v>0</v>
      </c>
      <c r="L312" s="64">
        <f t="shared" si="17"/>
        <v>0</v>
      </c>
      <c r="M312" s="64"/>
      <c r="N312">
        <v>0</v>
      </c>
    </row>
    <row r="313" spans="1:14">
      <c r="A313" t="s">
        <v>296</v>
      </c>
      <c r="B313" t="s">
        <v>371</v>
      </c>
      <c r="C313" s="32">
        <v>68.624226016055204</v>
      </c>
      <c r="D313" s="32">
        <v>63.817828620984102</v>
      </c>
      <c r="E313" s="32">
        <v>9.5617367416435606</v>
      </c>
      <c r="F313" s="32">
        <v>0</v>
      </c>
      <c r="G313">
        <v>3</v>
      </c>
      <c r="H313">
        <v>3</v>
      </c>
      <c r="I313">
        <v>1</v>
      </c>
      <c r="J313">
        <v>1</v>
      </c>
      <c r="K313">
        <v>8</v>
      </c>
      <c r="L313" s="64">
        <f t="shared" si="17"/>
        <v>0.27</v>
      </c>
      <c r="M313" s="64"/>
      <c r="N313">
        <v>5</v>
      </c>
    </row>
    <row r="314" spans="1:14">
      <c r="A314" t="s">
        <v>296</v>
      </c>
      <c r="B314" t="s">
        <v>372</v>
      </c>
      <c r="G314">
        <v>0</v>
      </c>
      <c r="H314">
        <v>0</v>
      </c>
      <c r="I314">
        <v>0</v>
      </c>
      <c r="J314">
        <v>0</v>
      </c>
      <c r="K314">
        <v>0</v>
      </c>
      <c r="L314" s="64">
        <f t="shared" si="17"/>
        <v>0</v>
      </c>
      <c r="M314" s="64"/>
      <c r="N314">
        <v>0</v>
      </c>
    </row>
    <row r="315" spans="1:14">
      <c r="A315" t="s">
        <v>296</v>
      </c>
      <c r="B315" t="s">
        <v>373</v>
      </c>
      <c r="C315" s="32">
        <v>69.235939682240598</v>
      </c>
      <c r="D315" s="32">
        <v>10.226333364735501</v>
      </c>
      <c r="E315" s="32">
        <v>1.0570699222476401</v>
      </c>
      <c r="F315" s="32">
        <v>0</v>
      </c>
      <c r="G315">
        <v>3</v>
      </c>
      <c r="H315">
        <v>1</v>
      </c>
      <c r="I315">
        <v>1</v>
      </c>
      <c r="J315">
        <v>1</v>
      </c>
      <c r="K315">
        <v>6</v>
      </c>
      <c r="L315" s="64">
        <f t="shared" si="17"/>
        <v>0.2</v>
      </c>
      <c r="M315" s="64"/>
      <c r="N315">
        <v>6</v>
      </c>
    </row>
    <row r="316" spans="1:14">
      <c r="A316" t="s">
        <v>296</v>
      </c>
      <c r="B316" t="s">
        <v>374</v>
      </c>
      <c r="C316" s="32">
        <v>0</v>
      </c>
      <c r="D316" s="32">
        <v>0</v>
      </c>
      <c r="E316" s="32">
        <v>41.630901287553598</v>
      </c>
      <c r="F316" s="32">
        <v>0</v>
      </c>
      <c r="G316">
        <v>1</v>
      </c>
      <c r="H316">
        <v>1</v>
      </c>
      <c r="I316">
        <v>1</v>
      </c>
      <c r="J316">
        <v>1</v>
      </c>
      <c r="K316">
        <v>4</v>
      </c>
      <c r="L316" s="64">
        <f t="shared" si="17"/>
        <v>0.13</v>
      </c>
      <c r="M316" s="64"/>
      <c r="N316">
        <v>0</v>
      </c>
    </row>
    <row r="317" spans="1:14">
      <c r="A317" t="s">
        <v>296</v>
      </c>
      <c r="B317" t="s">
        <v>375</v>
      </c>
      <c r="G317">
        <v>0</v>
      </c>
      <c r="H317">
        <v>0</v>
      </c>
      <c r="I317">
        <v>0</v>
      </c>
      <c r="J317">
        <v>0</v>
      </c>
      <c r="K317">
        <v>0</v>
      </c>
      <c r="L317" s="64">
        <f t="shared" si="17"/>
        <v>0</v>
      </c>
      <c r="M317" s="64"/>
      <c r="N317">
        <v>0</v>
      </c>
    </row>
    <row r="318" spans="1:14">
      <c r="A318" t="s">
        <v>296</v>
      </c>
      <c r="B318" t="s">
        <v>376</v>
      </c>
      <c r="G318">
        <v>0</v>
      </c>
      <c r="H318">
        <v>0</v>
      </c>
      <c r="I318">
        <v>0</v>
      </c>
      <c r="J318">
        <v>0</v>
      </c>
      <c r="K318">
        <v>0</v>
      </c>
      <c r="L318" s="64">
        <f t="shared" si="17"/>
        <v>0</v>
      </c>
      <c r="M318" s="64"/>
      <c r="N318">
        <v>0</v>
      </c>
    </row>
    <row r="319" spans="1:14">
      <c r="A319" t="s">
        <v>296</v>
      </c>
      <c r="B319" t="s">
        <v>377</v>
      </c>
      <c r="C319" s="32">
        <v>100</v>
      </c>
      <c r="D319" s="32">
        <v>100</v>
      </c>
      <c r="E319" s="32">
        <v>0</v>
      </c>
      <c r="F319" s="32">
        <v>0</v>
      </c>
      <c r="G319">
        <v>6</v>
      </c>
      <c r="H319">
        <v>6</v>
      </c>
      <c r="I319">
        <v>1</v>
      </c>
      <c r="J319">
        <v>1</v>
      </c>
      <c r="K319">
        <v>14</v>
      </c>
      <c r="L319" s="64">
        <f t="shared" si="17"/>
        <v>0.47</v>
      </c>
      <c r="M319" s="64"/>
      <c r="N319">
        <v>14</v>
      </c>
    </row>
    <row r="320" spans="1:14">
      <c r="A320" t="s">
        <v>296</v>
      </c>
      <c r="B320" t="s">
        <v>378</v>
      </c>
      <c r="C320" s="32">
        <v>73.011247285286998</v>
      </c>
      <c r="D320" s="32">
        <v>29.263168078166501</v>
      </c>
      <c r="E320" s="32">
        <v>32.758295607840999</v>
      </c>
      <c r="F320" s="32">
        <v>0.87136674683133797</v>
      </c>
      <c r="G320">
        <v>4</v>
      </c>
      <c r="H320">
        <v>1</v>
      </c>
      <c r="I320">
        <v>1</v>
      </c>
      <c r="J320">
        <v>1</v>
      </c>
      <c r="K320">
        <v>7</v>
      </c>
      <c r="L320" s="64">
        <f t="shared" si="17"/>
        <v>0.23</v>
      </c>
      <c r="M320" s="64"/>
      <c r="N320">
        <v>5</v>
      </c>
    </row>
    <row r="321" spans="1:14">
      <c r="A321" t="s">
        <v>296</v>
      </c>
      <c r="B321" t="s">
        <v>379</v>
      </c>
      <c r="C321" s="32">
        <v>90.909090909090907</v>
      </c>
      <c r="D321" s="32">
        <v>0</v>
      </c>
      <c r="E321" s="32">
        <v>9.0909090909090899</v>
      </c>
      <c r="F321" s="32">
        <v>0</v>
      </c>
      <c r="G321">
        <v>6</v>
      </c>
      <c r="H321">
        <v>1</v>
      </c>
      <c r="I321">
        <v>1</v>
      </c>
      <c r="J321">
        <v>1</v>
      </c>
      <c r="K321">
        <v>9</v>
      </c>
      <c r="L321" s="64">
        <f t="shared" si="17"/>
        <v>0.3</v>
      </c>
      <c r="M321" s="64"/>
      <c r="N321">
        <v>9</v>
      </c>
    </row>
    <row r="322" spans="1:14">
      <c r="A322" t="s">
        <v>296</v>
      </c>
      <c r="B322" t="s">
        <v>380</v>
      </c>
      <c r="G322">
        <v>0</v>
      </c>
      <c r="H322">
        <v>0</v>
      </c>
      <c r="I322">
        <v>0</v>
      </c>
      <c r="J322">
        <v>0</v>
      </c>
      <c r="K322">
        <v>0</v>
      </c>
      <c r="L322" s="64">
        <f t="shared" si="17"/>
        <v>0</v>
      </c>
      <c r="M322" s="64"/>
      <c r="N322">
        <v>0</v>
      </c>
    </row>
    <row r="323" spans="1:14">
      <c r="A323" t="s">
        <v>296</v>
      </c>
      <c r="B323" t="s">
        <v>381</v>
      </c>
      <c r="G323">
        <v>0</v>
      </c>
      <c r="H323">
        <v>0</v>
      </c>
      <c r="I323">
        <v>0</v>
      </c>
      <c r="J323">
        <v>0</v>
      </c>
      <c r="K323">
        <v>0</v>
      </c>
      <c r="L323" s="64">
        <f t="shared" si="17"/>
        <v>0</v>
      </c>
      <c r="M323" s="64"/>
      <c r="N323">
        <v>0</v>
      </c>
    </row>
    <row r="324" spans="1:14">
      <c r="A324" t="s">
        <v>296</v>
      </c>
      <c r="B324" t="s">
        <v>382</v>
      </c>
      <c r="C324" s="32">
        <v>100</v>
      </c>
      <c r="D324" s="32">
        <v>100</v>
      </c>
      <c r="E324" s="32">
        <v>60</v>
      </c>
      <c r="F324" s="32">
        <v>0</v>
      </c>
      <c r="G324">
        <v>6</v>
      </c>
      <c r="H324">
        <v>6</v>
      </c>
      <c r="I324">
        <v>2</v>
      </c>
      <c r="J324">
        <v>1</v>
      </c>
      <c r="K324">
        <v>15</v>
      </c>
      <c r="L324" s="64">
        <f t="shared" si="17"/>
        <v>0.5</v>
      </c>
      <c r="M324" s="64"/>
      <c r="N324">
        <v>16</v>
      </c>
    </row>
    <row r="325" spans="1:14">
      <c r="A325" t="s">
        <v>296</v>
      </c>
      <c r="B325" t="s">
        <v>383</v>
      </c>
      <c r="G325">
        <v>0</v>
      </c>
      <c r="H325">
        <v>0</v>
      </c>
      <c r="I325">
        <v>0</v>
      </c>
      <c r="J325">
        <v>0</v>
      </c>
      <c r="K325">
        <v>0</v>
      </c>
      <c r="L325" s="64">
        <f t="shared" si="17"/>
        <v>0</v>
      </c>
      <c r="M325" s="64"/>
      <c r="N325">
        <v>0</v>
      </c>
    </row>
    <row r="326" spans="1:14">
      <c r="A326" t="s">
        <v>296</v>
      </c>
      <c r="B326" t="s">
        <v>384</v>
      </c>
      <c r="G326">
        <v>0</v>
      </c>
      <c r="H326">
        <v>0</v>
      </c>
      <c r="I326">
        <v>0</v>
      </c>
      <c r="J326">
        <v>0</v>
      </c>
      <c r="K326">
        <v>0</v>
      </c>
      <c r="L326" s="64">
        <f t="shared" si="17"/>
        <v>0</v>
      </c>
      <c r="M326" s="64"/>
      <c r="N326">
        <v>0</v>
      </c>
    </row>
    <row r="327" spans="1:14">
      <c r="A327" t="s">
        <v>296</v>
      </c>
      <c r="B327" t="s">
        <v>385</v>
      </c>
      <c r="C327" s="32">
        <v>100</v>
      </c>
      <c r="D327" s="32">
        <v>50</v>
      </c>
      <c r="E327" s="32">
        <v>16.6666666666667</v>
      </c>
      <c r="F327" s="32">
        <v>0</v>
      </c>
      <c r="G327">
        <v>6</v>
      </c>
      <c r="H327">
        <v>1</v>
      </c>
      <c r="I327">
        <v>1</v>
      </c>
      <c r="J327">
        <v>1</v>
      </c>
      <c r="K327">
        <v>9</v>
      </c>
      <c r="L327" s="64">
        <f t="shared" si="17"/>
        <v>0.3</v>
      </c>
      <c r="M327" s="64"/>
      <c r="N327">
        <v>10</v>
      </c>
    </row>
    <row r="328" spans="1:14">
      <c r="A328" t="s">
        <v>296</v>
      </c>
      <c r="B328" t="s">
        <v>386</v>
      </c>
      <c r="C328" s="32">
        <v>100</v>
      </c>
      <c r="D328" s="32">
        <v>34.177215189873401</v>
      </c>
      <c r="E328" s="32">
        <v>34.177215189873401</v>
      </c>
      <c r="F328" s="32">
        <v>0</v>
      </c>
      <c r="G328">
        <v>6</v>
      </c>
      <c r="H328">
        <v>1</v>
      </c>
      <c r="I328">
        <v>1</v>
      </c>
      <c r="J328">
        <v>1</v>
      </c>
      <c r="K328">
        <v>9</v>
      </c>
      <c r="L328" s="64">
        <f t="shared" si="17"/>
        <v>0.3</v>
      </c>
      <c r="M328" s="64"/>
      <c r="N328">
        <v>9</v>
      </c>
    </row>
    <row r="329" spans="1:14">
      <c r="A329" t="s">
        <v>296</v>
      </c>
      <c r="B329" t="s">
        <v>387</v>
      </c>
      <c r="C329" s="32">
        <v>100</v>
      </c>
      <c r="D329" s="32">
        <v>0</v>
      </c>
      <c r="E329" s="32">
        <v>0</v>
      </c>
      <c r="F329" s="32">
        <v>0</v>
      </c>
      <c r="G329">
        <v>6</v>
      </c>
      <c r="H329">
        <v>1</v>
      </c>
      <c r="I329">
        <v>1</v>
      </c>
      <c r="J329">
        <v>1</v>
      </c>
      <c r="K329">
        <v>9</v>
      </c>
      <c r="L329" s="64">
        <f t="shared" si="17"/>
        <v>0.3</v>
      </c>
      <c r="M329" s="64"/>
      <c r="N329">
        <v>9</v>
      </c>
    </row>
    <row r="330" spans="1:14">
      <c r="A330" t="s">
        <v>296</v>
      </c>
      <c r="B330" t="s">
        <v>388</v>
      </c>
      <c r="C330" s="32">
        <v>99.839228295819893</v>
      </c>
      <c r="D330" s="32">
        <v>0.32154340836012901</v>
      </c>
      <c r="E330" s="32">
        <v>0.16077170418006401</v>
      </c>
      <c r="F330" s="32">
        <v>0.16077170418006401</v>
      </c>
      <c r="G330">
        <v>6</v>
      </c>
      <c r="H330">
        <v>1</v>
      </c>
      <c r="I330">
        <v>1</v>
      </c>
      <c r="J330">
        <v>1</v>
      </c>
      <c r="K330">
        <v>9</v>
      </c>
      <c r="L330" s="64">
        <f t="shared" si="17"/>
        <v>0.3</v>
      </c>
      <c r="M330" s="64"/>
      <c r="N330">
        <v>9</v>
      </c>
    </row>
    <row r="331" spans="1:14">
      <c r="A331" t="s">
        <v>296</v>
      </c>
      <c r="B331" t="s">
        <v>389</v>
      </c>
      <c r="G331">
        <v>0</v>
      </c>
      <c r="H331">
        <v>0</v>
      </c>
      <c r="I331">
        <v>0</v>
      </c>
      <c r="J331">
        <v>0</v>
      </c>
      <c r="K331">
        <v>0</v>
      </c>
      <c r="L331" s="64">
        <f t="shared" si="17"/>
        <v>0</v>
      </c>
      <c r="M331" s="64"/>
      <c r="N331">
        <v>0</v>
      </c>
    </row>
    <row r="332" spans="1:14">
      <c r="A332" t="s">
        <v>296</v>
      </c>
      <c r="B332" t="s">
        <v>390</v>
      </c>
      <c r="G332">
        <v>0</v>
      </c>
      <c r="H332">
        <v>0</v>
      </c>
      <c r="I332">
        <v>0</v>
      </c>
      <c r="J332">
        <v>0</v>
      </c>
      <c r="K332">
        <v>0</v>
      </c>
      <c r="L332" s="64">
        <f t="shared" si="17"/>
        <v>0</v>
      </c>
      <c r="M332" s="64"/>
      <c r="N332">
        <v>0</v>
      </c>
    </row>
    <row r="333" spans="1:14">
      <c r="A333" t="s">
        <v>296</v>
      </c>
      <c r="B333" t="s">
        <v>391</v>
      </c>
      <c r="G333">
        <v>0</v>
      </c>
      <c r="H333">
        <v>0</v>
      </c>
      <c r="I333">
        <v>0</v>
      </c>
      <c r="J333">
        <v>0</v>
      </c>
      <c r="K333">
        <v>0</v>
      </c>
      <c r="L333" s="64">
        <f t="shared" si="17"/>
        <v>0</v>
      </c>
      <c r="M333" s="64"/>
      <c r="N333">
        <v>0</v>
      </c>
    </row>
    <row r="334" spans="1:14">
      <c r="A334" t="s">
        <v>296</v>
      </c>
      <c r="B334" t="s">
        <v>392</v>
      </c>
      <c r="C334" s="32">
        <v>41.429566521995397</v>
      </c>
      <c r="D334" s="32">
        <v>27.568121210622401</v>
      </c>
      <c r="E334" s="32">
        <v>3.9524934156022402</v>
      </c>
      <c r="F334" s="32">
        <v>12.6373037560949</v>
      </c>
      <c r="G334">
        <v>1</v>
      </c>
      <c r="H334">
        <v>1</v>
      </c>
      <c r="I334">
        <v>1</v>
      </c>
      <c r="J334">
        <v>1</v>
      </c>
      <c r="K334">
        <v>4</v>
      </c>
      <c r="L334" s="64">
        <f t="shared" si="17"/>
        <v>0.13</v>
      </c>
      <c r="M334" s="64"/>
      <c r="N334">
        <v>0</v>
      </c>
    </row>
    <row r="335" spans="1:14">
      <c r="A335" t="s">
        <v>296</v>
      </c>
      <c r="B335" t="s">
        <v>393</v>
      </c>
      <c r="G335">
        <v>0</v>
      </c>
      <c r="H335">
        <v>0</v>
      </c>
      <c r="I335">
        <v>0</v>
      </c>
      <c r="J335">
        <v>0</v>
      </c>
      <c r="K335">
        <v>0</v>
      </c>
      <c r="L335" s="64">
        <f t="shared" si="17"/>
        <v>0</v>
      </c>
      <c r="M335" s="64"/>
      <c r="N335">
        <v>0</v>
      </c>
    </row>
    <row r="336" spans="1:14">
      <c r="A336" t="s">
        <v>296</v>
      </c>
      <c r="B336" t="s">
        <v>394</v>
      </c>
      <c r="C336" s="32">
        <v>63.063783945653903</v>
      </c>
      <c r="D336" s="32">
        <v>12.140174367221199</v>
      </c>
      <c r="E336" s="32">
        <v>0</v>
      </c>
      <c r="F336" s="32">
        <v>0</v>
      </c>
      <c r="G336">
        <v>3</v>
      </c>
      <c r="H336">
        <v>1</v>
      </c>
      <c r="I336">
        <v>1</v>
      </c>
      <c r="J336">
        <v>1</v>
      </c>
      <c r="K336">
        <v>6</v>
      </c>
      <c r="L336" s="64">
        <f t="shared" si="17"/>
        <v>0.2</v>
      </c>
      <c r="M336" s="64"/>
      <c r="N336">
        <v>6</v>
      </c>
    </row>
    <row r="337" spans="1:14">
      <c r="A337" t="s">
        <v>296</v>
      </c>
      <c r="B337" t="s">
        <v>395</v>
      </c>
      <c r="G337">
        <v>0</v>
      </c>
      <c r="H337">
        <v>0</v>
      </c>
      <c r="I337">
        <v>0</v>
      </c>
      <c r="J337">
        <v>0</v>
      </c>
      <c r="K337">
        <v>0</v>
      </c>
      <c r="L337" s="64">
        <f t="shared" si="17"/>
        <v>0</v>
      </c>
      <c r="M337" s="64"/>
      <c r="N337">
        <v>0</v>
      </c>
    </row>
    <row r="338" spans="1:14">
      <c r="A338" t="s">
        <v>296</v>
      </c>
      <c r="B338" t="s">
        <v>396</v>
      </c>
      <c r="G338">
        <v>0</v>
      </c>
      <c r="H338">
        <v>0</v>
      </c>
      <c r="I338">
        <v>0</v>
      </c>
      <c r="J338">
        <v>0</v>
      </c>
      <c r="K338">
        <v>0</v>
      </c>
      <c r="L338" s="64">
        <f t="shared" si="17"/>
        <v>0</v>
      </c>
      <c r="M338" s="64"/>
      <c r="N338">
        <v>0</v>
      </c>
    </row>
    <row r="339" spans="1:14">
      <c r="A339" t="s">
        <v>296</v>
      </c>
      <c r="B339" t="s">
        <v>397</v>
      </c>
      <c r="C339" s="32">
        <v>100</v>
      </c>
      <c r="D339" s="32">
        <v>0</v>
      </c>
      <c r="E339" s="32">
        <v>48.760732937948099</v>
      </c>
      <c r="F339" s="32">
        <v>0</v>
      </c>
      <c r="G339">
        <v>6</v>
      </c>
      <c r="H339">
        <v>1</v>
      </c>
      <c r="I339">
        <v>1</v>
      </c>
      <c r="J339">
        <v>1</v>
      </c>
      <c r="K339">
        <v>9</v>
      </c>
      <c r="L339" s="64">
        <f t="shared" si="17"/>
        <v>0.3</v>
      </c>
      <c r="M339" s="64"/>
      <c r="N339">
        <v>9</v>
      </c>
    </row>
    <row r="340" spans="1:14">
      <c r="A340" t="s">
        <v>296</v>
      </c>
      <c r="B340" t="s">
        <v>398</v>
      </c>
      <c r="G340">
        <v>0</v>
      </c>
      <c r="H340">
        <v>0</v>
      </c>
      <c r="I340">
        <v>0</v>
      </c>
      <c r="J340">
        <v>0</v>
      </c>
      <c r="K340">
        <v>0</v>
      </c>
      <c r="L340" s="64">
        <f t="shared" si="17"/>
        <v>0</v>
      </c>
      <c r="M340" s="64"/>
      <c r="N340">
        <v>0</v>
      </c>
    </row>
    <row r="341" spans="1:14">
      <c r="A341" t="s">
        <v>296</v>
      </c>
      <c r="B341" t="s">
        <v>399</v>
      </c>
      <c r="G341">
        <v>0</v>
      </c>
      <c r="H341">
        <v>0</v>
      </c>
      <c r="I341">
        <v>0</v>
      </c>
      <c r="J341">
        <v>0</v>
      </c>
      <c r="K341">
        <v>0</v>
      </c>
      <c r="L341" s="64">
        <f t="shared" si="17"/>
        <v>0</v>
      </c>
      <c r="M341" s="64"/>
      <c r="N341">
        <v>0</v>
      </c>
    </row>
    <row r="342" spans="1:14">
      <c r="A342" t="s">
        <v>296</v>
      </c>
      <c r="B342" t="s">
        <v>400</v>
      </c>
      <c r="C342" s="32">
        <v>100</v>
      </c>
      <c r="D342" s="32">
        <v>0</v>
      </c>
      <c r="E342" s="32">
        <v>50</v>
      </c>
      <c r="F342" s="32">
        <v>50</v>
      </c>
      <c r="G342">
        <v>6</v>
      </c>
      <c r="H342">
        <v>1</v>
      </c>
      <c r="I342">
        <v>1</v>
      </c>
      <c r="J342">
        <v>1</v>
      </c>
      <c r="K342">
        <v>9</v>
      </c>
      <c r="L342" s="64">
        <f t="shared" si="17"/>
        <v>0.3</v>
      </c>
      <c r="M342" s="64"/>
      <c r="N342">
        <v>10</v>
      </c>
    </row>
    <row r="343" spans="1:14">
      <c r="A343" t="s">
        <v>296</v>
      </c>
      <c r="B343" t="s">
        <v>401</v>
      </c>
      <c r="C343" s="32">
        <v>100</v>
      </c>
      <c r="D343" s="32">
        <v>20.930232558139501</v>
      </c>
      <c r="E343" s="32">
        <v>58.139534883720899</v>
      </c>
      <c r="F343" s="32">
        <v>0</v>
      </c>
      <c r="G343">
        <v>6</v>
      </c>
      <c r="H343">
        <v>1</v>
      </c>
      <c r="I343">
        <v>2</v>
      </c>
      <c r="J343">
        <v>1</v>
      </c>
      <c r="K343">
        <v>10</v>
      </c>
      <c r="L343" s="64">
        <f t="shared" si="17"/>
        <v>0.33</v>
      </c>
      <c r="M343" s="64"/>
      <c r="N343">
        <v>10</v>
      </c>
    </row>
    <row r="344" spans="1:14">
      <c r="A344" t="s">
        <v>296</v>
      </c>
      <c r="B344" t="s">
        <v>402</v>
      </c>
      <c r="G344">
        <v>0</v>
      </c>
      <c r="H344">
        <v>0</v>
      </c>
      <c r="I344">
        <v>0</v>
      </c>
      <c r="J344">
        <v>0</v>
      </c>
      <c r="K344">
        <v>0</v>
      </c>
      <c r="L344" s="64">
        <f t="shared" si="17"/>
        <v>0</v>
      </c>
      <c r="M344" s="64"/>
      <c r="N344">
        <v>0</v>
      </c>
    </row>
    <row r="345" spans="1:14">
      <c r="A345" t="s">
        <v>296</v>
      </c>
      <c r="B345" t="s">
        <v>403</v>
      </c>
      <c r="G345">
        <v>0</v>
      </c>
      <c r="H345">
        <v>0</v>
      </c>
      <c r="I345">
        <v>0</v>
      </c>
      <c r="J345">
        <v>0</v>
      </c>
      <c r="K345">
        <v>0</v>
      </c>
      <c r="L345" s="64">
        <f t="shared" si="17"/>
        <v>0</v>
      </c>
      <c r="M345" s="64"/>
      <c r="N345">
        <v>0</v>
      </c>
    </row>
    <row r="346" spans="1:14">
      <c r="A346" t="s">
        <v>296</v>
      </c>
      <c r="B346" t="s">
        <v>404</v>
      </c>
      <c r="G346">
        <v>0</v>
      </c>
      <c r="H346">
        <v>0</v>
      </c>
      <c r="I346">
        <v>0</v>
      </c>
      <c r="J346">
        <v>0</v>
      </c>
      <c r="K346">
        <v>0</v>
      </c>
      <c r="L346" s="64">
        <f t="shared" si="17"/>
        <v>0</v>
      </c>
      <c r="M346" s="64"/>
      <c r="N346">
        <v>0</v>
      </c>
    </row>
    <row r="347" spans="1:14">
      <c r="A347" t="s">
        <v>296</v>
      </c>
      <c r="B347" t="s">
        <v>405</v>
      </c>
      <c r="G347">
        <v>0</v>
      </c>
      <c r="H347">
        <v>0</v>
      </c>
      <c r="I347">
        <v>0</v>
      </c>
      <c r="J347">
        <v>0</v>
      </c>
      <c r="K347">
        <v>0</v>
      </c>
      <c r="L347" s="64">
        <f t="shared" si="17"/>
        <v>0</v>
      </c>
      <c r="M347" s="64"/>
      <c r="N347">
        <v>0</v>
      </c>
    </row>
    <row r="348" spans="1:14">
      <c r="A348" t="s">
        <v>296</v>
      </c>
      <c r="B348" t="s">
        <v>406</v>
      </c>
      <c r="G348">
        <v>0</v>
      </c>
      <c r="H348">
        <v>0</v>
      </c>
      <c r="I348">
        <v>0</v>
      </c>
      <c r="J348">
        <v>0</v>
      </c>
      <c r="K348">
        <v>0</v>
      </c>
      <c r="L348" s="64">
        <f t="shared" si="17"/>
        <v>0</v>
      </c>
      <c r="M348" s="64"/>
      <c r="N348">
        <v>0</v>
      </c>
    </row>
    <row r="349" spans="1:14">
      <c r="A349" t="s">
        <v>296</v>
      </c>
      <c r="B349" t="s">
        <v>407</v>
      </c>
      <c r="G349">
        <v>0</v>
      </c>
      <c r="H349">
        <v>0</v>
      </c>
      <c r="I349">
        <v>0</v>
      </c>
      <c r="J349">
        <v>0</v>
      </c>
      <c r="K349">
        <v>0</v>
      </c>
      <c r="L349" s="64">
        <f t="shared" si="17"/>
        <v>0</v>
      </c>
      <c r="M349" s="64"/>
      <c r="N349">
        <v>0</v>
      </c>
    </row>
    <row r="350" spans="1:14">
      <c r="A350" t="s">
        <v>296</v>
      </c>
      <c r="B350" t="s">
        <v>408</v>
      </c>
      <c r="G350">
        <v>0</v>
      </c>
      <c r="H350">
        <v>0</v>
      </c>
      <c r="I350">
        <v>0</v>
      </c>
      <c r="J350">
        <v>0</v>
      </c>
      <c r="K350">
        <v>0</v>
      </c>
      <c r="L350" s="64">
        <f t="shared" si="17"/>
        <v>0</v>
      </c>
      <c r="M350" s="64"/>
      <c r="N350">
        <v>0</v>
      </c>
    </row>
    <row r="351" spans="1:14">
      <c r="A351" t="s">
        <v>296</v>
      </c>
      <c r="B351" t="s">
        <v>409</v>
      </c>
      <c r="G351">
        <v>0</v>
      </c>
      <c r="H351">
        <v>0</v>
      </c>
      <c r="I351">
        <v>0</v>
      </c>
      <c r="J351">
        <v>0</v>
      </c>
      <c r="K351">
        <v>0</v>
      </c>
      <c r="L351" s="64">
        <f t="shared" si="17"/>
        <v>0</v>
      </c>
      <c r="M351" s="64"/>
      <c r="N351">
        <v>0</v>
      </c>
    </row>
    <row r="352" spans="1:14">
      <c r="A352" t="s">
        <v>296</v>
      </c>
      <c r="B352" t="s">
        <v>410</v>
      </c>
      <c r="G352">
        <v>0</v>
      </c>
      <c r="H352">
        <v>0</v>
      </c>
      <c r="I352">
        <v>0</v>
      </c>
      <c r="J352">
        <v>0</v>
      </c>
      <c r="K352">
        <v>0</v>
      </c>
      <c r="L352" s="64">
        <f t="shared" si="17"/>
        <v>0</v>
      </c>
      <c r="M352" s="64"/>
      <c r="N352">
        <v>0</v>
      </c>
    </row>
    <row r="353" spans="1:14">
      <c r="A353" t="s">
        <v>296</v>
      </c>
      <c r="B353" t="s">
        <v>411</v>
      </c>
      <c r="G353">
        <v>0</v>
      </c>
      <c r="H353">
        <v>0</v>
      </c>
      <c r="I353">
        <v>0</v>
      </c>
      <c r="J353">
        <v>0</v>
      </c>
      <c r="K353">
        <v>0</v>
      </c>
      <c r="L353" s="64">
        <f t="shared" si="17"/>
        <v>0</v>
      </c>
      <c r="M353" s="64"/>
      <c r="N353">
        <v>0</v>
      </c>
    </row>
    <row r="354" spans="1:14">
      <c r="A354" t="s">
        <v>296</v>
      </c>
      <c r="B354" t="s">
        <v>412</v>
      </c>
      <c r="G354">
        <v>0</v>
      </c>
      <c r="H354">
        <v>0</v>
      </c>
      <c r="I354">
        <v>0</v>
      </c>
      <c r="J354">
        <v>0</v>
      </c>
      <c r="K354">
        <v>0</v>
      </c>
      <c r="L354" s="64">
        <f t="shared" si="17"/>
        <v>0</v>
      </c>
      <c r="M354" s="64"/>
      <c r="N354">
        <v>0</v>
      </c>
    </row>
    <row r="355" spans="1:14">
      <c r="A355" t="s">
        <v>296</v>
      </c>
      <c r="B355" t="s">
        <v>413</v>
      </c>
      <c r="G355">
        <v>0</v>
      </c>
      <c r="H355">
        <v>0</v>
      </c>
      <c r="I355">
        <v>0</v>
      </c>
      <c r="J355">
        <v>0</v>
      </c>
      <c r="K355">
        <v>0</v>
      </c>
      <c r="L355" s="64">
        <f t="shared" si="17"/>
        <v>0</v>
      </c>
      <c r="M355" s="64"/>
      <c r="N355">
        <v>0</v>
      </c>
    </row>
    <row r="356" spans="1:14">
      <c r="A356" t="s">
        <v>296</v>
      </c>
      <c r="B356" t="s">
        <v>414</v>
      </c>
      <c r="G356">
        <v>0</v>
      </c>
      <c r="H356">
        <v>0</v>
      </c>
      <c r="I356">
        <v>0</v>
      </c>
      <c r="J356">
        <v>0</v>
      </c>
      <c r="K356">
        <v>0</v>
      </c>
      <c r="L356" s="64">
        <f t="shared" si="17"/>
        <v>0</v>
      </c>
      <c r="M356" s="64"/>
      <c r="N356">
        <v>0</v>
      </c>
    </row>
    <row r="357" spans="1:14">
      <c r="A357" t="s">
        <v>296</v>
      </c>
      <c r="B357" t="s">
        <v>415</v>
      </c>
      <c r="C357" s="32">
        <v>12</v>
      </c>
      <c r="D357" s="32">
        <v>12</v>
      </c>
      <c r="E357" s="32">
        <v>5</v>
      </c>
      <c r="F357" s="32">
        <v>1</v>
      </c>
      <c r="G357">
        <v>1</v>
      </c>
      <c r="H357">
        <v>1</v>
      </c>
      <c r="I357">
        <v>1</v>
      </c>
      <c r="J357">
        <v>1</v>
      </c>
      <c r="K357">
        <v>4</v>
      </c>
      <c r="L357" s="64">
        <f t="shared" si="17"/>
        <v>0.13</v>
      </c>
      <c r="M357" s="64"/>
      <c r="N357">
        <v>4</v>
      </c>
    </row>
    <row r="358" spans="1:14">
      <c r="A358" t="s">
        <v>296</v>
      </c>
      <c r="B358" t="s">
        <v>416</v>
      </c>
      <c r="G358">
        <v>0</v>
      </c>
      <c r="H358">
        <v>0</v>
      </c>
      <c r="I358">
        <v>0</v>
      </c>
      <c r="J358">
        <v>0</v>
      </c>
      <c r="K358">
        <v>0</v>
      </c>
      <c r="L358" s="64">
        <f t="shared" si="17"/>
        <v>0</v>
      </c>
      <c r="M358" s="64"/>
      <c r="N358">
        <v>0</v>
      </c>
    </row>
    <row r="359" spans="1:14">
      <c r="A359" t="s">
        <v>296</v>
      </c>
      <c r="B359" t="s">
        <v>417</v>
      </c>
      <c r="G359">
        <v>0</v>
      </c>
      <c r="H359">
        <v>0</v>
      </c>
      <c r="I359">
        <v>0</v>
      </c>
      <c r="J359">
        <v>0</v>
      </c>
      <c r="K359">
        <v>0</v>
      </c>
      <c r="L359" s="64">
        <f t="shared" si="17"/>
        <v>0</v>
      </c>
      <c r="M359" s="64"/>
      <c r="N359">
        <v>0</v>
      </c>
    </row>
    <row r="360" spans="1:14">
      <c r="A360" t="s">
        <v>296</v>
      </c>
      <c r="B360" t="s">
        <v>418</v>
      </c>
      <c r="G360">
        <v>0</v>
      </c>
      <c r="H360">
        <v>0</v>
      </c>
      <c r="I360">
        <v>0</v>
      </c>
      <c r="J360">
        <v>0</v>
      </c>
      <c r="K360">
        <v>0</v>
      </c>
      <c r="L360" s="64">
        <f t="shared" si="17"/>
        <v>0</v>
      </c>
      <c r="M360" s="64"/>
      <c r="N360">
        <v>0</v>
      </c>
    </row>
    <row r="361" spans="1:14">
      <c r="A361" t="s">
        <v>296</v>
      </c>
      <c r="B361" t="s">
        <v>419</v>
      </c>
      <c r="G361">
        <v>0</v>
      </c>
      <c r="H361">
        <v>0</v>
      </c>
      <c r="I361">
        <v>0</v>
      </c>
      <c r="J361">
        <v>0</v>
      </c>
      <c r="K361">
        <v>0</v>
      </c>
      <c r="L361" s="64">
        <f t="shared" si="17"/>
        <v>0</v>
      </c>
      <c r="M361" s="64"/>
      <c r="N361">
        <v>0</v>
      </c>
    </row>
    <row r="362" spans="1:14">
      <c r="A362" t="s">
        <v>296</v>
      </c>
      <c r="B362" t="s">
        <v>420</v>
      </c>
      <c r="G362">
        <v>0</v>
      </c>
      <c r="H362">
        <v>0</v>
      </c>
      <c r="I362">
        <v>0</v>
      </c>
      <c r="J362">
        <v>0</v>
      </c>
      <c r="K362">
        <v>0</v>
      </c>
      <c r="L362" s="64">
        <f t="shared" si="17"/>
        <v>0</v>
      </c>
      <c r="M362" s="64"/>
      <c r="N362">
        <v>0</v>
      </c>
    </row>
    <row r="363" spans="1:14">
      <c r="A363" t="s">
        <v>296</v>
      </c>
      <c r="B363" t="s">
        <v>421</v>
      </c>
      <c r="G363">
        <v>0</v>
      </c>
      <c r="H363">
        <v>0</v>
      </c>
      <c r="I363">
        <v>0</v>
      </c>
      <c r="J363">
        <v>0</v>
      </c>
      <c r="K363">
        <v>0</v>
      </c>
      <c r="L363" s="64">
        <f t="shared" si="17"/>
        <v>0</v>
      </c>
      <c r="M363" s="64"/>
      <c r="N363">
        <v>0</v>
      </c>
    </row>
    <row r="364" spans="1:14">
      <c r="A364" t="s">
        <v>296</v>
      </c>
      <c r="B364" t="s">
        <v>422</v>
      </c>
      <c r="G364">
        <v>0</v>
      </c>
      <c r="H364">
        <v>0</v>
      </c>
      <c r="I364">
        <v>0</v>
      </c>
      <c r="J364">
        <v>0</v>
      </c>
      <c r="K364">
        <v>0</v>
      </c>
      <c r="L364" s="64">
        <f t="shared" si="17"/>
        <v>0</v>
      </c>
      <c r="M364" s="64"/>
      <c r="N364">
        <v>0</v>
      </c>
    </row>
    <row r="365" spans="1:14">
      <c r="A365" t="s">
        <v>296</v>
      </c>
      <c r="B365" t="s">
        <v>423</v>
      </c>
      <c r="G365">
        <v>0</v>
      </c>
      <c r="H365">
        <v>0</v>
      </c>
      <c r="I365">
        <v>0</v>
      </c>
      <c r="J365">
        <v>0</v>
      </c>
      <c r="K365">
        <v>0</v>
      </c>
      <c r="L365" s="64">
        <f t="shared" si="17"/>
        <v>0</v>
      </c>
      <c r="M365" s="64"/>
      <c r="N365">
        <v>0</v>
      </c>
    </row>
    <row r="366" spans="1:14">
      <c r="A366" t="s">
        <v>296</v>
      </c>
      <c r="B366" t="s">
        <v>424</v>
      </c>
      <c r="C366" s="32">
        <v>70.985103469040595</v>
      </c>
      <c r="D366" s="32">
        <v>1.03975352434916</v>
      </c>
      <c r="E366" s="32">
        <v>11.5683583997067</v>
      </c>
      <c r="F366" s="32">
        <v>0</v>
      </c>
      <c r="G366">
        <v>4</v>
      </c>
      <c r="H366">
        <v>1</v>
      </c>
      <c r="I366">
        <v>1</v>
      </c>
      <c r="J366">
        <v>1</v>
      </c>
      <c r="K366">
        <v>7</v>
      </c>
      <c r="L366" s="64">
        <f t="shared" si="17"/>
        <v>0.23</v>
      </c>
      <c r="M366" s="64"/>
      <c r="N366">
        <v>7</v>
      </c>
    </row>
    <row r="367" spans="1:14">
      <c r="A367" t="s">
        <v>296</v>
      </c>
      <c r="B367" t="s">
        <v>425</v>
      </c>
      <c r="G367">
        <v>0</v>
      </c>
      <c r="H367">
        <v>0</v>
      </c>
      <c r="I367">
        <v>0</v>
      </c>
      <c r="J367">
        <v>0</v>
      </c>
      <c r="K367">
        <v>0</v>
      </c>
      <c r="L367" s="64">
        <f t="shared" si="17"/>
        <v>0</v>
      </c>
      <c r="M367" s="64"/>
      <c r="N367">
        <v>0</v>
      </c>
    </row>
    <row r="368" spans="1:14">
      <c r="A368" t="s">
        <v>296</v>
      </c>
      <c r="B368" t="s">
        <v>426</v>
      </c>
      <c r="G368">
        <v>0</v>
      </c>
      <c r="H368">
        <v>0</v>
      </c>
      <c r="I368">
        <v>0</v>
      </c>
      <c r="J368">
        <v>0</v>
      </c>
      <c r="K368">
        <v>0</v>
      </c>
      <c r="L368" s="64">
        <f t="shared" ref="L368:L431" si="18">ROUND((K368/24)*(4/100)*20,2)</f>
        <v>0</v>
      </c>
      <c r="M368" s="64"/>
      <c r="N368">
        <v>0</v>
      </c>
    </row>
    <row r="369" spans="1:14">
      <c r="A369" t="s">
        <v>296</v>
      </c>
      <c r="B369" t="s">
        <v>427</v>
      </c>
      <c r="G369">
        <v>0</v>
      </c>
      <c r="H369">
        <v>0</v>
      </c>
      <c r="I369">
        <v>0</v>
      </c>
      <c r="J369">
        <v>0</v>
      </c>
      <c r="K369">
        <v>0</v>
      </c>
      <c r="L369" s="64">
        <f t="shared" si="18"/>
        <v>0</v>
      </c>
      <c r="M369" s="64"/>
      <c r="N369">
        <v>0</v>
      </c>
    </row>
    <row r="370" spans="1:14">
      <c r="A370" t="s">
        <v>296</v>
      </c>
      <c r="B370" t="s">
        <v>428</v>
      </c>
      <c r="G370">
        <v>0</v>
      </c>
      <c r="H370">
        <v>0</v>
      </c>
      <c r="I370">
        <v>0</v>
      </c>
      <c r="J370">
        <v>0</v>
      </c>
      <c r="K370">
        <v>0</v>
      </c>
      <c r="L370" s="64">
        <f t="shared" si="18"/>
        <v>0</v>
      </c>
      <c r="M370" s="64"/>
      <c r="N370">
        <v>0</v>
      </c>
    </row>
    <row r="371" spans="1:14">
      <c r="A371" t="s">
        <v>296</v>
      </c>
      <c r="B371" t="s">
        <v>429</v>
      </c>
      <c r="G371">
        <v>0</v>
      </c>
      <c r="H371">
        <v>0</v>
      </c>
      <c r="I371">
        <v>0</v>
      </c>
      <c r="J371">
        <v>0</v>
      </c>
      <c r="K371">
        <v>0</v>
      </c>
      <c r="L371" s="64">
        <f t="shared" si="18"/>
        <v>0</v>
      </c>
      <c r="M371" s="64"/>
      <c r="N371">
        <v>0</v>
      </c>
    </row>
    <row r="372" spans="1:14">
      <c r="A372" t="s">
        <v>296</v>
      </c>
      <c r="B372" t="s">
        <v>430</v>
      </c>
      <c r="G372">
        <v>0</v>
      </c>
      <c r="H372">
        <v>0</v>
      </c>
      <c r="I372">
        <v>0</v>
      </c>
      <c r="J372">
        <v>0</v>
      </c>
      <c r="K372">
        <v>0</v>
      </c>
      <c r="L372" s="64">
        <f t="shared" si="18"/>
        <v>0</v>
      </c>
      <c r="M372" s="64"/>
      <c r="N372">
        <v>0</v>
      </c>
    </row>
    <row r="373" spans="1:14">
      <c r="A373" t="s">
        <v>296</v>
      </c>
      <c r="B373" t="s">
        <v>431</v>
      </c>
      <c r="C373" s="32">
        <v>100</v>
      </c>
      <c r="D373" s="32">
        <v>50</v>
      </c>
      <c r="E373" s="32">
        <v>0</v>
      </c>
      <c r="F373" s="32">
        <v>25</v>
      </c>
      <c r="G373">
        <v>6</v>
      </c>
      <c r="H373">
        <v>1</v>
      </c>
      <c r="I373">
        <v>1</v>
      </c>
      <c r="J373">
        <v>1</v>
      </c>
      <c r="K373">
        <v>9</v>
      </c>
      <c r="L373" s="64">
        <f t="shared" si="18"/>
        <v>0.3</v>
      </c>
      <c r="M373" s="64"/>
      <c r="N373">
        <v>14</v>
      </c>
    </row>
    <row r="374" spans="1:14">
      <c r="A374" t="s">
        <v>296</v>
      </c>
      <c r="B374" t="s">
        <v>432</v>
      </c>
      <c r="C374" s="32">
        <v>100</v>
      </c>
      <c r="D374" s="32">
        <v>100</v>
      </c>
      <c r="E374" s="32">
        <v>66.6666666666667</v>
      </c>
      <c r="F374" s="32">
        <v>0</v>
      </c>
      <c r="G374">
        <v>6</v>
      </c>
      <c r="H374">
        <v>6</v>
      </c>
      <c r="I374">
        <v>3</v>
      </c>
      <c r="J374">
        <v>1</v>
      </c>
      <c r="K374">
        <v>16</v>
      </c>
      <c r="L374" s="64">
        <f t="shared" si="18"/>
        <v>0.53</v>
      </c>
      <c r="M374" s="64"/>
      <c r="N374">
        <v>16</v>
      </c>
    </row>
    <row r="375" spans="1:14">
      <c r="A375" t="s">
        <v>296</v>
      </c>
      <c r="B375" t="s">
        <v>433</v>
      </c>
      <c r="G375">
        <v>0</v>
      </c>
      <c r="H375">
        <v>0</v>
      </c>
      <c r="I375">
        <v>0</v>
      </c>
      <c r="J375">
        <v>0</v>
      </c>
      <c r="K375">
        <v>0</v>
      </c>
      <c r="L375" s="64">
        <f t="shared" si="18"/>
        <v>0</v>
      </c>
      <c r="M375" s="64"/>
      <c r="N375">
        <v>0</v>
      </c>
    </row>
    <row r="376" spans="1:14">
      <c r="A376" t="s">
        <v>296</v>
      </c>
      <c r="B376" t="s">
        <v>434</v>
      </c>
      <c r="G376">
        <v>0</v>
      </c>
      <c r="H376">
        <v>0</v>
      </c>
      <c r="I376">
        <v>0</v>
      </c>
      <c r="J376">
        <v>0</v>
      </c>
      <c r="K376">
        <v>0</v>
      </c>
      <c r="L376" s="64">
        <f t="shared" si="18"/>
        <v>0</v>
      </c>
      <c r="M376" s="64"/>
      <c r="N376">
        <v>0</v>
      </c>
    </row>
    <row r="377" spans="1:14">
      <c r="A377" t="s">
        <v>296</v>
      </c>
      <c r="B377" t="s">
        <v>435</v>
      </c>
      <c r="G377">
        <v>0</v>
      </c>
      <c r="H377">
        <v>0</v>
      </c>
      <c r="I377">
        <v>0</v>
      </c>
      <c r="J377">
        <v>0</v>
      </c>
      <c r="K377">
        <v>0</v>
      </c>
      <c r="L377" s="64">
        <f t="shared" si="18"/>
        <v>0</v>
      </c>
      <c r="M377" s="64"/>
      <c r="N377">
        <v>0</v>
      </c>
    </row>
    <row r="378" spans="1:14">
      <c r="A378" t="s">
        <v>296</v>
      </c>
      <c r="B378" t="s">
        <v>436</v>
      </c>
      <c r="C378" s="32">
        <v>66.6666666666667</v>
      </c>
      <c r="D378" s="32">
        <v>64.035087719298204</v>
      </c>
      <c r="E378" s="32">
        <v>0</v>
      </c>
      <c r="F378" s="32">
        <v>0</v>
      </c>
      <c r="G378">
        <v>3</v>
      </c>
      <c r="H378">
        <v>3</v>
      </c>
      <c r="I378">
        <v>1</v>
      </c>
      <c r="J378">
        <v>1</v>
      </c>
      <c r="K378">
        <v>8</v>
      </c>
      <c r="L378" s="64">
        <f t="shared" si="18"/>
        <v>0.27</v>
      </c>
      <c r="M378" s="64"/>
      <c r="N378">
        <v>8</v>
      </c>
    </row>
    <row r="379" spans="1:14">
      <c r="A379" t="s">
        <v>296</v>
      </c>
      <c r="B379" t="s">
        <v>437</v>
      </c>
      <c r="C379" s="32">
        <v>100</v>
      </c>
      <c r="D379" s="32">
        <v>0</v>
      </c>
      <c r="E379" s="32">
        <v>27.415143603133199</v>
      </c>
      <c r="F379" s="32">
        <v>17.754569190600499</v>
      </c>
      <c r="G379">
        <v>6</v>
      </c>
      <c r="H379">
        <v>1</v>
      </c>
      <c r="I379">
        <v>1</v>
      </c>
      <c r="J379">
        <v>1</v>
      </c>
      <c r="K379">
        <v>9</v>
      </c>
      <c r="L379" s="64">
        <f t="shared" si="18"/>
        <v>0.3</v>
      </c>
      <c r="M379" s="64"/>
      <c r="N379">
        <v>9</v>
      </c>
    </row>
    <row r="380" spans="1:14">
      <c r="A380" t="s">
        <v>296</v>
      </c>
      <c r="B380" t="s">
        <v>438</v>
      </c>
      <c r="G380">
        <v>0</v>
      </c>
      <c r="H380">
        <v>0</v>
      </c>
      <c r="I380">
        <v>0</v>
      </c>
      <c r="J380">
        <v>0</v>
      </c>
      <c r="K380">
        <v>0</v>
      </c>
      <c r="L380" s="64">
        <f t="shared" si="18"/>
        <v>0</v>
      </c>
      <c r="M380" s="64"/>
      <c r="N380">
        <v>0</v>
      </c>
    </row>
    <row r="381" spans="1:14">
      <c r="A381" t="s">
        <v>296</v>
      </c>
      <c r="B381" t="s">
        <v>439</v>
      </c>
      <c r="G381">
        <v>0</v>
      </c>
      <c r="H381">
        <v>0</v>
      </c>
      <c r="I381">
        <v>0</v>
      </c>
      <c r="J381">
        <v>0</v>
      </c>
      <c r="K381">
        <v>0</v>
      </c>
      <c r="L381" s="64">
        <f t="shared" si="18"/>
        <v>0</v>
      </c>
      <c r="M381" s="64"/>
      <c r="N381">
        <v>0</v>
      </c>
    </row>
    <row r="382" spans="1:14">
      <c r="A382" t="s">
        <v>296</v>
      </c>
      <c r="B382" t="s">
        <v>440</v>
      </c>
      <c r="G382">
        <v>0</v>
      </c>
      <c r="H382">
        <v>0</v>
      </c>
      <c r="I382">
        <v>0</v>
      </c>
      <c r="J382">
        <v>0</v>
      </c>
      <c r="K382">
        <v>0</v>
      </c>
      <c r="L382" s="64">
        <f t="shared" si="18"/>
        <v>0</v>
      </c>
      <c r="M382" s="64"/>
      <c r="N382">
        <v>0</v>
      </c>
    </row>
    <row r="383" spans="1:14">
      <c r="A383" t="s">
        <v>296</v>
      </c>
      <c r="B383" t="s">
        <v>441</v>
      </c>
      <c r="G383">
        <v>0</v>
      </c>
      <c r="H383">
        <v>0</v>
      </c>
      <c r="I383">
        <v>0</v>
      </c>
      <c r="J383">
        <v>0</v>
      </c>
      <c r="K383">
        <v>0</v>
      </c>
      <c r="L383" s="64">
        <f t="shared" si="18"/>
        <v>0</v>
      </c>
      <c r="M383" s="64"/>
      <c r="N383">
        <v>0</v>
      </c>
    </row>
    <row r="384" spans="1:14">
      <c r="A384" t="s">
        <v>296</v>
      </c>
      <c r="B384" t="s">
        <v>442</v>
      </c>
      <c r="G384">
        <v>0</v>
      </c>
      <c r="H384">
        <v>0</v>
      </c>
      <c r="I384">
        <v>0</v>
      </c>
      <c r="J384">
        <v>0</v>
      </c>
      <c r="K384">
        <v>0</v>
      </c>
      <c r="L384" s="64">
        <f t="shared" si="18"/>
        <v>0</v>
      </c>
      <c r="M384" s="64"/>
      <c r="N384">
        <v>0</v>
      </c>
    </row>
    <row r="385" spans="1:14">
      <c r="A385" t="s">
        <v>296</v>
      </c>
      <c r="B385" t="s">
        <v>443</v>
      </c>
      <c r="C385" s="32">
        <v>100</v>
      </c>
      <c r="D385" s="32">
        <v>0</v>
      </c>
      <c r="E385" s="32">
        <v>0</v>
      </c>
      <c r="F385" s="32">
        <v>0</v>
      </c>
      <c r="G385">
        <v>6</v>
      </c>
      <c r="H385">
        <v>1</v>
      </c>
      <c r="I385">
        <v>1</v>
      </c>
      <c r="J385">
        <v>1</v>
      </c>
      <c r="K385">
        <v>9</v>
      </c>
      <c r="L385" s="64">
        <f t="shared" si="18"/>
        <v>0.3</v>
      </c>
      <c r="M385" s="64"/>
      <c r="N385">
        <v>9</v>
      </c>
    </row>
    <row r="386" spans="1:14">
      <c r="A386" t="s">
        <v>296</v>
      </c>
      <c r="B386" t="s">
        <v>444</v>
      </c>
      <c r="G386">
        <v>0</v>
      </c>
      <c r="H386">
        <v>0</v>
      </c>
      <c r="I386">
        <v>0</v>
      </c>
      <c r="J386">
        <v>0</v>
      </c>
      <c r="K386">
        <v>0</v>
      </c>
      <c r="L386" s="64">
        <f t="shared" si="18"/>
        <v>0</v>
      </c>
      <c r="M386" s="64"/>
      <c r="N386">
        <v>0</v>
      </c>
    </row>
    <row r="387" spans="1:14">
      <c r="A387" t="s">
        <v>296</v>
      </c>
      <c r="B387" t="s">
        <v>445</v>
      </c>
      <c r="G387">
        <v>0</v>
      </c>
      <c r="H387">
        <v>0</v>
      </c>
      <c r="I387">
        <v>0</v>
      </c>
      <c r="J387">
        <v>0</v>
      </c>
      <c r="K387">
        <v>0</v>
      </c>
      <c r="L387" s="64">
        <f t="shared" si="18"/>
        <v>0</v>
      </c>
      <c r="M387" s="64"/>
      <c r="N387">
        <v>0</v>
      </c>
    </row>
    <row r="388" spans="1:14">
      <c r="A388" t="s">
        <v>296</v>
      </c>
      <c r="B388" t="s">
        <v>446</v>
      </c>
      <c r="G388">
        <v>0</v>
      </c>
      <c r="H388">
        <v>0</v>
      </c>
      <c r="I388">
        <v>0</v>
      </c>
      <c r="J388">
        <v>0</v>
      </c>
      <c r="K388">
        <v>0</v>
      </c>
      <c r="L388" s="64">
        <f t="shared" si="18"/>
        <v>0</v>
      </c>
      <c r="M388" s="64"/>
      <c r="N388">
        <v>0</v>
      </c>
    </row>
    <row r="389" spans="1:14">
      <c r="A389" t="s">
        <v>296</v>
      </c>
      <c r="B389" t="s">
        <v>447</v>
      </c>
      <c r="G389">
        <v>0</v>
      </c>
      <c r="H389">
        <v>0</v>
      </c>
      <c r="I389">
        <v>0</v>
      </c>
      <c r="J389">
        <v>0</v>
      </c>
      <c r="K389">
        <v>0</v>
      </c>
      <c r="L389" s="64">
        <f t="shared" si="18"/>
        <v>0</v>
      </c>
      <c r="M389" s="64"/>
      <c r="N389">
        <v>0</v>
      </c>
    </row>
    <row r="390" spans="1:14">
      <c r="A390" t="s">
        <v>296</v>
      </c>
      <c r="B390" t="s">
        <v>448</v>
      </c>
      <c r="C390" s="32">
        <v>100</v>
      </c>
      <c r="D390" s="32">
        <v>50</v>
      </c>
      <c r="E390" s="32">
        <v>0</v>
      </c>
      <c r="F390" s="32">
        <v>0</v>
      </c>
      <c r="G390">
        <v>6</v>
      </c>
      <c r="H390">
        <v>1</v>
      </c>
      <c r="I390">
        <v>1</v>
      </c>
      <c r="J390">
        <v>1</v>
      </c>
      <c r="K390">
        <v>9</v>
      </c>
      <c r="L390" s="64">
        <f t="shared" si="18"/>
        <v>0.3</v>
      </c>
      <c r="M390" s="64"/>
      <c r="N390">
        <v>10</v>
      </c>
    </row>
    <row r="391" spans="1:14">
      <c r="A391" t="s">
        <v>296</v>
      </c>
      <c r="B391" t="s">
        <v>449</v>
      </c>
      <c r="G391">
        <v>0</v>
      </c>
      <c r="H391">
        <v>0</v>
      </c>
      <c r="I391">
        <v>0</v>
      </c>
      <c r="J391">
        <v>0</v>
      </c>
      <c r="K391">
        <v>0</v>
      </c>
      <c r="L391" s="64">
        <f t="shared" si="18"/>
        <v>0</v>
      </c>
      <c r="M391" s="64"/>
      <c r="N391">
        <v>0</v>
      </c>
    </row>
    <row r="392" spans="1:14">
      <c r="A392" t="s">
        <v>296</v>
      </c>
      <c r="B392" t="s">
        <v>450</v>
      </c>
      <c r="G392">
        <v>0</v>
      </c>
      <c r="H392">
        <v>0</v>
      </c>
      <c r="I392">
        <v>0</v>
      </c>
      <c r="J392">
        <v>0</v>
      </c>
      <c r="K392">
        <v>0</v>
      </c>
      <c r="L392" s="64">
        <f t="shared" si="18"/>
        <v>0</v>
      </c>
      <c r="M392" s="64"/>
      <c r="N392">
        <v>0</v>
      </c>
    </row>
    <row r="393" spans="1:14">
      <c r="A393" t="s">
        <v>296</v>
      </c>
      <c r="B393" t="s">
        <v>451</v>
      </c>
      <c r="G393">
        <v>0</v>
      </c>
      <c r="H393">
        <v>0</v>
      </c>
      <c r="I393">
        <v>0</v>
      </c>
      <c r="J393">
        <v>0</v>
      </c>
      <c r="K393">
        <v>0</v>
      </c>
      <c r="L393" s="64">
        <f t="shared" si="18"/>
        <v>0</v>
      </c>
      <c r="M393" s="64"/>
      <c r="N393">
        <v>0</v>
      </c>
    </row>
    <row r="394" spans="1:14">
      <c r="A394" t="s">
        <v>296</v>
      </c>
      <c r="B394" t="s">
        <v>452</v>
      </c>
      <c r="G394">
        <v>0</v>
      </c>
      <c r="H394">
        <v>0</v>
      </c>
      <c r="I394">
        <v>0</v>
      </c>
      <c r="J394">
        <v>0</v>
      </c>
      <c r="K394">
        <v>0</v>
      </c>
      <c r="L394" s="64">
        <f t="shared" si="18"/>
        <v>0</v>
      </c>
      <c r="M394" s="64"/>
      <c r="N394">
        <v>0</v>
      </c>
    </row>
    <row r="395" spans="1:14">
      <c r="A395" t="s">
        <v>296</v>
      </c>
      <c r="B395" t="s">
        <v>453</v>
      </c>
      <c r="G395">
        <v>0</v>
      </c>
      <c r="H395">
        <v>0</v>
      </c>
      <c r="I395">
        <v>0</v>
      </c>
      <c r="J395">
        <v>0</v>
      </c>
      <c r="K395">
        <v>0</v>
      </c>
      <c r="L395" s="64">
        <f t="shared" si="18"/>
        <v>0</v>
      </c>
      <c r="M395" s="64"/>
      <c r="N395">
        <v>0</v>
      </c>
    </row>
    <row r="396" spans="1:14">
      <c r="A396" t="s">
        <v>296</v>
      </c>
      <c r="B396" t="s">
        <v>454</v>
      </c>
      <c r="G396">
        <v>0</v>
      </c>
      <c r="H396">
        <v>0</v>
      </c>
      <c r="I396">
        <v>0</v>
      </c>
      <c r="J396">
        <v>0</v>
      </c>
      <c r="K396">
        <v>0</v>
      </c>
      <c r="L396" s="64">
        <f t="shared" si="18"/>
        <v>0</v>
      </c>
      <c r="M396" s="64"/>
      <c r="N396">
        <v>0</v>
      </c>
    </row>
    <row r="397" spans="1:14">
      <c r="A397" t="s">
        <v>296</v>
      </c>
      <c r="B397" t="s">
        <v>455</v>
      </c>
      <c r="G397">
        <v>0</v>
      </c>
      <c r="H397">
        <v>0</v>
      </c>
      <c r="I397">
        <v>0</v>
      </c>
      <c r="J397">
        <v>0</v>
      </c>
      <c r="K397">
        <v>0</v>
      </c>
      <c r="L397" s="64">
        <f t="shared" si="18"/>
        <v>0</v>
      </c>
      <c r="M397" s="64"/>
      <c r="N397">
        <v>0</v>
      </c>
    </row>
    <row r="398" spans="1:14">
      <c r="A398" t="s">
        <v>296</v>
      </c>
      <c r="B398" t="s">
        <v>456</v>
      </c>
      <c r="G398">
        <v>0</v>
      </c>
      <c r="H398">
        <v>0</v>
      </c>
      <c r="I398">
        <v>0</v>
      </c>
      <c r="J398">
        <v>0</v>
      </c>
      <c r="K398">
        <v>0</v>
      </c>
      <c r="L398" s="64">
        <f t="shared" si="18"/>
        <v>0</v>
      </c>
      <c r="M398" s="64"/>
      <c r="N398">
        <v>0</v>
      </c>
    </row>
    <row r="399" spans="1:14">
      <c r="A399" t="s">
        <v>296</v>
      </c>
      <c r="B399" t="s">
        <v>457</v>
      </c>
      <c r="G399">
        <v>0</v>
      </c>
      <c r="H399">
        <v>0</v>
      </c>
      <c r="I399">
        <v>0</v>
      </c>
      <c r="J399">
        <v>0</v>
      </c>
      <c r="K399">
        <v>0</v>
      </c>
      <c r="L399" s="64">
        <f t="shared" si="18"/>
        <v>0</v>
      </c>
      <c r="M399" s="64"/>
      <c r="N399">
        <v>0</v>
      </c>
    </row>
    <row r="400" spans="1:14">
      <c r="A400" t="s">
        <v>296</v>
      </c>
      <c r="B400" t="s">
        <v>458</v>
      </c>
      <c r="G400">
        <v>0</v>
      </c>
      <c r="H400">
        <v>0</v>
      </c>
      <c r="I400">
        <v>0</v>
      </c>
      <c r="J400">
        <v>0</v>
      </c>
      <c r="K400">
        <v>0</v>
      </c>
      <c r="L400" s="64">
        <f t="shared" si="18"/>
        <v>0</v>
      </c>
      <c r="M400" s="64"/>
      <c r="N400">
        <v>0</v>
      </c>
    </row>
    <row r="401" spans="1:14">
      <c r="A401" t="s">
        <v>296</v>
      </c>
      <c r="B401" t="s">
        <v>459</v>
      </c>
      <c r="G401">
        <v>0</v>
      </c>
      <c r="H401">
        <v>0</v>
      </c>
      <c r="I401">
        <v>0</v>
      </c>
      <c r="J401">
        <v>0</v>
      </c>
      <c r="K401">
        <v>0</v>
      </c>
      <c r="L401" s="64">
        <f t="shared" si="18"/>
        <v>0</v>
      </c>
      <c r="M401" s="64"/>
      <c r="N401">
        <v>0</v>
      </c>
    </row>
    <row r="402" spans="1:14">
      <c r="A402" t="s">
        <v>296</v>
      </c>
      <c r="B402" t="s">
        <v>460</v>
      </c>
      <c r="G402">
        <v>0</v>
      </c>
      <c r="H402">
        <v>0</v>
      </c>
      <c r="I402">
        <v>0</v>
      </c>
      <c r="J402">
        <v>0</v>
      </c>
      <c r="K402">
        <v>0</v>
      </c>
      <c r="L402" s="64">
        <f t="shared" si="18"/>
        <v>0</v>
      </c>
      <c r="M402" s="64"/>
      <c r="N402">
        <v>0</v>
      </c>
    </row>
    <row r="403" spans="1:14">
      <c r="A403" t="s">
        <v>296</v>
      </c>
      <c r="B403" t="s">
        <v>461</v>
      </c>
      <c r="C403" s="32">
        <v>66.630853760826298</v>
      </c>
      <c r="D403" s="32">
        <v>33.369146239173702</v>
      </c>
      <c r="E403" s="32">
        <v>0</v>
      </c>
      <c r="F403" s="32">
        <v>28.273346716050799</v>
      </c>
      <c r="G403">
        <v>3</v>
      </c>
      <c r="H403">
        <v>1</v>
      </c>
      <c r="I403">
        <v>1</v>
      </c>
      <c r="J403">
        <v>1</v>
      </c>
      <c r="K403">
        <v>6</v>
      </c>
      <c r="L403" s="64">
        <f t="shared" si="18"/>
        <v>0.2</v>
      </c>
      <c r="M403" s="64"/>
      <c r="N403">
        <v>4</v>
      </c>
    </row>
    <row r="404" spans="1:14">
      <c r="A404" t="s">
        <v>296</v>
      </c>
      <c r="B404" t="s">
        <v>462</v>
      </c>
      <c r="C404" s="32">
        <v>100</v>
      </c>
      <c r="D404" s="32">
        <v>0</v>
      </c>
      <c r="E404" s="32">
        <v>0</v>
      </c>
      <c r="F404" s="32">
        <v>0</v>
      </c>
      <c r="G404">
        <v>6</v>
      </c>
      <c r="H404">
        <v>1</v>
      </c>
      <c r="I404">
        <v>1</v>
      </c>
      <c r="J404">
        <v>1</v>
      </c>
      <c r="K404">
        <v>9</v>
      </c>
      <c r="L404" s="64">
        <f t="shared" si="18"/>
        <v>0.3</v>
      </c>
      <c r="M404" s="64"/>
      <c r="N404">
        <v>9</v>
      </c>
    </row>
    <row r="405" spans="1:14">
      <c r="A405" t="s">
        <v>296</v>
      </c>
      <c r="B405" t="s">
        <v>463</v>
      </c>
      <c r="G405">
        <v>0</v>
      </c>
      <c r="H405">
        <v>0</v>
      </c>
      <c r="I405">
        <v>0</v>
      </c>
      <c r="J405">
        <v>0</v>
      </c>
      <c r="K405">
        <v>0</v>
      </c>
      <c r="L405" s="64">
        <f t="shared" si="18"/>
        <v>0</v>
      </c>
      <c r="M405" s="64"/>
      <c r="N405">
        <v>0</v>
      </c>
    </row>
    <row r="406" spans="1:14">
      <c r="A406" t="s">
        <v>296</v>
      </c>
      <c r="B406" t="s">
        <v>464</v>
      </c>
      <c r="G406">
        <v>0</v>
      </c>
      <c r="H406">
        <v>0</v>
      </c>
      <c r="I406">
        <v>0</v>
      </c>
      <c r="J406">
        <v>0</v>
      </c>
      <c r="K406">
        <v>0</v>
      </c>
      <c r="L406" s="64">
        <f t="shared" si="18"/>
        <v>0</v>
      </c>
      <c r="M406" s="64"/>
      <c r="N406">
        <v>0</v>
      </c>
    </row>
    <row r="407" spans="1:14">
      <c r="A407" t="s">
        <v>296</v>
      </c>
      <c r="B407" t="s">
        <v>465</v>
      </c>
      <c r="G407">
        <v>0</v>
      </c>
      <c r="H407">
        <v>0</v>
      </c>
      <c r="I407">
        <v>0</v>
      </c>
      <c r="J407">
        <v>0</v>
      </c>
      <c r="K407">
        <v>0</v>
      </c>
      <c r="L407" s="64">
        <f t="shared" si="18"/>
        <v>0</v>
      </c>
      <c r="M407" s="64"/>
      <c r="N407">
        <v>0</v>
      </c>
    </row>
    <row r="408" spans="1:14">
      <c r="A408" t="s">
        <v>296</v>
      </c>
      <c r="B408" t="s">
        <v>466</v>
      </c>
      <c r="G408">
        <v>0</v>
      </c>
      <c r="H408">
        <v>0</v>
      </c>
      <c r="I408">
        <v>0</v>
      </c>
      <c r="J408">
        <v>0</v>
      </c>
      <c r="K408">
        <v>0</v>
      </c>
      <c r="L408" s="64">
        <f t="shared" si="18"/>
        <v>0</v>
      </c>
      <c r="M408" s="64"/>
      <c r="N408">
        <v>0</v>
      </c>
    </row>
    <row r="409" spans="1:14">
      <c r="A409" t="s">
        <v>296</v>
      </c>
      <c r="B409" t="s">
        <v>467</v>
      </c>
      <c r="G409">
        <v>0</v>
      </c>
      <c r="H409">
        <v>0</v>
      </c>
      <c r="I409">
        <v>0</v>
      </c>
      <c r="J409">
        <v>0</v>
      </c>
      <c r="K409">
        <v>0</v>
      </c>
      <c r="L409" s="64">
        <f t="shared" si="18"/>
        <v>0</v>
      </c>
      <c r="M409" s="64"/>
      <c r="N409">
        <v>0</v>
      </c>
    </row>
    <row r="410" spans="1:14">
      <c r="A410" t="s">
        <v>296</v>
      </c>
      <c r="B410" t="s">
        <v>468</v>
      </c>
      <c r="G410">
        <v>0</v>
      </c>
      <c r="H410">
        <v>0</v>
      </c>
      <c r="I410">
        <v>0</v>
      </c>
      <c r="J410">
        <v>0</v>
      </c>
      <c r="K410">
        <v>0</v>
      </c>
      <c r="L410" s="64">
        <f t="shared" si="18"/>
        <v>0</v>
      </c>
      <c r="M410" s="64"/>
      <c r="N410">
        <v>0</v>
      </c>
    </row>
    <row r="411" spans="1:14">
      <c r="A411" t="s">
        <v>296</v>
      </c>
      <c r="B411" t="s">
        <v>469</v>
      </c>
      <c r="G411">
        <v>0</v>
      </c>
      <c r="H411">
        <v>0</v>
      </c>
      <c r="I411">
        <v>0</v>
      </c>
      <c r="J411">
        <v>0</v>
      </c>
      <c r="K411">
        <v>0</v>
      </c>
      <c r="L411" s="64">
        <f t="shared" si="18"/>
        <v>0</v>
      </c>
      <c r="M411" s="64"/>
      <c r="N411">
        <v>0</v>
      </c>
    </row>
    <row r="412" spans="1:14">
      <c r="A412" t="s">
        <v>296</v>
      </c>
      <c r="B412" t="s">
        <v>470</v>
      </c>
      <c r="G412">
        <v>0</v>
      </c>
      <c r="H412">
        <v>0</v>
      </c>
      <c r="I412">
        <v>0</v>
      </c>
      <c r="J412">
        <v>0</v>
      </c>
      <c r="K412">
        <v>0</v>
      </c>
      <c r="L412" s="64">
        <f t="shared" si="18"/>
        <v>0</v>
      </c>
      <c r="M412" s="64"/>
      <c r="N412">
        <v>0</v>
      </c>
    </row>
    <row r="413" spans="1:14">
      <c r="A413" t="s">
        <v>296</v>
      </c>
      <c r="B413" t="s">
        <v>471</v>
      </c>
      <c r="G413">
        <v>0</v>
      </c>
      <c r="H413">
        <v>0</v>
      </c>
      <c r="I413">
        <v>0</v>
      </c>
      <c r="J413">
        <v>0</v>
      </c>
      <c r="K413">
        <v>0</v>
      </c>
      <c r="L413" s="64">
        <f t="shared" si="18"/>
        <v>0</v>
      </c>
      <c r="M413" s="64"/>
      <c r="N413">
        <v>0</v>
      </c>
    </row>
    <row r="414" spans="1:14">
      <c r="A414" t="s">
        <v>296</v>
      </c>
      <c r="B414" t="s">
        <v>472</v>
      </c>
      <c r="C414" s="32">
        <v>100</v>
      </c>
      <c r="D414" s="32">
        <v>20</v>
      </c>
      <c r="E414" s="32">
        <v>60</v>
      </c>
      <c r="F414" s="32">
        <v>0</v>
      </c>
      <c r="G414">
        <v>6</v>
      </c>
      <c r="H414">
        <v>1</v>
      </c>
      <c r="I414">
        <v>2</v>
      </c>
      <c r="J414">
        <v>1</v>
      </c>
      <c r="K414" s="65">
        <v>10</v>
      </c>
      <c r="L414" s="64">
        <f t="shared" si="18"/>
        <v>0.33</v>
      </c>
      <c r="M414" s="67" t="s">
        <v>55</v>
      </c>
      <c r="N414">
        <v>11</v>
      </c>
    </row>
    <row r="415" spans="1:14">
      <c r="A415" t="s">
        <v>296</v>
      </c>
      <c r="B415" t="s">
        <v>473</v>
      </c>
      <c r="G415">
        <v>0</v>
      </c>
      <c r="H415">
        <v>0</v>
      </c>
      <c r="I415">
        <v>0</v>
      </c>
      <c r="J415">
        <v>0</v>
      </c>
      <c r="K415">
        <v>0</v>
      </c>
      <c r="L415" s="64">
        <f t="shared" si="18"/>
        <v>0</v>
      </c>
      <c r="M415" s="64"/>
      <c r="N415">
        <v>0</v>
      </c>
    </row>
    <row r="416" spans="1:14">
      <c r="A416" t="s">
        <v>296</v>
      </c>
      <c r="B416" t="s">
        <v>474</v>
      </c>
      <c r="G416">
        <v>0</v>
      </c>
      <c r="H416">
        <v>0</v>
      </c>
      <c r="I416">
        <v>0</v>
      </c>
      <c r="J416">
        <v>0</v>
      </c>
      <c r="K416">
        <v>0</v>
      </c>
      <c r="L416" s="64">
        <f t="shared" si="18"/>
        <v>0</v>
      </c>
      <c r="M416" s="64"/>
      <c r="N416">
        <v>0</v>
      </c>
    </row>
    <row r="417" spans="1:14">
      <c r="A417" t="s">
        <v>296</v>
      </c>
      <c r="B417" t="s">
        <v>475</v>
      </c>
      <c r="G417">
        <v>0</v>
      </c>
      <c r="H417">
        <v>0</v>
      </c>
      <c r="I417">
        <v>0</v>
      </c>
      <c r="J417">
        <v>0</v>
      </c>
      <c r="K417">
        <v>0</v>
      </c>
      <c r="L417" s="64">
        <f t="shared" si="18"/>
        <v>0</v>
      </c>
      <c r="M417" s="64"/>
      <c r="N417">
        <v>0</v>
      </c>
    </row>
    <row r="418" spans="1:14">
      <c r="A418" t="s">
        <v>296</v>
      </c>
      <c r="B418" t="s">
        <v>476</v>
      </c>
      <c r="G418">
        <v>0</v>
      </c>
      <c r="H418">
        <v>0</v>
      </c>
      <c r="I418">
        <v>0</v>
      </c>
      <c r="J418">
        <v>0</v>
      </c>
      <c r="K418">
        <v>0</v>
      </c>
      <c r="L418" s="64">
        <f t="shared" si="18"/>
        <v>0</v>
      </c>
      <c r="M418" s="64"/>
      <c r="N418">
        <v>0</v>
      </c>
    </row>
    <row r="419" spans="1:14">
      <c r="A419" t="s">
        <v>296</v>
      </c>
      <c r="B419" t="s">
        <v>477</v>
      </c>
      <c r="G419">
        <v>0</v>
      </c>
      <c r="H419">
        <v>0</v>
      </c>
      <c r="I419">
        <v>0</v>
      </c>
      <c r="J419">
        <v>0</v>
      </c>
      <c r="K419">
        <v>0</v>
      </c>
      <c r="L419" s="64">
        <f t="shared" si="18"/>
        <v>0</v>
      </c>
      <c r="M419" s="64"/>
      <c r="N419">
        <v>0</v>
      </c>
    </row>
    <row r="420" spans="1:14">
      <c r="A420" t="s">
        <v>296</v>
      </c>
      <c r="B420" t="s">
        <v>478</v>
      </c>
      <c r="C420" s="32">
        <v>100</v>
      </c>
      <c r="D420" s="32">
        <v>0</v>
      </c>
      <c r="E420" s="32">
        <v>0</v>
      </c>
      <c r="F420" s="32">
        <v>0</v>
      </c>
      <c r="G420">
        <v>6</v>
      </c>
      <c r="H420">
        <v>1</v>
      </c>
      <c r="I420">
        <v>1</v>
      </c>
      <c r="J420">
        <v>1</v>
      </c>
      <c r="K420">
        <v>9</v>
      </c>
      <c r="L420" s="64">
        <f t="shared" si="18"/>
        <v>0.3</v>
      </c>
      <c r="M420" s="64"/>
      <c r="N420">
        <v>9</v>
      </c>
    </row>
    <row r="421" spans="1:14">
      <c r="A421" t="s">
        <v>296</v>
      </c>
      <c r="B421" t="s">
        <v>479</v>
      </c>
      <c r="C421" s="32">
        <v>100</v>
      </c>
      <c r="D421" s="32">
        <v>0</v>
      </c>
      <c r="E421" s="32">
        <v>0</v>
      </c>
      <c r="F421" s="32">
        <v>0</v>
      </c>
      <c r="G421">
        <v>6</v>
      </c>
      <c r="H421">
        <v>1</v>
      </c>
      <c r="I421">
        <v>1</v>
      </c>
      <c r="J421">
        <v>1</v>
      </c>
      <c r="K421">
        <v>9</v>
      </c>
      <c r="L421" s="64">
        <f t="shared" si="18"/>
        <v>0.3</v>
      </c>
      <c r="M421" s="64"/>
      <c r="N421">
        <v>9</v>
      </c>
    </row>
    <row r="422" spans="1:14">
      <c r="A422" t="s">
        <v>296</v>
      </c>
      <c r="B422" t="s">
        <v>480</v>
      </c>
      <c r="C422" s="32">
        <v>96.683957960794203</v>
      </c>
      <c r="D422" s="32">
        <v>54.150660729377798</v>
      </c>
      <c r="E422" s="32">
        <v>46.514748085538699</v>
      </c>
      <c r="F422" s="32">
        <v>0</v>
      </c>
      <c r="G422">
        <v>6</v>
      </c>
      <c r="H422">
        <v>2</v>
      </c>
      <c r="I422">
        <v>1</v>
      </c>
      <c r="J422">
        <v>1</v>
      </c>
      <c r="K422">
        <v>10</v>
      </c>
      <c r="L422" s="64">
        <f t="shared" si="18"/>
        <v>0.33</v>
      </c>
      <c r="M422" s="64"/>
      <c r="N422">
        <v>10</v>
      </c>
    </row>
    <row r="423" spans="1:14">
      <c r="A423" t="s">
        <v>296</v>
      </c>
      <c r="B423" t="s">
        <v>481</v>
      </c>
      <c r="G423">
        <v>0</v>
      </c>
      <c r="H423">
        <v>0</v>
      </c>
      <c r="I423">
        <v>0</v>
      </c>
      <c r="J423">
        <v>0</v>
      </c>
      <c r="K423">
        <v>0</v>
      </c>
      <c r="L423" s="64">
        <f t="shared" si="18"/>
        <v>0</v>
      </c>
      <c r="M423" s="64"/>
      <c r="N423">
        <v>0</v>
      </c>
    </row>
    <row r="424" spans="1:14">
      <c r="A424" t="s">
        <v>296</v>
      </c>
      <c r="B424" t="s">
        <v>482</v>
      </c>
      <c r="G424">
        <v>0</v>
      </c>
      <c r="H424">
        <v>0</v>
      </c>
      <c r="I424">
        <v>0</v>
      </c>
      <c r="J424">
        <v>0</v>
      </c>
      <c r="K424">
        <v>0</v>
      </c>
      <c r="L424" s="64">
        <f t="shared" si="18"/>
        <v>0</v>
      </c>
      <c r="M424" s="64"/>
      <c r="N424">
        <v>0</v>
      </c>
    </row>
    <row r="425" spans="1:14">
      <c r="A425" t="s">
        <v>296</v>
      </c>
      <c r="B425" t="s">
        <v>483</v>
      </c>
      <c r="G425">
        <v>0</v>
      </c>
      <c r="H425">
        <v>0</v>
      </c>
      <c r="I425">
        <v>0</v>
      </c>
      <c r="J425">
        <v>0</v>
      </c>
      <c r="K425">
        <v>0</v>
      </c>
      <c r="L425" s="64">
        <f t="shared" si="18"/>
        <v>0</v>
      </c>
      <c r="M425" s="64"/>
      <c r="N425">
        <v>0</v>
      </c>
    </row>
    <row r="426" spans="1:14">
      <c r="A426" t="s">
        <v>296</v>
      </c>
      <c r="B426" t="s">
        <v>484</v>
      </c>
      <c r="G426">
        <v>0</v>
      </c>
      <c r="H426">
        <v>0</v>
      </c>
      <c r="I426">
        <v>0</v>
      </c>
      <c r="J426">
        <v>0</v>
      </c>
      <c r="K426">
        <v>0</v>
      </c>
      <c r="L426" s="64">
        <f t="shared" si="18"/>
        <v>0</v>
      </c>
      <c r="M426" s="64"/>
      <c r="N426">
        <v>0</v>
      </c>
    </row>
    <row r="427" spans="1:14">
      <c r="A427" t="s">
        <v>296</v>
      </c>
      <c r="B427" t="s">
        <v>485</v>
      </c>
      <c r="G427">
        <v>0</v>
      </c>
      <c r="H427">
        <v>0</v>
      </c>
      <c r="I427">
        <v>0</v>
      </c>
      <c r="J427">
        <v>0</v>
      </c>
      <c r="K427">
        <v>0</v>
      </c>
      <c r="L427" s="64">
        <f t="shared" si="18"/>
        <v>0</v>
      </c>
      <c r="M427" s="64"/>
      <c r="N427">
        <v>0</v>
      </c>
    </row>
    <row r="428" spans="1:14">
      <c r="A428" t="s">
        <v>296</v>
      </c>
      <c r="B428" t="s">
        <v>486</v>
      </c>
      <c r="G428">
        <v>0</v>
      </c>
      <c r="H428">
        <v>0</v>
      </c>
      <c r="I428">
        <v>0</v>
      </c>
      <c r="J428">
        <v>0</v>
      </c>
      <c r="K428">
        <v>0</v>
      </c>
      <c r="L428" s="64">
        <f t="shared" si="18"/>
        <v>0</v>
      </c>
      <c r="M428" s="64"/>
      <c r="N428">
        <v>0</v>
      </c>
    </row>
    <row r="429" spans="1:14">
      <c r="A429" t="s">
        <v>296</v>
      </c>
      <c r="B429" t="s">
        <v>487</v>
      </c>
      <c r="G429">
        <v>0</v>
      </c>
      <c r="H429">
        <v>0</v>
      </c>
      <c r="I429">
        <v>0</v>
      </c>
      <c r="J429">
        <v>0</v>
      </c>
      <c r="K429" s="65">
        <v>0</v>
      </c>
      <c r="L429" s="64">
        <f t="shared" si="18"/>
        <v>0</v>
      </c>
      <c r="M429" s="67" t="s">
        <v>585</v>
      </c>
      <c r="N429">
        <v>0</v>
      </c>
    </row>
    <row r="430" spans="1:14">
      <c r="A430" t="s">
        <v>296</v>
      </c>
      <c r="B430" t="s">
        <v>488</v>
      </c>
      <c r="G430">
        <v>0</v>
      </c>
      <c r="H430">
        <v>0</v>
      </c>
      <c r="I430">
        <v>0</v>
      </c>
      <c r="J430">
        <v>0</v>
      </c>
      <c r="K430">
        <v>0</v>
      </c>
      <c r="L430" s="64">
        <f t="shared" si="18"/>
        <v>0</v>
      </c>
      <c r="M430" s="64"/>
      <c r="N430">
        <v>0</v>
      </c>
    </row>
    <row r="431" spans="1:14">
      <c r="A431" t="s">
        <v>296</v>
      </c>
      <c r="B431" t="s">
        <v>489</v>
      </c>
      <c r="G431">
        <v>0</v>
      </c>
      <c r="H431">
        <v>0</v>
      </c>
      <c r="I431">
        <v>0</v>
      </c>
      <c r="J431">
        <v>0</v>
      </c>
      <c r="K431">
        <v>0</v>
      </c>
      <c r="L431" s="64">
        <f t="shared" si="18"/>
        <v>0</v>
      </c>
      <c r="M431" s="64"/>
      <c r="N431">
        <v>0</v>
      </c>
    </row>
    <row r="432" spans="1:14">
      <c r="A432" t="s">
        <v>296</v>
      </c>
      <c r="B432" t="s">
        <v>490</v>
      </c>
      <c r="G432">
        <v>0</v>
      </c>
      <c r="H432">
        <v>0</v>
      </c>
      <c r="I432">
        <v>0</v>
      </c>
      <c r="J432">
        <v>0</v>
      </c>
      <c r="K432">
        <v>0</v>
      </c>
      <c r="L432" s="64">
        <f t="shared" ref="L432:L448" si="19">ROUND((K432/24)*(4/100)*20,2)</f>
        <v>0</v>
      </c>
      <c r="M432" s="64"/>
      <c r="N432">
        <v>0</v>
      </c>
    </row>
    <row r="433" spans="1:14">
      <c r="A433" t="s">
        <v>296</v>
      </c>
      <c r="B433" t="s">
        <v>491</v>
      </c>
      <c r="G433">
        <v>0</v>
      </c>
      <c r="H433">
        <v>0</v>
      </c>
      <c r="I433">
        <v>0</v>
      </c>
      <c r="J433">
        <v>0</v>
      </c>
      <c r="K433">
        <v>0</v>
      </c>
      <c r="L433" s="64">
        <f t="shared" si="19"/>
        <v>0</v>
      </c>
      <c r="M433" s="64"/>
      <c r="N433">
        <v>0</v>
      </c>
    </row>
    <row r="434" spans="1:14">
      <c r="A434" t="s">
        <v>296</v>
      </c>
      <c r="B434" t="s">
        <v>492</v>
      </c>
      <c r="G434">
        <v>0</v>
      </c>
      <c r="H434">
        <v>0</v>
      </c>
      <c r="I434">
        <v>0</v>
      </c>
      <c r="J434">
        <v>0</v>
      </c>
      <c r="K434">
        <v>0</v>
      </c>
      <c r="L434" s="64">
        <f t="shared" si="19"/>
        <v>0</v>
      </c>
      <c r="M434" s="64"/>
      <c r="N434">
        <v>0</v>
      </c>
    </row>
    <row r="435" spans="1:14">
      <c r="A435" t="s">
        <v>296</v>
      </c>
      <c r="B435" t="s">
        <v>493</v>
      </c>
      <c r="G435">
        <v>0</v>
      </c>
      <c r="H435">
        <v>0</v>
      </c>
      <c r="I435">
        <v>0</v>
      </c>
      <c r="J435">
        <v>0</v>
      </c>
      <c r="K435">
        <v>0</v>
      </c>
      <c r="L435" s="64">
        <f t="shared" si="19"/>
        <v>0</v>
      </c>
      <c r="M435" s="64"/>
      <c r="N435">
        <v>0</v>
      </c>
    </row>
    <row r="436" spans="1:14">
      <c r="A436" t="s">
        <v>296</v>
      </c>
      <c r="B436" t="s">
        <v>494</v>
      </c>
      <c r="G436">
        <v>0</v>
      </c>
      <c r="H436">
        <v>0</v>
      </c>
      <c r="I436">
        <v>0</v>
      </c>
      <c r="J436">
        <v>0</v>
      </c>
      <c r="K436">
        <v>0</v>
      </c>
      <c r="L436" s="64">
        <f t="shared" si="19"/>
        <v>0</v>
      </c>
      <c r="M436" s="64"/>
      <c r="N436">
        <v>0</v>
      </c>
    </row>
    <row r="437" spans="1:14">
      <c r="A437" t="s">
        <v>296</v>
      </c>
      <c r="B437" t="s">
        <v>495</v>
      </c>
      <c r="G437">
        <v>0</v>
      </c>
      <c r="H437">
        <v>0</v>
      </c>
      <c r="I437">
        <v>0</v>
      </c>
      <c r="J437">
        <v>0</v>
      </c>
      <c r="K437">
        <v>0</v>
      </c>
      <c r="L437" s="64">
        <f t="shared" si="19"/>
        <v>0</v>
      </c>
      <c r="M437" s="64"/>
      <c r="N437">
        <v>0</v>
      </c>
    </row>
    <row r="438" spans="1:14">
      <c r="A438" t="s">
        <v>296</v>
      </c>
      <c r="B438" t="s">
        <v>496</v>
      </c>
      <c r="C438" s="32">
        <v>100</v>
      </c>
      <c r="D438" s="32">
        <v>0</v>
      </c>
      <c r="E438" s="32">
        <v>0</v>
      </c>
      <c r="F438" s="32">
        <v>0</v>
      </c>
      <c r="G438">
        <v>6</v>
      </c>
      <c r="H438">
        <v>1</v>
      </c>
      <c r="I438">
        <v>1</v>
      </c>
      <c r="J438">
        <v>1</v>
      </c>
      <c r="K438">
        <v>9</v>
      </c>
      <c r="L438" s="64">
        <f t="shared" si="19"/>
        <v>0.3</v>
      </c>
      <c r="M438" s="64"/>
      <c r="N438">
        <v>9</v>
      </c>
    </row>
    <row r="439" spans="1:14">
      <c r="A439" t="s">
        <v>296</v>
      </c>
      <c r="B439" t="s">
        <v>497</v>
      </c>
      <c r="G439">
        <v>0</v>
      </c>
      <c r="H439">
        <v>0</v>
      </c>
      <c r="I439">
        <v>0</v>
      </c>
      <c r="J439">
        <v>0</v>
      </c>
      <c r="K439">
        <v>0</v>
      </c>
      <c r="L439" s="64">
        <f t="shared" si="19"/>
        <v>0</v>
      </c>
      <c r="M439" s="64"/>
      <c r="N439">
        <v>0</v>
      </c>
    </row>
    <row r="440" spans="1:14">
      <c r="A440" t="s">
        <v>296</v>
      </c>
      <c r="B440" t="s">
        <v>498</v>
      </c>
      <c r="G440">
        <v>0</v>
      </c>
      <c r="H440">
        <v>0</v>
      </c>
      <c r="I440">
        <v>0</v>
      </c>
      <c r="J440">
        <v>0</v>
      </c>
      <c r="K440">
        <v>0</v>
      </c>
      <c r="L440" s="64">
        <f t="shared" si="19"/>
        <v>0</v>
      </c>
      <c r="M440" s="64"/>
      <c r="N440">
        <v>0</v>
      </c>
    </row>
    <row r="441" spans="1:14">
      <c r="A441" t="s">
        <v>296</v>
      </c>
      <c r="B441" t="s">
        <v>499</v>
      </c>
      <c r="G441">
        <v>0</v>
      </c>
      <c r="H441">
        <v>0</v>
      </c>
      <c r="I441">
        <v>0</v>
      </c>
      <c r="J441">
        <v>0</v>
      </c>
      <c r="K441">
        <v>0</v>
      </c>
      <c r="L441" s="64">
        <f t="shared" si="19"/>
        <v>0</v>
      </c>
      <c r="M441" s="64"/>
      <c r="N441">
        <v>0</v>
      </c>
    </row>
    <row r="442" spans="1:14">
      <c r="A442" t="s">
        <v>296</v>
      </c>
      <c r="B442" t="s">
        <v>500</v>
      </c>
      <c r="G442">
        <v>0</v>
      </c>
      <c r="H442">
        <v>0</v>
      </c>
      <c r="I442">
        <v>0</v>
      </c>
      <c r="J442">
        <v>0</v>
      </c>
      <c r="K442">
        <v>0</v>
      </c>
      <c r="L442" s="64">
        <f t="shared" si="19"/>
        <v>0</v>
      </c>
      <c r="M442" s="64"/>
      <c r="N442">
        <v>0</v>
      </c>
    </row>
    <row r="443" spans="1:14">
      <c r="A443" t="s">
        <v>296</v>
      </c>
      <c r="B443" t="s">
        <v>501</v>
      </c>
      <c r="C443" s="32">
        <v>51.706036745406799</v>
      </c>
      <c r="D443" s="32">
        <v>12.5984251968504</v>
      </c>
      <c r="E443" s="32">
        <v>0</v>
      </c>
      <c r="F443" s="32">
        <v>0</v>
      </c>
      <c r="G443">
        <v>2</v>
      </c>
      <c r="H443">
        <v>1</v>
      </c>
      <c r="I443">
        <v>1</v>
      </c>
      <c r="J443">
        <v>1</v>
      </c>
      <c r="K443">
        <v>5</v>
      </c>
      <c r="L443" s="64">
        <f t="shared" si="19"/>
        <v>0.17</v>
      </c>
      <c r="M443" s="64"/>
      <c r="N443">
        <v>5</v>
      </c>
    </row>
    <row r="444" spans="1:14">
      <c r="A444" t="s">
        <v>296</v>
      </c>
      <c r="B444" t="s">
        <v>502</v>
      </c>
      <c r="G444">
        <v>0</v>
      </c>
      <c r="H444">
        <v>0</v>
      </c>
      <c r="I444">
        <v>0</v>
      </c>
      <c r="J444">
        <v>0</v>
      </c>
      <c r="K444">
        <v>0</v>
      </c>
      <c r="L444" s="64">
        <f t="shared" si="19"/>
        <v>0</v>
      </c>
      <c r="M444" s="64"/>
      <c r="N444">
        <v>0</v>
      </c>
    </row>
    <row r="445" spans="1:14">
      <c r="A445" t="s">
        <v>296</v>
      </c>
      <c r="B445" t="s">
        <v>503</v>
      </c>
      <c r="G445">
        <v>0</v>
      </c>
      <c r="H445">
        <v>0</v>
      </c>
      <c r="I445">
        <v>0</v>
      </c>
      <c r="J445">
        <v>0</v>
      </c>
      <c r="K445">
        <v>0</v>
      </c>
      <c r="L445" s="64">
        <f t="shared" si="19"/>
        <v>0</v>
      </c>
      <c r="M445" s="64"/>
      <c r="N445">
        <v>0</v>
      </c>
    </row>
    <row r="446" spans="1:14">
      <c r="A446" t="s">
        <v>296</v>
      </c>
      <c r="B446" t="s">
        <v>504</v>
      </c>
      <c r="G446">
        <v>0</v>
      </c>
      <c r="H446">
        <v>0</v>
      </c>
      <c r="I446">
        <v>0</v>
      </c>
      <c r="J446">
        <v>0</v>
      </c>
      <c r="K446">
        <v>0</v>
      </c>
      <c r="L446" s="64">
        <f t="shared" si="19"/>
        <v>0</v>
      </c>
      <c r="M446" s="64"/>
      <c r="N446">
        <v>0</v>
      </c>
    </row>
    <row r="447" spans="1:14">
      <c r="A447" t="s">
        <v>296</v>
      </c>
      <c r="B447" t="s">
        <v>505</v>
      </c>
      <c r="C447" s="32">
        <v>100</v>
      </c>
      <c r="D447" s="32">
        <v>88.8888888888889</v>
      </c>
      <c r="E447" s="32">
        <v>44.4444444444444</v>
      </c>
      <c r="F447" s="32">
        <v>0</v>
      </c>
      <c r="G447">
        <v>6</v>
      </c>
      <c r="H447">
        <v>5</v>
      </c>
      <c r="I447">
        <v>1</v>
      </c>
      <c r="J447">
        <v>1</v>
      </c>
      <c r="K447">
        <v>13</v>
      </c>
      <c r="L447" s="64">
        <f t="shared" si="19"/>
        <v>0.43</v>
      </c>
      <c r="M447" s="64"/>
      <c r="N447">
        <v>13</v>
      </c>
    </row>
    <row r="448" spans="1:14">
      <c r="A448" t="s">
        <v>296</v>
      </c>
      <c r="B448" t="s">
        <v>506</v>
      </c>
      <c r="C448" s="32">
        <v>0</v>
      </c>
      <c r="D448" s="32">
        <v>0</v>
      </c>
      <c r="E448" s="32">
        <v>0</v>
      </c>
      <c r="F448" s="32">
        <v>0</v>
      </c>
      <c r="G448">
        <v>1</v>
      </c>
      <c r="H448">
        <v>1</v>
      </c>
      <c r="I448">
        <v>1</v>
      </c>
      <c r="J448">
        <v>1</v>
      </c>
      <c r="K448">
        <v>4</v>
      </c>
      <c r="L448" s="64">
        <f t="shared" si="19"/>
        <v>0.13</v>
      </c>
      <c r="M448" s="64"/>
      <c r="N448">
        <v>4</v>
      </c>
    </row>
  </sheetData>
  <autoFilter ref="A2:O448" xr:uid="{B306874F-4EEE-4FB8-B38F-311A44EB4E87}">
    <sortState xmlns:xlrd2="http://schemas.microsoft.com/office/spreadsheetml/2017/richdata2" ref="A3:O448">
      <sortCondition ref="A3:A448"/>
      <sortCondition ref="B3:B448"/>
    </sortState>
  </autoFilter>
  <phoneticPr fontId="4" type="noConversion"/>
  <pageMargins left="0.7" right="0.7" top="0.75" bottom="0.75" header="0.3" footer="0.3"/>
  <pageSetup paperSize="9" orientation="portrait" horizontalDpi="4294967293" verticalDpi="0" r:id="rId1"/>
  <ignoredErrors>
    <ignoredError sqref="AC4:AC11" formulaRange="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101C2-4EAB-4F3B-8878-3B311712730E}">
  <dimension ref="A1:T448"/>
  <sheetViews>
    <sheetView workbookViewId="0">
      <pane ySplit="2" topLeftCell="A3" activePane="bottomLeft" state="frozen"/>
      <selection pane="bottomLeft" activeCell="A3" sqref="A3"/>
    </sheetView>
  </sheetViews>
  <sheetFormatPr defaultRowHeight="15"/>
  <cols>
    <col min="1" max="1" width="8.85546875" bestFit="1" customWidth="1"/>
    <col min="2" max="2" width="16.85546875" bestFit="1" customWidth="1"/>
    <col min="3" max="9" width="13.42578125" bestFit="1" customWidth="1"/>
    <col min="10" max="10" width="13.85546875" bestFit="1" customWidth="1"/>
    <col min="11" max="18" width="12.85546875" bestFit="1" customWidth="1"/>
    <col min="19" max="19" width="13.85546875" hidden="1" customWidth="1"/>
    <col min="20" max="20" width="20.140625" bestFit="1" customWidth="1"/>
  </cols>
  <sheetData>
    <row r="1" spans="1:20" s="1" customFormat="1">
      <c r="A1" s="1" t="s">
        <v>586</v>
      </c>
    </row>
    <row r="2" spans="1:20" s="1" customFormat="1">
      <c r="A2" s="1" t="s">
        <v>6</v>
      </c>
      <c r="B2" s="1" t="s">
        <v>7</v>
      </c>
      <c r="C2" s="1" t="s">
        <v>587</v>
      </c>
      <c r="D2" s="1" t="s">
        <v>588</v>
      </c>
      <c r="E2" s="1" t="s">
        <v>589</v>
      </c>
      <c r="F2" s="1" t="s">
        <v>590</v>
      </c>
      <c r="G2" s="1" t="s">
        <v>591</v>
      </c>
      <c r="H2" s="1" t="s">
        <v>592</v>
      </c>
      <c r="I2" s="1" t="s">
        <v>593</v>
      </c>
      <c r="J2" s="1" t="s">
        <v>594</v>
      </c>
      <c r="K2" s="56" t="s">
        <v>595</v>
      </c>
      <c r="L2" s="56" t="s">
        <v>596</v>
      </c>
      <c r="M2" s="56" t="s">
        <v>597</v>
      </c>
      <c r="N2" s="56" t="s">
        <v>598</v>
      </c>
      <c r="O2" s="56" t="s">
        <v>599</v>
      </c>
      <c r="P2" s="56" t="s">
        <v>600</v>
      </c>
      <c r="Q2" s="56" t="s">
        <v>601</v>
      </c>
      <c r="R2" s="56" t="s">
        <v>602</v>
      </c>
      <c r="T2" s="14" t="s">
        <v>13</v>
      </c>
    </row>
    <row r="3" spans="1:20">
      <c r="A3" t="s">
        <v>18</v>
      </c>
      <c r="B3" t="s">
        <v>19</v>
      </c>
      <c r="C3" t="s">
        <v>513</v>
      </c>
      <c r="D3" t="s">
        <v>513</v>
      </c>
      <c r="E3" t="s">
        <v>513</v>
      </c>
      <c r="F3" t="s">
        <v>513</v>
      </c>
      <c r="G3" t="s">
        <v>513</v>
      </c>
      <c r="H3" t="s">
        <v>513</v>
      </c>
      <c r="I3" t="s">
        <v>513</v>
      </c>
      <c r="J3">
        <v>5</v>
      </c>
      <c r="K3">
        <f t="shared" ref="K3:K66" si="0">IF(C3="Yes",5,0)</f>
        <v>5</v>
      </c>
      <c r="L3">
        <f t="shared" ref="L3:L66" si="1">IF(D3="Yes",5,0)</f>
        <v>5</v>
      </c>
      <c r="M3">
        <f t="shared" ref="M3:M66" si="2">IF(E3="Yes",5,0)</f>
        <v>5</v>
      </c>
      <c r="N3">
        <f t="shared" ref="N3:N66" si="3">IF(F3="Yes",5,0)</f>
        <v>5</v>
      </c>
      <c r="O3">
        <f t="shared" ref="O3:O66" si="4">IF(G3="Yes",5,0)</f>
        <v>5</v>
      </c>
      <c r="P3">
        <f t="shared" ref="P3:P66" si="5">IF(H3="Yes",5,0)</f>
        <v>5</v>
      </c>
      <c r="Q3">
        <f t="shared" ref="Q3:Q66" si="6">IF(I3="Yes",5,0)</f>
        <v>5</v>
      </c>
      <c r="R3">
        <f>J3</f>
        <v>5</v>
      </c>
      <c r="T3" s="64">
        <f>ROUND((K3/5)*(10/100)*20,2)+ROUND((L3/5)*(4/100)*20,2)+ROUND((M3/5)*(4/100)*20,2)+ROUND((N3/5)*(4/100)*20,2)+ROUND((O3/5)*(10/100)*20,2)+ROUND((P3/5)*(4/100)*20,2)+ROUND((Q3/5)*(10/100)*20,2)+ROUND((R3/5)*(10/100)*20,2)</f>
        <v>11.2</v>
      </c>
    </row>
    <row r="4" spans="1:20">
      <c r="A4" t="s">
        <v>18</v>
      </c>
      <c r="B4" t="s">
        <v>20</v>
      </c>
      <c r="C4" t="s">
        <v>513</v>
      </c>
      <c r="D4" t="s">
        <v>513</v>
      </c>
      <c r="E4" t="s">
        <v>513</v>
      </c>
      <c r="F4" t="s">
        <v>513</v>
      </c>
      <c r="G4" t="s">
        <v>513</v>
      </c>
      <c r="H4" t="s">
        <v>513</v>
      </c>
      <c r="I4" t="s">
        <v>513</v>
      </c>
      <c r="J4">
        <v>5</v>
      </c>
      <c r="K4">
        <f t="shared" si="0"/>
        <v>5</v>
      </c>
      <c r="L4">
        <f t="shared" si="1"/>
        <v>5</v>
      </c>
      <c r="M4">
        <f t="shared" si="2"/>
        <v>5</v>
      </c>
      <c r="N4">
        <f t="shared" si="3"/>
        <v>5</v>
      </c>
      <c r="O4">
        <f t="shared" si="4"/>
        <v>5</v>
      </c>
      <c r="P4">
        <f t="shared" si="5"/>
        <v>5</v>
      </c>
      <c r="Q4">
        <f t="shared" si="6"/>
        <v>5</v>
      </c>
      <c r="R4">
        <f t="shared" ref="R4:R67" si="7">J4</f>
        <v>5</v>
      </c>
      <c r="T4" s="64">
        <f t="shared" ref="T4:T67" si="8">ROUND((K4/5)*(10/100)*20,2)+ROUND((L4/5)*(4/100)*20,2)+ROUND((M4/5)*(4/100)*20,2)+ROUND((N4/5)*(4/100)*20,2)+ROUND((O4/5)*(10/100)*20,2)+ROUND((P4/5)*(4/100)*20,2)+ROUND((Q4/5)*(10/100)*20,2)+ROUND((R4/5)*(10/100)*20,2)</f>
        <v>11.2</v>
      </c>
    </row>
    <row r="5" spans="1:20">
      <c r="A5" t="s">
        <v>18</v>
      </c>
      <c r="B5" t="s">
        <v>21</v>
      </c>
      <c r="C5" t="s">
        <v>513</v>
      </c>
      <c r="D5" t="s">
        <v>513</v>
      </c>
      <c r="E5" t="s">
        <v>513</v>
      </c>
      <c r="F5" t="s">
        <v>513</v>
      </c>
      <c r="G5" t="s">
        <v>513</v>
      </c>
      <c r="H5" t="s">
        <v>513</v>
      </c>
      <c r="I5" t="s">
        <v>513</v>
      </c>
      <c r="J5">
        <v>5</v>
      </c>
      <c r="K5">
        <f t="shared" si="0"/>
        <v>5</v>
      </c>
      <c r="L5">
        <f t="shared" si="1"/>
        <v>5</v>
      </c>
      <c r="M5">
        <f t="shared" si="2"/>
        <v>5</v>
      </c>
      <c r="N5">
        <f t="shared" si="3"/>
        <v>5</v>
      </c>
      <c r="O5">
        <f t="shared" si="4"/>
        <v>5</v>
      </c>
      <c r="P5">
        <f t="shared" si="5"/>
        <v>5</v>
      </c>
      <c r="Q5">
        <f t="shared" si="6"/>
        <v>5</v>
      </c>
      <c r="R5">
        <f t="shared" si="7"/>
        <v>5</v>
      </c>
      <c r="T5" s="64">
        <f t="shared" si="8"/>
        <v>11.2</v>
      </c>
    </row>
    <row r="6" spans="1:20">
      <c r="A6" t="s">
        <v>18</v>
      </c>
      <c r="B6" t="s">
        <v>22</v>
      </c>
      <c r="C6" t="s">
        <v>514</v>
      </c>
      <c r="D6" t="s">
        <v>513</v>
      </c>
      <c r="E6" t="s">
        <v>513</v>
      </c>
      <c r="F6" t="s">
        <v>513</v>
      </c>
      <c r="G6" t="s">
        <v>513</v>
      </c>
      <c r="H6" t="s">
        <v>513</v>
      </c>
      <c r="I6" t="s">
        <v>514</v>
      </c>
      <c r="J6">
        <v>5</v>
      </c>
      <c r="K6">
        <f t="shared" si="0"/>
        <v>0</v>
      </c>
      <c r="L6">
        <f t="shared" si="1"/>
        <v>5</v>
      </c>
      <c r="M6">
        <f t="shared" si="2"/>
        <v>5</v>
      </c>
      <c r="N6">
        <f t="shared" si="3"/>
        <v>5</v>
      </c>
      <c r="O6">
        <f t="shared" si="4"/>
        <v>5</v>
      </c>
      <c r="P6">
        <f t="shared" si="5"/>
        <v>5</v>
      </c>
      <c r="Q6">
        <f t="shared" si="6"/>
        <v>0</v>
      </c>
      <c r="R6">
        <f t="shared" si="7"/>
        <v>5</v>
      </c>
      <c r="T6" s="64">
        <f t="shared" si="8"/>
        <v>7.2</v>
      </c>
    </row>
    <row r="7" spans="1:20">
      <c r="A7" t="s">
        <v>18</v>
      </c>
      <c r="B7" t="s">
        <v>23</v>
      </c>
      <c r="C7" t="s">
        <v>514</v>
      </c>
      <c r="D7" t="s">
        <v>513</v>
      </c>
      <c r="E7" t="s">
        <v>513</v>
      </c>
      <c r="F7" t="s">
        <v>513</v>
      </c>
      <c r="G7" t="s">
        <v>513</v>
      </c>
      <c r="H7" t="s">
        <v>513</v>
      </c>
      <c r="I7" t="s">
        <v>513</v>
      </c>
      <c r="J7">
        <v>5</v>
      </c>
      <c r="K7">
        <f t="shared" si="0"/>
        <v>0</v>
      </c>
      <c r="L7">
        <f t="shared" si="1"/>
        <v>5</v>
      </c>
      <c r="M7">
        <f t="shared" si="2"/>
        <v>5</v>
      </c>
      <c r="N7">
        <f t="shared" si="3"/>
        <v>5</v>
      </c>
      <c r="O7">
        <f t="shared" si="4"/>
        <v>5</v>
      </c>
      <c r="P7">
        <f t="shared" si="5"/>
        <v>5</v>
      </c>
      <c r="Q7">
        <f t="shared" si="6"/>
        <v>5</v>
      </c>
      <c r="R7">
        <f t="shared" si="7"/>
        <v>5</v>
      </c>
      <c r="T7" s="64">
        <f t="shared" si="8"/>
        <v>9.1999999999999993</v>
      </c>
    </row>
    <row r="8" spans="1:20">
      <c r="A8" t="s">
        <v>18</v>
      </c>
      <c r="B8" t="s">
        <v>24</v>
      </c>
      <c r="C8" t="s">
        <v>513</v>
      </c>
      <c r="D8" t="s">
        <v>513</v>
      </c>
      <c r="E8" t="s">
        <v>513</v>
      </c>
      <c r="F8" t="s">
        <v>513</v>
      </c>
      <c r="G8" t="s">
        <v>513</v>
      </c>
      <c r="H8" t="s">
        <v>513</v>
      </c>
      <c r="I8" t="s">
        <v>514</v>
      </c>
      <c r="J8">
        <v>0</v>
      </c>
      <c r="K8">
        <f t="shared" si="0"/>
        <v>5</v>
      </c>
      <c r="L8">
        <f t="shared" si="1"/>
        <v>5</v>
      </c>
      <c r="M8">
        <f t="shared" si="2"/>
        <v>5</v>
      </c>
      <c r="N8">
        <f t="shared" si="3"/>
        <v>5</v>
      </c>
      <c r="O8">
        <f t="shared" si="4"/>
        <v>5</v>
      </c>
      <c r="P8">
        <f t="shared" si="5"/>
        <v>5</v>
      </c>
      <c r="Q8">
        <f t="shared" si="6"/>
        <v>0</v>
      </c>
      <c r="R8">
        <f t="shared" si="7"/>
        <v>0</v>
      </c>
      <c r="T8" s="64">
        <f t="shared" si="8"/>
        <v>7.1999999999999993</v>
      </c>
    </row>
    <row r="9" spans="1:20">
      <c r="A9" t="s">
        <v>18</v>
      </c>
      <c r="B9" t="s">
        <v>25</v>
      </c>
      <c r="C9" t="s">
        <v>513</v>
      </c>
      <c r="D9" t="s">
        <v>513</v>
      </c>
      <c r="E9" t="s">
        <v>513</v>
      </c>
      <c r="F9" t="s">
        <v>513</v>
      </c>
      <c r="G9" t="s">
        <v>513</v>
      </c>
      <c r="H9" t="s">
        <v>513</v>
      </c>
      <c r="I9" t="s">
        <v>513</v>
      </c>
      <c r="J9">
        <v>5</v>
      </c>
      <c r="K9">
        <f t="shared" si="0"/>
        <v>5</v>
      </c>
      <c r="L9">
        <f t="shared" si="1"/>
        <v>5</v>
      </c>
      <c r="M9">
        <f t="shared" si="2"/>
        <v>5</v>
      </c>
      <c r="N9">
        <f t="shared" si="3"/>
        <v>5</v>
      </c>
      <c r="O9">
        <f t="shared" si="4"/>
        <v>5</v>
      </c>
      <c r="P9">
        <f t="shared" si="5"/>
        <v>5</v>
      </c>
      <c r="Q9">
        <f t="shared" si="6"/>
        <v>5</v>
      </c>
      <c r="R9">
        <f t="shared" si="7"/>
        <v>5</v>
      </c>
      <c r="T9" s="64">
        <f t="shared" si="8"/>
        <v>11.2</v>
      </c>
    </row>
    <row r="10" spans="1:20">
      <c r="A10" t="s">
        <v>18</v>
      </c>
      <c r="B10" t="s">
        <v>26</v>
      </c>
      <c r="C10" t="s">
        <v>513</v>
      </c>
      <c r="D10" t="s">
        <v>513</v>
      </c>
      <c r="E10" t="s">
        <v>513</v>
      </c>
      <c r="F10" t="s">
        <v>513</v>
      </c>
      <c r="G10" t="s">
        <v>513</v>
      </c>
      <c r="H10" t="s">
        <v>513</v>
      </c>
      <c r="I10" t="s">
        <v>513</v>
      </c>
      <c r="J10">
        <v>5</v>
      </c>
      <c r="K10">
        <f t="shared" si="0"/>
        <v>5</v>
      </c>
      <c r="L10">
        <f t="shared" si="1"/>
        <v>5</v>
      </c>
      <c r="M10">
        <f t="shared" si="2"/>
        <v>5</v>
      </c>
      <c r="N10">
        <f t="shared" si="3"/>
        <v>5</v>
      </c>
      <c r="O10">
        <f t="shared" si="4"/>
        <v>5</v>
      </c>
      <c r="P10">
        <f t="shared" si="5"/>
        <v>5</v>
      </c>
      <c r="Q10">
        <f t="shared" si="6"/>
        <v>5</v>
      </c>
      <c r="R10">
        <f t="shared" si="7"/>
        <v>5</v>
      </c>
      <c r="T10" s="64">
        <f t="shared" si="8"/>
        <v>11.2</v>
      </c>
    </row>
    <row r="11" spans="1:20">
      <c r="A11" t="s">
        <v>18</v>
      </c>
      <c r="B11" t="s">
        <v>28</v>
      </c>
      <c r="C11" t="s">
        <v>513</v>
      </c>
      <c r="D11" t="s">
        <v>513</v>
      </c>
      <c r="E11" t="s">
        <v>513</v>
      </c>
      <c r="F11" t="s">
        <v>513</v>
      </c>
      <c r="G11" t="s">
        <v>513</v>
      </c>
      <c r="H11" t="s">
        <v>513</v>
      </c>
      <c r="I11" t="s">
        <v>513</v>
      </c>
      <c r="J11">
        <v>5</v>
      </c>
      <c r="K11">
        <f t="shared" si="0"/>
        <v>5</v>
      </c>
      <c r="L11">
        <f t="shared" si="1"/>
        <v>5</v>
      </c>
      <c r="M11">
        <f t="shared" si="2"/>
        <v>5</v>
      </c>
      <c r="N11">
        <f t="shared" si="3"/>
        <v>5</v>
      </c>
      <c r="O11">
        <f t="shared" si="4"/>
        <v>5</v>
      </c>
      <c r="P11">
        <f t="shared" si="5"/>
        <v>5</v>
      </c>
      <c r="Q11">
        <f t="shared" si="6"/>
        <v>5</v>
      </c>
      <c r="R11">
        <f t="shared" si="7"/>
        <v>5</v>
      </c>
      <c r="T11" s="64">
        <f t="shared" si="8"/>
        <v>11.2</v>
      </c>
    </row>
    <row r="12" spans="1:20">
      <c r="A12" t="s">
        <v>18</v>
      </c>
      <c r="B12" t="s">
        <v>29</v>
      </c>
      <c r="C12" t="s">
        <v>513</v>
      </c>
      <c r="D12" t="s">
        <v>513</v>
      </c>
      <c r="E12" t="s">
        <v>513</v>
      </c>
      <c r="F12" t="s">
        <v>513</v>
      </c>
      <c r="G12" t="s">
        <v>513</v>
      </c>
      <c r="H12" t="s">
        <v>513</v>
      </c>
      <c r="I12" t="s">
        <v>513</v>
      </c>
      <c r="J12">
        <v>5</v>
      </c>
      <c r="K12">
        <f t="shared" si="0"/>
        <v>5</v>
      </c>
      <c r="L12">
        <f t="shared" si="1"/>
        <v>5</v>
      </c>
      <c r="M12">
        <f t="shared" si="2"/>
        <v>5</v>
      </c>
      <c r="N12">
        <f t="shared" si="3"/>
        <v>5</v>
      </c>
      <c r="O12">
        <f t="shared" si="4"/>
        <v>5</v>
      </c>
      <c r="P12">
        <f t="shared" si="5"/>
        <v>5</v>
      </c>
      <c r="Q12">
        <f t="shared" si="6"/>
        <v>5</v>
      </c>
      <c r="R12">
        <f t="shared" si="7"/>
        <v>5</v>
      </c>
      <c r="T12" s="64">
        <f t="shared" si="8"/>
        <v>11.2</v>
      </c>
    </row>
    <row r="13" spans="1:20">
      <c r="A13" t="s">
        <v>18</v>
      </c>
      <c r="B13" t="s">
        <v>32</v>
      </c>
      <c r="C13" t="s">
        <v>513</v>
      </c>
      <c r="D13" t="s">
        <v>513</v>
      </c>
      <c r="E13" t="s">
        <v>513</v>
      </c>
      <c r="F13" t="s">
        <v>513</v>
      </c>
      <c r="G13" t="s">
        <v>513</v>
      </c>
      <c r="H13" t="s">
        <v>513</v>
      </c>
      <c r="I13" t="s">
        <v>513</v>
      </c>
      <c r="J13">
        <v>5</v>
      </c>
      <c r="K13">
        <f t="shared" si="0"/>
        <v>5</v>
      </c>
      <c r="L13">
        <f t="shared" si="1"/>
        <v>5</v>
      </c>
      <c r="M13">
        <f t="shared" si="2"/>
        <v>5</v>
      </c>
      <c r="N13">
        <f t="shared" si="3"/>
        <v>5</v>
      </c>
      <c r="O13">
        <f t="shared" si="4"/>
        <v>5</v>
      </c>
      <c r="P13">
        <f t="shared" si="5"/>
        <v>5</v>
      </c>
      <c r="Q13">
        <f t="shared" si="6"/>
        <v>5</v>
      </c>
      <c r="R13">
        <f t="shared" si="7"/>
        <v>5</v>
      </c>
      <c r="T13" s="64">
        <f t="shared" si="8"/>
        <v>11.2</v>
      </c>
    </row>
    <row r="14" spans="1:20">
      <c r="A14" t="s">
        <v>18</v>
      </c>
      <c r="B14" t="s">
        <v>33</v>
      </c>
      <c r="C14" t="s">
        <v>513</v>
      </c>
      <c r="D14" t="s">
        <v>513</v>
      </c>
      <c r="E14" t="s">
        <v>513</v>
      </c>
      <c r="F14" t="s">
        <v>513</v>
      </c>
      <c r="G14" t="s">
        <v>514</v>
      </c>
      <c r="H14" t="s">
        <v>513</v>
      </c>
      <c r="I14" t="s">
        <v>514</v>
      </c>
      <c r="J14">
        <v>0</v>
      </c>
      <c r="K14">
        <f t="shared" si="0"/>
        <v>5</v>
      </c>
      <c r="L14">
        <f t="shared" si="1"/>
        <v>5</v>
      </c>
      <c r="M14">
        <f t="shared" si="2"/>
        <v>5</v>
      </c>
      <c r="N14">
        <f t="shared" si="3"/>
        <v>5</v>
      </c>
      <c r="O14">
        <f t="shared" si="4"/>
        <v>0</v>
      </c>
      <c r="P14">
        <f t="shared" si="5"/>
        <v>5</v>
      </c>
      <c r="Q14">
        <f t="shared" si="6"/>
        <v>0</v>
      </c>
      <c r="R14">
        <f t="shared" si="7"/>
        <v>0</v>
      </c>
      <c r="T14" s="64">
        <f t="shared" si="8"/>
        <v>5.1999999999999993</v>
      </c>
    </row>
    <row r="15" spans="1:20">
      <c r="A15" t="s">
        <v>18</v>
      </c>
      <c r="B15" t="s">
        <v>34</v>
      </c>
      <c r="C15" t="s">
        <v>514</v>
      </c>
      <c r="D15" t="s">
        <v>513</v>
      </c>
      <c r="E15" t="s">
        <v>513</v>
      </c>
      <c r="F15" t="s">
        <v>513</v>
      </c>
      <c r="G15" t="s">
        <v>513</v>
      </c>
      <c r="H15" t="s">
        <v>513</v>
      </c>
      <c r="I15" t="s">
        <v>513</v>
      </c>
      <c r="J15">
        <v>0</v>
      </c>
      <c r="K15">
        <f t="shared" si="0"/>
        <v>0</v>
      </c>
      <c r="L15">
        <f t="shared" si="1"/>
        <v>5</v>
      </c>
      <c r="M15">
        <f t="shared" si="2"/>
        <v>5</v>
      </c>
      <c r="N15">
        <f t="shared" si="3"/>
        <v>5</v>
      </c>
      <c r="O15">
        <f t="shared" si="4"/>
        <v>5</v>
      </c>
      <c r="P15">
        <f t="shared" si="5"/>
        <v>5</v>
      </c>
      <c r="Q15">
        <f t="shared" si="6"/>
        <v>5</v>
      </c>
      <c r="R15">
        <f t="shared" si="7"/>
        <v>0</v>
      </c>
      <c r="T15" s="64">
        <f t="shared" si="8"/>
        <v>7.2</v>
      </c>
    </row>
    <row r="16" spans="1:20">
      <c r="A16" t="s">
        <v>18</v>
      </c>
      <c r="B16" t="s">
        <v>35</v>
      </c>
      <c r="C16" t="s">
        <v>513</v>
      </c>
      <c r="D16" t="s">
        <v>513</v>
      </c>
      <c r="E16" t="s">
        <v>513</v>
      </c>
      <c r="F16" t="s">
        <v>513</v>
      </c>
      <c r="G16" t="s">
        <v>513</v>
      </c>
      <c r="H16" t="s">
        <v>513</v>
      </c>
      <c r="I16" t="s">
        <v>513</v>
      </c>
      <c r="J16">
        <v>5</v>
      </c>
      <c r="K16">
        <f t="shared" si="0"/>
        <v>5</v>
      </c>
      <c r="L16">
        <f t="shared" si="1"/>
        <v>5</v>
      </c>
      <c r="M16">
        <f t="shared" si="2"/>
        <v>5</v>
      </c>
      <c r="N16">
        <f t="shared" si="3"/>
        <v>5</v>
      </c>
      <c r="O16">
        <f t="shared" si="4"/>
        <v>5</v>
      </c>
      <c r="P16">
        <f t="shared" si="5"/>
        <v>5</v>
      </c>
      <c r="Q16">
        <f t="shared" si="6"/>
        <v>5</v>
      </c>
      <c r="R16">
        <f t="shared" si="7"/>
        <v>5</v>
      </c>
      <c r="T16" s="64">
        <f t="shared" si="8"/>
        <v>11.2</v>
      </c>
    </row>
    <row r="17" spans="1:20">
      <c r="A17" t="s">
        <v>18</v>
      </c>
      <c r="B17" t="s">
        <v>36</v>
      </c>
      <c r="C17" t="s">
        <v>514</v>
      </c>
      <c r="D17" t="s">
        <v>513</v>
      </c>
      <c r="E17" t="s">
        <v>513</v>
      </c>
      <c r="F17" t="s">
        <v>513</v>
      </c>
      <c r="G17" t="s">
        <v>513</v>
      </c>
      <c r="H17" t="s">
        <v>513</v>
      </c>
      <c r="I17" t="s">
        <v>513</v>
      </c>
      <c r="J17">
        <v>0</v>
      </c>
      <c r="K17">
        <f t="shared" si="0"/>
        <v>0</v>
      </c>
      <c r="L17">
        <f t="shared" si="1"/>
        <v>5</v>
      </c>
      <c r="M17">
        <f t="shared" si="2"/>
        <v>5</v>
      </c>
      <c r="N17">
        <f t="shared" si="3"/>
        <v>5</v>
      </c>
      <c r="O17">
        <f t="shared" si="4"/>
        <v>5</v>
      </c>
      <c r="P17">
        <f t="shared" si="5"/>
        <v>5</v>
      </c>
      <c r="Q17">
        <f t="shared" si="6"/>
        <v>5</v>
      </c>
      <c r="R17">
        <f t="shared" si="7"/>
        <v>0</v>
      </c>
      <c r="T17" s="64">
        <f t="shared" si="8"/>
        <v>7.2</v>
      </c>
    </row>
    <row r="18" spans="1:20">
      <c r="A18" t="s">
        <v>18</v>
      </c>
      <c r="B18" t="s">
        <v>37</v>
      </c>
      <c r="C18" t="s">
        <v>513</v>
      </c>
      <c r="D18" t="s">
        <v>513</v>
      </c>
      <c r="F18" t="s">
        <v>513</v>
      </c>
      <c r="G18" t="s">
        <v>513</v>
      </c>
      <c r="H18" t="s">
        <v>513</v>
      </c>
      <c r="I18" t="s">
        <v>513</v>
      </c>
      <c r="J18">
        <v>5</v>
      </c>
      <c r="K18">
        <f t="shared" si="0"/>
        <v>5</v>
      </c>
      <c r="L18">
        <f t="shared" si="1"/>
        <v>5</v>
      </c>
      <c r="M18">
        <f t="shared" si="2"/>
        <v>0</v>
      </c>
      <c r="N18">
        <f t="shared" si="3"/>
        <v>5</v>
      </c>
      <c r="O18">
        <f t="shared" si="4"/>
        <v>5</v>
      </c>
      <c r="P18">
        <f t="shared" si="5"/>
        <v>5</v>
      </c>
      <c r="Q18">
        <f t="shared" si="6"/>
        <v>5</v>
      </c>
      <c r="R18">
        <f t="shared" si="7"/>
        <v>5</v>
      </c>
      <c r="T18" s="64">
        <f t="shared" si="8"/>
        <v>10.399999999999999</v>
      </c>
    </row>
    <row r="19" spans="1:20">
      <c r="A19" t="s">
        <v>18</v>
      </c>
      <c r="B19" t="s">
        <v>38</v>
      </c>
      <c r="C19" t="s">
        <v>513</v>
      </c>
      <c r="D19" t="s">
        <v>513</v>
      </c>
      <c r="E19" t="s">
        <v>513</v>
      </c>
      <c r="F19" t="s">
        <v>513</v>
      </c>
      <c r="G19" t="s">
        <v>513</v>
      </c>
      <c r="H19" t="s">
        <v>513</v>
      </c>
      <c r="I19" t="s">
        <v>513</v>
      </c>
      <c r="J19">
        <v>5</v>
      </c>
      <c r="K19">
        <f t="shared" si="0"/>
        <v>5</v>
      </c>
      <c r="L19">
        <f t="shared" si="1"/>
        <v>5</v>
      </c>
      <c r="M19">
        <f t="shared" si="2"/>
        <v>5</v>
      </c>
      <c r="N19">
        <f t="shared" si="3"/>
        <v>5</v>
      </c>
      <c r="O19">
        <f t="shared" si="4"/>
        <v>5</v>
      </c>
      <c r="P19">
        <f t="shared" si="5"/>
        <v>5</v>
      </c>
      <c r="Q19">
        <f t="shared" si="6"/>
        <v>5</v>
      </c>
      <c r="R19">
        <f t="shared" si="7"/>
        <v>5</v>
      </c>
      <c r="T19" s="64">
        <f t="shared" si="8"/>
        <v>11.2</v>
      </c>
    </row>
    <row r="20" spans="1:20">
      <c r="A20" t="s">
        <v>18</v>
      </c>
      <c r="B20" t="s">
        <v>39</v>
      </c>
      <c r="C20" t="s">
        <v>513</v>
      </c>
      <c r="D20" t="s">
        <v>513</v>
      </c>
      <c r="E20" t="s">
        <v>513</v>
      </c>
      <c r="F20" t="s">
        <v>513</v>
      </c>
      <c r="G20" t="s">
        <v>513</v>
      </c>
      <c r="H20" t="s">
        <v>513</v>
      </c>
      <c r="I20" t="s">
        <v>513</v>
      </c>
      <c r="J20">
        <v>0</v>
      </c>
      <c r="K20">
        <f t="shared" si="0"/>
        <v>5</v>
      </c>
      <c r="L20">
        <f t="shared" si="1"/>
        <v>5</v>
      </c>
      <c r="M20">
        <f t="shared" si="2"/>
        <v>5</v>
      </c>
      <c r="N20">
        <f t="shared" si="3"/>
        <v>5</v>
      </c>
      <c r="O20">
        <f t="shared" si="4"/>
        <v>5</v>
      </c>
      <c r="P20">
        <f t="shared" si="5"/>
        <v>5</v>
      </c>
      <c r="Q20">
        <f t="shared" si="6"/>
        <v>5</v>
      </c>
      <c r="R20">
        <f t="shared" si="7"/>
        <v>0</v>
      </c>
      <c r="T20" s="64">
        <f t="shared" si="8"/>
        <v>9.1999999999999993</v>
      </c>
    </row>
    <row r="21" spans="1:20">
      <c r="A21" t="s">
        <v>18</v>
      </c>
      <c r="B21" t="s">
        <v>40</v>
      </c>
      <c r="C21" t="s">
        <v>513</v>
      </c>
      <c r="D21" t="s">
        <v>513</v>
      </c>
      <c r="E21" t="s">
        <v>513</v>
      </c>
      <c r="F21" t="s">
        <v>513</v>
      </c>
      <c r="G21" t="s">
        <v>513</v>
      </c>
      <c r="H21" t="s">
        <v>514</v>
      </c>
      <c r="I21" t="s">
        <v>514</v>
      </c>
      <c r="J21">
        <v>0</v>
      </c>
      <c r="K21">
        <f t="shared" si="0"/>
        <v>5</v>
      </c>
      <c r="L21">
        <f t="shared" si="1"/>
        <v>5</v>
      </c>
      <c r="M21">
        <f t="shared" si="2"/>
        <v>5</v>
      </c>
      <c r="N21">
        <f t="shared" si="3"/>
        <v>5</v>
      </c>
      <c r="O21">
        <f t="shared" si="4"/>
        <v>5</v>
      </c>
      <c r="P21">
        <f t="shared" si="5"/>
        <v>0</v>
      </c>
      <c r="Q21">
        <f t="shared" si="6"/>
        <v>0</v>
      </c>
      <c r="R21">
        <f t="shared" si="7"/>
        <v>0</v>
      </c>
      <c r="T21" s="64">
        <f t="shared" si="8"/>
        <v>6.3999999999999995</v>
      </c>
    </row>
    <row r="22" spans="1:20">
      <c r="A22" t="s">
        <v>18</v>
      </c>
      <c r="B22" t="s">
        <v>41</v>
      </c>
      <c r="C22" s="65" t="s">
        <v>513</v>
      </c>
      <c r="D22" t="s">
        <v>513</v>
      </c>
      <c r="E22" s="65" t="s">
        <v>513</v>
      </c>
      <c r="F22" s="65" t="s">
        <v>513</v>
      </c>
      <c r="G22" s="65" t="s">
        <v>513</v>
      </c>
      <c r="H22" s="65" t="s">
        <v>513</v>
      </c>
      <c r="I22" s="65" t="s">
        <v>513</v>
      </c>
      <c r="J22">
        <v>0</v>
      </c>
      <c r="K22" s="65">
        <f t="shared" si="0"/>
        <v>5</v>
      </c>
      <c r="L22">
        <f t="shared" si="1"/>
        <v>5</v>
      </c>
      <c r="M22">
        <f t="shared" si="2"/>
        <v>5</v>
      </c>
      <c r="N22">
        <f t="shared" si="3"/>
        <v>5</v>
      </c>
      <c r="O22">
        <f t="shared" si="4"/>
        <v>5</v>
      </c>
      <c r="P22">
        <f t="shared" si="5"/>
        <v>5</v>
      </c>
      <c r="Q22">
        <f t="shared" si="6"/>
        <v>5</v>
      </c>
      <c r="R22">
        <f t="shared" si="7"/>
        <v>0</v>
      </c>
      <c r="S22" s="65" t="s">
        <v>603</v>
      </c>
      <c r="T22" s="64">
        <f t="shared" si="8"/>
        <v>9.1999999999999993</v>
      </c>
    </row>
    <row r="23" spans="1:20">
      <c r="A23" t="s">
        <v>18</v>
      </c>
      <c r="B23" t="s">
        <v>42</v>
      </c>
      <c r="C23" t="s">
        <v>514</v>
      </c>
      <c r="D23" t="s">
        <v>514</v>
      </c>
      <c r="E23" t="s">
        <v>513</v>
      </c>
      <c r="F23" t="s">
        <v>514</v>
      </c>
      <c r="G23" t="s">
        <v>518</v>
      </c>
      <c r="H23" t="s">
        <v>513</v>
      </c>
      <c r="I23" t="s">
        <v>518</v>
      </c>
      <c r="J23">
        <v>0</v>
      </c>
      <c r="K23">
        <f t="shared" si="0"/>
        <v>0</v>
      </c>
      <c r="L23">
        <f t="shared" si="1"/>
        <v>0</v>
      </c>
      <c r="M23">
        <f t="shared" si="2"/>
        <v>5</v>
      </c>
      <c r="N23">
        <f t="shared" si="3"/>
        <v>0</v>
      </c>
      <c r="O23">
        <f t="shared" si="4"/>
        <v>0</v>
      </c>
      <c r="P23">
        <f t="shared" si="5"/>
        <v>5</v>
      </c>
      <c r="Q23">
        <f t="shared" si="6"/>
        <v>0</v>
      </c>
      <c r="R23">
        <f t="shared" si="7"/>
        <v>0</v>
      </c>
      <c r="T23" s="64">
        <f t="shared" si="8"/>
        <v>1.6</v>
      </c>
    </row>
    <row r="24" spans="1:20">
      <c r="A24" t="s">
        <v>18</v>
      </c>
      <c r="B24" t="s">
        <v>43</v>
      </c>
      <c r="C24" t="s">
        <v>514</v>
      </c>
      <c r="D24" t="s">
        <v>513</v>
      </c>
      <c r="E24" t="s">
        <v>514</v>
      </c>
      <c r="F24" t="s">
        <v>514</v>
      </c>
      <c r="G24" t="s">
        <v>513</v>
      </c>
      <c r="H24" t="s">
        <v>513</v>
      </c>
      <c r="I24" t="s">
        <v>514</v>
      </c>
      <c r="J24">
        <v>5</v>
      </c>
      <c r="K24">
        <f t="shared" si="0"/>
        <v>0</v>
      </c>
      <c r="L24">
        <f t="shared" si="1"/>
        <v>5</v>
      </c>
      <c r="M24">
        <f t="shared" si="2"/>
        <v>0</v>
      </c>
      <c r="N24">
        <f t="shared" si="3"/>
        <v>0</v>
      </c>
      <c r="O24">
        <f t="shared" si="4"/>
        <v>5</v>
      </c>
      <c r="P24">
        <f t="shared" si="5"/>
        <v>5</v>
      </c>
      <c r="Q24">
        <f t="shared" si="6"/>
        <v>0</v>
      </c>
      <c r="R24">
        <f t="shared" si="7"/>
        <v>5</v>
      </c>
      <c r="T24" s="64">
        <f t="shared" si="8"/>
        <v>5.6</v>
      </c>
    </row>
    <row r="25" spans="1:20">
      <c r="A25" t="s">
        <v>18</v>
      </c>
      <c r="B25" t="s">
        <v>44</v>
      </c>
      <c r="C25" t="s">
        <v>513</v>
      </c>
      <c r="D25" t="s">
        <v>513</v>
      </c>
      <c r="E25" t="s">
        <v>513</v>
      </c>
      <c r="F25" t="s">
        <v>513</v>
      </c>
      <c r="G25" t="s">
        <v>513</v>
      </c>
      <c r="H25" t="s">
        <v>513</v>
      </c>
      <c r="I25" t="s">
        <v>513</v>
      </c>
      <c r="J25">
        <v>0</v>
      </c>
      <c r="K25">
        <f t="shared" si="0"/>
        <v>5</v>
      </c>
      <c r="L25">
        <f t="shared" si="1"/>
        <v>5</v>
      </c>
      <c r="M25">
        <f t="shared" si="2"/>
        <v>5</v>
      </c>
      <c r="N25">
        <f t="shared" si="3"/>
        <v>5</v>
      </c>
      <c r="O25">
        <f t="shared" si="4"/>
        <v>5</v>
      </c>
      <c r="P25">
        <f t="shared" si="5"/>
        <v>5</v>
      </c>
      <c r="Q25">
        <f t="shared" si="6"/>
        <v>5</v>
      </c>
      <c r="R25">
        <f t="shared" si="7"/>
        <v>0</v>
      </c>
      <c r="T25" s="64">
        <f t="shared" si="8"/>
        <v>9.1999999999999993</v>
      </c>
    </row>
    <row r="26" spans="1:20">
      <c r="A26" t="s">
        <v>18</v>
      </c>
      <c r="B26" t="s">
        <v>45</v>
      </c>
      <c r="C26" t="s">
        <v>513</v>
      </c>
      <c r="D26" t="s">
        <v>513</v>
      </c>
      <c r="E26" t="s">
        <v>513</v>
      </c>
      <c r="F26" t="s">
        <v>514</v>
      </c>
      <c r="G26" t="s">
        <v>513</v>
      </c>
      <c r="H26" t="s">
        <v>513</v>
      </c>
      <c r="I26" t="s">
        <v>514</v>
      </c>
      <c r="J26">
        <v>5</v>
      </c>
      <c r="K26">
        <f t="shared" si="0"/>
        <v>5</v>
      </c>
      <c r="L26">
        <f t="shared" si="1"/>
        <v>5</v>
      </c>
      <c r="M26">
        <f t="shared" si="2"/>
        <v>5</v>
      </c>
      <c r="N26">
        <f t="shared" si="3"/>
        <v>0</v>
      </c>
      <c r="O26">
        <f t="shared" si="4"/>
        <v>5</v>
      </c>
      <c r="P26">
        <f t="shared" si="5"/>
        <v>5</v>
      </c>
      <c r="Q26">
        <f t="shared" si="6"/>
        <v>0</v>
      </c>
      <c r="R26">
        <f t="shared" si="7"/>
        <v>5</v>
      </c>
      <c r="T26" s="64">
        <f t="shared" si="8"/>
        <v>8.3999999999999986</v>
      </c>
    </row>
    <row r="27" spans="1:20">
      <c r="A27" t="s">
        <v>18</v>
      </c>
      <c r="B27" t="s">
        <v>46</v>
      </c>
      <c r="C27" t="s">
        <v>513</v>
      </c>
      <c r="D27" t="s">
        <v>513</v>
      </c>
      <c r="E27" t="s">
        <v>513</v>
      </c>
      <c r="F27" t="s">
        <v>513</v>
      </c>
      <c r="G27" t="s">
        <v>513</v>
      </c>
      <c r="H27" t="s">
        <v>513</v>
      </c>
      <c r="I27" t="s">
        <v>514</v>
      </c>
      <c r="J27">
        <v>0</v>
      </c>
      <c r="K27">
        <f t="shared" si="0"/>
        <v>5</v>
      </c>
      <c r="L27">
        <f t="shared" si="1"/>
        <v>5</v>
      </c>
      <c r="M27">
        <f t="shared" si="2"/>
        <v>5</v>
      </c>
      <c r="N27">
        <f t="shared" si="3"/>
        <v>5</v>
      </c>
      <c r="O27">
        <f t="shared" si="4"/>
        <v>5</v>
      </c>
      <c r="P27">
        <f t="shared" si="5"/>
        <v>5</v>
      </c>
      <c r="Q27">
        <f t="shared" si="6"/>
        <v>0</v>
      </c>
      <c r="R27">
        <f t="shared" si="7"/>
        <v>0</v>
      </c>
      <c r="T27" s="64">
        <f t="shared" si="8"/>
        <v>7.1999999999999993</v>
      </c>
    </row>
    <row r="28" spans="1:20">
      <c r="A28" t="s">
        <v>18</v>
      </c>
      <c r="B28" t="s">
        <v>47</v>
      </c>
      <c r="C28" t="s">
        <v>513</v>
      </c>
      <c r="D28" t="s">
        <v>513</v>
      </c>
      <c r="E28" t="s">
        <v>518</v>
      </c>
      <c r="F28" t="s">
        <v>514</v>
      </c>
      <c r="G28" t="s">
        <v>513</v>
      </c>
      <c r="H28" t="s">
        <v>513</v>
      </c>
      <c r="I28" t="s">
        <v>513</v>
      </c>
      <c r="J28">
        <v>5</v>
      </c>
      <c r="K28">
        <f t="shared" si="0"/>
        <v>5</v>
      </c>
      <c r="L28">
        <f t="shared" si="1"/>
        <v>5</v>
      </c>
      <c r="M28">
        <f t="shared" si="2"/>
        <v>0</v>
      </c>
      <c r="N28">
        <f t="shared" si="3"/>
        <v>0</v>
      </c>
      <c r="O28">
        <f t="shared" si="4"/>
        <v>5</v>
      </c>
      <c r="P28">
        <f t="shared" si="5"/>
        <v>5</v>
      </c>
      <c r="Q28">
        <f t="shared" si="6"/>
        <v>5</v>
      </c>
      <c r="R28">
        <f t="shared" si="7"/>
        <v>5</v>
      </c>
      <c r="T28" s="64">
        <f t="shared" si="8"/>
        <v>9.6</v>
      </c>
    </row>
    <row r="29" spans="1:20">
      <c r="A29" t="s">
        <v>18</v>
      </c>
      <c r="B29" t="s">
        <v>48</v>
      </c>
      <c r="C29" t="s">
        <v>513</v>
      </c>
      <c r="D29" t="s">
        <v>513</v>
      </c>
      <c r="E29" t="s">
        <v>513</v>
      </c>
      <c r="F29" t="s">
        <v>513</v>
      </c>
      <c r="G29" t="s">
        <v>513</v>
      </c>
      <c r="H29" t="s">
        <v>513</v>
      </c>
      <c r="I29" t="s">
        <v>513</v>
      </c>
      <c r="J29">
        <v>5</v>
      </c>
      <c r="K29">
        <f t="shared" si="0"/>
        <v>5</v>
      </c>
      <c r="L29">
        <f t="shared" si="1"/>
        <v>5</v>
      </c>
      <c r="M29">
        <f t="shared" si="2"/>
        <v>5</v>
      </c>
      <c r="N29">
        <f t="shared" si="3"/>
        <v>5</v>
      </c>
      <c r="O29">
        <f t="shared" si="4"/>
        <v>5</v>
      </c>
      <c r="P29">
        <f t="shared" si="5"/>
        <v>5</v>
      </c>
      <c r="Q29">
        <f t="shared" si="6"/>
        <v>5</v>
      </c>
      <c r="R29">
        <f t="shared" si="7"/>
        <v>5</v>
      </c>
      <c r="T29" s="64">
        <f t="shared" si="8"/>
        <v>11.2</v>
      </c>
    </row>
    <row r="30" spans="1:20">
      <c r="A30" t="s">
        <v>18</v>
      </c>
      <c r="B30" t="s">
        <v>49</v>
      </c>
      <c r="C30" t="s">
        <v>513</v>
      </c>
      <c r="D30" t="s">
        <v>513</v>
      </c>
      <c r="E30" t="s">
        <v>513</v>
      </c>
      <c r="F30" t="s">
        <v>513</v>
      </c>
      <c r="G30" t="s">
        <v>513</v>
      </c>
      <c r="H30" t="s">
        <v>513</v>
      </c>
      <c r="I30" t="s">
        <v>513</v>
      </c>
      <c r="J30">
        <v>5</v>
      </c>
      <c r="K30">
        <f t="shared" si="0"/>
        <v>5</v>
      </c>
      <c r="L30">
        <f t="shared" si="1"/>
        <v>5</v>
      </c>
      <c r="M30">
        <f t="shared" si="2"/>
        <v>5</v>
      </c>
      <c r="N30">
        <f t="shared" si="3"/>
        <v>5</v>
      </c>
      <c r="O30">
        <f t="shared" si="4"/>
        <v>5</v>
      </c>
      <c r="P30">
        <f t="shared" si="5"/>
        <v>5</v>
      </c>
      <c r="Q30">
        <f t="shared" si="6"/>
        <v>5</v>
      </c>
      <c r="R30">
        <f t="shared" si="7"/>
        <v>5</v>
      </c>
      <c r="T30" s="64">
        <f t="shared" si="8"/>
        <v>11.2</v>
      </c>
    </row>
    <row r="31" spans="1:20">
      <c r="A31" t="s">
        <v>18</v>
      </c>
      <c r="B31" t="s">
        <v>50</v>
      </c>
      <c r="C31" t="s">
        <v>513</v>
      </c>
      <c r="D31" t="s">
        <v>513</v>
      </c>
      <c r="E31" t="s">
        <v>513</v>
      </c>
      <c r="F31" t="s">
        <v>513</v>
      </c>
      <c r="G31" t="s">
        <v>513</v>
      </c>
      <c r="H31" t="s">
        <v>513</v>
      </c>
      <c r="I31" t="s">
        <v>513</v>
      </c>
      <c r="J31">
        <v>5</v>
      </c>
      <c r="K31">
        <f t="shared" si="0"/>
        <v>5</v>
      </c>
      <c r="L31">
        <f t="shared" si="1"/>
        <v>5</v>
      </c>
      <c r="M31">
        <f t="shared" si="2"/>
        <v>5</v>
      </c>
      <c r="N31">
        <f t="shared" si="3"/>
        <v>5</v>
      </c>
      <c r="O31">
        <f t="shared" si="4"/>
        <v>5</v>
      </c>
      <c r="P31">
        <f t="shared" si="5"/>
        <v>5</v>
      </c>
      <c r="Q31">
        <f t="shared" si="6"/>
        <v>5</v>
      </c>
      <c r="R31">
        <f t="shared" si="7"/>
        <v>5</v>
      </c>
      <c r="T31" s="64">
        <f t="shared" si="8"/>
        <v>11.2</v>
      </c>
    </row>
    <row r="32" spans="1:20">
      <c r="A32" t="s">
        <v>18</v>
      </c>
      <c r="B32" t="s">
        <v>51</v>
      </c>
      <c r="C32" t="s">
        <v>513</v>
      </c>
      <c r="D32" t="s">
        <v>513</v>
      </c>
      <c r="E32" t="s">
        <v>513</v>
      </c>
      <c r="F32" t="s">
        <v>513</v>
      </c>
      <c r="G32" t="s">
        <v>513</v>
      </c>
      <c r="H32" t="s">
        <v>513</v>
      </c>
      <c r="I32" t="s">
        <v>514</v>
      </c>
      <c r="J32">
        <v>5</v>
      </c>
      <c r="K32">
        <f t="shared" si="0"/>
        <v>5</v>
      </c>
      <c r="L32">
        <f t="shared" si="1"/>
        <v>5</v>
      </c>
      <c r="M32">
        <f t="shared" si="2"/>
        <v>5</v>
      </c>
      <c r="N32">
        <f t="shared" si="3"/>
        <v>5</v>
      </c>
      <c r="O32">
        <f t="shared" si="4"/>
        <v>5</v>
      </c>
      <c r="P32">
        <f t="shared" si="5"/>
        <v>5</v>
      </c>
      <c r="Q32">
        <f t="shared" si="6"/>
        <v>0</v>
      </c>
      <c r="R32">
        <f t="shared" si="7"/>
        <v>5</v>
      </c>
      <c r="T32" s="64">
        <f t="shared" si="8"/>
        <v>9.1999999999999993</v>
      </c>
    </row>
    <row r="33" spans="1:20">
      <c r="A33" t="s">
        <v>18</v>
      </c>
      <c r="B33" t="s">
        <v>52</v>
      </c>
      <c r="C33" t="s">
        <v>513</v>
      </c>
      <c r="D33" t="s">
        <v>513</v>
      </c>
      <c r="E33" t="s">
        <v>513</v>
      </c>
      <c r="F33" t="s">
        <v>513</v>
      </c>
      <c r="G33" t="s">
        <v>513</v>
      </c>
      <c r="H33" t="s">
        <v>513</v>
      </c>
      <c r="I33" t="s">
        <v>514</v>
      </c>
      <c r="J33">
        <v>5</v>
      </c>
      <c r="K33">
        <f t="shared" si="0"/>
        <v>5</v>
      </c>
      <c r="L33">
        <f t="shared" si="1"/>
        <v>5</v>
      </c>
      <c r="M33">
        <f t="shared" si="2"/>
        <v>5</v>
      </c>
      <c r="N33">
        <f t="shared" si="3"/>
        <v>5</v>
      </c>
      <c r="O33">
        <f t="shared" si="4"/>
        <v>5</v>
      </c>
      <c r="P33">
        <f t="shared" si="5"/>
        <v>5</v>
      </c>
      <c r="Q33">
        <f t="shared" si="6"/>
        <v>0</v>
      </c>
      <c r="R33">
        <f t="shared" si="7"/>
        <v>5</v>
      </c>
      <c r="T33" s="64">
        <f t="shared" si="8"/>
        <v>9.1999999999999993</v>
      </c>
    </row>
    <row r="34" spans="1:20">
      <c r="A34" t="s">
        <v>18</v>
      </c>
      <c r="B34" t="s">
        <v>53</v>
      </c>
      <c r="C34" t="s">
        <v>513</v>
      </c>
      <c r="D34" t="s">
        <v>513</v>
      </c>
      <c r="E34" t="s">
        <v>513</v>
      </c>
      <c r="F34" t="s">
        <v>513</v>
      </c>
      <c r="G34" t="s">
        <v>513</v>
      </c>
      <c r="H34" t="s">
        <v>513</v>
      </c>
      <c r="I34" t="s">
        <v>513</v>
      </c>
      <c r="J34">
        <v>5</v>
      </c>
      <c r="K34">
        <f t="shared" si="0"/>
        <v>5</v>
      </c>
      <c r="L34">
        <f t="shared" si="1"/>
        <v>5</v>
      </c>
      <c r="M34">
        <f t="shared" si="2"/>
        <v>5</v>
      </c>
      <c r="N34">
        <f t="shared" si="3"/>
        <v>5</v>
      </c>
      <c r="O34">
        <f t="shared" si="4"/>
        <v>5</v>
      </c>
      <c r="P34">
        <f t="shared" si="5"/>
        <v>5</v>
      </c>
      <c r="Q34">
        <f t="shared" si="6"/>
        <v>5</v>
      </c>
      <c r="R34">
        <f t="shared" si="7"/>
        <v>5</v>
      </c>
      <c r="T34" s="64">
        <f t="shared" si="8"/>
        <v>11.2</v>
      </c>
    </row>
    <row r="35" spans="1:20">
      <c r="A35" t="s">
        <v>18</v>
      </c>
      <c r="B35" t="s">
        <v>54</v>
      </c>
      <c r="C35" t="s">
        <v>513</v>
      </c>
      <c r="D35" t="s">
        <v>513</v>
      </c>
      <c r="E35" t="s">
        <v>513</v>
      </c>
      <c r="F35" t="s">
        <v>513</v>
      </c>
      <c r="G35" t="s">
        <v>513</v>
      </c>
      <c r="H35" t="s">
        <v>513</v>
      </c>
      <c r="I35" t="s">
        <v>513</v>
      </c>
      <c r="J35">
        <v>5</v>
      </c>
      <c r="K35">
        <f t="shared" si="0"/>
        <v>5</v>
      </c>
      <c r="L35">
        <f t="shared" si="1"/>
        <v>5</v>
      </c>
      <c r="M35">
        <f t="shared" si="2"/>
        <v>5</v>
      </c>
      <c r="N35">
        <f t="shared" si="3"/>
        <v>5</v>
      </c>
      <c r="O35">
        <f t="shared" si="4"/>
        <v>5</v>
      </c>
      <c r="P35">
        <f t="shared" si="5"/>
        <v>5</v>
      </c>
      <c r="Q35">
        <f t="shared" si="6"/>
        <v>5</v>
      </c>
      <c r="R35">
        <f t="shared" si="7"/>
        <v>5</v>
      </c>
      <c r="T35" s="64">
        <f t="shared" si="8"/>
        <v>11.2</v>
      </c>
    </row>
    <row r="36" spans="1:20">
      <c r="A36" t="s">
        <v>18</v>
      </c>
      <c r="B36" t="s">
        <v>56</v>
      </c>
      <c r="C36" t="s">
        <v>513</v>
      </c>
      <c r="D36" t="s">
        <v>513</v>
      </c>
      <c r="E36" t="s">
        <v>513</v>
      </c>
      <c r="F36" t="s">
        <v>513</v>
      </c>
      <c r="G36" t="s">
        <v>513</v>
      </c>
      <c r="H36" t="s">
        <v>513</v>
      </c>
      <c r="I36" t="s">
        <v>514</v>
      </c>
      <c r="J36">
        <v>0</v>
      </c>
      <c r="K36">
        <f t="shared" si="0"/>
        <v>5</v>
      </c>
      <c r="L36">
        <f t="shared" si="1"/>
        <v>5</v>
      </c>
      <c r="M36">
        <f t="shared" si="2"/>
        <v>5</v>
      </c>
      <c r="N36">
        <f t="shared" si="3"/>
        <v>5</v>
      </c>
      <c r="O36">
        <f t="shared" si="4"/>
        <v>5</v>
      </c>
      <c r="P36">
        <f t="shared" si="5"/>
        <v>5</v>
      </c>
      <c r="Q36">
        <f t="shared" si="6"/>
        <v>0</v>
      </c>
      <c r="R36">
        <f t="shared" si="7"/>
        <v>0</v>
      </c>
      <c r="T36" s="64">
        <f t="shared" si="8"/>
        <v>7.1999999999999993</v>
      </c>
    </row>
    <row r="37" spans="1:20">
      <c r="A37" t="s">
        <v>18</v>
      </c>
      <c r="B37" t="s">
        <v>57</v>
      </c>
      <c r="C37" t="s">
        <v>514</v>
      </c>
      <c r="D37" t="s">
        <v>513</v>
      </c>
      <c r="E37" t="s">
        <v>518</v>
      </c>
      <c r="F37" t="s">
        <v>518</v>
      </c>
      <c r="G37" t="s">
        <v>518</v>
      </c>
      <c r="H37" t="s">
        <v>518</v>
      </c>
      <c r="I37" t="s">
        <v>514</v>
      </c>
      <c r="J37">
        <v>0</v>
      </c>
      <c r="K37">
        <f t="shared" si="0"/>
        <v>0</v>
      </c>
      <c r="L37">
        <f t="shared" si="1"/>
        <v>5</v>
      </c>
      <c r="M37">
        <f t="shared" si="2"/>
        <v>0</v>
      </c>
      <c r="N37">
        <f t="shared" si="3"/>
        <v>0</v>
      </c>
      <c r="O37">
        <f t="shared" si="4"/>
        <v>0</v>
      </c>
      <c r="P37">
        <f t="shared" si="5"/>
        <v>0</v>
      </c>
      <c r="Q37">
        <f t="shared" si="6"/>
        <v>0</v>
      </c>
      <c r="R37">
        <f t="shared" si="7"/>
        <v>0</v>
      </c>
      <c r="T37" s="64">
        <f t="shared" si="8"/>
        <v>0.8</v>
      </c>
    </row>
    <row r="38" spans="1:20">
      <c r="A38" t="s">
        <v>18</v>
      </c>
      <c r="B38" t="s">
        <v>58</v>
      </c>
      <c r="C38" t="s">
        <v>513</v>
      </c>
      <c r="D38" t="s">
        <v>513</v>
      </c>
      <c r="E38" t="s">
        <v>513</v>
      </c>
      <c r="F38" t="s">
        <v>513</v>
      </c>
      <c r="G38" t="s">
        <v>513</v>
      </c>
      <c r="H38" t="s">
        <v>513</v>
      </c>
      <c r="I38" t="s">
        <v>513</v>
      </c>
      <c r="J38">
        <v>0</v>
      </c>
      <c r="K38">
        <f t="shared" si="0"/>
        <v>5</v>
      </c>
      <c r="L38">
        <f t="shared" si="1"/>
        <v>5</v>
      </c>
      <c r="M38">
        <f t="shared" si="2"/>
        <v>5</v>
      </c>
      <c r="N38">
        <f t="shared" si="3"/>
        <v>5</v>
      </c>
      <c r="O38">
        <f t="shared" si="4"/>
        <v>5</v>
      </c>
      <c r="P38">
        <f t="shared" si="5"/>
        <v>5</v>
      </c>
      <c r="Q38">
        <f t="shared" si="6"/>
        <v>5</v>
      </c>
      <c r="R38">
        <f t="shared" si="7"/>
        <v>0</v>
      </c>
      <c r="T38" s="64">
        <f t="shared" si="8"/>
        <v>9.1999999999999993</v>
      </c>
    </row>
    <row r="39" spans="1:20">
      <c r="A39" t="s">
        <v>18</v>
      </c>
      <c r="B39" t="s">
        <v>59</v>
      </c>
      <c r="C39" t="s">
        <v>513</v>
      </c>
      <c r="D39" t="s">
        <v>513</v>
      </c>
      <c r="E39" t="s">
        <v>513</v>
      </c>
      <c r="F39" t="s">
        <v>514</v>
      </c>
      <c r="G39" t="s">
        <v>513</v>
      </c>
      <c r="H39" t="s">
        <v>513</v>
      </c>
      <c r="I39" t="s">
        <v>513</v>
      </c>
      <c r="J39">
        <v>5</v>
      </c>
      <c r="K39">
        <f t="shared" si="0"/>
        <v>5</v>
      </c>
      <c r="L39">
        <f t="shared" si="1"/>
        <v>5</v>
      </c>
      <c r="M39">
        <f t="shared" si="2"/>
        <v>5</v>
      </c>
      <c r="N39">
        <f t="shared" si="3"/>
        <v>0</v>
      </c>
      <c r="O39">
        <f t="shared" si="4"/>
        <v>5</v>
      </c>
      <c r="P39">
        <f t="shared" si="5"/>
        <v>5</v>
      </c>
      <c r="Q39">
        <f t="shared" si="6"/>
        <v>5</v>
      </c>
      <c r="R39">
        <f t="shared" si="7"/>
        <v>5</v>
      </c>
      <c r="T39" s="64">
        <f t="shared" si="8"/>
        <v>10.399999999999999</v>
      </c>
    </row>
    <row r="40" spans="1:20">
      <c r="A40" t="s">
        <v>18</v>
      </c>
      <c r="B40" t="s">
        <v>60</v>
      </c>
      <c r="C40" t="s">
        <v>514</v>
      </c>
      <c r="D40" t="s">
        <v>513</v>
      </c>
      <c r="E40" t="s">
        <v>513</v>
      </c>
      <c r="F40" t="s">
        <v>513</v>
      </c>
      <c r="G40" t="s">
        <v>513</v>
      </c>
      <c r="H40" t="s">
        <v>513</v>
      </c>
      <c r="I40" t="s">
        <v>513</v>
      </c>
      <c r="J40">
        <v>5</v>
      </c>
      <c r="K40">
        <f t="shared" si="0"/>
        <v>0</v>
      </c>
      <c r="L40">
        <f t="shared" si="1"/>
        <v>5</v>
      </c>
      <c r="M40">
        <f t="shared" si="2"/>
        <v>5</v>
      </c>
      <c r="N40">
        <f t="shared" si="3"/>
        <v>5</v>
      </c>
      <c r="O40">
        <f t="shared" si="4"/>
        <v>5</v>
      </c>
      <c r="P40">
        <f t="shared" si="5"/>
        <v>5</v>
      </c>
      <c r="Q40">
        <f t="shared" si="6"/>
        <v>5</v>
      </c>
      <c r="R40">
        <f t="shared" si="7"/>
        <v>5</v>
      </c>
      <c r="T40" s="64">
        <f t="shared" si="8"/>
        <v>9.1999999999999993</v>
      </c>
    </row>
    <row r="41" spans="1:20">
      <c r="A41" t="s">
        <v>18</v>
      </c>
      <c r="B41" t="s">
        <v>61</v>
      </c>
      <c r="C41" t="s">
        <v>513</v>
      </c>
      <c r="D41" t="s">
        <v>513</v>
      </c>
      <c r="E41" t="s">
        <v>514</v>
      </c>
      <c r="F41" t="s">
        <v>514</v>
      </c>
      <c r="G41" t="s">
        <v>513</v>
      </c>
      <c r="H41" t="s">
        <v>513</v>
      </c>
      <c r="I41" t="s">
        <v>513</v>
      </c>
      <c r="J41">
        <v>5</v>
      </c>
      <c r="K41">
        <f t="shared" si="0"/>
        <v>5</v>
      </c>
      <c r="L41">
        <f t="shared" si="1"/>
        <v>5</v>
      </c>
      <c r="M41">
        <f t="shared" si="2"/>
        <v>0</v>
      </c>
      <c r="N41">
        <f t="shared" si="3"/>
        <v>0</v>
      </c>
      <c r="O41">
        <f t="shared" si="4"/>
        <v>5</v>
      </c>
      <c r="P41">
        <f t="shared" si="5"/>
        <v>5</v>
      </c>
      <c r="Q41">
        <f t="shared" si="6"/>
        <v>5</v>
      </c>
      <c r="R41">
        <f t="shared" si="7"/>
        <v>5</v>
      </c>
      <c r="T41" s="64">
        <f t="shared" si="8"/>
        <v>9.6</v>
      </c>
    </row>
    <row r="42" spans="1:20">
      <c r="A42" t="s">
        <v>18</v>
      </c>
      <c r="B42" t="s">
        <v>62</v>
      </c>
      <c r="C42" t="s">
        <v>513</v>
      </c>
      <c r="D42" t="s">
        <v>513</v>
      </c>
      <c r="E42" t="s">
        <v>513</v>
      </c>
      <c r="F42" t="s">
        <v>513</v>
      </c>
      <c r="G42" t="s">
        <v>513</v>
      </c>
      <c r="H42" t="s">
        <v>513</v>
      </c>
      <c r="I42" t="s">
        <v>513</v>
      </c>
      <c r="J42">
        <v>5</v>
      </c>
      <c r="K42">
        <f t="shared" si="0"/>
        <v>5</v>
      </c>
      <c r="L42">
        <f t="shared" si="1"/>
        <v>5</v>
      </c>
      <c r="M42">
        <f t="shared" si="2"/>
        <v>5</v>
      </c>
      <c r="N42">
        <f t="shared" si="3"/>
        <v>5</v>
      </c>
      <c r="O42">
        <f t="shared" si="4"/>
        <v>5</v>
      </c>
      <c r="P42">
        <f t="shared" si="5"/>
        <v>5</v>
      </c>
      <c r="Q42">
        <f t="shared" si="6"/>
        <v>5</v>
      </c>
      <c r="R42">
        <f t="shared" si="7"/>
        <v>5</v>
      </c>
      <c r="T42" s="64">
        <f t="shared" si="8"/>
        <v>11.2</v>
      </c>
    </row>
    <row r="43" spans="1:20">
      <c r="A43" t="s">
        <v>18</v>
      </c>
      <c r="B43" t="s">
        <v>63</v>
      </c>
      <c r="C43" t="s">
        <v>514</v>
      </c>
      <c r="D43" t="s">
        <v>513</v>
      </c>
      <c r="E43" t="s">
        <v>513</v>
      </c>
      <c r="F43" t="s">
        <v>513</v>
      </c>
      <c r="G43" t="s">
        <v>513</v>
      </c>
      <c r="H43" t="s">
        <v>514</v>
      </c>
      <c r="I43" t="s">
        <v>514</v>
      </c>
      <c r="J43">
        <v>0</v>
      </c>
      <c r="K43">
        <f t="shared" si="0"/>
        <v>0</v>
      </c>
      <c r="L43">
        <f t="shared" si="1"/>
        <v>5</v>
      </c>
      <c r="M43">
        <f t="shared" si="2"/>
        <v>5</v>
      </c>
      <c r="N43">
        <f t="shared" si="3"/>
        <v>5</v>
      </c>
      <c r="O43">
        <f t="shared" si="4"/>
        <v>5</v>
      </c>
      <c r="P43">
        <f t="shared" si="5"/>
        <v>0</v>
      </c>
      <c r="Q43">
        <f t="shared" si="6"/>
        <v>0</v>
      </c>
      <c r="R43">
        <f t="shared" si="7"/>
        <v>0</v>
      </c>
      <c r="T43" s="64">
        <f t="shared" si="8"/>
        <v>4.4000000000000004</v>
      </c>
    </row>
    <row r="44" spans="1:20">
      <c r="A44" t="s">
        <v>18</v>
      </c>
      <c r="B44" t="s">
        <v>64</v>
      </c>
      <c r="C44" t="s">
        <v>513</v>
      </c>
      <c r="D44" t="s">
        <v>513</v>
      </c>
      <c r="E44" t="s">
        <v>513</v>
      </c>
      <c r="F44" t="s">
        <v>513</v>
      </c>
      <c r="G44" t="s">
        <v>513</v>
      </c>
      <c r="H44" t="s">
        <v>513</v>
      </c>
      <c r="I44" t="s">
        <v>514</v>
      </c>
      <c r="J44">
        <v>5</v>
      </c>
      <c r="K44">
        <f t="shared" si="0"/>
        <v>5</v>
      </c>
      <c r="L44">
        <f t="shared" si="1"/>
        <v>5</v>
      </c>
      <c r="M44">
        <f t="shared" si="2"/>
        <v>5</v>
      </c>
      <c r="N44">
        <f t="shared" si="3"/>
        <v>5</v>
      </c>
      <c r="O44">
        <f t="shared" si="4"/>
        <v>5</v>
      </c>
      <c r="P44">
        <f t="shared" si="5"/>
        <v>5</v>
      </c>
      <c r="Q44">
        <f t="shared" si="6"/>
        <v>0</v>
      </c>
      <c r="R44">
        <f t="shared" si="7"/>
        <v>5</v>
      </c>
      <c r="T44" s="64">
        <f t="shared" si="8"/>
        <v>9.1999999999999993</v>
      </c>
    </row>
    <row r="45" spans="1:20">
      <c r="A45" t="s">
        <v>18</v>
      </c>
      <c r="B45" t="s">
        <v>65</v>
      </c>
      <c r="C45" t="s">
        <v>513</v>
      </c>
      <c r="D45" t="s">
        <v>513</v>
      </c>
      <c r="E45" t="s">
        <v>513</v>
      </c>
      <c r="F45" t="s">
        <v>513</v>
      </c>
      <c r="G45" t="s">
        <v>513</v>
      </c>
      <c r="H45" t="s">
        <v>513</v>
      </c>
      <c r="I45" t="s">
        <v>514</v>
      </c>
      <c r="J45">
        <v>0</v>
      </c>
      <c r="K45">
        <f t="shared" si="0"/>
        <v>5</v>
      </c>
      <c r="L45">
        <f t="shared" si="1"/>
        <v>5</v>
      </c>
      <c r="M45">
        <f t="shared" si="2"/>
        <v>5</v>
      </c>
      <c r="N45">
        <f t="shared" si="3"/>
        <v>5</v>
      </c>
      <c r="O45">
        <f t="shared" si="4"/>
        <v>5</v>
      </c>
      <c r="P45">
        <f t="shared" si="5"/>
        <v>5</v>
      </c>
      <c r="Q45">
        <f t="shared" si="6"/>
        <v>0</v>
      </c>
      <c r="R45">
        <f t="shared" si="7"/>
        <v>0</v>
      </c>
      <c r="T45" s="64">
        <f t="shared" si="8"/>
        <v>7.1999999999999993</v>
      </c>
    </row>
    <row r="46" spans="1:20">
      <c r="A46" t="s">
        <v>18</v>
      </c>
      <c r="B46" t="s">
        <v>66</v>
      </c>
      <c r="C46" t="s">
        <v>513</v>
      </c>
      <c r="D46" t="s">
        <v>513</v>
      </c>
      <c r="E46" t="s">
        <v>513</v>
      </c>
      <c r="F46" t="s">
        <v>513</v>
      </c>
      <c r="G46" t="s">
        <v>513</v>
      </c>
      <c r="H46" t="s">
        <v>513</v>
      </c>
      <c r="I46" t="s">
        <v>513</v>
      </c>
      <c r="J46">
        <v>5</v>
      </c>
      <c r="K46">
        <f t="shared" si="0"/>
        <v>5</v>
      </c>
      <c r="L46">
        <f t="shared" si="1"/>
        <v>5</v>
      </c>
      <c r="M46">
        <f t="shared" si="2"/>
        <v>5</v>
      </c>
      <c r="N46">
        <f t="shared" si="3"/>
        <v>5</v>
      </c>
      <c r="O46">
        <f t="shared" si="4"/>
        <v>5</v>
      </c>
      <c r="P46">
        <f t="shared" si="5"/>
        <v>5</v>
      </c>
      <c r="Q46">
        <f t="shared" si="6"/>
        <v>5</v>
      </c>
      <c r="R46">
        <f t="shared" si="7"/>
        <v>5</v>
      </c>
      <c r="T46" s="64">
        <f t="shared" si="8"/>
        <v>11.2</v>
      </c>
    </row>
    <row r="47" spans="1:20">
      <c r="A47" t="s">
        <v>18</v>
      </c>
      <c r="B47" t="s">
        <v>67</v>
      </c>
      <c r="C47" t="s">
        <v>514</v>
      </c>
      <c r="D47" t="s">
        <v>513</v>
      </c>
      <c r="E47" t="s">
        <v>518</v>
      </c>
      <c r="F47" t="s">
        <v>513</v>
      </c>
      <c r="G47" t="s">
        <v>513</v>
      </c>
      <c r="H47" t="s">
        <v>514</v>
      </c>
      <c r="I47" t="s">
        <v>514</v>
      </c>
      <c r="J47">
        <v>5</v>
      </c>
      <c r="K47">
        <f t="shared" si="0"/>
        <v>0</v>
      </c>
      <c r="L47">
        <f t="shared" si="1"/>
        <v>5</v>
      </c>
      <c r="M47">
        <f t="shared" si="2"/>
        <v>0</v>
      </c>
      <c r="N47">
        <f t="shared" si="3"/>
        <v>5</v>
      </c>
      <c r="O47">
        <f t="shared" si="4"/>
        <v>5</v>
      </c>
      <c r="P47">
        <f t="shared" si="5"/>
        <v>0</v>
      </c>
      <c r="Q47">
        <f t="shared" si="6"/>
        <v>0</v>
      </c>
      <c r="R47">
        <f t="shared" si="7"/>
        <v>5</v>
      </c>
      <c r="T47" s="64">
        <f t="shared" si="8"/>
        <v>5.6</v>
      </c>
    </row>
    <row r="48" spans="1:20">
      <c r="A48" t="s">
        <v>18</v>
      </c>
      <c r="B48" t="s">
        <v>68</v>
      </c>
      <c r="C48" t="s">
        <v>514</v>
      </c>
      <c r="D48" t="s">
        <v>513</v>
      </c>
      <c r="E48" t="s">
        <v>513</v>
      </c>
      <c r="F48" t="s">
        <v>513</v>
      </c>
      <c r="G48" t="s">
        <v>514</v>
      </c>
      <c r="H48" t="s">
        <v>514</v>
      </c>
      <c r="I48" t="s">
        <v>513</v>
      </c>
      <c r="J48">
        <v>5</v>
      </c>
      <c r="K48">
        <f t="shared" si="0"/>
        <v>0</v>
      </c>
      <c r="L48">
        <f t="shared" si="1"/>
        <v>5</v>
      </c>
      <c r="M48">
        <f t="shared" si="2"/>
        <v>5</v>
      </c>
      <c r="N48">
        <f t="shared" si="3"/>
        <v>5</v>
      </c>
      <c r="O48">
        <f t="shared" si="4"/>
        <v>0</v>
      </c>
      <c r="P48">
        <f t="shared" si="5"/>
        <v>0</v>
      </c>
      <c r="Q48">
        <f t="shared" si="6"/>
        <v>5</v>
      </c>
      <c r="R48">
        <f t="shared" si="7"/>
        <v>5</v>
      </c>
      <c r="S48" s="65" t="s">
        <v>603</v>
      </c>
      <c r="T48" s="64">
        <f t="shared" si="8"/>
        <v>6.4</v>
      </c>
    </row>
    <row r="49" spans="1:20">
      <c r="A49" t="s">
        <v>18</v>
      </c>
      <c r="B49" t="s">
        <v>69</v>
      </c>
      <c r="C49" t="s">
        <v>513</v>
      </c>
      <c r="D49" t="s">
        <v>513</v>
      </c>
      <c r="E49" t="s">
        <v>513</v>
      </c>
      <c r="F49" t="s">
        <v>513</v>
      </c>
      <c r="G49" t="s">
        <v>513</v>
      </c>
      <c r="H49" t="s">
        <v>513</v>
      </c>
      <c r="I49" t="s">
        <v>513</v>
      </c>
      <c r="J49">
        <v>5</v>
      </c>
      <c r="K49">
        <f t="shared" si="0"/>
        <v>5</v>
      </c>
      <c r="L49">
        <f t="shared" si="1"/>
        <v>5</v>
      </c>
      <c r="M49">
        <f t="shared" si="2"/>
        <v>5</v>
      </c>
      <c r="N49">
        <f t="shared" si="3"/>
        <v>5</v>
      </c>
      <c r="O49">
        <f t="shared" si="4"/>
        <v>5</v>
      </c>
      <c r="P49">
        <f t="shared" si="5"/>
        <v>5</v>
      </c>
      <c r="Q49">
        <f t="shared" si="6"/>
        <v>5</v>
      </c>
      <c r="R49">
        <f t="shared" si="7"/>
        <v>5</v>
      </c>
      <c r="T49" s="64">
        <f t="shared" si="8"/>
        <v>11.2</v>
      </c>
    </row>
    <row r="50" spans="1:20">
      <c r="A50" t="s">
        <v>18</v>
      </c>
      <c r="B50" t="s">
        <v>70</v>
      </c>
      <c r="C50" t="s">
        <v>513</v>
      </c>
      <c r="D50" t="s">
        <v>513</v>
      </c>
      <c r="E50" t="s">
        <v>513</v>
      </c>
      <c r="F50" t="s">
        <v>513</v>
      </c>
      <c r="G50" t="s">
        <v>513</v>
      </c>
      <c r="H50" t="s">
        <v>513</v>
      </c>
      <c r="I50" t="s">
        <v>513</v>
      </c>
      <c r="J50">
        <v>5</v>
      </c>
      <c r="K50">
        <f t="shared" si="0"/>
        <v>5</v>
      </c>
      <c r="L50">
        <f t="shared" si="1"/>
        <v>5</v>
      </c>
      <c r="M50">
        <f t="shared" si="2"/>
        <v>5</v>
      </c>
      <c r="N50">
        <f t="shared" si="3"/>
        <v>5</v>
      </c>
      <c r="O50">
        <f t="shared" si="4"/>
        <v>5</v>
      </c>
      <c r="P50">
        <f t="shared" si="5"/>
        <v>5</v>
      </c>
      <c r="Q50">
        <f t="shared" si="6"/>
        <v>5</v>
      </c>
      <c r="R50">
        <f t="shared" si="7"/>
        <v>5</v>
      </c>
      <c r="T50" s="64">
        <f t="shared" si="8"/>
        <v>11.2</v>
      </c>
    </row>
    <row r="51" spans="1:20">
      <c r="A51" t="s">
        <v>18</v>
      </c>
      <c r="B51" t="s">
        <v>71</v>
      </c>
      <c r="C51" t="s">
        <v>513</v>
      </c>
      <c r="D51" t="s">
        <v>513</v>
      </c>
      <c r="E51" t="s">
        <v>513</v>
      </c>
      <c r="F51" t="s">
        <v>513</v>
      </c>
      <c r="G51" t="s">
        <v>513</v>
      </c>
      <c r="H51" t="s">
        <v>513</v>
      </c>
      <c r="I51" t="s">
        <v>513</v>
      </c>
      <c r="J51">
        <v>5</v>
      </c>
      <c r="K51">
        <f t="shared" si="0"/>
        <v>5</v>
      </c>
      <c r="L51">
        <f t="shared" si="1"/>
        <v>5</v>
      </c>
      <c r="M51">
        <f t="shared" si="2"/>
        <v>5</v>
      </c>
      <c r="N51">
        <f t="shared" si="3"/>
        <v>5</v>
      </c>
      <c r="O51">
        <f t="shared" si="4"/>
        <v>5</v>
      </c>
      <c r="P51">
        <f t="shared" si="5"/>
        <v>5</v>
      </c>
      <c r="Q51">
        <f t="shared" si="6"/>
        <v>5</v>
      </c>
      <c r="R51">
        <f t="shared" si="7"/>
        <v>5</v>
      </c>
      <c r="T51" s="64">
        <f t="shared" si="8"/>
        <v>11.2</v>
      </c>
    </row>
    <row r="52" spans="1:20">
      <c r="A52" t="s">
        <v>18</v>
      </c>
      <c r="B52" t="s">
        <v>72</v>
      </c>
      <c r="C52" t="s">
        <v>513</v>
      </c>
      <c r="D52" t="s">
        <v>513</v>
      </c>
      <c r="E52" t="s">
        <v>513</v>
      </c>
      <c r="F52" t="s">
        <v>513</v>
      </c>
      <c r="G52" t="s">
        <v>513</v>
      </c>
      <c r="H52" t="s">
        <v>513</v>
      </c>
      <c r="I52" t="s">
        <v>513</v>
      </c>
      <c r="J52">
        <v>5</v>
      </c>
      <c r="K52">
        <f t="shared" si="0"/>
        <v>5</v>
      </c>
      <c r="L52">
        <f t="shared" si="1"/>
        <v>5</v>
      </c>
      <c r="M52">
        <f t="shared" si="2"/>
        <v>5</v>
      </c>
      <c r="N52">
        <f t="shared" si="3"/>
        <v>5</v>
      </c>
      <c r="O52">
        <f t="shared" si="4"/>
        <v>5</v>
      </c>
      <c r="P52">
        <f t="shared" si="5"/>
        <v>5</v>
      </c>
      <c r="Q52">
        <f t="shared" si="6"/>
        <v>5</v>
      </c>
      <c r="R52">
        <f t="shared" si="7"/>
        <v>5</v>
      </c>
      <c r="T52" s="64">
        <f t="shared" si="8"/>
        <v>11.2</v>
      </c>
    </row>
    <row r="53" spans="1:20">
      <c r="A53" t="s">
        <v>18</v>
      </c>
      <c r="B53" t="s">
        <v>73</v>
      </c>
      <c r="C53" t="s">
        <v>513</v>
      </c>
      <c r="D53" t="s">
        <v>513</v>
      </c>
      <c r="E53" t="s">
        <v>513</v>
      </c>
      <c r="F53" t="s">
        <v>513</v>
      </c>
      <c r="G53" t="s">
        <v>513</v>
      </c>
      <c r="H53" t="s">
        <v>513</v>
      </c>
      <c r="I53" t="s">
        <v>513</v>
      </c>
      <c r="J53">
        <v>5</v>
      </c>
      <c r="K53">
        <f t="shared" si="0"/>
        <v>5</v>
      </c>
      <c r="L53">
        <f t="shared" si="1"/>
        <v>5</v>
      </c>
      <c r="M53">
        <f t="shared" si="2"/>
        <v>5</v>
      </c>
      <c r="N53">
        <f t="shared" si="3"/>
        <v>5</v>
      </c>
      <c r="O53">
        <f t="shared" si="4"/>
        <v>5</v>
      </c>
      <c r="P53">
        <f t="shared" si="5"/>
        <v>5</v>
      </c>
      <c r="Q53">
        <f t="shared" si="6"/>
        <v>5</v>
      </c>
      <c r="R53">
        <f t="shared" si="7"/>
        <v>5</v>
      </c>
      <c r="T53" s="64">
        <f t="shared" si="8"/>
        <v>11.2</v>
      </c>
    </row>
    <row r="54" spans="1:20">
      <c r="A54" t="s">
        <v>18</v>
      </c>
      <c r="B54" t="s">
        <v>74</v>
      </c>
      <c r="C54" t="s">
        <v>513</v>
      </c>
      <c r="D54" t="s">
        <v>513</v>
      </c>
      <c r="E54" t="s">
        <v>513</v>
      </c>
      <c r="F54" t="s">
        <v>513</v>
      </c>
      <c r="G54" t="s">
        <v>513</v>
      </c>
      <c r="H54" t="s">
        <v>513</v>
      </c>
      <c r="I54" t="s">
        <v>513</v>
      </c>
      <c r="J54">
        <v>0</v>
      </c>
      <c r="K54">
        <f t="shared" si="0"/>
        <v>5</v>
      </c>
      <c r="L54">
        <f t="shared" si="1"/>
        <v>5</v>
      </c>
      <c r="M54">
        <f t="shared" si="2"/>
        <v>5</v>
      </c>
      <c r="N54">
        <f t="shared" si="3"/>
        <v>5</v>
      </c>
      <c r="O54">
        <f t="shared" si="4"/>
        <v>5</v>
      </c>
      <c r="P54">
        <f t="shared" si="5"/>
        <v>5</v>
      </c>
      <c r="Q54">
        <f t="shared" si="6"/>
        <v>5</v>
      </c>
      <c r="R54">
        <f t="shared" si="7"/>
        <v>0</v>
      </c>
      <c r="T54" s="64">
        <f t="shared" si="8"/>
        <v>9.1999999999999993</v>
      </c>
    </row>
    <row r="55" spans="1:20">
      <c r="A55" t="s">
        <v>18</v>
      </c>
      <c r="B55" t="s">
        <v>75</v>
      </c>
      <c r="C55" t="s">
        <v>513</v>
      </c>
      <c r="D55" t="s">
        <v>513</v>
      </c>
      <c r="E55" t="s">
        <v>513</v>
      </c>
      <c r="F55" t="s">
        <v>513</v>
      </c>
      <c r="G55" t="s">
        <v>513</v>
      </c>
      <c r="H55" t="s">
        <v>513</v>
      </c>
      <c r="I55" t="s">
        <v>513</v>
      </c>
      <c r="J55">
        <v>5</v>
      </c>
      <c r="K55">
        <f t="shared" si="0"/>
        <v>5</v>
      </c>
      <c r="L55">
        <f t="shared" si="1"/>
        <v>5</v>
      </c>
      <c r="M55">
        <f t="shared" si="2"/>
        <v>5</v>
      </c>
      <c r="N55">
        <f t="shared" si="3"/>
        <v>5</v>
      </c>
      <c r="O55">
        <f t="shared" si="4"/>
        <v>5</v>
      </c>
      <c r="P55">
        <f t="shared" si="5"/>
        <v>5</v>
      </c>
      <c r="Q55">
        <f t="shared" si="6"/>
        <v>5</v>
      </c>
      <c r="R55">
        <f t="shared" si="7"/>
        <v>5</v>
      </c>
      <c r="T55" s="64">
        <f t="shared" si="8"/>
        <v>11.2</v>
      </c>
    </row>
    <row r="56" spans="1:20">
      <c r="A56" t="s">
        <v>18</v>
      </c>
      <c r="B56" t="s">
        <v>76</v>
      </c>
      <c r="C56" t="s">
        <v>513</v>
      </c>
      <c r="D56" t="s">
        <v>513</v>
      </c>
      <c r="E56" t="s">
        <v>513</v>
      </c>
      <c r="F56" t="s">
        <v>513</v>
      </c>
      <c r="G56" t="s">
        <v>513</v>
      </c>
      <c r="H56" t="s">
        <v>513</v>
      </c>
      <c r="I56" t="s">
        <v>513</v>
      </c>
      <c r="J56">
        <v>5</v>
      </c>
      <c r="K56">
        <f t="shared" si="0"/>
        <v>5</v>
      </c>
      <c r="L56">
        <f t="shared" si="1"/>
        <v>5</v>
      </c>
      <c r="M56">
        <f t="shared" si="2"/>
        <v>5</v>
      </c>
      <c r="N56">
        <f t="shared" si="3"/>
        <v>5</v>
      </c>
      <c r="O56">
        <f t="shared" si="4"/>
        <v>5</v>
      </c>
      <c r="P56">
        <f t="shared" si="5"/>
        <v>5</v>
      </c>
      <c r="Q56">
        <f t="shared" si="6"/>
        <v>5</v>
      </c>
      <c r="R56">
        <f t="shared" si="7"/>
        <v>5</v>
      </c>
      <c r="T56" s="64">
        <f t="shared" si="8"/>
        <v>11.2</v>
      </c>
    </row>
    <row r="57" spans="1:20">
      <c r="A57" t="s">
        <v>18</v>
      </c>
      <c r="B57" t="s">
        <v>77</v>
      </c>
      <c r="C57" t="s">
        <v>513</v>
      </c>
      <c r="D57" t="s">
        <v>513</v>
      </c>
      <c r="E57" t="s">
        <v>513</v>
      </c>
      <c r="F57" t="s">
        <v>513</v>
      </c>
      <c r="G57" t="s">
        <v>513</v>
      </c>
      <c r="H57" t="s">
        <v>513</v>
      </c>
      <c r="I57" t="s">
        <v>513</v>
      </c>
      <c r="J57">
        <v>0</v>
      </c>
      <c r="K57">
        <f t="shared" si="0"/>
        <v>5</v>
      </c>
      <c r="L57">
        <f t="shared" si="1"/>
        <v>5</v>
      </c>
      <c r="M57">
        <f t="shared" si="2"/>
        <v>5</v>
      </c>
      <c r="N57">
        <f t="shared" si="3"/>
        <v>5</v>
      </c>
      <c r="O57">
        <f t="shared" si="4"/>
        <v>5</v>
      </c>
      <c r="P57">
        <f t="shared" si="5"/>
        <v>5</v>
      </c>
      <c r="Q57">
        <f t="shared" si="6"/>
        <v>5</v>
      </c>
      <c r="R57">
        <f t="shared" si="7"/>
        <v>0</v>
      </c>
      <c r="T57" s="64">
        <f t="shared" si="8"/>
        <v>9.1999999999999993</v>
      </c>
    </row>
    <row r="58" spans="1:20">
      <c r="A58" t="s">
        <v>18</v>
      </c>
      <c r="B58" t="s">
        <v>78</v>
      </c>
      <c r="C58" t="s">
        <v>513</v>
      </c>
      <c r="D58" t="s">
        <v>513</v>
      </c>
      <c r="E58" t="s">
        <v>513</v>
      </c>
      <c r="F58" t="s">
        <v>513</v>
      </c>
      <c r="G58" t="s">
        <v>513</v>
      </c>
      <c r="H58" t="s">
        <v>513</v>
      </c>
      <c r="I58" t="s">
        <v>513</v>
      </c>
      <c r="J58">
        <v>5</v>
      </c>
      <c r="K58">
        <f t="shared" si="0"/>
        <v>5</v>
      </c>
      <c r="L58">
        <f t="shared" si="1"/>
        <v>5</v>
      </c>
      <c r="M58">
        <f t="shared" si="2"/>
        <v>5</v>
      </c>
      <c r="N58">
        <f t="shared" si="3"/>
        <v>5</v>
      </c>
      <c r="O58">
        <f t="shared" si="4"/>
        <v>5</v>
      </c>
      <c r="P58">
        <f t="shared" si="5"/>
        <v>5</v>
      </c>
      <c r="Q58">
        <f t="shared" si="6"/>
        <v>5</v>
      </c>
      <c r="R58">
        <f t="shared" si="7"/>
        <v>5</v>
      </c>
      <c r="T58" s="64">
        <f t="shared" si="8"/>
        <v>11.2</v>
      </c>
    </row>
    <row r="59" spans="1:20">
      <c r="A59" t="s">
        <v>18</v>
      </c>
      <c r="B59" t="s">
        <v>79</v>
      </c>
      <c r="C59" t="s">
        <v>513</v>
      </c>
      <c r="D59" t="s">
        <v>514</v>
      </c>
      <c r="E59" t="s">
        <v>514</v>
      </c>
      <c r="F59" t="s">
        <v>514</v>
      </c>
      <c r="G59" t="s">
        <v>514</v>
      </c>
      <c r="H59" t="s">
        <v>518</v>
      </c>
      <c r="I59" t="s">
        <v>514</v>
      </c>
      <c r="J59">
        <v>0</v>
      </c>
      <c r="K59">
        <f t="shared" si="0"/>
        <v>5</v>
      </c>
      <c r="L59">
        <f t="shared" si="1"/>
        <v>0</v>
      </c>
      <c r="M59">
        <f t="shared" si="2"/>
        <v>0</v>
      </c>
      <c r="N59">
        <f t="shared" si="3"/>
        <v>0</v>
      </c>
      <c r="O59">
        <f t="shared" si="4"/>
        <v>0</v>
      </c>
      <c r="P59">
        <f t="shared" si="5"/>
        <v>0</v>
      </c>
      <c r="Q59">
        <f t="shared" si="6"/>
        <v>0</v>
      </c>
      <c r="R59">
        <f t="shared" si="7"/>
        <v>0</v>
      </c>
      <c r="T59" s="64">
        <f t="shared" si="8"/>
        <v>2</v>
      </c>
    </row>
    <row r="60" spans="1:20">
      <c r="A60" t="s">
        <v>18</v>
      </c>
      <c r="B60" t="s">
        <v>80</v>
      </c>
      <c r="C60" t="s">
        <v>513</v>
      </c>
      <c r="D60" t="s">
        <v>513</v>
      </c>
      <c r="E60" t="s">
        <v>513</v>
      </c>
      <c r="F60" t="s">
        <v>514</v>
      </c>
      <c r="G60" t="s">
        <v>513</v>
      </c>
      <c r="H60" t="s">
        <v>514</v>
      </c>
      <c r="I60" t="s">
        <v>513</v>
      </c>
      <c r="J60">
        <v>5</v>
      </c>
      <c r="K60">
        <f t="shared" si="0"/>
        <v>5</v>
      </c>
      <c r="L60">
        <f t="shared" si="1"/>
        <v>5</v>
      </c>
      <c r="M60">
        <f t="shared" si="2"/>
        <v>5</v>
      </c>
      <c r="N60">
        <f t="shared" si="3"/>
        <v>0</v>
      </c>
      <c r="O60">
        <f t="shared" si="4"/>
        <v>5</v>
      </c>
      <c r="P60">
        <f t="shared" si="5"/>
        <v>0</v>
      </c>
      <c r="Q60">
        <f t="shared" si="6"/>
        <v>5</v>
      </c>
      <c r="R60">
        <f t="shared" si="7"/>
        <v>5</v>
      </c>
      <c r="T60" s="64">
        <f t="shared" si="8"/>
        <v>9.6</v>
      </c>
    </row>
    <row r="61" spans="1:20">
      <c r="A61" t="s">
        <v>18</v>
      </c>
      <c r="B61" t="s">
        <v>81</v>
      </c>
      <c r="C61" t="s">
        <v>513</v>
      </c>
      <c r="D61" t="s">
        <v>513</v>
      </c>
      <c r="E61" t="s">
        <v>514</v>
      </c>
      <c r="F61" t="s">
        <v>513</v>
      </c>
      <c r="G61" t="s">
        <v>513</v>
      </c>
      <c r="H61" t="s">
        <v>513</v>
      </c>
      <c r="I61" t="s">
        <v>514</v>
      </c>
      <c r="J61">
        <v>5</v>
      </c>
      <c r="K61">
        <f t="shared" si="0"/>
        <v>5</v>
      </c>
      <c r="L61">
        <f t="shared" si="1"/>
        <v>5</v>
      </c>
      <c r="M61">
        <f t="shared" si="2"/>
        <v>0</v>
      </c>
      <c r="N61">
        <f t="shared" si="3"/>
        <v>5</v>
      </c>
      <c r="O61">
        <f t="shared" si="4"/>
        <v>5</v>
      </c>
      <c r="P61">
        <f t="shared" si="5"/>
        <v>5</v>
      </c>
      <c r="Q61">
        <f t="shared" si="6"/>
        <v>0</v>
      </c>
      <c r="R61">
        <f t="shared" si="7"/>
        <v>5</v>
      </c>
      <c r="T61" s="64">
        <f t="shared" si="8"/>
        <v>8.3999999999999986</v>
      </c>
    </row>
    <row r="62" spans="1:20">
      <c r="A62" t="s">
        <v>18</v>
      </c>
      <c r="B62" t="s">
        <v>82</v>
      </c>
      <c r="C62" t="s">
        <v>513</v>
      </c>
      <c r="D62" t="s">
        <v>513</v>
      </c>
      <c r="E62" t="s">
        <v>514</v>
      </c>
      <c r="F62" t="s">
        <v>514</v>
      </c>
      <c r="G62" t="s">
        <v>513</v>
      </c>
      <c r="H62" t="s">
        <v>513</v>
      </c>
      <c r="I62" t="s">
        <v>513</v>
      </c>
      <c r="J62">
        <v>5</v>
      </c>
      <c r="K62">
        <f t="shared" si="0"/>
        <v>5</v>
      </c>
      <c r="L62">
        <f t="shared" si="1"/>
        <v>5</v>
      </c>
      <c r="M62">
        <f t="shared" si="2"/>
        <v>0</v>
      </c>
      <c r="N62">
        <f t="shared" si="3"/>
        <v>0</v>
      </c>
      <c r="O62">
        <f t="shared" si="4"/>
        <v>5</v>
      </c>
      <c r="P62">
        <f t="shared" si="5"/>
        <v>5</v>
      </c>
      <c r="Q62">
        <f t="shared" si="6"/>
        <v>5</v>
      </c>
      <c r="R62">
        <f t="shared" si="7"/>
        <v>5</v>
      </c>
      <c r="T62" s="64">
        <f t="shared" si="8"/>
        <v>9.6</v>
      </c>
    </row>
    <row r="63" spans="1:20">
      <c r="A63" t="s">
        <v>18</v>
      </c>
      <c r="B63" t="s">
        <v>83</v>
      </c>
      <c r="C63" t="s">
        <v>513</v>
      </c>
      <c r="D63" t="s">
        <v>513</v>
      </c>
      <c r="E63" t="s">
        <v>513</v>
      </c>
      <c r="F63" t="s">
        <v>513</v>
      </c>
      <c r="G63" t="s">
        <v>513</v>
      </c>
      <c r="H63" t="s">
        <v>513</v>
      </c>
      <c r="I63" t="s">
        <v>513</v>
      </c>
      <c r="J63">
        <v>0</v>
      </c>
      <c r="K63">
        <f t="shared" si="0"/>
        <v>5</v>
      </c>
      <c r="L63">
        <f t="shared" si="1"/>
        <v>5</v>
      </c>
      <c r="M63">
        <f t="shared" si="2"/>
        <v>5</v>
      </c>
      <c r="N63">
        <f t="shared" si="3"/>
        <v>5</v>
      </c>
      <c r="O63">
        <f t="shared" si="4"/>
        <v>5</v>
      </c>
      <c r="P63">
        <f t="shared" si="5"/>
        <v>5</v>
      </c>
      <c r="Q63">
        <f t="shared" si="6"/>
        <v>5</v>
      </c>
      <c r="R63">
        <f t="shared" si="7"/>
        <v>0</v>
      </c>
      <c r="T63" s="64">
        <f t="shared" si="8"/>
        <v>9.1999999999999993</v>
      </c>
    </row>
    <row r="64" spans="1:20">
      <c r="A64" t="s">
        <v>18</v>
      </c>
      <c r="B64" t="s">
        <v>84</v>
      </c>
      <c r="C64" t="s">
        <v>514</v>
      </c>
      <c r="D64" t="s">
        <v>513</v>
      </c>
      <c r="E64" t="s">
        <v>513</v>
      </c>
      <c r="F64" t="s">
        <v>513</v>
      </c>
      <c r="G64" t="s">
        <v>514</v>
      </c>
      <c r="H64" t="s">
        <v>514</v>
      </c>
      <c r="I64" t="s">
        <v>513</v>
      </c>
      <c r="J64">
        <v>5</v>
      </c>
      <c r="K64">
        <f t="shared" si="0"/>
        <v>0</v>
      </c>
      <c r="L64">
        <f t="shared" si="1"/>
        <v>5</v>
      </c>
      <c r="M64">
        <f t="shared" si="2"/>
        <v>5</v>
      </c>
      <c r="N64">
        <f t="shared" si="3"/>
        <v>5</v>
      </c>
      <c r="O64">
        <f t="shared" si="4"/>
        <v>0</v>
      </c>
      <c r="P64">
        <f t="shared" si="5"/>
        <v>0</v>
      </c>
      <c r="Q64">
        <f t="shared" si="6"/>
        <v>5</v>
      </c>
      <c r="R64">
        <f t="shared" si="7"/>
        <v>5</v>
      </c>
      <c r="S64" s="65" t="s">
        <v>603</v>
      </c>
      <c r="T64" s="64">
        <f t="shared" si="8"/>
        <v>6.4</v>
      </c>
    </row>
    <row r="65" spans="1:20">
      <c r="A65" t="s">
        <v>18</v>
      </c>
      <c r="B65" t="s">
        <v>85</v>
      </c>
      <c r="C65" t="s">
        <v>513</v>
      </c>
      <c r="D65" t="s">
        <v>513</v>
      </c>
      <c r="E65" t="s">
        <v>513</v>
      </c>
      <c r="F65" t="s">
        <v>513</v>
      </c>
      <c r="G65" t="s">
        <v>513</v>
      </c>
      <c r="H65" t="s">
        <v>513</v>
      </c>
      <c r="I65" t="s">
        <v>513</v>
      </c>
      <c r="J65">
        <v>5</v>
      </c>
      <c r="K65">
        <f t="shared" si="0"/>
        <v>5</v>
      </c>
      <c r="L65">
        <f t="shared" si="1"/>
        <v>5</v>
      </c>
      <c r="M65">
        <f t="shared" si="2"/>
        <v>5</v>
      </c>
      <c r="N65">
        <f t="shared" si="3"/>
        <v>5</v>
      </c>
      <c r="O65">
        <f t="shared" si="4"/>
        <v>5</v>
      </c>
      <c r="P65">
        <f t="shared" si="5"/>
        <v>5</v>
      </c>
      <c r="Q65">
        <f t="shared" si="6"/>
        <v>5</v>
      </c>
      <c r="R65">
        <f t="shared" si="7"/>
        <v>5</v>
      </c>
      <c r="T65" s="64">
        <f t="shared" si="8"/>
        <v>11.2</v>
      </c>
    </row>
    <row r="66" spans="1:20">
      <c r="A66" t="s">
        <v>18</v>
      </c>
      <c r="B66" t="s">
        <v>86</v>
      </c>
      <c r="C66" t="s">
        <v>513</v>
      </c>
      <c r="D66" t="s">
        <v>513</v>
      </c>
      <c r="E66" t="s">
        <v>513</v>
      </c>
      <c r="F66" t="s">
        <v>513</v>
      </c>
      <c r="G66" t="s">
        <v>513</v>
      </c>
      <c r="H66" t="s">
        <v>513</v>
      </c>
      <c r="I66" t="s">
        <v>514</v>
      </c>
      <c r="J66">
        <v>5</v>
      </c>
      <c r="K66">
        <f t="shared" si="0"/>
        <v>5</v>
      </c>
      <c r="L66">
        <f t="shared" si="1"/>
        <v>5</v>
      </c>
      <c r="M66">
        <f t="shared" si="2"/>
        <v>5</v>
      </c>
      <c r="N66">
        <f t="shared" si="3"/>
        <v>5</v>
      </c>
      <c r="O66">
        <f t="shared" si="4"/>
        <v>5</v>
      </c>
      <c r="P66">
        <f t="shared" si="5"/>
        <v>5</v>
      </c>
      <c r="Q66">
        <f t="shared" si="6"/>
        <v>0</v>
      </c>
      <c r="R66">
        <f t="shared" si="7"/>
        <v>5</v>
      </c>
      <c r="T66" s="64">
        <f t="shared" si="8"/>
        <v>9.1999999999999993</v>
      </c>
    </row>
    <row r="67" spans="1:20">
      <c r="A67" t="s">
        <v>18</v>
      </c>
      <c r="B67" t="s">
        <v>87</v>
      </c>
      <c r="C67" t="s">
        <v>514</v>
      </c>
      <c r="D67" t="s">
        <v>513</v>
      </c>
      <c r="E67" t="s">
        <v>513</v>
      </c>
      <c r="F67" t="s">
        <v>514</v>
      </c>
      <c r="G67" t="s">
        <v>513</v>
      </c>
      <c r="H67" t="s">
        <v>513</v>
      </c>
      <c r="I67" t="s">
        <v>514</v>
      </c>
      <c r="J67">
        <v>5</v>
      </c>
      <c r="K67">
        <f t="shared" ref="K67:K130" si="9">IF(C67="Yes",5,0)</f>
        <v>0</v>
      </c>
      <c r="L67">
        <f t="shared" ref="L67:L130" si="10">IF(D67="Yes",5,0)</f>
        <v>5</v>
      </c>
      <c r="M67">
        <f t="shared" ref="M67:M130" si="11">IF(E67="Yes",5,0)</f>
        <v>5</v>
      </c>
      <c r="N67">
        <f t="shared" ref="N67:N130" si="12">IF(F67="Yes",5,0)</f>
        <v>0</v>
      </c>
      <c r="O67">
        <f t="shared" ref="O67:O130" si="13">IF(G67="Yes",5,0)</f>
        <v>5</v>
      </c>
      <c r="P67">
        <f t="shared" ref="P67:P130" si="14">IF(H67="Yes",5,0)</f>
        <v>5</v>
      </c>
      <c r="Q67">
        <f t="shared" ref="Q67:Q130" si="15">IF(I67="Yes",5,0)</f>
        <v>0</v>
      </c>
      <c r="R67">
        <f t="shared" si="7"/>
        <v>5</v>
      </c>
      <c r="T67" s="64">
        <f t="shared" si="8"/>
        <v>6.4</v>
      </c>
    </row>
    <row r="68" spans="1:20">
      <c r="A68" t="s">
        <v>18</v>
      </c>
      <c r="B68" t="s">
        <v>88</v>
      </c>
      <c r="C68" t="s">
        <v>513</v>
      </c>
      <c r="D68" t="s">
        <v>513</v>
      </c>
      <c r="E68" t="s">
        <v>513</v>
      </c>
      <c r="F68" t="s">
        <v>513</v>
      </c>
      <c r="G68" t="s">
        <v>513</v>
      </c>
      <c r="H68" t="s">
        <v>513</v>
      </c>
      <c r="I68" t="s">
        <v>514</v>
      </c>
      <c r="J68">
        <v>5</v>
      </c>
      <c r="K68">
        <f t="shared" si="9"/>
        <v>5</v>
      </c>
      <c r="L68">
        <f t="shared" si="10"/>
        <v>5</v>
      </c>
      <c r="M68">
        <f t="shared" si="11"/>
        <v>5</v>
      </c>
      <c r="N68">
        <f t="shared" si="12"/>
        <v>5</v>
      </c>
      <c r="O68">
        <f t="shared" si="13"/>
        <v>5</v>
      </c>
      <c r="P68">
        <f t="shared" si="14"/>
        <v>5</v>
      </c>
      <c r="Q68">
        <f t="shared" si="15"/>
        <v>0</v>
      </c>
      <c r="R68">
        <f t="shared" ref="R68:R131" si="16">J68</f>
        <v>5</v>
      </c>
      <c r="T68" s="64">
        <f t="shared" ref="T68:T73" si="17">ROUND((K68/5)*(10/100)*20,2)+ROUND((L68/5)*(4/100)*20,2)+ROUND((M68/5)*(4/100)*20,2)+ROUND((N68/5)*(4/100)*20,2)+ROUND((O68/5)*(10/100)*20,2)+ROUND((P68/5)*(4/100)*20,2)+ROUND((Q68/5)*(10/100)*20,2)+ROUND((R68/5)*(10/100)*20,2)</f>
        <v>9.1999999999999993</v>
      </c>
    </row>
    <row r="69" spans="1:20">
      <c r="A69" t="s">
        <v>18</v>
      </c>
      <c r="B69" t="s">
        <v>89</v>
      </c>
      <c r="C69" t="s">
        <v>513</v>
      </c>
      <c r="D69" t="s">
        <v>513</v>
      </c>
      <c r="E69" t="s">
        <v>513</v>
      </c>
      <c r="F69" t="s">
        <v>513</v>
      </c>
      <c r="G69" t="s">
        <v>513</v>
      </c>
      <c r="H69" t="s">
        <v>513</v>
      </c>
      <c r="I69" t="s">
        <v>514</v>
      </c>
      <c r="J69">
        <v>5</v>
      </c>
      <c r="K69">
        <f t="shared" si="9"/>
        <v>5</v>
      </c>
      <c r="L69">
        <f t="shared" si="10"/>
        <v>5</v>
      </c>
      <c r="M69">
        <f t="shared" si="11"/>
        <v>5</v>
      </c>
      <c r="N69">
        <f t="shared" si="12"/>
        <v>5</v>
      </c>
      <c r="O69">
        <f t="shared" si="13"/>
        <v>5</v>
      </c>
      <c r="P69">
        <f t="shared" si="14"/>
        <v>5</v>
      </c>
      <c r="Q69">
        <f t="shared" si="15"/>
        <v>0</v>
      </c>
      <c r="R69">
        <f t="shared" si="16"/>
        <v>5</v>
      </c>
      <c r="T69" s="64">
        <f t="shared" si="17"/>
        <v>9.1999999999999993</v>
      </c>
    </row>
    <row r="70" spans="1:20">
      <c r="A70" t="s">
        <v>18</v>
      </c>
      <c r="B70" t="s">
        <v>90</v>
      </c>
      <c r="C70" t="s">
        <v>513</v>
      </c>
      <c r="D70" t="s">
        <v>513</v>
      </c>
      <c r="E70" t="s">
        <v>513</v>
      </c>
      <c r="F70" t="s">
        <v>513</v>
      </c>
      <c r="G70" t="s">
        <v>513</v>
      </c>
      <c r="H70" t="s">
        <v>513</v>
      </c>
      <c r="I70" t="s">
        <v>513</v>
      </c>
      <c r="J70">
        <v>5</v>
      </c>
      <c r="K70">
        <f t="shared" si="9"/>
        <v>5</v>
      </c>
      <c r="L70">
        <f t="shared" si="10"/>
        <v>5</v>
      </c>
      <c r="M70">
        <f t="shared" si="11"/>
        <v>5</v>
      </c>
      <c r="N70">
        <f t="shared" si="12"/>
        <v>5</v>
      </c>
      <c r="O70">
        <f t="shared" si="13"/>
        <v>5</v>
      </c>
      <c r="P70">
        <f t="shared" si="14"/>
        <v>5</v>
      </c>
      <c r="Q70">
        <f t="shared" si="15"/>
        <v>5</v>
      </c>
      <c r="R70">
        <f t="shared" si="16"/>
        <v>5</v>
      </c>
      <c r="T70" s="64">
        <f t="shared" si="17"/>
        <v>11.2</v>
      </c>
    </row>
    <row r="71" spans="1:20">
      <c r="A71" t="s">
        <v>18</v>
      </c>
      <c r="B71" t="s">
        <v>91</v>
      </c>
      <c r="C71" t="s">
        <v>513</v>
      </c>
      <c r="D71" t="s">
        <v>514</v>
      </c>
      <c r="E71" s="65" t="s">
        <v>513</v>
      </c>
      <c r="F71" s="65" t="s">
        <v>513</v>
      </c>
      <c r="G71" t="s">
        <v>513</v>
      </c>
      <c r="H71" t="s">
        <v>513</v>
      </c>
      <c r="I71" t="s">
        <v>513</v>
      </c>
      <c r="J71">
        <v>0</v>
      </c>
      <c r="K71">
        <f t="shared" si="9"/>
        <v>5</v>
      </c>
      <c r="L71">
        <f t="shared" si="10"/>
        <v>0</v>
      </c>
      <c r="M71">
        <f t="shared" si="11"/>
        <v>5</v>
      </c>
      <c r="N71">
        <f t="shared" si="12"/>
        <v>5</v>
      </c>
      <c r="O71">
        <f t="shared" si="13"/>
        <v>5</v>
      </c>
      <c r="P71">
        <f t="shared" si="14"/>
        <v>5</v>
      </c>
      <c r="Q71">
        <f t="shared" si="15"/>
        <v>5</v>
      </c>
      <c r="R71">
        <f t="shared" si="16"/>
        <v>0</v>
      </c>
      <c r="S71" s="65" t="s">
        <v>603</v>
      </c>
      <c r="T71" s="64">
        <f t="shared" si="17"/>
        <v>8.3999999999999986</v>
      </c>
    </row>
    <row r="72" spans="1:20">
      <c r="A72" t="s">
        <v>18</v>
      </c>
      <c r="B72" t="s">
        <v>92</v>
      </c>
      <c r="C72" t="s">
        <v>513</v>
      </c>
      <c r="D72" t="s">
        <v>513</v>
      </c>
      <c r="E72" t="s">
        <v>513</v>
      </c>
      <c r="F72" t="s">
        <v>513</v>
      </c>
      <c r="G72" t="s">
        <v>513</v>
      </c>
      <c r="H72" t="s">
        <v>513</v>
      </c>
      <c r="I72" t="s">
        <v>513</v>
      </c>
      <c r="J72">
        <v>5</v>
      </c>
      <c r="K72">
        <f t="shared" si="9"/>
        <v>5</v>
      </c>
      <c r="L72">
        <f t="shared" si="10"/>
        <v>5</v>
      </c>
      <c r="M72">
        <f t="shared" si="11"/>
        <v>5</v>
      </c>
      <c r="N72">
        <f t="shared" si="12"/>
        <v>5</v>
      </c>
      <c r="O72">
        <f t="shared" si="13"/>
        <v>5</v>
      </c>
      <c r="P72">
        <f t="shared" si="14"/>
        <v>5</v>
      </c>
      <c r="Q72">
        <f t="shared" si="15"/>
        <v>5</v>
      </c>
      <c r="R72">
        <f t="shared" si="16"/>
        <v>5</v>
      </c>
      <c r="T72" s="64">
        <f t="shared" si="17"/>
        <v>11.2</v>
      </c>
    </row>
    <row r="73" spans="1:20">
      <c r="A73" t="s">
        <v>18</v>
      </c>
      <c r="B73" t="s">
        <v>93</v>
      </c>
      <c r="C73" t="s">
        <v>513</v>
      </c>
      <c r="D73" t="s">
        <v>513</v>
      </c>
      <c r="E73" t="s">
        <v>513</v>
      </c>
      <c r="F73" t="s">
        <v>513</v>
      </c>
      <c r="G73" t="s">
        <v>513</v>
      </c>
      <c r="H73" t="s">
        <v>513</v>
      </c>
      <c r="I73" t="s">
        <v>513</v>
      </c>
      <c r="J73">
        <v>5</v>
      </c>
      <c r="K73">
        <f t="shared" si="9"/>
        <v>5</v>
      </c>
      <c r="L73">
        <f t="shared" si="10"/>
        <v>5</v>
      </c>
      <c r="M73">
        <f t="shared" si="11"/>
        <v>5</v>
      </c>
      <c r="N73">
        <f t="shared" si="12"/>
        <v>5</v>
      </c>
      <c r="O73">
        <f t="shared" si="13"/>
        <v>5</v>
      </c>
      <c r="P73">
        <f t="shared" si="14"/>
        <v>5</v>
      </c>
      <c r="Q73">
        <f t="shared" si="15"/>
        <v>5</v>
      </c>
      <c r="R73">
        <f t="shared" si="16"/>
        <v>5</v>
      </c>
      <c r="T73" s="64">
        <f t="shared" si="17"/>
        <v>11.2</v>
      </c>
    </row>
    <row r="74" spans="1:20">
      <c r="A74" t="s">
        <v>18</v>
      </c>
      <c r="B74" t="s">
        <v>94</v>
      </c>
      <c r="C74" t="s">
        <v>513</v>
      </c>
      <c r="D74" t="s">
        <v>513</v>
      </c>
      <c r="E74" t="s">
        <v>513</v>
      </c>
      <c r="F74" t="s">
        <v>513</v>
      </c>
      <c r="G74" t="s">
        <v>513</v>
      </c>
      <c r="H74" t="s">
        <v>513</v>
      </c>
      <c r="I74" t="s">
        <v>513</v>
      </c>
      <c r="J74">
        <v>5</v>
      </c>
      <c r="K74">
        <f t="shared" si="9"/>
        <v>5</v>
      </c>
      <c r="L74">
        <f t="shared" si="10"/>
        <v>5</v>
      </c>
      <c r="M74">
        <f t="shared" si="11"/>
        <v>5</v>
      </c>
      <c r="N74">
        <f t="shared" si="12"/>
        <v>5</v>
      </c>
      <c r="O74">
        <f t="shared" si="13"/>
        <v>5</v>
      </c>
      <c r="P74">
        <f t="shared" si="14"/>
        <v>5</v>
      </c>
      <c r="Q74">
        <f t="shared" si="15"/>
        <v>5</v>
      </c>
      <c r="R74">
        <f t="shared" si="16"/>
        <v>5</v>
      </c>
      <c r="T74" s="64">
        <f>ROUND((K74/5)*(10/100)*20,2)+ROUND((L74/5)*(4/100)*20,2)+ROUND((M74/5)*(4/100)*20,2)+ROUND((N74/5)*(4/100)*20,2)+ROUND((O74/5)*(10/100)*20,2)+ROUND((P74/5)*(4/100)*20,2)+ROUND((Q74/5)*(10/100)*20,2)+ROUND((R74/5)*(10/100)*20,2)</f>
        <v>11.2</v>
      </c>
    </row>
    <row r="75" spans="1:20">
      <c r="A75" t="s">
        <v>18</v>
      </c>
      <c r="B75" t="s">
        <v>95</v>
      </c>
      <c r="C75" t="s">
        <v>513</v>
      </c>
      <c r="D75" t="s">
        <v>513</v>
      </c>
      <c r="E75" t="s">
        <v>513</v>
      </c>
      <c r="F75" t="s">
        <v>513</v>
      </c>
      <c r="G75" t="s">
        <v>513</v>
      </c>
      <c r="H75" t="s">
        <v>513</v>
      </c>
      <c r="I75" t="s">
        <v>514</v>
      </c>
      <c r="J75">
        <v>0</v>
      </c>
      <c r="K75">
        <f t="shared" si="9"/>
        <v>5</v>
      </c>
      <c r="L75">
        <f t="shared" si="10"/>
        <v>5</v>
      </c>
      <c r="M75">
        <f t="shared" si="11"/>
        <v>5</v>
      </c>
      <c r="N75">
        <f t="shared" si="12"/>
        <v>5</v>
      </c>
      <c r="O75">
        <f t="shared" si="13"/>
        <v>5</v>
      </c>
      <c r="P75">
        <f t="shared" si="14"/>
        <v>5</v>
      </c>
      <c r="Q75">
        <f t="shared" si="15"/>
        <v>0</v>
      </c>
      <c r="R75">
        <f t="shared" si="16"/>
        <v>0</v>
      </c>
      <c r="T75" s="64">
        <f t="shared" ref="T75:T108" si="18">ROUND((K75/5)*(10/100)*20,2)+ROUND((L75/5)*(4/100)*20,2)+ROUND((M75/5)*(4/100)*20,2)+ROUND((N75/5)*(4/100)*20,2)+ROUND((O75/5)*(10/100)*20,2)+ROUND((P75/5)*(4/100)*20,2)+ROUND((Q75/5)*(10/100)*20,2)+ROUND((R75/5)*(10/100)*20,2)</f>
        <v>7.1999999999999993</v>
      </c>
    </row>
    <row r="76" spans="1:20">
      <c r="A76" t="s">
        <v>18</v>
      </c>
      <c r="B76" t="s">
        <v>96</v>
      </c>
      <c r="C76" t="s">
        <v>514</v>
      </c>
      <c r="D76" t="s">
        <v>513</v>
      </c>
      <c r="E76" t="s">
        <v>518</v>
      </c>
      <c r="F76" t="s">
        <v>518</v>
      </c>
      <c r="G76" t="s">
        <v>518</v>
      </c>
      <c r="H76" t="s">
        <v>518</v>
      </c>
      <c r="I76" t="s">
        <v>514</v>
      </c>
      <c r="J76">
        <v>0</v>
      </c>
      <c r="K76">
        <f t="shared" si="9"/>
        <v>0</v>
      </c>
      <c r="L76">
        <f t="shared" si="10"/>
        <v>5</v>
      </c>
      <c r="M76">
        <f t="shared" si="11"/>
        <v>0</v>
      </c>
      <c r="N76">
        <f t="shared" si="12"/>
        <v>0</v>
      </c>
      <c r="O76">
        <f t="shared" si="13"/>
        <v>0</v>
      </c>
      <c r="P76">
        <f t="shared" si="14"/>
        <v>0</v>
      </c>
      <c r="Q76">
        <f t="shared" si="15"/>
        <v>0</v>
      </c>
      <c r="R76">
        <f t="shared" si="16"/>
        <v>0</v>
      </c>
      <c r="T76" s="64">
        <f t="shared" si="18"/>
        <v>0.8</v>
      </c>
    </row>
    <row r="77" spans="1:20">
      <c r="A77" t="s">
        <v>18</v>
      </c>
      <c r="B77" t="s">
        <v>97</v>
      </c>
      <c r="C77" t="s">
        <v>514</v>
      </c>
      <c r="D77" t="s">
        <v>513</v>
      </c>
      <c r="E77" t="s">
        <v>513</v>
      </c>
      <c r="F77" t="s">
        <v>513</v>
      </c>
      <c r="G77" t="s">
        <v>514</v>
      </c>
      <c r="H77" t="s">
        <v>518</v>
      </c>
      <c r="I77" t="s">
        <v>518</v>
      </c>
      <c r="J77">
        <v>0</v>
      </c>
      <c r="K77">
        <f t="shared" si="9"/>
        <v>0</v>
      </c>
      <c r="L77">
        <f t="shared" si="10"/>
        <v>5</v>
      </c>
      <c r="M77">
        <f t="shared" si="11"/>
        <v>5</v>
      </c>
      <c r="N77">
        <f t="shared" si="12"/>
        <v>5</v>
      </c>
      <c r="O77">
        <f t="shared" si="13"/>
        <v>0</v>
      </c>
      <c r="P77">
        <f t="shared" si="14"/>
        <v>0</v>
      </c>
      <c r="Q77">
        <f t="shared" si="15"/>
        <v>0</v>
      </c>
      <c r="R77">
        <f t="shared" si="16"/>
        <v>0</v>
      </c>
      <c r="T77" s="64">
        <f t="shared" si="18"/>
        <v>2.4000000000000004</v>
      </c>
    </row>
    <row r="78" spans="1:20">
      <c r="A78" t="s">
        <v>18</v>
      </c>
      <c r="B78" t="s">
        <v>98</v>
      </c>
      <c r="C78" t="s">
        <v>513</v>
      </c>
      <c r="D78" t="s">
        <v>513</v>
      </c>
      <c r="E78" t="s">
        <v>513</v>
      </c>
      <c r="F78" t="s">
        <v>514</v>
      </c>
      <c r="G78" t="s">
        <v>513</v>
      </c>
      <c r="H78" t="s">
        <v>513</v>
      </c>
      <c r="I78" t="s">
        <v>513</v>
      </c>
      <c r="J78">
        <v>0</v>
      </c>
      <c r="K78">
        <f t="shared" si="9"/>
        <v>5</v>
      </c>
      <c r="L78">
        <f t="shared" si="10"/>
        <v>5</v>
      </c>
      <c r="M78">
        <f t="shared" si="11"/>
        <v>5</v>
      </c>
      <c r="N78">
        <f t="shared" si="12"/>
        <v>0</v>
      </c>
      <c r="O78">
        <f t="shared" si="13"/>
        <v>5</v>
      </c>
      <c r="P78">
        <f t="shared" si="14"/>
        <v>5</v>
      </c>
      <c r="Q78">
        <f t="shared" si="15"/>
        <v>5</v>
      </c>
      <c r="R78">
        <f t="shared" si="16"/>
        <v>0</v>
      </c>
      <c r="T78" s="64">
        <f t="shared" si="18"/>
        <v>8.3999999999999986</v>
      </c>
    </row>
    <row r="79" spans="1:20">
      <c r="A79" t="s">
        <v>18</v>
      </c>
      <c r="B79" t="s">
        <v>99</v>
      </c>
      <c r="C79" t="s">
        <v>513</v>
      </c>
      <c r="D79" t="s">
        <v>513</v>
      </c>
      <c r="E79" t="s">
        <v>513</v>
      </c>
      <c r="F79" t="s">
        <v>513</v>
      </c>
      <c r="G79" t="s">
        <v>513</v>
      </c>
      <c r="H79" t="s">
        <v>513</v>
      </c>
      <c r="I79" t="s">
        <v>513</v>
      </c>
      <c r="J79">
        <v>5</v>
      </c>
      <c r="K79">
        <f t="shared" si="9"/>
        <v>5</v>
      </c>
      <c r="L79">
        <f t="shared" si="10"/>
        <v>5</v>
      </c>
      <c r="M79">
        <f t="shared" si="11"/>
        <v>5</v>
      </c>
      <c r="N79">
        <f t="shared" si="12"/>
        <v>5</v>
      </c>
      <c r="O79">
        <f t="shared" si="13"/>
        <v>5</v>
      </c>
      <c r="P79">
        <f t="shared" si="14"/>
        <v>5</v>
      </c>
      <c r="Q79">
        <f t="shared" si="15"/>
        <v>5</v>
      </c>
      <c r="R79">
        <f t="shared" si="16"/>
        <v>5</v>
      </c>
      <c r="T79" s="64">
        <f t="shared" si="18"/>
        <v>11.2</v>
      </c>
    </row>
    <row r="80" spans="1:20">
      <c r="A80" t="s">
        <v>18</v>
      </c>
      <c r="B80" t="s">
        <v>100</v>
      </c>
      <c r="C80" t="s">
        <v>513</v>
      </c>
      <c r="D80" t="s">
        <v>513</v>
      </c>
      <c r="E80" t="s">
        <v>513</v>
      </c>
      <c r="F80" t="s">
        <v>513</v>
      </c>
      <c r="G80" t="s">
        <v>513</v>
      </c>
      <c r="H80" t="s">
        <v>513</v>
      </c>
      <c r="I80" t="s">
        <v>513</v>
      </c>
      <c r="J80">
        <v>5</v>
      </c>
      <c r="K80">
        <f t="shared" si="9"/>
        <v>5</v>
      </c>
      <c r="L80">
        <f t="shared" si="10"/>
        <v>5</v>
      </c>
      <c r="M80">
        <f t="shared" si="11"/>
        <v>5</v>
      </c>
      <c r="N80">
        <f t="shared" si="12"/>
        <v>5</v>
      </c>
      <c r="O80">
        <f t="shared" si="13"/>
        <v>5</v>
      </c>
      <c r="P80">
        <f t="shared" si="14"/>
        <v>5</v>
      </c>
      <c r="Q80">
        <f t="shared" si="15"/>
        <v>5</v>
      </c>
      <c r="R80">
        <f t="shared" si="16"/>
        <v>5</v>
      </c>
      <c r="T80" s="64">
        <f t="shared" si="18"/>
        <v>11.2</v>
      </c>
    </row>
    <row r="81" spans="1:20">
      <c r="A81" t="s">
        <v>18</v>
      </c>
      <c r="B81" t="s">
        <v>101</v>
      </c>
      <c r="C81" t="s">
        <v>513</v>
      </c>
      <c r="D81" t="s">
        <v>513</v>
      </c>
      <c r="E81" t="s">
        <v>513</v>
      </c>
      <c r="F81" t="s">
        <v>513</v>
      </c>
      <c r="G81" t="s">
        <v>513</v>
      </c>
      <c r="H81" t="s">
        <v>513</v>
      </c>
      <c r="I81" t="s">
        <v>513</v>
      </c>
      <c r="J81">
        <v>5</v>
      </c>
      <c r="K81">
        <f t="shared" si="9"/>
        <v>5</v>
      </c>
      <c r="L81">
        <f t="shared" si="10"/>
        <v>5</v>
      </c>
      <c r="M81">
        <f t="shared" si="11"/>
        <v>5</v>
      </c>
      <c r="N81">
        <f t="shared" si="12"/>
        <v>5</v>
      </c>
      <c r="O81">
        <f t="shared" si="13"/>
        <v>5</v>
      </c>
      <c r="P81">
        <f t="shared" si="14"/>
        <v>5</v>
      </c>
      <c r="Q81">
        <f t="shared" si="15"/>
        <v>5</v>
      </c>
      <c r="R81">
        <f t="shared" si="16"/>
        <v>5</v>
      </c>
      <c r="T81" s="64">
        <f t="shared" si="18"/>
        <v>11.2</v>
      </c>
    </row>
    <row r="82" spans="1:20">
      <c r="A82" t="s">
        <v>18</v>
      </c>
      <c r="B82" t="s">
        <v>102</v>
      </c>
      <c r="C82" t="s">
        <v>513</v>
      </c>
      <c r="D82" t="s">
        <v>513</v>
      </c>
      <c r="E82" t="s">
        <v>513</v>
      </c>
      <c r="F82" t="s">
        <v>513</v>
      </c>
      <c r="G82" t="s">
        <v>513</v>
      </c>
      <c r="H82" t="s">
        <v>513</v>
      </c>
      <c r="I82" t="s">
        <v>513</v>
      </c>
      <c r="J82">
        <v>5</v>
      </c>
      <c r="K82">
        <f t="shared" si="9"/>
        <v>5</v>
      </c>
      <c r="L82">
        <f t="shared" si="10"/>
        <v>5</v>
      </c>
      <c r="M82">
        <f t="shared" si="11"/>
        <v>5</v>
      </c>
      <c r="N82">
        <f t="shared" si="12"/>
        <v>5</v>
      </c>
      <c r="O82">
        <f t="shared" si="13"/>
        <v>5</v>
      </c>
      <c r="P82">
        <f t="shared" si="14"/>
        <v>5</v>
      </c>
      <c r="Q82">
        <f t="shared" si="15"/>
        <v>5</v>
      </c>
      <c r="R82">
        <f t="shared" si="16"/>
        <v>5</v>
      </c>
      <c r="T82" s="64">
        <f t="shared" si="18"/>
        <v>11.2</v>
      </c>
    </row>
    <row r="83" spans="1:20">
      <c r="A83" t="s">
        <v>18</v>
      </c>
      <c r="B83" t="s">
        <v>103</v>
      </c>
      <c r="C83" t="s">
        <v>513</v>
      </c>
      <c r="D83" t="s">
        <v>513</v>
      </c>
      <c r="E83" t="s">
        <v>513</v>
      </c>
      <c r="F83" t="s">
        <v>513</v>
      </c>
      <c r="G83" t="s">
        <v>513</v>
      </c>
      <c r="H83" t="s">
        <v>513</v>
      </c>
      <c r="I83" t="s">
        <v>518</v>
      </c>
      <c r="J83">
        <v>5</v>
      </c>
      <c r="K83">
        <f t="shared" si="9"/>
        <v>5</v>
      </c>
      <c r="L83">
        <f t="shared" si="10"/>
        <v>5</v>
      </c>
      <c r="M83">
        <f t="shared" si="11"/>
        <v>5</v>
      </c>
      <c r="N83">
        <f t="shared" si="12"/>
        <v>5</v>
      </c>
      <c r="O83">
        <f t="shared" si="13"/>
        <v>5</v>
      </c>
      <c r="P83">
        <f t="shared" si="14"/>
        <v>5</v>
      </c>
      <c r="Q83">
        <f t="shared" si="15"/>
        <v>0</v>
      </c>
      <c r="R83">
        <f t="shared" si="16"/>
        <v>5</v>
      </c>
      <c r="T83" s="64">
        <f t="shared" si="18"/>
        <v>9.1999999999999993</v>
      </c>
    </row>
    <row r="84" spans="1:20">
      <c r="A84" t="s">
        <v>18</v>
      </c>
      <c r="B84" t="s">
        <v>104</v>
      </c>
      <c r="C84" t="s">
        <v>514</v>
      </c>
      <c r="D84" t="s">
        <v>513</v>
      </c>
      <c r="E84" t="s">
        <v>513</v>
      </c>
      <c r="F84" t="s">
        <v>513</v>
      </c>
      <c r="G84" t="s">
        <v>513</v>
      </c>
      <c r="H84" t="s">
        <v>513</v>
      </c>
      <c r="I84" t="s">
        <v>514</v>
      </c>
      <c r="J84">
        <v>0</v>
      </c>
      <c r="K84">
        <f t="shared" si="9"/>
        <v>0</v>
      </c>
      <c r="L84">
        <f t="shared" si="10"/>
        <v>5</v>
      </c>
      <c r="M84">
        <f t="shared" si="11"/>
        <v>5</v>
      </c>
      <c r="N84">
        <f t="shared" si="12"/>
        <v>5</v>
      </c>
      <c r="O84">
        <f t="shared" si="13"/>
        <v>5</v>
      </c>
      <c r="P84">
        <f t="shared" si="14"/>
        <v>5</v>
      </c>
      <c r="Q84">
        <f t="shared" si="15"/>
        <v>0</v>
      </c>
      <c r="R84">
        <f t="shared" si="16"/>
        <v>0</v>
      </c>
      <c r="T84" s="64">
        <f t="shared" si="18"/>
        <v>5.2</v>
      </c>
    </row>
    <row r="85" spans="1:20">
      <c r="A85" t="s">
        <v>18</v>
      </c>
      <c r="B85" t="s">
        <v>105</v>
      </c>
      <c r="C85" t="s">
        <v>514</v>
      </c>
      <c r="D85" t="s">
        <v>513</v>
      </c>
      <c r="E85" t="s">
        <v>518</v>
      </c>
      <c r="F85" t="s">
        <v>518</v>
      </c>
      <c r="G85" t="s">
        <v>518</v>
      </c>
      <c r="H85" t="s">
        <v>518</v>
      </c>
      <c r="I85" t="s">
        <v>514</v>
      </c>
      <c r="J85">
        <v>0</v>
      </c>
      <c r="K85">
        <f t="shared" si="9"/>
        <v>0</v>
      </c>
      <c r="L85">
        <f t="shared" si="10"/>
        <v>5</v>
      </c>
      <c r="M85">
        <f t="shared" si="11"/>
        <v>0</v>
      </c>
      <c r="N85">
        <f t="shared" si="12"/>
        <v>0</v>
      </c>
      <c r="O85">
        <f t="shared" si="13"/>
        <v>0</v>
      </c>
      <c r="P85">
        <f t="shared" si="14"/>
        <v>0</v>
      </c>
      <c r="Q85">
        <f t="shared" si="15"/>
        <v>0</v>
      </c>
      <c r="R85">
        <f t="shared" si="16"/>
        <v>0</v>
      </c>
      <c r="T85" s="64">
        <f t="shared" si="18"/>
        <v>0.8</v>
      </c>
    </row>
    <row r="86" spans="1:20">
      <c r="A86" t="s">
        <v>18</v>
      </c>
      <c r="B86" t="s">
        <v>106</v>
      </c>
      <c r="C86" t="s">
        <v>513</v>
      </c>
      <c r="D86" t="s">
        <v>513</v>
      </c>
      <c r="E86" t="s">
        <v>513</v>
      </c>
      <c r="F86" t="s">
        <v>513</v>
      </c>
      <c r="G86" t="s">
        <v>513</v>
      </c>
      <c r="H86" t="s">
        <v>513</v>
      </c>
      <c r="I86" t="s">
        <v>514</v>
      </c>
      <c r="J86">
        <v>5</v>
      </c>
      <c r="K86">
        <f t="shared" si="9"/>
        <v>5</v>
      </c>
      <c r="L86">
        <f t="shared" si="10"/>
        <v>5</v>
      </c>
      <c r="M86">
        <f t="shared" si="11"/>
        <v>5</v>
      </c>
      <c r="N86">
        <f t="shared" si="12"/>
        <v>5</v>
      </c>
      <c r="O86">
        <f t="shared" si="13"/>
        <v>5</v>
      </c>
      <c r="P86">
        <f t="shared" si="14"/>
        <v>5</v>
      </c>
      <c r="Q86">
        <f t="shared" si="15"/>
        <v>0</v>
      </c>
      <c r="R86">
        <f t="shared" si="16"/>
        <v>5</v>
      </c>
      <c r="T86" s="64">
        <f t="shared" si="18"/>
        <v>9.1999999999999993</v>
      </c>
    </row>
    <row r="87" spans="1:20">
      <c r="A87" t="s">
        <v>18</v>
      </c>
      <c r="B87" t="s">
        <v>107</v>
      </c>
      <c r="C87" t="s">
        <v>514</v>
      </c>
      <c r="D87" t="s">
        <v>513</v>
      </c>
      <c r="E87" t="s">
        <v>513</v>
      </c>
      <c r="F87" t="s">
        <v>513</v>
      </c>
      <c r="G87" t="s">
        <v>513</v>
      </c>
      <c r="H87" t="s">
        <v>513</v>
      </c>
      <c r="I87" t="s">
        <v>514</v>
      </c>
      <c r="J87">
        <v>5</v>
      </c>
      <c r="K87">
        <f t="shared" si="9"/>
        <v>0</v>
      </c>
      <c r="L87">
        <f t="shared" si="10"/>
        <v>5</v>
      </c>
      <c r="M87">
        <f t="shared" si="11"/>
        <v>5</v>
      </c>
      <c r="N87">
        <f t="shared" si="12"/>
        <v>5</v>
      </c>
      <c r="O87">
        <f t="shared" si="13"/>
        <v>5</v>
      </c>
      <c r="P87">
        <f t="shared" si="14"/>
        <v>5</v>
      </c>
      <c r="Q87">
        <f t="shared" si="15"/>
        <v>0</v>
      </c>
      <c r="R87">
        <f t="shared" si="16"/>
        <v>5</v>
      </c>
      <c r="T87" s="64">
        <f t="shared" si="18"/>
        <v>7.2</v>
      </c>
    </row>
    <row r="88" spans="1:20">
      <c r="A88" t="s">
        <v>18</v>
      </c>
      <c r="B88" t="s">
        <v>108</v>
      </c>
      <c r="C88" t="s">
        <v>514</v>
      </c>
      <c r="D88" t="s">
        <v>513</v>
      </c>
      <c r="E88" t="s">
        <v>513</v>
      </c>
      <c r="F88" t="s">
        <v>513</v>
      </c>
      <c r="G88" t="s">
        <v>513</v>
      </c>
      <c r="H88" t="s">
        <v>513</v>
      </c>
      <c r="I88" t="s">
        <v>514</v>
      </c>
      <c r="J88">
        <v>5</v>
      </c>
      <c r="K88">
        <f t="shared" si="9"/>
        <v>0</v>
      </c>
      <c r="L88">
        <f t="shared" si="10"/>
        <v>5</v>
      </c>
      <c r="M88">
        <f t="shared" si="11"/>
        <v>5</v>
      </c>
      <c r="N88">
        <f t="shared" si="12"/>
        <v>5</v>
      </c>
      <c r="O88">
        <f t="shared" si="13"/>
        <v>5</v>
      </c>
      <c r="P88">
        <f t="shared" si="14"/>
        <v>5</v>
      </c>
      <c r="Q88">
        <f t="shared" si="15"/>
        <v>0</v>
      </c>
      <c r="R88">
        <f t="shared" si="16"/>
        <v>5</v>
      </c>
      <c r="T88" s="64">
        <f t="shared" si="18"/>
        <v>7.2</v>
      </c>
    </row>
    <row r="89" spans="1:20">
      <c r="A89" t="s">
        <v>18</v>
      </c>
      <c r="B89" t="s">
        <v>109</v>
      </c>
      <c r="C89" t="s">
        <v>513</v>
      </c>
      <c r="D89" t="s">
        <v>513</v>
      </c>
      <c r="E89" t="s">
        <v>513</v>
      </c>
      <c r="F89" t="s">
        <v>513</v>
      </c>
      <c r="G89" t="s">
        <v>513</v>
      </c>
      <c r="H89" t="s">
        <v>513</v>
      </c>
      <c r="I89" t="s">
        <v>514</v>
      </c>
      <c r="J89">
        <v>5</v>
      </c>
      <c r="K89">
        <f t="shared" si="9"/>
        <v>5</v>
      </c>
      <c r="L89">
        <f t="shared" si="10"/>
        <v>5</v>
      </c>
      <c r="M89">
        <f t="shared" si="11"/>
        <v>5</v>
      </c>
      <c r="N89">
        <f t="shared" si="12"/>
        <v>5</v>
      </c>
      <c r="O89">
        <f t="shared" si="13"/>
        <v>5</v>
      </c>
      <c r="P89">
        <f t="shared" si="14"/>
        <v>5</v>
      </c>
      <c r="Q89">
        <f t="shared" si="15"/>
        <v>0</v>
      </c>
      <c r="R89">
        <f t="shared" si="16"/>
        <v>5</v>
      </c>
      <c r="T89" s="64">
        <f t="shared" si="18"/>
        <v>9.1999999999999993</v>
      </c>
    </row>
    <row r="90" spans="1:20">
      <c r="A90" t="s">
        <v>18</v>
      </c>
      <c r="B90" t="s">
        <v>110</v>
      </c>
      <c r="C90" t="s">
        <v>514</v>
      </c>
      <c r="D90" t="s">
        <v>513</v>
      </c>
      <c r="E90" t="s">
        <v>518</v>
      </c>
      <c r="F90" t="s">
        <v>518</v>
      </c>
      <c r="G90" t="s">
        <v>518</v>
      </c>
      <c r="H90" t="s">
        <v>514</v>
      </c>
      <c r="I90" t="s">
        <v>518</v>
      </c>
      <c r="J90">
        <v>0</v>
      </c>
      <c r="K90">
        <f t="shared" si="9"/>
        <v>0</v>
      </c>
      <c r="L90">
        <f t="shared" si="10"/>
        <v>5</v>
      </c>
      <c r="M90">
        <f t="shared" si="11"/>
        <v>0</v>
      </c>
      <c r="N90">
        <f t="shared" si="12"/>
        <v>0</v>
      </c>
      <c r="O90">
        <f t="shared" si="13"/>
        <v>0</v>
      </c>
      <c r="P90">
        <f t="shared" si="14"/>
        <v>0</v>
      </c>
      <c r="Q90">
        <f t="shared" si="15"/>
        <v>0</v>
      </c>
      <c r="R90">
        <f t="shared" si="16"/>
        <v>0</v>
      </c>
      <c r="T90" s="64">
        <f t="shared" si="18"/>
        <v>0.8</v>
      </c>
    </row>
    <row r="91" spans="1:20">
      <c r="A91" t="s">
        <v>18</v>
      </c>
      <c r="B91" t="s">
        <v>111</v>
      </c>
      <c r="C91" t="s">
        <v>513</v>
      </c>
      <c r="D91" t="s">
        <v>513</v>
      </c>
      <c r="E91" t="s">
        <v>513</v>
      </c>
      <c r="F91" t="s">
        <v>513</v>
      </c>
      <c r="G91" t="s">
        <v>513</v>
      </c>
      <c r="H91" t="s">
        <v>513</v>
      </c>
      <c r="I91" t="s">
        <v>518</v>
      </c>
      <c r="J91">
        <v>5</v>
      </c>
      <c r="K91">
        <f t="shared" si="9"/>
        <v>5</v>
      </c>
      <c r="L91">
        <f t="shared" si="10"/>
        <v>5</v>
      </c>
      <c r="M91">
        <f t="shared" si="11"/>
        <v>5</v>
      </c>
      <c r="N91">
        <f t="shared" si="12"/>
        <v>5</v>
      </c>
      <c r="O91">
        <f t="shared" si="13"/>
        <v>5</v>
      </c>
      <c r="P91">
        <f t="shared" si="14"/>
        <v>5</v>
      </c>
      <c r="Q91">
        <f t="shared" si="15"/>
        <v>0</v>
      </c>
      <c r="R91">
        <f t="shared" si="16"/>
        <v>5</v>
      </c>
      <c r="T91" s="64">
        <f t="shared" si="18"/>
        <v>9.1999999999999993</v>
      </c>
    </row>
    <row r="92" spans="1:20">
      <c r="A92" t="s">
        <v>18</v>
      </c>
      <c r="B92" t="s">
        <v>112</v>
      </c>
      <c r="C92" t="s">
        <v>518</v>
      </c>
      <c r="D92" t="s">
        <v>513</v>
      </c>
      <c r="E92" t="s">
        <v>518</v>
      </c>
      <c r="F92" t="s">
        <v>518</v>
      </c>
      <c r="G92" t="s">
        <v>518</v>
      </c>
      <c r="H92" t="s">
        <v>518</v>
      </c>
      <c r="I92" t="s">
        <v>518</v>
      </c>
      <c r="J92">
        <v>5</v>
      </c>
      <c r="K92">
        <f t="shared" si="9"/>
        <v>0</v>
      </c>
      <c r="L92">
        <f t="shared" si="10"/>
        <v>5</v>
      </c>
      <c r="M92">
        <f t="shared" si="11"/>
        <v>0</v>
      </c>
      <c r="N92">
        <f t="shared" si="12"/>
        <v>0</v>
      </c>
      <c r="O92">
        <f t="shared" si="13"/>
        <v>0</v>
      </c>
      <c r="P92">
        <f t="shared" si="14"/>
        <v>0</v>
      </c>
      <c r="Q92">
        <f t="shared" si="15"/>
        <v>0</v>
      </c>
      <c r="R92">
        <f t="shared" si="16"/>
        <v>5</v>
      </c>
      <c r="T92" s="64">
        <f t="shared" si="18"/>
        <v>2.8</v>
      </c>
    </row>
    <row r="93" spans="1:20">
      <c r="A93" t="s">
        <v>18</v>
      </c>
      <c r="B93" t="s">
        <v>113</v>
      </c>
      <c r="C93" t="s">
        <v>514</v>
      </c>
      <c r="D93" t="s">
        <v>513</v>
      </c>
      <c r="E93" t="s">
        <v>518</v>
      </c>
      <c r="F93" t="s">
        <v>518</v>
      </c>
      <c r="G93" t="s">
        <v>514</v>
      </c>
      <c r="H93" t="s">
        <v>514</v>
      </c>
      <c r="I93" t="s">
        <v>518</v>
      </c>
      <c r="J93">
        <v>0</v>
      </c>
      <c r="K93">
        <f t="shared" si="9"/>
        <v>0</v>
      </c>
      <c r="L93">
        <f t="shared" si="10"/>
        <v>5</v>
      </c>
      <c r="M93">
        <f t="shared" si="11"/>
        <v>0</v>
      </c>
      <c r="N93">
        <f t="shared" si="12"/>
        <v>0</v>
      </c>
      <c r="O93">
        <f t="shared" si="13"/>
        <v>0</v>
      </c>
      <c r="P93">
        <f t="shared" si="14"/>
        <v>0</v>
      </c>
      <c r="Q93">
        <f t="shared" si="15"/>
        <v>0</v>
      </c>
      <c r="R93">
        <f t="shared" si="16"/>
        <v>0</v>
      </c>
      <c r="T93" s="64">
        <f t="shared" si="18"/>
        <v>0.8</v>
      </c>
    </row>
    <row r="94" spans="1:20">
      <c r="A94" t="s">
        <v>18</v>
      </c>
      <c r="B94" t="s">
        <v>114</v>
      </c>
      <c r="C94" t="s">
        <v>513</v>
      </c>
      <c r="D94" t="s">
        <v>513</v>
      </c>
      <c r="E94" t="s">
        <v>513</v>
      </c>
      <c r="F94" t="s">
        <v>513</v>
      </c>
      <c r="G94" t="s">
        <v>513</v>
      </c>
      <c r="H94" t="s">
        <v>514</v>
      </c>
      <c r="I94" t="s">
        <v>514</v>
      </c>
      <c r="J94">
        <v>5</v>
      </c>
      <c r="K94">
        <f t="shared" si="9"/>
        <v>5</v>
      </c>
      <c r="L94">
        <f t="shared" si="10"/>
        <v>5</v>
      </c>
      <c r="M94">
        <f t="shared" si="11"/>
        <v>5</v>
      </c>
      <c r="N94">
        <f t="shared" si="12"/>
        <v>5</v>
      </c>
      <c r="O94">
        <f t="shared" si="13"/>
        <v>5</v>
      </c>
      <c r="P94">
        <f t="shared" si="14"/>
        <v>0</v>
      </c>
      <c r="Q94">
        <f t="shared" si="15"/>
        <v>0</v>
      </c>
      <c r="R94">
        <f t="shared" si="16"/>
        <v>5</v>
      </c>
      <c r="T94" s="64">
        <f t="shared" si="18"/>
        <v>8.3999999999999986</v>
      </c>
    </row>
    <row r="95" spans="1:20">
      <c r="A95" t="s">
        <v>18</v>
      </c>
      <c r="B95" t="s">
        <v>115</v>
      </c>
      <c r="C95" t="s">
        <v>513</v>
      </c>
      <c r="D95" t="s">
        <v>513</v>
      </c>
      <c r="E95" t="s">
        <v>513</v>
      </c>
      <c r="F95" t="s">
        <v>513</v>
      </c>
      <c r="G95" t="s">
        <v>513</v>
      </c>
      <c r="H95" t="s">
        <v>513</v>
      </c>
      <c r="I95" t="s">
        <v>514</v>
      </c>
      <c r="J95">
        <v>0</v>
      </c>
      <c r="K95">
        <f t="shared" si="9"/>
        <v>5</v>
      </c>
      <c r="L95">
        <f t="shared" si="10"/>
        <v>5</v>
      </c>
      <c r="M95">
        <f t="shared" si="11"/>
        <v>5</v>
      </c>
      <c r="N95">
        <f t="shared" si="12"/>
        <v>5</v>
      </c>
      <c r="O95">
        <f t="shared" si="13"/>
        <v>5</v>
      </c>
      <c r="P95">
        <f t="shared" si="14"/>
        <v>5</v>
      </c>
      <c r="Q95">
        <f t="shared" si="15"/>
        <v>0</v>
      </c>
      <c r="R95">
        <f t="shared" si="16"/>
        <v>0</v>
      </c>
      <c r="T95" s="64">
        <f t="shared" si="18"/>
        <v>7.1999999999999993</v>
      </c>
    </row>
    <row r="96" spans="1:20">
      <c r="A96" t="s">
        <v>18</v>
      </c>
      <c r="B96" t="s">
        <v>116</v>
      </c>
      <c r="C96" t="s">
        <v>514</v>
      </c>
      <c r="D96" t="s">
        <v>513</v>
      </c>
      <c r="E96" t="s">
        <v>513</v>
      </c>
      <c r="F96" t="s">
        <v>513</v>
      </c>
      <c r="G96" t="s">
        <v>514</v>
      </c>
      <c r="H96" t="s">
        <v>514</v>
      </c>
      <c r="I96" t="s">
        <v>514</v>
      </c>
      <c r="J96">
        <v>0</v>
      </c>
      <c r="K96">
        <f t="shared" si="9"/>
        <v>0</v>
      </c>
      <c r="L96">
        <f t="shared" si="10"/>
        <v>5</v>
      </c>
      <c r="M96">
        <f t="shared" si="11"/>
        <v>5</v>
      </c>
      <c r="N96">
        <f t="shared" si="12"/>
        <v>5</v>
      </c>
      <c r="O96">
        <f t="shared" si="13"/>
        <v>0</v>
      </c>
      <c r="P96">
        <f t="shared" si="14"/>
        <v>0</v>
      </c>
      <c r="Q96">
        <f t="shared" si="15"/>
        <v>0</v>
      </c>
      <c r="R96">
        <f t="shared" si="16"/>
        <v>0</v>
      </c>
      <c r="T96" s="64">
        <f t="shared" si="18"/>
        <v>2.4000000000000004</v>
      </c>
    </row>
    <row r="97" spans="1:20">
      <c r="A97" t="s">
        <v>18</v>
      </c>
      <c r="B97" t="s">
        <v>117</v>
      </c>
      <c r="C97" t="s">
        <v>513</v>
      </c>
      <c r="D97" t="s">
        <v>513</v>
      </c>
      <c r="E97" t="s">
        <v>513</v>
      </c>
      <c r="F97" t="s">
        <v>513</v>
      </c>
      <c r="G97" t="s">
        <v>513</v>
      </c>
      <c r="H97" t="s">
        <v>513</v>
      </c>
      <c r="I97" t="s">
        <v>518</v>
      </c>
      <c r="J97">
        <v>0</v>
      </c>
      <c r="K97">
        <f t="shared" si="9"/>
        <v>5</v>
      </c>
      <c r="L97">
        <f t="shared" si="10"/>
        <v>5</v>
      </c>
      <c r="M97">
        <f t="shared" si="11"/>
        <v>5</v>
      </c>
      <c r="N97">
        <f t="shared" si="12"/>
        <v>5</v>
      </c>
      <c r="O97">
        <f t="shared" si="13"/>
        <v>5</v>
      </c>
      <c r="P97">
        <f t="shared" si="14"/>
        <v>5</v>
      </c>
      <c r="Q97">
        <f t="shared" si="15"/>
        <v>0</v>
      </c>
      <c r="R97">
        <f t="shared" si="16"/>
        <v>0</v>
      </c>
      <c r="T97" s="64">
        <f t="shared" si="18"/>
        <v>7.1999999999999993</v>
      </c>
    </row>
    <row r="98" spans="1:20">
      <c r="A98" t="s">
        <v>18</v>
      </c>
      <c r="B98" t="s">
        <v>118</v>
      </c>
      <c r="C98" t="s">
        <v>514</v>
      </c>
      <c r="D98" t="s">
        <v>513</v>
      </c>
      <c r="E98" t="s">
        <v>518</v>
      </c>
      <c r="F98" t="s">
        <v>518</v>
      </c>
      <c r="G98" t="s">
        <v>513</v>
      </c>
      <c r="H98" t="s">
        <v>518</v>
      </c>
      <c r="I98" t="s">
        <v>514</v>
      </c>
      <c r="J98">
        <v>0</v>
      </c>
      <c r="K98">
        <f t="shared" si="9"/>
        <v>0</v>
      </c>
      <c r="L98">
        <f t="shared" si="10"/>
        <v>5</v>
      </c>
      <c r="M98">
        <f t="shared" si="11"/>
        <v>0</v>
      </c>
      <c r="N98">
        <f t="shared" si="12"/>
        <v>0</v>
      </c>
      <c r="O98">
        <f t="shared" si="13"/>
        <v>5</v>
      </c>
      <c r="P98">
        <f t="shared" si="14"/>
        <v>0</v>
      </c>
      <c r="Q98">
        <f t="shared" si="15"/>
        <v>0</v>
      </c>
      <c r="R98">
        <f t="shared" si="16"/>
        <v>0</v>
      </c>
      <c r="T98" s="64">
        <f t="shared" si="18"/>
        <v>2.8</v>
      </c>
    </row>
    <row r="99" spans="1:20">
      <c r="A99" t="s">
        <v>18</v>
      </c>
      <c r="B99" t="s">
        <v>119</v>
      </c>
      <c r="C99" t="s">
        <v>514</v>
      </c>
      <c r="D99" t="s">
        <v>513</v>
      </c>
      <c r="E99" t="s">
        <v>518</v>
      </c>
      <c r="F99" t="s">
        <v>518</v>
      </c>
      <c r="G99" t="s">
        <v>513</v>
      </c>
      <c r="H99" t="s">
        <v>518</v>
      </c>
      <c r="I99" t="s">
        <v>514</v>
      </c>
      <c r="J99">
        <v>0</v>
      </c>
      <c r="K99">
        <f t="shared" si="9"/>
        <v>0</v>
      </c>
      <c r="L99">
        <f t="shared" si="10"/>
        <v>5</v>
      </c>
      <c r="M99">
        <f t="shared" si="11"/>
        <v>0</v>
      </c>
      <c r="N99">
        <f t="shared" si="12"/>
        <v>0</v>
      </c>
      <c r="O99">
        <f t="shared" si="13"/>
        <v>5</v>
      </c>
      <c r="P99">
        <f t="shared" si="14"/>
        <v>0</v>
      </c>
      <c r="Q99">
        <f t="shared" si="15"/>
        <v>0</v>
      </c>
      <c r="R99">
        <f t="shared" si="16"/>
        <v>0</v>
      </c>
      <c r="T99" s="64">
        <f t="shared" si="18"/>
        <v>2.8</v>
      </c>
    </row>
    <row r="100" spans="1:20">
      <c r="A100" t="s">
        <v>18</v>
      </c>
      <c r="B100" t="s">
        <v>120</v>
      </c>
      <c r="C100" t="s">
        <v>513</v>
      </c>
      <c r="D100" t="s">
        <v>513</v>
      </c>
      <c r="E100" t="s">
        <v>513</v>
      </c>
      <c r="F100" t="s">
        <v>513</v>
      </c>
      <c r="G100" t="s">
        <v>513</v>
      </c>
      <c r="H100" t="s">
        <v>513</v>
      </c>
      <c r="J100">
        <v>5</v>
      </c>
      <c r="K100">
        <f t="shared" si="9"/>
        <v>5</v>
      </c>
      <c r="L100">
        <f t="shared" si="10"/>
        <v>5</v>
      </c>
      <c r="M100">
        <f t="shared" si="11"/>
        <v>5</v>
      </c>
      <c r="N100">
        <f t="shared" si="12"/>
        <v>5</v>
      </c>
      <c r="O100">
        <f t="shared" si="13"/>
        <v>5</v>
      </c>
      <c r="P100">
        <f t="shared" si="14"/>
        <v>5</v>
      </c>
      <c r="Q100">
        <f t="shared" si="15"/>
        <v>0</v>
      </c>
      <c r="R100">
        <f t="shared" si="16"/>
        <v>5</v>
      </c>
      <c r="T100" s="64">
        <f t="shared" si="18"/>
        <v>9.1999999999999993</v>
      </c>
    </row>
    <row r="101" spans="1:20">
      <c r="A101" t="s">
        <v>18</v>
      </c>
      <c r="B101" t="s">
        <v>121</v>
      </c>
      <c r="C101" t="s">
        <v>518</v>
      </c>
      <c r="D101" t="s">
        <v>513</v>
      </c>
      <c r="E101" t="s">
        <v>518</v>
      </c>
      <c r="F101" t="s">
        <v>518</v>
      </c>
      <c r="G101" t="s">
        <v>518</v>
      </c>
      <c r="H101" t="s">
        <v>518</v>
      </c>
      <c r="I101" t="s">
        <v>514</v>
      </c>
      <c r="J101">
        <v>0</v>
      </c>
      <c r="K101">
        <f t="shared" si="9"/>
        <v>0</v>
      </c>
      <c r="L101">
        <f t="shared" si="10"/>
        <v>5</v>
      </c>
      <c r="M101">
        <f t="shared" si="11"/>
        <v>0</v>
      </c>
      <c r="N101">
        <f t="shared" si="12"/>
        <v>0</v>
      </c>
      <c r="O101">
        <f t="shared" si="13"/>
        <v>0</v>
      </c>
      <c r="P101">
        <f t="shared" si="14"/>
        <v>0</v>
      </c>
      <c r="Q101">
        <f t="shared" si="15"/>
        <v>0</v>
      </c>
      <c r="R101">
        <f t="shared" si="16"/>
        <v>0</v>
      </c>
      <c r="T101" s="64">
        <f t="shared" si="18"/>
        <v>0.8</v>
      </c>
    </row>
    <row r="102" spans="1:20">
      <c r="A102" t="s">
        <v>18</v>
      </c>
      <c r="B102" t="s">
        <v>122</v>
      </c>
      <c r="C102" t="s">
        <v>513</v>
      </c>
      <c r="D102" t="s">
        <v>513</v>
      </c>
      <c r="E102" t="s">
        <v>514</v>
      </c>
      <c r="F102" t="s">
        <v>514</v>
      </c>
      <c r="G102" t="s">
        <v>514</v>
      </c>
      <c r="H102" t="s">
        <v>514</v>
      </c>
      <c r="I102" t="s">
        <v>514</v>
      </c>
      <c r="J102">
        <v>5</v>
      </c>
      <c r="K102">
        <f t="shared" si="9"/>
        <v>5</v>
      </c>
      <c r="L102">
        <f t="shared" si="10"/>
        <v>5</v>
      </c>
      <c r="M102">
        <f t="shared" si="11"/>
        <v>0</v>
      </c>
      <c r="N102">
        <f t="shared" si="12"/>
        <v>0</v>
      </c>
      <c r="O102">
        <f t="shared" si="13"/>
        <v>0</v>
      </c>
      <c r="P102">
        <f t="shared" si="14"/>
        <v>0</v>
      </c>
      <c r="Q102">
        <f t="shared" si="15"/>
        <v>0</v>
      </c>
      <c r="R102">
        <f t="shared" si="16"/>
        <v>5</v>
      </c>
      <c r="T102" s="64">
        <f t="shared" si="18"/>
        <v>4.8</v>
      </c>
    </row>
    <row r="103" spans="1:20">
      <c r="A103" t="s">
        <v>18</v>
      </c>
      <c r="B103" t="s">
        <v>123</v>
      </c>
      <c r="C103" t="s">
        <v>513</v>
      </c>
      <c r="D103" t="s">
        <v>513</v>
      </c>
      <c r="E103" t="s">
        <v>513</v>
      </c>
      <c r="F103" t="s">
        <v>514</v>
      </c>
      <c r="G103" t="s">
        <v>513</v>
      </c>
      <c r="H103" t="s">
        <v>513</v>
      </c>
      <c r="I103" t="s">
        <v>513</v>
      </c>
      <c r="J103">
        <v>0</v>
      </c>
      <c r="K103">
        <f t="shared" si="9"/>
        <v>5</v>
      </c>
      <c r="L103">
        <f t="shared" si="10"/>
        <v>5</v>
      </c>
      <c r="M103">
        <f t="shared" si="11"/>
        <v>5</v>
      </c>
      <c r="N103">
        <f t="shared" si="12"/>
        <v>0</v>
      </c>
      <c r="O103">
        <f t="shared" si="13"/>
        <v>5</v>
      </c>
      <c r="P103">
        <f t="shared" si="14"/>
        <v>5</v>
      </c>
      <c r="Q103">
        <f t="shared" si="15"/>
        <v>5</v>
      </c>
      <c r="R103">
        <f t="shared" si="16"/>
        <v>0</v>
      </c>
      <c r="T103" s="64">
        <f t="shared" si="18"/>
        <v>8.3999999999999986</v>
      </c>
    </row>
    <row r="104" spans="1:20">
      <c r="A104" t="s">
        <v>18</v>
      </c>
      <c r="B104" t="s">
        <v>124</v>
      </c>
      <c r="C104" t="s">
        <v>513</v>
      </c>
      <c r="D104" t="s">
        <v>514</v>
      </c>
      <c r="E104" t="s">
        <v>513</v>
      </c>
      <c r="F104" t="s">
        <v>513</v>
      </c>
      <c r="G104" t="s">
        <v>513</v>
      </c>
      <c r="H104" t="s">
        <v>514</v>
      </c>
      <c r="I104" t="s">
        <v>518</v>
      </c>
      <c r="J104">
        <v>0</v>
      </c>
      <c r="K104">
        <f t="shared" si="9"/>
        <v>5</v>
      </c>
      <c r="L104">
        <f t="shared" si="10"/>
        <v>0</v>
      </c>
      <c r="M104">
        <f t="shared" si="11"/>
        <v>5</v>
      </c>
      <c r="N104">
        <f t="shared" si="12"/>
        <v>5</v>
      </c>
      <c r="O104">
        <f t="shared" si="13"/>
        <v>5</v>
      </c>
      <c r="P104">
        <f t="shared" si="14"/>
        <v>0</v>
      </c>
      <c r="Q104">
        <f t="shared" si="15"/>
        <v>0</v>
      </c>
      <c r="R104">
        <f t="shared" si="16"/>
        <v>0</v>
      </c>
      <c r="T104" s="64">
        <f t="shared" si="18"/>
        <v>5.6</v>
      </c>
    </row>
    <row r="105" spans="1:20">
      <c r="A105" t="s">
        <v>18</v>
      </c>
      <c r="B105" t="s">
        <v>125</v>
      </c>
      <c r="C105" t="s">
        <v>513</v>
      </c>
      <c r="D105" t="s">
        <v>514</v>
      </c>
      <c r="E105" t="s">
        <v>513</v>
      </c>
      <c r="F105" t="s">
        <v>518</v>
      </c>
      <c r="G105" t="s">
        <v>513</v>
      </c>
      <c r="H105" t="s">
        <v>514</v>
      </c>
      <c r="I105" t="s">
        <v>518</v>
      </c>
      <c r="J105">
        <v>0</v>
      </c>
      <c r="K105">
        <f t="shared" si="9"/>
        <v>5</v>
      </c>
      <c r="L105">
        <f t="shared" si="10"/>
        <v>0</v>
      </c>
      <c r="M105">
        <f t="shared" si="11"/>
        <v>5</v>
      </c>
      <c r="N105">
        <f t="shared" si="12"/>
        <v>0</v>
      </c>
      <c r="O105">
        <f t="shared" si="13"/>
        <v>5</v>
      </c>
      <c r="P105">
        <f t="shared" si="14"/>
        <v>0</v>
      </c>
      <c r="Q105">
        <f t="shared" si="15"/>
        <v>0</v>
      </c>
      <c r="R105">
        <f t="shared" si="16"/>
        <v>0</v>
      </c>
      <c r="T105" s="64">
        <f t="shared" si="18"/>
        <v>4.8</v>
      </c>
    </row>
    <row r="106" spans="1:20">
      <c r="A106" t="s">
        <v>18</v>
      </c>
      <c r="B106" t="s">
        <v>126</v>
      </c>
      <c r="C106" t="s">
        <v>514</v>
      </c>
      <c r="D106" t="s">
        <v>514</v>
      </c>
      <c r="E106" t="s">
        <v>518</v>
      </c>
      <c r="F106" t="s">
        <v>514</v>
      </c>
      <c r="G106" t="s">
        <v>514</v>
      </c>
      <c r="H106" t="s">
        <v>518</v>
      </c>
      <c r="I106" t="s">
        <v>514</v>
      </c>
      <c r="J106">
        <v>0</v>
      </c>
      <c r="K106">
        <f t="shared" si="9"/>
        <v>0</v>
      </c>
      <c r="L106">
        <f t="shared" si="10"/>
        <v>0</v>
      </c>
      <c r="M106">
        <f t="shared" si="11"/>
        <v>0</v>
      </c>
      <c r="N106">
        <f t="shared" si="12"/>
        <v>0</v>
      </c>
      <c r="O106">
        <f t="shared" si="13"/>
        <v>0</v>
      </c>
      <c r="P106">
        <f t="shared" si="14"/>
        <v>0</v>
      </c>
      <c r="Q106">
        <f t="shared" si="15"/>
        <v>0</v>
      </c>
      <c r="R106">
        <f t="shared" si="16"/>
        <v>0</v>
      </c>
      <c r="T106" s="64">
        <f t="shared" si="18"/>
        <v>0</v>
      </c>
    </row>
    <row r="107" spans="1:20">
      <c r="A107" t="s">
        <v>18</v>
      </c>
      <c r="B107" t="s">
        <v>127</v>
      </c>
      <c r="C107" t="s">
        <v>518</v>
      </c>
      <c r="D107" t="s">
        <v>514</v>
      </c>
      <c r="E107" t="s">
        <v>514</v>
      </c>
      <c r="F107" t="s">
        <v>514</v>
      </c>
      <c r="G107" t="s">
        <v>518</v>
      </c>
      <c r="H107" t="s">
        <v>518</v>
      </c>
      <c r="I107" t="s">
        <v>518</v>
      </c>
      <c r="J107">
        <v>0</v>
      </c>
      <c r="K107">
        <f t="shared" si="9"/>
        <v>0</v>
      </c>
      <c r="L107">
        <f t="shared" si="10"/>
        <v>0</v>
      </c>
      <c r="M107">
        <f t="shared" si="11"/>
        <v>0</v>
      </c>
      <c r="N107">
        <f t="shared" si="12"/>
        <v>0</v>
      </c>
      <c r="O107">
        <f t="shared" si="13"/>
        <v>0</v>
      </c>
      <c r="P107">
        <f t="shared" si="14"/>
        <v>0</v>
      </c>
      <c r="Q107">
        <f t="shared" si="15"/>
        <v>0</v>
      </c>
      <c r="R107">
        <f t="shared" si="16"/>
        <v>0</v>
      </c>
      <c r="T107" s="64">
        <f t="shared" si="18"/>
        <v>0</v>
      </c>
    </row>
    <row r="108" spans="1:20">
      <c r="A108" t="s">
        <v>18</v>
      </c>
      <c r="B108" t="s">
        <v>128</v>
      </c>
      <c r="C108" t="s">
        <v>518</v>
      </c>
      <c r="D108" t="s">
        <v>514</v>
      </c>
      <c r="E108" t="s">
        <v>518</v>
      </c>
      <c r="F108" t="s">
        <v>518</v>
      </c>
      <c r="G108" t="s">
        <v>518</v>
      </c>
      <c r="I108" t="s">
        <v>518</v>
      </c>
      <c r="J108">
        <v>0</v>
      </c>
      <c r="K108">
        <f t="shared" si="9"/>
        <v>0</v>
      </c>
      <c r="L108">
        <f t="shared" si="10"/>
        <v>0</v>
      </c>
      <c r="M108">
        <f t="shared" si="11"/>
        <v>0</v>
      </c>
      <c r="N108">
        <f t="shared" si="12"/>
        <v>0</v>
      </c>
      <c r="O108">
        <f t="shared" si="13"/>
        <v>0</v>
      </c>
      <c r="P108">
        <f t="shared" si="14"/>
        <v>0</v>
      </c>
      <c r="Q108">
        <f t="shared" si="15"/>
        <v>0</v>
      </c>
      <c r="R108">
        <f t="shared" si="16"/>
        <v>0</v>
      </c>
      <c r="T108" s="64">
        <f t="shared" si="18"/>
        <v>0</v>
      </c>
    </row>
    <row r="109" spans="1:20">
      <c r="A109" t="s">
        <v>164</v>
      </c>
      <c r="B109" t="s">
        <v>165</v>
      </c>
      <c r="C109" t="s">
        <v>513</v>
      </c>
      <c r="D109" t="s">
        <v>513</v>
      </c>
      <c r="E109" t="s">
        <v>513</v>
      </c>
      <c r="F109" t="s">
        <v>513</v>
      </c>
      <c r="G109" t="s">
        <v>513</v>
      </c>
      <c r="H109" t="s">
        <v>513</v>
      </c>
      <c r="I109" t="s">
        <v>513</v>
      </c>
      <c r="J109">
        <v>5</v>
      </c>
      <c r="K109">
        <f t="shared" si="9"/>
        <v>5</v>
      </c>
      <c r="L109">
        <f t="shared" si="10"/>
        <v>5</v>
      </c>
      <c r="M109">
        <f t="shared" si="11"/>
        <v>5</v>
      </c>
      <c r="N109">
        <f t="shared" si="12"/>
        <v>5</v>
      </c>
      <c r="O109">
        <f t="shared" si="13"/>
        <v>5</v>
      </c>
      <c r="P109">
        <f t="shared" si="14"/>
        <v>5</v>
      </c>
      <c r="Q109">
        <f t="shared" si="15"/>
        <v>5</v>
      </c>
      <c r="R109">
        <f t="shared" si="16"/>
        <v>5</v>
      </c>
      <c r="T109" s="64">
        <f>ROUND((K109/5)*(10/100)*25,2)+ROUND((L109/5)*(4/100)*25,2)+ROUND((M109/5)*(4/100)*25,2)+ROUND((N109/5)*(4/100)*25,2)+ROUND((O109/5)*(10/100)*25,2)+ROUND((P109/5)*(4/100)*25,2)+ROUND((Q109/5)*(10/100)*25,2)+ROUND((R109/5)*(10/100)*25,2)</f>
        <v>14</v>
      </c>
    </row>
    <row r="110" spans="1:20">
      <c r="A110" t="s">
        <v>164</v>
      </c>
      <c r="B110" t="s">
        <v>166</v>
      </c>
      <c r="C110" t="s">
        <v>513</v>
      </c>
      <c r="D110" t="s">
        <v>513</v>
      </c>
      <c r="E110" t="s">
        <v>513</v>
      </c>
      <c r="F110" t="s">
        <v>513</v>
      </c>
      <c r="G110" t="s">
        <v>513</v>
      </c>
      <c r="H110" t="s">
        <v>513</v>
      </c>
      <c r="I110" t="s">
        <v>513</v>
      </c>
      <c r="J110">
        <v>5</v>
      </c>
      <c r="K110">
        <f t="shared" si="9"/>
        <v>5</v>
      </c>
      <c r="L110">
        <f t="shared" si="10"/>
        <v>5</v>
      </c>
      <c r="M110">
        <f t="shared" si="11"/>
        <v>5</v>
      </c>
      <c r="N110">
        <f t="shared" si="12"/>
        <v>5</v>
      </c>
      <c r="O110">
        <f t="shared" si="13"/>
        <v>5</v>
      </c>
      <c r="P110">
        <f t="shared" si="14"/>
        <v>5</v>
      </c>
      <c r="Q110">
        <f t="shared" si="15"/>
        <v>5</v>
      </c>
      <c r="R110">
        <f t="shared" si="16"/>
        <v>5</v>
      </c>
      <c r="T110" s="64">
        <f t="shared" ref="T110:T173" si="19">ROUND((K110/5)*(10/100)*25,2)+ROUND((L110/5)*(4/100)*25,2)+ROUND((M110/5)*(4/100)*25,2)+ROUND((N110/5)*(4/100)*25,2)+ROUND((O110/5)*(10/100)*25,2)+ROUND((P110/5)*(4/100)*25,2)+ROUND((Q110/5)*(10/100)*25,2)+ROUND((R110/5)*(10/100)*25,2)</f>
        <v>14</v>
      </c>
    </row>
    <row r="111" spans="1:20">
      <c r="A111" t="s">
        <v>164</v>
      </c>
      <c r="B111" t="s">
        <v>167</v>
      </c>
      <c r="C111" t="s">
        <v>513</v>
      </c>
      <c r="D111" t="s">
        <v>513</v>
      </c>
      <c r="E111" t="s">
        <v>513</v>
      </c>
      <c r="F111" t="s">
        <v>513</v>
      </c>
      <c r="G111" t="s">
        <v>513</v>
      </c>
      <c r="H111" t="s">
        <v>513</v>
      </c>
      <c r="I111" t="s">
        <v>513</v>
      </c>
      <c r="J111">
        <v>5</v>
      </c>
      <c r="K111">
        <f t="shared" si="9"/>
        <v>5</v>
      </c>
      <c r="L111">
        <f t="shared" si="10"/>
        <v>5</v>
      </c>
      <c r="M111">
        <f t="shared" si="11"/>
        <v>5</v>
      </c>
      <c r="N111">
        <f t="shared" si="12"/>
        <v>5</v>
      </c>
      <c r="O111">
        <f t="shared" si="13"/>
        <v>5</v>
      </c>
      <c r="P111">
        <f t="shared" si="14"/>
        <v>5</v>
      </c>
      <c r="Q111">
        <f t="shared" si="15"/>
        <v>5</v>
      </c>
      <c r="R111">
        <f t="shared" si="16"/>
        <v>5</v>
      </c>
      <c r="T111" s="64">
        <f t="shared" si="19"/>
        <v>14</v>
      </c>
    </row>
    <row r="112" spans="1:20">
      <c r="A112" t="s">
        <v>164</v>
      </c>
      <c r="B112" t="s">
        <v>168</v>
      </c>
      <c r="C112" t="s">
        <v>513</v>
      </c>
      <c r="D112" t="s">
        <v>513</v>
      </c>
      <c r="E112" t="s">
        <v>513</v>
      </c>
      <c r="F112" t="s">
        <v>513</v>
      </c>
      <c r="G112" t="s">
        <v>513</v>
      </c>
      <c r="H112" t="s">
        <v>513</v>
      </c>
      <c r="I112" t="s">
        <v>513</v>
      </c>
      <c r="J112">
        <v>5</v>
      </c>
      <c r="K112">
        <f t="shared" si="9"/>
        <v>5</v>
      </c>
      <c r="L112">
        <f t="shared" si="10"/>
        <v>5</v>
      </c>
      <c r="M112">
        <f t="shared" si="11"/>
        <v>5</v>
      </c>
      <c r="N112">
        <f t="shared" si="12"/>
        <v>5</v>
      </c>
      <c r="O112">
        <f t="shared" si="13"/>
        <v>5</v>
      </c>
      <c r="P112">
        <f t="shared" si="14"/>
        <v>5</v>
      </c>
      <c r="Q112">
        <f t="shared" si="15"/>
        <v>5</v>
      </c>
      <c r="R112">
        <f t="shared" si="16"/>
        <v>5</v>
      </c>
      <c r="T112" s="64">
        <f t="shared" si="19"/>
        <v>14</v>
      </c>
    </row>
    <row r="113" spans="1:20">
      <c r="A113" t="s">
        <v>164</v>
      </c>
      <c r="B113" t="s">
        <v>169</v>
      </c>
      <c r="C113" t="s">
        <v>513</v>
      </c>
      <c r="D113" t="s">
        <v>513</v>
      </c>
      <c r="E113" t="s">
        <v>513</v>
      </c>
      <c r="F113" t="s">
        <v>513</v>
      </c>
      <c r="G113" t="s">
        <v>513</v>
      </c>
      <c r="H113" t="s">
        <v>513</v>
      </c>
      <c r="I113" t="s">
        <v>513</v>
      </c>
      <c r="J113">
        <v>5</v>
      </c>
      <c r="K113">
        <f t="shared" si="9"/>
        <v>5</v>
      </c>
      <c r="L113">
        <f t="shared" si="10"/>
        <v>5</v>
      </c>
      <c r="M113">
        <f t="shared" si="11"/>
        <v>5</v>
      </c>
      <c r="N113">
        <f t="shared" si="12"/>
        <v>5</v>
      </c>
      <c r="O113">
        <f t="shared" si="13"/>
        <v>5</v>
      </c>
      <c r="P113">
        <f t="shared" si="14"/>
        <v>5</v>
      </c>
      <c r="Q113">
        <f t="shared" si="15"/>
        <v>5</v>
      </c>
      <c r="R113">
        <f t="shared" si="16"/>
        <v>5</v>
      </c>
      <c r="T113" s="64">
        <f t="shared" si="19"/>
        <v>14</v>
      </c>
    </row>
    <row r="114" spans="1:20">
      <c r="A114" t="s">
        <v>164</v>
      </c>
      <c r="B114" t="s">
        <v>170</v>
      </c>
      <c r="C114" t="s">
        <v>513</v>
      </c>
      <c r="D114" t="s">
        <v>513</v>
      </c>
      <c r="E114" t="s">
        <v>513</v>
      </c>
      <c r="F114" t="s">
        <v>513</v>
      </c>
      <c r="G114" t="s">
        <v>513</v>
      </c>
      <c r="H114" t="s">
        <v>513</v>
      </c>
      <c r="I114" t="s">
        <v>513</v>
      </c>
      <c r="J114">
        <v>5</v>
      </c>
      <c r="K114">
        <f t="shared" si="9"/>
        <v>5</v>
      </c>
      <c r="L114">
        <f t="shared" si="10"/>
        <v>5</v>
      </c>
      <c r="M114">
        <f t="shared" si="11"/>
        <v>5</v>
      </c>
      <c r="N114">
        <f t="shared" si="12"/>
        <v>5</v>
      </c>
      <c r="O114">
        <f t="shared" si="13"/>
        <v>5</v>
      </c>
      <c r="P114">
        <f t="shared" si="14"/>
        <v>5</v>
      </c>
      <c r="Q114">
        <f t="shared" si="15"/>
        <v>5</v>
      </c>
      <c r="R114">
        <f t="shared" si="16"/>
        <v>5</v>
      </c>
      <c r="T114" s="64">
        <f t="shared" si="19"/>
        <v>14</v>
      </c>
    </row>
    <row r="115" spans="1:20">
      <c r="A115" t="s">
        <v>164</v>
      </c>
      <c r="B115" t="s">
        <v>171</v>
      </c>
      <c r="C115" s="65" t="s">
        <v>513</v>
      </c>
      <c r="D115" t="s">
        <v>513</v>
      </c>
      <c r="E115" s="65" t="s">
        <v>513</v>
      </c>
      <c r="F115" s="65" t="s">
        <v>513</v>
      </c>
      <c r="G115" s="65" t="s">
        <v>513</v>
      </c>
      <c r="H115" s="65" t="s">
        <v>513</v>
      </c>
      <c r="I115" s="65" t="s">
        <v>513</v>
      </c>
      <c r="J115">
        <v>0</v>
      </c>
      <c r="K115" s="65">
        <f t="shared" si="9"/>
        <v>5</v>
      </c>
      <c r="L115">
        <f t="shared" si="10"/>
        <v>5</v>
      </c>
      <c r="M115">
        <f t="shared" si="11"/>
        <v>5</v>
      </c>
      <c r="N115">
        <f t="shared" si="12"/>
        <v>5</v>
      </c>
      <c r="O115">
        <f t="shared" si="13"/>
        <v>5</v>
      </c>
      <c r="P115">
        <f t="shared" si="14"/>
        <v>5</v>
      </c>
      <c r="Q115">
        <f t="shared" si="15"/>
        <v>5</v>
      </c>
      <c r="R115">
        <f t="shared" si="16"/>
        <v>0</v>
      </c>
      <c r="S115" s="65" t="s">
        <v>603</v>
      </c>
      <c r="T115" s="64">
        <f t="shared" si="19"/>
        <v>11.5</v>
      </c>
    </row>
    <row r="116" spans="1:20">
      <c r="A116" t="s">
        <v>164</v>
      </c>
      <c r="B116" t="s">
        <v>172</v>
      </c>
      <c r="C116" t="s">
        <v>513</v>
      </c>
      <c r="D116" t="s">
        <v>513</v>
      </c>
      <c r="E116" t="s">
        <v>513</v>
      </c>
      <c r="F116" t="s">
        <v>513</v>
      </c>
      <c r="G116" t="s">
        <v>513</v>
      </c>
      <c r="H116" t="s">
        <v>513</v>
      </c>
      <c r="I116" t="s">
        <v>513</v>
      </c>
      <c r="J116">
        <v>5</v>
      </c>
      <c r="K116">
        <f t="shared" si="9"/>
        <v>5</v>
      </c>
      <c r="L116">
        <f t="shared" si="10"/>
        <v>5</v>
      </c>
      <c r="M116">
        <f t="shared" si="11"/>
        <v>5</v>
      </c>
      <c r="N116">
        <f t="shared" si="12"/>
        <v>5</v>
      </c>
      <c r="O116">
        <f t="shared" si="13"/>
        <v>5</v>
      </c>
      <c r="P116">
        <f t="shared" si="14"/>
        <v>5</v>
      </c>
      <c r="Q116">
        <f t="shared" si="15"/>
        <v>5</v>
      </c>
      <c r="R116">
        <f t="shared" si="16"/>
        <v>5</v>
      </c>
      <c r="T116" s="64">
        <f t="shared" si="19"/>
        <v>14</v>
      </c>
    </row>
    <row r="117" spans="1:20">
      <c r="A117" t="s">
        <v>164</v>
      </c>
      <c r="B117" t="s">
        <v>173</v>
      </c>
      <c r="C117" t="s">
        <v>513</v>
      </c>
      <c r="D117" t="s">
        <v>513</v>
      </c>
      <c r="E117" t="s">
        <v>513</v>
      </c>
      <c r="F117" t="s">
        <v>513</v>
      </c>
      <c r="G117" t="s">
        <v>513</v>
      </c>
      <c r="H117" t="s">
        <v>513</v>
      </c>
      <c r="I117" t="s">
        <v>513</v>
      </c>
      <c r="J117">
        <v>5</v>
      </c>
      <c r="K117">
        <f t="shared" si="9"/>
        <v>5</v>
      </c>
      <c r="L117">
        <f t="shared" si="10"/>
        <v>5</v>
      </c>
      <c r="M117">
        <f t="shared" si="11"/>
        <v>5</v>
      </c>
      <c r="N117">
        <f t="shared" si="12"/>
        <v>5</v>
      </c>
      <c r="O117">
        <f t="shared" si="13"/>
        <v>5</v>
      </c>
      <c r="P117">
        <f t="shared" si="14"/>
        <v>5</v>
      </c>
      <c r="Q117">
        <f t="shared" si="15"/>
        <v>5</v>
      </c>
      <c r="R117">
        <f t="shared" si="16"/>
        <v>5</v>
      </c>
      <c r="T117" s="64">
        <f t="shared" si="19"/>
        <v>14</v>
      </c>
    </row>
    <row r="118" spans="1:20">
      <c r="A118" t="s">
        <v>164</v>
      </c>
      <c r="B118" t="s">
        <v>174</v>
      </c>
      <c r="C118" t="s">
        <v>513</v>
      </c>
      <c r="D118" t="s">
        <v>514</v>
      </c>
      <c r="E118" t="s">
        <v>513</v>
      </c>
      <c r="F118" t="s">
        <v>513</v>
      </c>
      <c r="G118" t="s">
        <v>513</v>
      </c>
      <c r="H118" t="s">
        <v>513</v>
      </c>
      <c r="I118" t="s">
        <v>514</v>
      </c>
      <c r="J118">
        <v>0</v>
      </c>
      <c r="K118">
        <f t="shared" si="9"/>
        <v>5</v>
      </c>
      <c r="L118">
        <f t="shared" si="10"/>
        <v>0</v>
      </c>
      <c r="M118">
        <f t="shared" si="11"/>
        <v>5</v>
      </c>
      <c r="N118">
        <f t="shared" si="12"/>
        <v>5</v>
      </c>
      <c r="O118">
        <f t="shared" si="13"/>
        <v>5</v>
      </c>
      <c r="P118">
        <f t="shared" si="14"/>
        <v>5</v>
      </c>
      <c r="Q118">
        <f t="shared" si="15"/>
        <v>0</v>
      </c>
      <c r="R118">
        <f t="shared" si="16"/>
        <v>0</v>
      </c>
      <c r="T118" s="64">
        <f t="shared" si="19"/>
        <v>8</v>
      </c>
    </row>
    <row r="119" spans="1:20">
      <c r="A119" t="s">
        <v>164</v>
      </c>
      <c r="B119" t="s">
        <v>175</v>
      </c>
      <c r="C119" t="s">
        <v>514</v>
      </c>
      <c r="D119" t="s">
        <v>514</v>
      </c>
      <c r="E119" t="s">
        <v>518</v>
      </c>
      <c r="F119" t="s">
        <v>514</v>
      </c>
      <c r="G119" t="s">
        <v>514</v>
      </c>
      <c r="H119" t="s">
        <v>514</v>
      </c>
      <c r="I119" t="s">
        <v>514</v>
      </c>
      <c r="J119">
        <v>0</v>
      </c>
      <c r="K119">
        <f t="shared" si="9"/>
        <v>0</v>
      </c>
      <c r="L119">
        <f t="shared" si="10"/>
        <v>0</v>
      </c>
      <c r="M119">
        <f t="shared" si="11"/>
        <v>0</v>
      </c>
      <c r="N119">
        <f t="shared" si="12"/>
        <v>0</v>
      </c>
      <c r="O119">
        <f t="shared" si="13"/>
        <v>0</v>
      </c>
      <c r="P119">
        <f t="shared" si="14"/>
        <v>0</v>
      </c>
      <c r="Q119">
        <f t="shared" si="15"/>
        <v>0</v>
      </c>
      <c r="R119">
        <f t="shared" si="16"/>
        <v>0</v>
      </c>
      <c r="T119" s="64">
        <f t="shared" si="19"/>
        <v>0</v>
      </c>
    </row>
    <row r="120" spans="1:20">
      <c r="A120" t="s">
        <v>164</v>
      </c>
      <c r="B120" t="s">
        <v>176</v>
      </c>
      <c r="C120" t="s">
        <v>513</v>
      </c>
      <c r="D120" t="s">
        <v>513</v>
      </c>
      <c r="E120" t="s">
        <v>513</v>
      </c>
      <c r="F120" t="s">
        <v>513</v>
      </c>
      <c r="G120" t="s">
        <v>513</v>
      </c>
      <c r="H120" t="s">
        <v>513</v>
      </c>
      <c r="I120" t="s">
        <v>513</v>
      </c>
      <c r="J120">
        <v>5</v>
      </c>
      <c r="K120">
        <f t="shared" si="9"/>
        <v>5</v>
      </c>
      <c r="L120">
        <f t="shared" si="10"/>
        <v>5</v>
      </c>
      <c r="M120">
        <f t="shared" si="11"/>
        <v>5</v>
      </c>
      <c r="N120">
        <f t="shared" si="12"/>
        <v>5</v>
      </c>
      <c r="O120">
        <f t="shared" si="13"/>
        <v>5</v>
      </c>
      <c r="P120">
        <f t="shared" si="14"/>
        <v>5</v>
      </c>
      <c r="Q120">
        <f t="shared" si="15"/>
        <v>5</v>
      </c>
      <c r="R120">
        <f t="shared" si="16"/>
        <v>5</v>
      </c>
      <c r="T120" s="64">
        <f t="shared" si="19"/>
        <v>14</v>
      </c>
    </row>
    <row r="121" spans="1:20">
      <c r="A121" t="s">
        <v>164</v>
      </c>
      <c r="B121" t="s">
        <v>177</v>
      </c>
      <c r="C121" s="65" t="s">
        <v>513</v>
      </c>
      <c r="D121" t="s">
        <v>513</v>
      </c>
      <c r="E121" s="65" t="s">
        <v>513</v>
      </c>
      <c r="F121" s="65" t="s">
        <v>513</v>
      </c>
      <c r="G121" s="65" t="s">
        <v>513</v>
      </c>
      <c r="H121" s="65" t="s">
        <v>513</v>
      </c>
      <c r="I121" s="65" t="s">
        <v>513</v>
      </c>
      <c r="J121">
        <v>0</v>
      </c>
      <c r="K121" s="65">
        <f t="shared" si="9"/>
        <v>5</v>
      </c>
      <c r="L121">
        <f t="shared" si="10"/>
        <v>5</v>
      </c>
      <c r="M121">
        <f t="shared" si="11"/>
        <v>5</v>
      </c>
      <c r="N121">
        <f t="shared" si="12"/>
        <v>5</v>
      </c>
      <c r="O121">
        <f t="shared" si="13"/>
        <v>5</v>
      </c>
      <c r="P121">
        <f t="shared" si="14"/>
        <v>5</v>
      </c>
      <c r="Q121">
        <f t="shared" si="15"/>
        <v>5</v>
      </c>
      <c r="R121">
        <f t="shared" si="16"/>
        <v>0</v>
      </c>
      <c r="S121" s="65" t="s">
        <v>603</v>
      </c>
      <c r="T121" s="64">
        <f t="shared" si="19"/>
        <v>11.5</v>
      </c>
    </row>
    <row r="122" spans="1:20">
      <c r="A122" t="s">
        <v>164</v>
      </c>
      <c r="B122" t="s">
        <v>178</v>
      </c>
      <c r="C122" t="s">
        <v>513</v>
      </c>
      <c r="D122" t="s">
        <v>514</v>
      </c>
      <c r="E122" t="s">
        <v>518</v>
      </c>
      <c r="F122" t="s">
        <v>518</v>
      </c>
      <c r="G122" t="s">
        <v>518</v>
      </c>
      <c r="H122" t="s">
        <v>518</v>
      </c>
      <c r="I122" t="s">
        <v>518</v>
      </c>
      <c r="J122">
        <v>0</v>
      </c>
      <c r="K122">
        <f t="shared" si="9"/>
        <v>5</v>
      </c>
      <c r="L122">
        <f t="shared" si="10"/>
        <v>0</v>
      </c>
      <c r="M122">
        <f t="shared" si="11"/>
        <v>0</v>
      </c>
      <c r="N122">
        <f t="shared" si="12"/>
        <v>0</v>
      </c>
      <c r="O122">
        <f t="shared" si="13"/>
        <v>0</v>
      </c>
      <c r="P122">
        <f t="shared" si="14"/>
        <v>0</v>
      </c>
      <c r="Q122">
        <f t="shared" si="15"/>
        <v>0</v>
      </c>
      <c r="R122">
        <f t="shared" si="16"/>
        <v>0</v>
      </c>
      <c r="T122" s="64">
        <f t="shared" si="19"/>
        <v>2.5</v>
      </c>
    </row>
    <row r="123" spans="1:20">
      <c r="A123" t="s">
        <v>164</v>
      </c>
      <c r="B123" t="s">
        <v>179</v>
      </c>
      <c r="C123" s="65" t="s">
        <v>513</v>
      </c>
      <c r="D123" t="s">
        <v>513</v>
      </c>
      <c r="E123" t="s">
        <v>513</v>
      </c>
      <c r="F123" t="s">
        <v>513</v>
      </c>
      <c r="G123" t="s">
        <v>513</v>
      </c>
      <c r="H123" t="s">
        <v>513</v>
      </c>
      <c r="I123" t="s">
        <v>514</v>
      </c>
      <c r="J123">
        <v>0</v>
      </c>
      <c r="K123" s="65">
        <f t="shared" si="9"/>
        <v>5</v>
      </c>
      <c r="L123">
        <f t="shared" si="10"/>
        <v>5</v>
      </c>
      <c r="M123">
        <f t="shared" si="11"/>
        <v>5</v>
      </c>
      <c r="N123">
        <f t="shared" si="12"/>
        <v>5</v>
      </c>
      <c r="O123">
        <f t="shared" si="13"/>
        <v>5</v>
      </c>
      <c r="P123">
        <f t="shared" si="14"/>
        <v>5</v>
      </c>
      <c r="Q123">
        <f t="shared" si="15"/>
        <v>0</v>
      </c>
      <c r="R123">
        <f t="shared" si="16"/>
        <v>0</v>
      </c>
      <c r="S123" s="65" t="s">
        <v>603</v>
      </c>
      <c r="T123" s="64">
        <f t="shared" si="19"/>
        <v>9</v>
      </c>
    </row>
    <row r="124" spans="1:20">
      <c r="A124" t="s">
        <v>164</v>
      </c>
      <c r="B124" t="s">
        <v>180</v>
      </c>
      <c r="C124" t="s">
        <v>518</v>
      </c>
      <c r="D124" t="s">
        <v>514</v>
      </c>
      <c r="E124" t="s">
        <v>518</v>
      </c>
      <c r="F124" t="s">
        <v>518</v>
      </c>
      <c r="G124" t="s">
        <v>518</v>
      </c>
      <c r="H124" t="s">
        <v>518</v>
      </c>
      <c r="I124" t="s">
        <v>518</v>
      </c>
      <c r="J124">
        <v>0</v>
      </c>
      <c r="K124">
        <f t="shared" si="9"/>
        <v>0</v>
      </c>
      <c r="L124">
        <f t="shared" si="10"/>
        <v>0</v>
      </c>
      <c r="M124">
        <f t="shared" si="11"/>
        <v>0</v>
      </c>
      <c r="N124">
        <f t="shared" si="12"/>
        <v>0</v>
      </c>
      <c r="O124">
        <f t="shared" si="13"/>
        <v>0</v>
      </c>
      <c r="P124">
        <f t="shared" si="14"/>
        <v>0</v>
      </c>
      <c r="Q124">
        <f t="shared" si="15"/>
        <v>0</v>
      </c>
      <c r="R124">
        <f t="shared" si="16"/>
        <v>0</v>
      </c>
      <c r="T124" s="64">
        <f t="shared" si="19"/>
        <v>0</v>
      </c>
    </row>
    <row r="125" spans="1:20">
      <c r="A125" t="s">
        <v>164</v>
      </c>
      <c r="B125" t="s">
        <v>181</v>
      </c>
      <c r="C125" s="65" t="s">
        <v>513</v>
      </c>
      <c r="D125" t="s">
        <v>513</v>
      </c>
      <c r="E125" t="s">
        <v>513</v>
      </c>
      <c r="F125" t="s">
        <v>513</v>
      </c>
      <c r="G125" t="s">
        <v>513</v>
      </c>
      <c r="H125" t="s">
        <v>513</v>
      </c>
      <c r="I125" s="65" t="s">
        <v>513</v>
      </c>
      <c r="J125">
        <v>5</v>
      </c>
      <c r="K125" s="65">
        <f t="shared" si="9"/>
        <v>5</v>
      </c>
      <c r="L125">
        <f t="shared" si="10"/>
        <v>5</v>
      </c>
      <c r="M125">
        <f t="shared" si="11"/>
        <v>5</v>
      </c>
      <c r="N125">
        <f t="shared" si="12"/>
        <v>5</v>
      </c>
      <c r="O125">
        <f t="shared" si="13"/>
        <v>5</v>
      </c>
      <c r="P125">
        <f t="shared" si="14"/>
        <v>5</v>
      </c>
      <c r="Q125">
        <f t="shared" si="15"/>
        <v>5</v>
      </c>
      <c r="R125">
        <f t="shared" si="16"/>
        <v>5</v>
      </c>
      <c r="S125" s="65" t="s">
        <v>603</v>
      </c>
      <c r="T125" s="64">
        <f t="shared" si="19"/>
        <v>14</v>
      </c>
    </row>
    <row r="126" spans="1:20">
      <c r="A126" t="s">
        <v>164</v>
      </c>
      <c r="B126" t="s">
        <v>182</v>
      </c>
      <c r="C126" t="s">
        <v>513</v>
      </c>
      <c r="D126" s="65" t="s">
        <v>513</v>
      </c>
      <c r="E126" s="65" t="s">
        <v>513</v>
      </c>
      <c r="F126" s="65" t="s">
        <v>513</v>
      </c>
      <c r="G126" s="65" t="s">
        <v>513</v>
      </c>
      <c r="H126" s="65" t="s">
        <v>513</v>
      </c>
      <c r="I126" s="65" t="s">
        <v>513</v>
      </c>
      <c r="J126">
        <v>5</v>
      </c>
      <c r="K126">
        <f t="shared" si="9"/>
        <v>5</v>
      </c>
      <c r="L126">
        <f t="shared" si="10"/>
        <v>5</v>
      </c>
      <c r="M126">
        <f t="shared" si="11"/>
        <v>5</v>
      </c>
      <c r="N126">
        <f t="shared" si="12"/>
        <v>5</v>
      </c>
      <c r="O126">
        <f t="shared" si="13"/>
        <v>5</v>
      </c>
      <c r="P126">
        <f t="shared" si="14"/>
        <v>5</v>
      </c>
      <c r="Q126">
        <f t="shared" si="15"/>
        <v>5</v>
      </c>
      <c r="R126">
        <f t="shared" si="16"/>
        <v>5</v>
      </c>
      <c r="S126" s="65" t="s">
        <v>603</v>
      </c>
      <c r="T126" s="64">
        <f t="shared" si="19"/>
        <v>14</v>
      </c>
    </row>
    <row r="127" spans="1:20">
      <c r="A127" t="s">
        <v>164</v>
      </c>
      <c r="B127" t="s">
        <v>183</v>
      </c>
      <c r="C127" t="s">
        <v>518</v>
      </c>
      <c r="D127" t="s">
        <v>514</v>
      </c>
      <c r="E127" t="s">
        <v>518</v>
      </c>
      <c r="F127" t="s">
        <v>518</v>
      </c>
      <c r="G127" t="s">
        <v>518</v>
      </c>
      <c r="H127" t="s">
        <v>518</v>
      </c>
      <c r="I127" t="s">
        <v>518</v>
      </c>
      <c r="J127">
        <v>0</v>
      </c>
      <c r="K127">
        <f t="shared" si="9"/>
        <v>0</v>
      </c>
      <c r="L127">
        <f t="shared" si="10"/>
        <v>0</v>
      </c>
      <c r="M127">
        <f t="shared" si="11"/>
        <v>0</v>
      </c>
      <c r="N127">
        <f t="shared" si="12"/>
        <v>0</v>
      </c>
      <c r="O127">
        <f t="shared" si="13"/>
        <v>0</v>
      </c>
      <c r="P127">
        <f t="shared" si="14"/>
        <v>0</v>
      </c>
      <c r="Q127">
        <f t="shared" si="15"/>
        <v>0</v>
      </c>
      <c r="R127">
        <f t="shared" si="16"/>
        <v>0</v>
      </c>
      <c r="T127" s="64">
        <f t="shared" si="19"/>
        <v>0</v>
      </c>
    </row>
    <row r="128" spans="1:20">
      <c r="A128" t="s">
        <v>164</v>
      </c>
      <c r="B128" t="s">
        <v>184</v>
      </c>
      <c r="C128" t="s">
        <v>513</v>
      </c>
      <c r="D128" t="s">
        <v>514</v>
      </c>
      <c r="E128" t="s">
        <v>518</v>
      </c>
      <c r="F128" t="s">
        <v>518</v>
      </c>
      <c r="G128" t="s">
        <v>518</v>
      </c>
      <c r="H128" t="s">
        <v>518</v>
      </c>
      <c r="I128" t="s">
        <v>518</v>
      </c>
      <c r="J128">
        <v>0</v>
      </c>
      <c r="K128">
        <f t="shared" si="9"/>
        <v>5</v>
      </c>
      <c r="L128">
        <f t="shared" si="10"/>
        <v>0</v>
      </c>
      <c r="M128">
        <f t="shared" si="11"/>
        <v>0</v>
      </c>
      <c r="N128">
        <f t="shared" si="12"/>
        <v>0</v>
      </c>
      <c r="O128">
        <f t="shared" si="13"/>
        <v>0</v>
      </c>
      <c r="P128">
        <f t="shared" si="14"/>
        <v>0</v>
      </c>
      <c r="Q128">
        <f t="shared" si="15"/>
        <v>0</v>
      </c>
      <c r="R128">
        <f t="shared" si="16"/>
        <v>0</v>
      </c>
      <c r="T128" s="64">
        <f t="shared" si="19"/>
        <v>2.5</v>
      </c>
    </row>
    <row r="129" spans="1:20">
      <c r="A129" t="s">
        <v>164</v>
      </c>
      <c r="B129" t="s">
        <v>185</v>
      </c>
      <c r="C129" t="s">
        <v>513</v>
      </c>
      <c r="D129" t="s">
        <v>513</v>
      </c>
      <c r="E129" t="s">
        <v>518</v>
      </c>
      <c r="F129" t="s">
        <v>518</v>
      </c>
      <c r="G129" t="s">
        <v>518</v>
      </c>
      <c r="H129" t="s">
        <v>518</v>
      </c>
      <c r="I129" t="s">
        <v>518</v>
      </c>
      <c r="J129">
        <v>0</v>
      </c>
      <c r="K129">
        <f t="shared" si="9"/>
        <v>5</v>
      </c>
      <c r="L129">
        <f t="shared" si="10"/>
        <v>5</v>
      </c>
      <c r="M129">
        <f t="shared" si="11"/>
        <v>0</v>
      </c>
      <c r="N129">
        <f t="shared" si="12"/>
        <v>0</v>
      </c>
      <c r="O129">
        <f t="shared" si="13"/>
        <v>0</v>
      </c>
      <c r="P129">
        <f t="shared" si="14"/>
        <v>0</v>
      </c>
      <c r="Q129">
        <f t="shared" si="15"/>
        <v>0</v>
      </c>
      <c r="R129">
        <f t="shared" si="16"/>
        <v>0</v>
      </c>
      <c r="T129" s="64">
        <f t="shared" si="19"/>
        <v>3.5</v>
      </c>
    </row>
    <row r="130" spans="1:20">
      <c r="A130" t="s">
        <v>164</v>
      </c>
      <c r="B130" t="s">
        <v>186</v>
      </c>
      <c r="C130" t="s">
        <v>513</v>
      </c>
      <c r="D130" t="s">
        <v>513</v>
      </c>
      <c r="E130" t="s">
        <v>513</v>
      </c>
      <c r="F130" t="s">
        <v>513</v>
      </c>
      <c r="G130" t="s">
        <v>513</v>
      </c>
      <c r="H130" t="s">
        <v>514</v>
      </c>
      <c r="I130" t="s">
        <v>514</v>
      </c>
      <c r="J130">
        <v>0</v>
      </c>
      <c r="K130">
        <f t="shared" si="9"/>
        <v>5</v>
      </c>
      <c r="L130">
        <f t="shared" si="10"/>
        <v>5</v>
      </c>
      <c r="M130">
        <f t="shared" si="11"/>
        <v>5</v>
      </c>
      <c r="N130">
        <f t="shared" si="12"/>
        <v>5</v>
      </c>
      <c r="O130">
        <f t="shared" si="13"/>
        <v>5</v>
      </c>
      <c r="P130">
        <f t="shared" si="14"/>
        <v>0</v>
      </c>
      <c r="Q130">
        <f t="shared" si="15"/>
        <v>0</v>
      </c>
      <c r="R130">
        <f t="shared" si="16"/>
        <v>0</v>
      </c>
      <c r="T130" s="64">
        <f t="shared" si="19"/>
        <v>8</v>
      </c>
    </row>
    <row r="131" spans="1:20">
      <c r="A131" t="s">
        <v>164</v>
      </c>
      <c r="B131" t="s">
        <v>187</v>
      </c>
      <c r="C131" t="s">
        <v>514</v>
      </c>
      <c r="D131" t="s">
        <v>514</v>
      </c>
      <c r="E131" t="s">
        <v>518</v>
      </c>
      <c r="F131" t="s">
        <v>514</v>
      </c>
      <c r="G131" t="s">
        <v>513</v>
      </c>
      <c r="H131" t="s">
        <v>518</v>
      </c>
      <c r="I131" t="s">
        <v>514</v>
      </c>
      <c r="J131">
        <v>0</v>
      </c>
      <c r="K131">
        <f t="shared" ref="K131:K194" si="20">IF(C131="Yes",5,0)</f>
        <v>0</v>
      </c>
      <c r="L131">
        <f t="shared" ref="L131:L194" si="21">IF(D131="Yes",5,0)</f>
        <v>0</v>
      </c>
      <c r="M131">
        <f t="shared" ref="M131:M194" si="22">IF(E131="Yes",5,0)</f>
        <v>0</v>
      </c>
      <c r="N131">
        <f t="shared" ref="N131:N194" si="23">IF(F131="Yes",5,0)</f>
        <v>0</v>
      </c>
      <c r="O131">
        <f t="shared" ref="O131:O194" si="24">IF(G131="Yes",5,0)</f>
        <v>5</v>
      </c>
      <c r="P131">
        <f t="shared" ref="P131:P194" si="25">IF(H131="Yes",5,0)</f>
        <v>0</v>
      </c>
      <c r="Q131">
        <f t="shared" ref="Q131:Q194" si="26">IF(I131="Yes",5,0)</f>
        <v>0</v>
      </c>
      <c r="R131">
        <f t="shared" si="16"/>
        <v>0</v>
      </c>
      <c r="T131" s="64">
        <f t="shared" si="19"/>
        <v>2.5</v>
      </c>
    </row>
    <row r="132" spans="1:20">
      <c r="A132" t="s">
        <v>164</v>
      </c>
      <c r="B132" t="s">
        <v>188</v>
      </c>
      <c r="C132" t="s">
        <v>514</v>
      </c>
      <c r="D132" t="s">
        <v>513</v>
      </c>
      <c r="E132" t="s">
        <v>518</v>
      </c>
      <c r="F132" t="s">
        <v>518</v>
      </c>
      <c r="G132" t="s">
        <v>518</v>
      </c>
      <c r="H132" t="s">
        <v>518</v>
      </c>
      <c r="I132" t="s">
        <v>518</v>
      </c>
      <c r="J132">
        <v>0</v>
      </c>
      <c r="K132">
        <f t="shared" si="20"/>
        <v>0</v>
      </c>
      <c r="L132">
        <f t="shared" si="21"/>
        <v>5</v>
      </c>
      <c r="M132">
        <f t="shared" si="22"/>
        <v>0</v>
      </c>
      <c r="N132">
        <f t="shared" si="23"/>
        <v>0</v>
      </c>
      <c r="O132">
        <f t="shared" si="24"/>
        <v>0</v>
      </c>
      <c r="P132">
        <f t="shared" si="25"/>
        <v>0</v>
      </c>
      <c r="Q132">
        <f t="shared" si="26"/>
        <v>0</v>
      </c>
      <c r="R132">
        <f t="shared" ref="R132:R195" si="27">J132</f>
        <v>0</v>
      </c>
      <c r="T132" s="64">
        <f t="shared" si="19"/>
        <v>1</v>
      </c>
    </row>
    <row r="133" spans="1:20">
      <c r="A133" t="s">
        <v>164</v>
      </c>
      <c r="B133" t="s">
        <v>189</v>
      </c>
      <c r="C133" t="s">
        <v>518</v>
      </c>
      <c r="D133" t="s">
        <v>513</v>
      </c>
      <c r="E133" t="s">
        <v>513</v>
      </c>
      <c r="F133" t="s">
        <v>513</v>
      </c>
      <c r="G133" t="s">
        <v>513</v>
      </c>
      <c r="H133" t="s">
        <v>513</v>
      </c>
      <c r="I133" t="s">
        <v>514</v>
      </c>
      <c r="J133">
        <v>5</v>
      </c>
      <c r="K133">
        <f t="shared" si="20"/>
        <v>0</v>
      </c>
      <c r="L133">
        <f t="shared" si="21"/>
        <v>5</v>
      </c>
      <c r="M133">
        <f t="shared" si="22"/>
        <v>5</v>
      </c>
      <c r="N133">
        <f t="shared" si="23"/>
        <v>5</v>
      </c>
      <c r="O133">
        <f t="shared" si="24"/>
        <v>5</v>
      </c>
      <c r="P133">
        <f t="shared" si="25"/>
        <v>5</v>
      </c>
      <c r="Q133">
        <f t="shared" si="26"/>
        <v>0</v>
      </c>
      <c r="R133">
        <f t="shared" si="27"/>
        <v>5</v>
      </c>
      <c r="T133" s="64">
        <f t="shared" si="19"/>
        <v>9</v>
      </c>
    </row>
    <row r="134" spans="1:20">
      <c r="A134" t="s">
        <v>164</v>
      </c>
      <c r="B134" t="s">
        <v>190</v>
      </c>
      <c r="C134" t="s">
        <v>513</v>
      </c>
      <c r="D134" t="s">
        <v>513</v>
      </c>
      <c r="E134" t="s">
        <v>514</v>
      </c>
      <c r="F134" t="s">
        <v>514</v>
      </c>
      <c r="G134" t="s">
        <v>513</v>
      </c>
      <c r="H134" t="s">
        <v>513</v>
      </c>
      <c r="I134" t="s">
        <v>514</v>
      </c>
      <c r="J134">
        <v>0</v>
      </c>
      <c r="K134">
        <f t="shared" si="20"/>
        <v>5</v>
      </c>
      <c r="L134">
        <f t="shared" si="21"/>
        <v>5</v>
      </c>
      <c r="M134">
        <f t="shared" si="22"/>
        <v>0</v>
      </c>
      <c r="N134">
        <f t="shared" si="23"/>
        <v>0</v>
      </c>
      <c r="O134">
        <f t="shared" si="24"/>
        <v>5</v>
      </c>
      <c r="P134">
        <f t="shared" si="25"/>
        <v>5</v>
      </c>
      <c r="Q134">
        <f t="shared" si="26"/>
        <v>0</v>
      </c>
      <c r="R134">
        <f t="shared" si="27"/>
        <v>0</v>
      </c>
      <c r="T134" s="64">
        <f t="shared" si="19"/>
        <v>7</v>
      </c>
    </row>
    <row r="135" spans="1:20">
      <c r="A135" t="s">
        <v>164</v>
      </c>
      <c r="B135" t="s">
        <v>191</v>
      </c>
      <c r="C135" t="s">
        <v>513</v>
      </c>
      <c r="D135" t="s">
        <v>513</v>
      </c>
      <c r="E135" t="s">
        <v>513</v>
      </c>
      <c r="F135" t="s">
        <v>513</v>
      </c>
      <c r="G135" t="s">
        <v>513</v>
      </c>
      <c r="H135" t="s">
        <v>513</v>
      </c>
      <c r="I135" t="s">
        <v>513</v>
      </c>
      <c r="J135">
        <v>5</v>
      </c>
      <c r="K135">
        <f t="shared" si="20"/>
        <v>5</v>
      </c>
      <c r="L135">
        <f t="shared" si="21"/>
        <v>5</v>
      </c>
      <c r="M135">
        <f t="shared" si="22"/>
        <v>5</v>
      </c>
      <c r="N135">
        <f t="shared" si="23"/>
        <v>5</v>
      </c>
      <c r="O135">
        <f t="shared" si="24"/>
        <v>5</v>
      </c>
      <c r="P135">
        <f t="shared" si="25"/>
        <v>5</v>
      </c>
      <c r="Q135">
        <f t="shared" si="26"/>
        <v>5</v>
      </c>
      <c r="R135">
        <f t="shared" si="27"/>
        <v>5</v>
      </c>
      <c r="T135" s="64">
        <f t="shared" si="19"/>
        <v>14</v>
      </c>
    </row>
    <row r="136" spans="1:20">
      <c r="A136" t="s">
        <v>164</v>
      </c>
      <c r="B136" t="s">
        <v>192</v>
      </c>
      <c r="C136" t="s">
        <v>513</v>
      </c>
      <c r="D136" t="s">
        <v>513</v>
      </c>
      <c r="E136" t="s">
        <v>513</v>
      </c>
      <c r="F136" t="s">
        <v>513</v>
      </c>
      <c r="G136" t="s">
        <v>513</v>
      </c>
      <c r="H136" t="s">
        <v>513</v>
      </c>
      <c r="I136" t="s">
        <v>513</v>
      </c>
      <c r="J136">
        <v>5</v>
      </c>
      <c r="K136">
        <f t="shared" si="20"/>
        <v>5</v>
      </c>
      <c r="L136">
        <f t="shared" si="21"/>
        <v>5</v>
      </c>
      <c r="M136">
        <f t="shared" si="22"/>
        <v>5</v>
      </c>
      <c r="N136">
        <f t="shared" si="23"/>
        <v>5</v>
      </c>
      <c r="O136">
        <f t="shared" si="24"/>
        <v>5</v>
      </c>
      <c r="P136">
        <f t="shared" si="25"/>
        <v>5</v>
      </c>
      <c r="Q136">
        <f t="shared" si="26"/>
        <v>5</v>
      </c>
      <c r="R136">
        <f t="shared" si="27"/>
        <v>5</v>
      </c>
      <c r="T136" s="64">
        <f t="shared" si="19"/>
        <v>14</v>
      </c>
    </row>
    <row r="137" spans="1:20">
      <c r="A137" t="s">
        <v>164</v>
      </c>
      <c r="B137" t="s">
        <v>193</v>
      </c>
      <c r="C137" t="s">
        <v>513</v>
      </c>
      <c r="D137" t="s">
        <v>513</v>
      </c>
      <c r="E137" t="s">
        <v>513</v>
      </c>
      <c r="F137" t="s">
        <v>513</v>
      </c>
      <c r="G137" t="s">
        <v>513</v>
      </c>
      <c r="H137" t="s">
        <v>513</v>
      </c>
      <c r="I137" t="s">
        <v>514</v>
      </c>
      <c r="J137">
        <v>0</v>
      </c>
      <c r="K137">
        <f t="shared" si="20"/>
        <v>5</v>
      </c>
      <c r="L137">
        <f t="shared" si="21"/>
        <v>5</v>
      </c>
      <c r="M137">
        <f t="shared" si="22"/>
        <v>5</v>
      </c>
      <c r="N137">
        <f t="shared" si="23"/>
        <v>5</v>
      </c>
      <c r="O137">
        <f t="shared" si="24"/>
        <v>5</v>
      </c>
      <c r="P137">
        <f t="shared" si="25"/>
        <v>5</v>
      </c>
      <c r="Q137">
        <f t="shared" si="26"/>
        <v>0</v>
      </c>
      <c r="R137">
        <f t="shared" si="27"/>
        <v>0</v>
      </c>
      <c r="T137" s="64">
        <f t="shared" si="19"/>
        <v>9</v>
      </c>
    </row>
    <row r="138" spans="1:20">
      <c r="A138" t="s">
        <v>164</v>
      </c>
      <c r="B138" t="s">
        <v>194</v>
      </c>
      <c r="C138" t="s">
        <v>513</v>
      </c>
      <c r="D138" t="s">
        <v>513</v>
      </c>
      <c r="E138" t="s">
        <v>513</v>
      </c>
      <c r="F138" t="s">
        <v>513</v>
      </c>
      <c r="G138" t="s">
        <v>513</v>
      </c>
      <c r="H138" t="s">
        <v>513</v>
      </c>
      <c r="I138" t="s">
        <v>514</v>
      </c>
      <c r="J138">
        <v>0</v>
      </c>
      <c r="K138">
        <f t="shared" si="20"/>
        <v>5</v>
      </c>
      <c r="L138">
        <f t="shared" si="21"/>
        <v>5</v>
      </c>
      <c r="M138">
        <f t="shared" si="22"/>
        <v>5</v>
      </c>
      <c r="N138">
        <f t="shared" si="23"/>
        <v>5</v>
      </c>
      <c r="O138">
        <f t="shared" si="24"/>
        <v>5</v>
      </c>
      <c r="P138">
        <f t="shared" si="25"/>
        <v>5</v>
      </c>
      <c r="Q138">
        <f t="shared" si="26"/>
        <v>0</v>
      </c>
      <c r="R138">
        <f t="shared" si="27"/>
        <v>0</v>
      </c>
      <c r="T138" s="64">
        <f t="shared" si="19"/>
        <v>9</v>
      </c>
    </row>
    <row r="139" spans="1:20">
      <c r="A139" t="s">
        <v>164</v>
      </c>
      <c r="B139" t="s">
        <v>195</v>
      </c>
      <c r="C139" t="s">
        <v>513</v>
      </c>
      <c r="D139" t="s">
        <v>513</v>
      </c>
      <c r="E139" t="s">
        <v>513</v>
      </c>
      <c r="F139" t="s">
        <v>513</v>
      </c>
      <c r="G139" t="s">
        <v>513</v>
      </c>
      <c r="H139" t="s">
        <v>513</v>
      </c>
      <c r="I139" t="s">
        <v>513</v>
      </c>
      <c r="J139">
        <v>5</v>
      </c>
      <c r="K139">
        <f t="shared" si="20"/>
        <v>5</v>
      </c>
      <c r="L139">
        <f t="shared" si="21"/>
        <v>5</v>
      </c>
      <c r="M139">
        <f t="shared" si="22"/>
        <v>5</v>
      </c>
      <c r="N139">
        <f t="shared" si="23"/>
        <v>5</v>
      </c>
      <c r="O139">
        <f t="shared" si="24"/>
        <v>5</v>
      </c>
      <c r="P139">
        <f t="shared" si="25"/>
        <v>5</v>
      </c>
      <c r="Q139">
        <f t="shared" si="26"/>
        <v>5</v>
      </c>
      <c r="R139">
        <f t="shared" si="27"/>
        <v>5</v>
      </c>
      <c r="T139" s="64">
        <f t="shared" si="19"/>
        <v>14</v>
      </c>
    </row>
    <row r="140" spans="1:20">
      <c r="A140" t="s">
        <v>164</v>
      </c>
      <c r="B140" t="s">
        <v>196</v>
      </c>
      <c r="C140" t="s">
        <v>513</v>
      </c>
      <c r="D140" t="s">
        <v>513</v>
      </c>
      <c r="E140" t="s">
        <v>513</v>
      </c>
      <c r="F140" t="s">
        <v>513</v>
      </c>
      <c r="G140" t="s">
        <v>513</v>
      </c>
      <c r="H140" t="s">
        <v>513</v>
      </c>
      <c r="I140" t="s">
        <v>513</v>
      </c>
      <c r="J140">
        <v>5</v>
      </c>
      <c r="K140">
        <f t="shared" si="20"/>
        <v>5</v>
      </c>
      <c r="L140">
        <f t="shared" si="21"/>
        <v>5</v>
      </c>
      <c r="M140">
        <f t="shared" si="22"/>
        <v>5</v>
      </c>
      <c r="N140">
        <f t="shared" si="23"/>
        <v>5</v>
      </c>
      <c r="O140">
        <f t="shared" si="24"/>
        <v>5</v>
      </c>
      <c r="P140">
        <f t="shared" si="25"/>
        <v>5</v>
      </c>
      <c r="Q140">
        <f t="shared" si="26"/>
        <v>5</v>
      </c>
      <c r="R140">
        <f t="shared" si="27"/>
        <v>5</v>
      </c>
      <c r="T140" s="64">
        <f t="shared" si="19"/>
        <v>14</v>
      </c>
    </row>
    <row r="141" spans="1:20">
      <c r="A141" t="s">
        <v>164</v>
      </c>
      <c r="B141" t="s">
        <v>197</v>
      </c>
      <c r="C141" t="s">
        <v>513</v>
      </c>
      <c r="D141" t="s">
        <v>513</v>
      </c>
      <c r="E141" t="s">
        <v>513</v>
      </c>
      <c r="F141" s="65" t="s">
        <v>513</v>
      </c>
      <c r="G141" s="65" t="s">
        <v>513</v>
      </c>
      <c r="H141" s="65" t="s">
        <v>513</v>
      </c>
      <c r="I141" t="s">
        <v>513</v>
      </c>
      <c r="J141">
        <v>0</v>
      </c>
      <c r="K141">
        <f t="shared" si="20"/>
        <v>5</v>
      </c>
      <c r="L141">
        <f t="shared" si="21"/>
        <v>5</v>
      </c>
      <c r="M141">
        <f t="shared" si="22"/>
        <v>5</v>
      </c>
      <c r="N141">
        <f t="shared" si="23"/>
        <v>5</v>
      </c>
      <c r="O141">
        <f t="shared" si="24"/>
        <v>5</v>
      </c>
      <c r="P141">
        <f t="shared" si="25"/>
        <v>5</v>
      </c>
      <c r="Q141">
        <f t="shared" si="26"/>
        <v>5</v>
      </c>
      <c r="R141">
        <f t="shared" si="27"/>
        <v>0</v>
      </c>
      <c r="S141" s="65" t="s">
        <v>603</v>
      </c>
      <c r="T141" s="64">
        <f t="shared" si="19"/>
        <v>11.5</v>
      </c>
    </row>
    <row r="142" spans="1:20">
      <c r="A142" t="s">
        <v>164</v>
      </c>
      <c r="B142" t="s">
        <v>198</v>
      </c>
      <c r="C142" t="s">
        <v>513</v>
      </c>
      <c r="D142" t="s">
        <v>513</v>
      </c>
      <c r="E142" t="s">
        <v>513</v>
      </c>
      <c r="F142" t="s">
        <v>513</v>
      </c>
      <c r="G142" t="s">
        <v>513</v>
      </c>
      <c r="H142" t="s">
        <v>513</v>
      </c>
      <c r="I142" t="s">
        <v>513</v>
      </c>
      <c r="J142">
        <v>5</v>
      </c>
      <c r="K142">
        <f t="shared" si="20"/>
        <v>5</v>
      </c>
      <c r="L142">
        <f t="shared" si="21"/>
        <v>5</v>
      </c>
      <c r="M142">
        <f t="shared" si="22"/>
        <v>5</v>
      </c>
      <c r="N142">
        <f t="shared" si="23"/>
        <v>5</v>
      </c>
      <c r="O142">
        <f t="shared" si="24"/>
        <v>5</v>
      </c>
      <c r="P142">
        <f t="shared" si="25"/>
        <v>5</v>
      </c>
      <c r="Q142">
        <f t="shared" si="26"/>
        <v>5</v>
      </c>
      <c r="R142">
        <f t="shared" si="27"/>
        <v>5</v>
      </c>
      <c r="T142" s="64">
        <f t="shared" si="19"/>
        <v>14</v>
      </c>
    </row>
    <row r="143" spans="1:20">
      <c r="A143" t="s">
        <v>164</v>
      </c>
      <c r="B143" t="s">
        <v>199</v>
      </c>
      <c r="C143" t="s">
        <v>513</v>
      </c>
      <c r="D143" t="s">
        <v>513</v>
      </c>
      <c r="E143" t="s">
        <v>513</v>
      </c>
      <c r="F143" t="s">
        <v>513</v>
      </c>
      <c r="G143" t="s">
        <v>513</v>
      </c>
      <c r="H143" t="s">
        <v>513</v>
      </c>
      <c r="I143" t="s">
        <v>513</v>
      </c>
      <c r="J143">
        <v>5</v>
      </c>
      <c r="K143">
        <f t="shared" si="20"/>
        <v>5</v>
      </c>
      <c r="L143">
        <f t="shared" si="21"/>
        <v>5</v>
      </c>
      <c r="M143">
        <f t="shared" si="22"/>
        <v>5</v>
      </c>
      <c r="N143">
        <f t="shared" si="23"/>
        <v>5</v>
      </c>
      <c r="O143">
        <f t="shared" si="24"/>
        <v>5</v>
      </c>
      <c r="P143">
        <f t="shared" si="25"/>
        <v>5</v>
      </c>
      <c r="Q143">
        <f t="shared" si="26"/>
        <v>5</v>
      </c>
      <c r="R143">
        <f t="shared" si="27"/>
        <v>5</v>
      </c>
      <c r="T143" s="64">
        <f t="shared" si="19"/>
        <v>14</v>
      </c>
    </row>
    <row r="144" spans="1:20">
      <c r="A144" t="s">
        <v>164</v>
      </c>
      <c r="B144" t="s">
        <v>200</v>
      </c>
      <c r="C144" t="s">
        <v>513</v>
      </c>
      <c r="D144" t="s">
        <v>513</v>
      </c>
      <c r="E144" t="s">
        <v>513</v>
      </c>
      <c r="F144" t="s">
        <v>513</v>
      </c>
      <c r="G144" t="s">
        <v>513</v>
      </c>
      <c r="H144" t="s">
        <v>513</v>
      </c>
      <c r="I144" t="s">
        <v>514</v>
      </c>
      <c r="J144">
        <v>5</v>
      </c>
      <c r="K144">
        <f t="shared" si="20"/>
        <v>5</v>
      </c>
      <c r="L144">
        <f t="shared" si="21"/>
        <v>5</v>
      </c>
      <c r="M144">
        <f t="shared" si="22"/>
        <v>5</v>
      </c>
      <c r="N144">
        <f t="shared" si="23"/>
        <v>5</v>
      </c>
      <c r="O144">
        <f t="shared" si="24"/>
        <v>5</v>
      </c>
      <c r="P144">
        <f t="shared" si="25"/>
        <v>5</v>
      </c>
      <c r="Q144">
        <f t="shared" si="26"/>
        <v>0</v>
      </c>
      <c r="R144">
        <f t="shared" si="27"/>
        <v>5</v>
      </c>
      <c r="T144" s="64">
        <f t="shared" si="19"/>
        <v>11.5</v>
      </c>
    </row>
    <row r="145" spans="1:20">
      <c r="A145" t="s">
        <v>164</v>
      </c>
      <c r="B145" t="s">
        <v>201</v>
      </c>
      <c r="C145" t="s">
        <v>513</v>
      </c>
      <c r="D145" t="s">
        <v>513</v>
      </c>
      <c r="E145" t="s">
        <v>513</v>
      </c>
      <c r="F145" t="s">
        <v>513</v>
      </c>
      <c r="G145" t="s">
        <v>513</v>
      </c>
      <c r="H145" t="s">
        <v>513</v>
      </c>
      <c r="I145" t="s">
        <v>514</v>
      </c>
      <c r="J145">
        <v>5</v>
      </c>
      <c r="K145">
        <f t="shared" si="20"/>
        <v>5</v>
      </c>
      <c r="L145">
        <f t="shared" si="21"/>
        <v>5</v>
      </c>
      <c r="M145">
        <f t="shared" si="22"/>
        <v>5</v>
      </c>
      <c r="N145">
        <f t="shared" si="23"/>
        <v>5</v>
      </c>
      <c r="O145">
        <f t="shared" si="24"/>
        <v>5</v>
      </c>
      <c r="P145">
        <f t="shared" si="25"/>
        <v>5</v>
      </c>
      <c r="Q145">
        <f t="shared" si="26"/>
        <v>0</v>
      </c>
      <c r="R145">
        <f t="shared" si="27"/>
        <v>5</v>
      </c>
      <c r="T145" s="64">
        <f t="shared" si="19"/>
        <v>11.5</v>
      </c>
    </row>
    <row r="146" spans="1:20">
      <c r="A146" t="s">
        <v>164</v>
      </c>
      <c r="B146" t="s">
        <v>202</v>
      </c>
      <c r="C146" t="s">
        <v>513</v>
      </c>
      <c r="D146" t="s">
        <v>513</v>
      </c>
      <c r="E146" t="s">
        <v>513</v>
      </c>
      <c r="F146" t="s">
        <v>513</v>
      </c>
      <c r="G146" t="s">
        <v>513</v>
      </c>
      <c r="H146" t="s">
        <v>513</v>
      </c>
      <c r="I146" t="s">
        <v>514</v>
      </c>
      <c r="J146">
        <v>5</v>
      </c>
      <c r="K146">
        <f t="shared" si="20"/>
        <v>5</v>
      </c>
      <c r="L146">
        <f t="shared" si="21"/>
        <v>5</v>
      </c>
      <c r="M146">
        <f t="shared" si="22"/>
        <v>5</v>
      </c>
      <c r="N146">
        <f t="shared" si="23"/>
        <v>5</v>
      </c>
      <c r="O146">
        <f t="shared" si="24"/>
        <v>5</v>
      </c>
      <c r="P146">
        <f t="shared" si="25"/>
        <v>5</v>
      </c>
      <c r="Q146">
        <f t="shared" si="26"/>
        <v>0</v>
      </c>
      <c r="R146">
        <f t="shared" si="27"/>
        <v>5</v>
      </c>
      <c r="T146" s="64">
        <f t="shared" si="19"/>
        <v>11.5</v>
      </c>
    </row>
    <row r="147" spans="1:20">
      <c r="A147" t="s">
        <v>164</v>
      </c>
      <c r="B147" t="s">
        <v>203</v>
      </c>
      <c r="C147" t="s">
        <v>513</v>
      </c>
      <c r="D147" t="s">
        <v>513</v>
      </c>
      <c r="E147" t="s">
        <v>513</v>
      </c>
      <c r="F147" t="s">
        <v>513</v>
      </c>
      <c r="G147" t="s">
        <v>514</v>
      </c>
      <c r="H147" t="s">
        <v>513</v>
      </c>
      <c r="I147" t="s">
        <v>514</v>
      </c>
      <c r="J147">
        <v>5</v>
      </c>
      <c r="K147">
        <f t="shared" si="20"/>
        <v>5</v>
      </c>
      <c r="L147">
        <f t="shared" si="21"/>
        <v>5</v>
      </c>
      <c r="M147">
        <f t="shared" si="22"/>
        <v>5</v>
      </c>
      <c r="N147">
        <f t="shared" si="23"/>
        <v>5</v>
      </c>
      <c r="O147">
        <f t="shared" si="24"/>
        <v>0</v>
      </c>
      <c r="P147">
        <f t="shared" si="25"/>
        <v>5</v>
      </c>
      <c r="Q147">
        <f t="shared" si="26"/>
        <v>0</v>
      </c>
      <c r="R147">
        <f t="shared" si="27"/>
        <v>5</v>
      </c>
      <c r="T147" s="64">
        <f t="shared" si="19"/>
        <v>9</v>
      </c>
    </row>
    <row r="148" spans="1:20">
      <c r="A148" t="s">
        <v>164</v>
      </c>
      <c r="B148" t="s">
        <v>204</v>
      </c>
      <c r="C148" t="s">
        <v>513</v>
      </c>
      <c r="D148" t="s">
        <v>513</v>
      </c>
      <c r="E148" t="s">
        <v>513</v>
      </c>
      <c r="F148" t="s">
        <v>513</v>
      </c>
      <c r="G148" t="s">
        <v>513</v>
      </c>
      <c r="H148" t="s">
        <v>513</v>
      </c>
      <c r="I148" t="s">
        <v>514</v>
      </c>
      <c r="J148">
        <v>5</v>
      </c>
      <c r="K148">
        <f t="shared" si="20"/>
        <v>5</v>
      </c>
      <c r="L148">
        <f t="shared" si="21"/>
        <v>5</v>
      </c>
      <c r="M148">
        <f t="shared" si="22"/>
        <v>5</v>
      </c>
      <c r="N148">
        <f t="shared" si="23"/>
        <v>5</v>
      </c>
      <c r="O148">
        <f t="shared" si="24"/>
        <v>5</v>
      </c>
      <c r="P148">
        <f t="shared" si="25"/>
        <v>5</v>
      </c>
      <c r="Q148">
        <f t="shared" si="26"/>
        <v>0</v>
      </c>
      <c r="R148">
        <f t="shared" si="27"/>
        <v>5</v>
      </c>
      <c r="T148" s="64">
        <f t="shared" si="19"/>
        <v>11.5</v>
      </c>
    </row>
    <row r="149" spans="1:20">
      <c r="A149" t="s">
        <v>164</v>
      </c>
      <c r="B149" t="s">
        <v>205</v>
      </c>
      <c r="C149" t="s">
        <v>514</v>
      </c>
      <c r="D149" t="s">
        <v>513</v>
      </c>
      <c r="E149" t="s">
        <v>518</v>
      </c>
      <c r="F149" t="s">
        <v>518</v>
      </c>
      <c r="G149" t="s">
        <v>518</v>
      </c>
      <c r="H149" t="s">
        <v>518</v>
      </c>
      <c r="I149" t="s">
        <v>518</v>
      </c>
      <c r="J149">
        <v>5</v>
      </c>
      <c r="K149">
        <f t="shared" si="20"/>
        <v>0</v>
      </c>
      <c r="L149">
        <f t="shared" si="21"/>
        <v>5</v>
      </c>
      <c r="M149">
        <f t="shared" si="22"/>
        <v>0</v>
      </c>
      <c r="N149">
        <f t="shared" si="23"/>
        <v>0</v>
      </c>
      <c r="O149">
        <f t="shared" si="24"/>
        <v>0</v>
      </c>
      <c r="P149">
        <f t="shared" si="25"/>
        <v>0</v>
      </c>
      <c r="Q149">
        <f t="shared" si="26"/>
        <v>0</v>
      </c>
      <c r="R149">
        <f t="shared" si="27"/>
        <v>5</v>
      </c>
      <c r="T149" s="64">
        <f t="shared" si="19"/>
        <v>3.5</v>
      </c>
    </row>
    <row r="150" spans="1:20">
      <c r="A150" t="s">
        <v>164</v>
      </c>
      <c r="B150" t="s">
        <v>206</v>
      </c>
      <c r="C150" t="s">
        <v>513</v>
      </c>
      <c r="D150" t="s">
        <v>513</v>
      </c>
      <c r="E150" t="s">
        <v>513</v>
      </c>
      <c r="F150" t="s">
        <v>513</v>
      </c>
      <c r="G150" t="s">
        <v>513</v>
      </c>
      <c r="H150" t="s">
        <v>513</v>
      </c>
      <c r="I150" t="s">
        <v>513</v>
      </c>
      <c r="J150">
        <v>5</v>
      </c>
      <c r="K150">
        <f t="shared" si="20"/>
        <v>5</v>
      </c>
      <c r="L150">
        <f t="shared" si="21"/>
        <v>5</v>
      </c>
      <c r="M150">
        <f t="shared" si="22"/>
        <v>5</v>
      </c>
      <c r="N150">
        <f t="shared" si="23"/>
        <v>5</v>
      </c>
      <c r="O150">
        <f t="shared" si="24"/>
        <v>5</v>
      </c>
      <c r="P150">
        <f t="shared" si="25"/>
        <v>5</v>
      </c>
      <c r="Q150">
        <f t="shared" si="26"/>
        <v>5</v>
      </c>
      <c r="R150">
        <f t="shared" si="27"/>
        <v>5</v>
      </c>
      <c r="T150" s="64">
        <f t="shared" si="19"/>
        <v>14</v>
      </c>
    </row>
    <row r="151" spans="1:20">
      <c r="A151" t="s">
        <v>164</v>
      </c>
      <c r="B151" t="s">
        <v>207</v>
      </c>
      <c r="C151" t="s">
        <v>513</v>
      </c>
      <c r="D151" t="s">
        <v>513</v>
      </c>
      <c r="E151" t="s">
        <v>513</v>
      </c>
      <c r="F151" t="s">
        <v>513</v>
      </c>
      <c r="G151" t="s">
        <v>513</v>
      </c>
      <c r="H151" t="s">
        <v>513</v>
      </c>
      <c r="I151" t="s">
        <v>514</v>
      </c>
      <c r="J151">
        <v>0</v>
      </c>
      <c r="K151">
        <f t="shared" si="20"/>
        <v>5</v>
      </c>
      <c r="L151">
        <f t="shared" si="21"/>
        <v>5</v>
      </c>
      <c r="M151">
        <f t="shared" si="22"/>
        <v>5</v>
      </c>
      <c r="N151">
        <f t="shared" si="23"/>
        <v>5</v>
      </c>
      <c r="O151">
        <f t="shared" si="24"/>
        <v>5</v>
      </c>
      <c r="P151">
        <f t="shared" si="25"/>
        <v>5</v>
      </c>
      <c r="Q151">
        <f t="shared" si="26"/>
        <v>0</v>
      </c>
      <c r="R151">
        <f t="shared" si="27"/>
        <v>0</v>
      </c>
      <c r="T151" s="64">
        <f t="shared" si="19"/>
        <v>9</v>
      </c>
    </row>
    <row r="152" spans="1:20">
      <c r="A152" t="s">
        <v>164</v>
      </c>
      <c r="B152" t="s">
        <v>208</v>
      </c>
      <c r="C152" t="s">
        <v>513</v>
      </c>
      <c r="D152" t="s">
        <v>513</v>
      </c>
      <c r="E152" t="s">
        <v>513</v>
      </c>
      <c r="F152" t="s">
        <v>513</v>
      </c>
      <c r="G152" t="s">
        <v>513</v>
      </c>
      <c r="H152" t="s">
        <v>513</v>
      </c>
      <c r="I152" t="s">
        <v>513</v>
      </c>
      <c r="J152">
        <v>5</v>
      </c>
      <c r="K152">
        <f t="shared" si="20"/>
        <v>5</v>
      </c>
      <c r="L152">
        <f t="shared" si="21"/>
        <v>5</v>
      </c>
      <c r="M152">
        <f t="shared" si="22"/>
        <v>5</v>
      </c>
      <c r="N152">
        <f t="shared" si="23"/>
        <v>5</v>
      </c>
      <c r="O152">
        <f t="shared" si="24"/>
        <v>5</v>
      </c>
      <c r="P152">
        <f t="shared" si="25"/>
        <v>5</v>
      </c>
      <c r="Q152">
        <f t="shared" si="26"/>
        <v>5</v>
      </c>
      <c r="R152">
        <f t="shared" si="27"/>
        <v>5</v>
      </c>
      <c r="T152" s="64">
        <f t="shared" si="19"/>
        <v>14</v>
      </c>
    </row>
    <row r="153" spans="1:20">
      <c r="A153" t="s">
        <v>164</v>
      </c>
      <c r="B153" t="s">
        <v>209</v>
      </c>
      <c r="C153" t="s">
        <v>513</v>
      </c>
      <c r="D153" t="s">
        <v>513</v>
      </c>
      <c r="E153" t="s">
        <v>513</v>
      </c>
      <c r="F153" t="s">
        <v>514</v>
      </c>
      <c r="G153" t="s">
        <v>513</v>
      </c>
      <c r="H153" t="s">
        <v>513</v>
      </c>
      <c r="I153" t="s">
        <v>514</v>
      </c>
      <c r="J153">
        <v>0</v>
      </c>
      <c r="K153">
        <f t="shared" si="20"/>
        <v>5</v>
      </c>
      <c r="L153">
        <f t="shared" si="21"/>
        <v>5</v>
      </c>
      <c r="M153">
        <f t="shared" si="22"/>
        <v>5</v>
      </c>
      <c r="N153">
        <f t="shared" si="23"/>
        <v>0</v>
      </c>
      <c r="O153">
        <f t="shared" si="24"/>
        <v>5</v>
      </c>
      <c r="P153">
        <f t="shared" si="25"/>
        <v>5</v>
      </c>
      <c r="Q153">
        <f t="shared" si="26"/>
        <v>0</v>
      </c>
      <c r="R153">
        <f t="shared" si="27"/>
        <v>0</v>
      </c>
      <c r="T153" s="64">
        <f t="shared" si="19"/>
        <v>8</v>
      </c>
    </row>
    <row r="154" spans="1:20">
      <c r="A154" t="s">
        <v>164</v>
      </c>
      <c r="B154" t="s">
        <v>210</v>
      </c>
      <c r="C154" t="s">
        <v>513</v>
      </c>
      <c r="D154" t="s">
        <v>513</v>
      </c>
      <c r="E154" t="s">
        <v>513</v>
      </c>
      <c r="F154" t="s">
        <v>513</v>
      </c>
      <c r="G154" t="s">
        <v>513</v>
      </c>
      <c r="H154" t="s">
        <v>513</v>
      </c>
      <c r="I154" t="s">
        <v>514</v>
      </c>
      <c r="J154">
        <v>0</v>
      </c>
      <c r="K154">
        <f t="shared" si="20"/>
        <v>5</v>
      </c>
      <c r="L154">
        <f t="shared" si="21"/>
        <v>5</v>
      </c>
      <c r="M154">
        <f t="shared" si="22"/>
        <v>5</v>
      </c>
      <c r="N154">
        <f t="shared" si="23"/>
        <v>5</v>
      </c>
      <c r="O154">
        <f t="shared" si="24"/>
        <v>5</v>
      </c>
      <c r="P154">
        <f t="shared" si="25"/>
        <v>5</v>
      </c>
      <c r="Q154">
        <f t="shared" si="26"/>
        <v>0</v>
      </c>
      <c r="R154">
        <f t="shared" si="27"/>
        <v>0</v>
      </c>
      <c r="T154" s="64">
        <f t="shared" si="19"/>
        <v>9</v>
      </c>
    </row>
    <row r="155" spans="1:20">
      <c r="A155" t="s">
        <v>164</v>
      </c>
      <c r="B155" t="s">
        <v>211</v>
      </c>
      <c r="C155" t="s">
        <v>514</v>
      </c>
      <c r="D155" t="s">
        <v>513</v>
      </c>
      <c r="E155" t="s">
        <v>518</v>
      </c>
      <c r="F155" t="s">
        <v>514</v>
      </c>
      <c r="G155" t="s">
        <v>513</v>
      </c>
      <c r="H155" t="s">
        <v>514</v>
      </c>
      <c r="I155" t="s">
        <v>514</v>
      </c>
      <c r="J155">
        <v>0</v>
      </c>
      <c r="K155">
        <f t="shared" si="20"/>
        <v>0</v>
      </c>
      <c r="L155">
        <f t="shared" si="21"/>
        <v>5</v>
      </c>
      <c r="M155">
        <f t="shared" si="22"/>
        <v>0</v>
      </c>
      <c r="N155">
        <f t="shared" si="23"/>
        <v>0</v>
      </c>
      <c r="O155">
        <f t="shared" si="24"/>
        <v>5</v>
      </c>
      <c r="P155">
        <f t="shared" si="25"/>
        <v>0</v>
      </c>
      <c r="Q155">
        <f t="shared" si="26"/>
        <v>0</v>
      </c>
      <c r="R155">
        <f t="shared" si="27"/>
        <v>0</v>
      </c>
      <c r="T155" s="64">
        <f t="shared" si="19"/>
        <v>3.5</v>
      </c>
    </row>
    <row r="156" spans="1:20">
      <c r="A156" t="s">
        <v>164</v>
      </c>
      <c r="B156" t="s">
        <v>212</v>
      </c>
      <c r="C156" t="s">
        <v>513</v>
      </c>
      <c r="D156" t="s">
        <v>513</v>
      </c>
      <c r="E156" t="s">
        <v>513</v>
      </c>
      <c r="F156" t="s">
        <v>513</v>
      </c>
      <c r="G156" t="s">
        <v>513</v>
      </c>
      <c r="H156" t="s">
        <v>513</v>
      </c>
      <c r="I156" t="s">
        <v>513</v>
      </c>
      <c r="J156">
        <v>0</v>
      </c>
      <c r="K156">
        <f t="shared" si="20"/>
        <v>5</v>
      </c>
      <c r="L156">
        <f t="shared" si="21"/>
        <v>5</v>
      </c>
      <c r="M156">
        <f t="shared" si="22"/>
        <v>5</v>
      </c>
      <c r="N156">
        <f t="shared" si="23"/>
        <v>5</v>
      </c>
      <c r="O156">
        <f t="shared" si="24"/>
        <v>5</v>
      </c>
      <c r="P156">
        <f t="shared" si="25"/>
        <v>5</v>
      </c>
      <c r="Q156">
        <f t="shared" si="26"/>
        <v>5</v>
      </c>
      <c r="R156">
        <f t="shared" si="27"/>
        <v>0</v>
      </c>
      <c r="T156" s="64">
        <f t="shared" si="19"/>
        <v>11.5</v>
      </c>
    </row>
    <row r="157" spans="1:20">
      <c r="A157" t="s">
        <v>164</v>
      </c>
      <c r="B157" t="s">
        <v>213</v>
      </c>
      <c r="C157" t="s">
        <v>513</v>
      </c>
      <c r="D157" t="s">
        <v>513</v>
      </c>
      <c r="E157" t="s">
        <v>513</v>
      </c>
      <c r="F157" t="s">
        <v>513</v>
      </c>
      <c r="G157" t="s">
        <v>513</v>
      </c>
      <c r="H157" t="s">
        <v>513</v>
      </c>
      <c r="I157" t="s">
        <v>514</v>
      </c>
      <c r="J157">
        <v>0</v>
      </c>
      <c r="K157">
        <f t="shared" si="20"/>
        <v>5</v>
      </c>
      <c r="L157">
        <f t="shared" si="21"/>
        <v>5</v>
      </c>
      <c r="M157">
        <f t="shared" si="22"/>
        <v>5</v>
      </c>
      <c r="N157">
        <f t="shared" si="23"/>
        <v>5</v>
      </c>
      <c r="O157">
        <f t="shared" si="24"/>
        <v>5</v>
      </c>
      <c r="P157">
        <f t="shared" si="25"/>
        <v>5</v>
      </c>
      <c r="Q157">
        <f t="shared" si="26"/>
        <v>0</v>
      </c>
      <c r="R157">
        <f t="shared" si="27"/>
        <v>0</v>
      </c>
      <c r="T157" s="64">
        <f t="shared" si="19"/>
        <v>9</v>
      </c>
    </row>
    <row r="158" spans="1:20">
      <c r="A158" t="s">
        <v>164</v>
      </c>
      <c r="B158" t="s">
        <v>214</v>
      </c>
      <c r="C158" t="s">
        <v>513</v>
      </c>
      <c r="D158" t="s">
        <v>513</v>
      </c>
      <c r="E158" t="s">
        <v>513</v>
      </c>
      <c r="F158" t="s">
        <v>513</v>
      </c>
      <c r="G158" t="s">
        <v>513</v>
      </c>
      <c r="H158" t="s">
        <v>513</v>
      </c>
      <c r="I158" t="s">
        <v>514</v>
      </c>
      <c r="J158">
        <v>5</v>
      </c>
      <c r="K158">
        <f t="shared" si="20"/>
        <v>5</v>
      </c>
      <c r="L158">
        <f t="shared" si="21"/>
        <v>5</v>
      </c>
      <c r="M158">
        <f t="shared" si="22"/>
        <v>5</v>
      </c>
      <c r="N158">
        <f t="shared" si="23"/>
        <v>5</v>
      </c>
      <c r="O158">
        <f t="shared" si="24"/>
        <v>5</v>
      </c>
      <c r="P158">
        <f t="shared" si="25"/>
        <v>5</v>
      </c>
      <c r="Q158">
        <f t="shared" si="26"/>
        <v>0</v>
      </c>
      <c r="R158">
        <f t="shared" si="27"/>
        <v>5</v>
      </c>
      <c r="T158" s="64">
        <f t="shared" si="19"/>
        <v>11.5</v>
      </c>
    </row>
    <row r="159" spans="1:20">
      <c r="A159" t="s">
        <v>164</v>
      </c>
      <c r="B159" t="s">
        <v>215</v>
      </c>
      <c r="C159" t="s">
        <v>513</v>
      </c>
      <c r="D159" t="s">
        <v>513</v>
      </c>
      <c r="E159" t="s">
        <v>513</v>
      </c>
      <c r="F159" t="s">
        <v>513</v>
      </c>
      <c r="G159" t="s">
        <v>513</v>
      </c>
      <c r="H159" t="s">
        <v>513</v>
      </c>
      <c r="I159" t="s">
        <v>513</v>
      </c>
      <c r="J159">
        <v>0</v>
      </c>
      <c r="K159">
        <f t="shared" si="20"/>
        <v>5</v>
      </c>
      <c r="L159">
        <f t="shared" si="21"/>
        <v>5</v>
      </c>
      <c r="M159">
        <f t="shared" si="22"/>
        <v>5</v>
      </c>
      <c r="N159">
        <f t="shared" si="23"/>
        <v>5</v>
      </c>
      <c r="O159">
        <f t="shared" si="24"/>
        <v>5</v>
      </c>
      <c r="P159">
        <f t="shared" si="25"/>
        <v>5</v>
      </c>
      <c r="Q159">
        <f t="shared" si="26"/>
        <v>5</v>
      </c>
      <c r="R159">
        <f t="shared" si="27"/>
        <v>0</v>
      </c>
      <c r="T159" s="64">
        <f t="shared" si="19"/>
        <v>11.5</v>
      </c>
    </row>
    <row r="160" spans="1:20">
      <c r="A160" t="s">
        <v>164</v>
      </c>
      <c r="B160" t="s">
        <v>216</v>
      </c>
      <c r="C160" t="s">
        <v>513</v>
      </c>
      <c r="D160" t="s">
        <v>513</v>
      </c>
      <c r="E160" t="s">
        <v>513</v>
      </c>
      <c r="F160" t="s">
        <v>513</v>
      </c>
      <c r="G160" t="s">
        <v>513</v>
      </c>
      <c r="H160" t="s">
        <v>513</v>
      </c>
      <c r="I160" t="s">
        <v>513</v>
      </c>
      <c r="J160">
        <v>0</v>
      </c>
      <c r="K160">
        <f t="shared" si="20"/>
        <v>5</v>
      </c>
      <c r="L160">
        <f t="shared" si="21"/>
        <v>5</v>
      </c>
      <c r="M160">
        <f t="shared" si="22"/>
        <v>5</v>
      </c>
      <c r="N160">
        <f t="shared" si="23"/>
        <v>5</v>
      </c>
      <c r="O160">
        <f t="shared" si="24"/>
        <v>5</v>
      </c>
      <c r="P160">
        <f t="shared" si="25"/>
        <v>5</v>
      </c>
      <c r="Q160">
        <f t="shared" si="26"/>
        <v>5</v>
      </c>
      <c r="R160">
        <f t="shared" si="27"/>
        <v>0</v>
      </c>
      <c r="T160" s="64">
        <f t="shared" si="19"/>
        <v>11.5</v>
      </c>
    </row>
    <row r="161" spans="1:20">
      <c r="A161" t="s">
        <v>164</v>
      </c>
      <c r="B161" t="s">
        <v>217</v>
      </c>
      <c r="C161" t="s">
        <v>513</v>
      </c>
      <c r="D161" t="s">
        <v>513</v>
      </c>
      <c r="E161" t="s">
        <v>513</v>
      </c>
      <c r="F161" t="s">
        <v>513</v>
      </c>
      <c r="G161" t="s">
        <v>513</v>
      </c>
      <c r="H161" t="s">
        <v>513</v>
      </c>
      <c r="I161" t="s">
        <v>513</v>
      </c>
      <c r="J161">
        <v>5</v>
      </c>
      <c r="K161">
        <f t="shared" si="20"/>
        <v>5</v>
      </c>
      <c r="L161">
        <f t="shared" si="21"/>
        <v>5</v>
      </c>
      <c r="M161">
        <f t="shared" si="22"/>
        <v>5</v>
      </c>
      <c r="N161">
        <f t="shared" si="23"/>
        <v>5</v>
      </c>
      <c r="O161">
        <f t="shared" si="24"/>
        <v>5</v>
      </c>
      <c r="P161">
        <f t="shared" si="25"/>
        <v>5</v>
      </c>
      <c r="Q161">
        <f t="shared" si="26"/>
        <v>5</v>
      </c>
      <c r="R161">
        <f t="shared" si="27"/>
        <v>5</v>
      </c>
      <c r="T161" s="64">
        <f t="shared" si="19"/>
        <v>14</v>
      </c>
    </row>
    <row r="162" spans="1:20">
      <c r="A162" t="s">
        <v>164</v>
      </c>
      <c r="B162" t="s">
        <v>218</v>
      </c>
      <c r="C162" t="s">
        <v>513</v>
      </c>
      <c r="D162" t="s">
        <v>513</v>
      </c>
      <c r="E162" t="s">
        <v>513</v>
      </c>
      <c r="F162" t="s">
        <v>513</v>
      </c>
      <c r="G162" t="s">
        <v>513</v>
      </c>
      <c r="H162" t="s">
        <v>513</v>
      </c>
      <c r="I162" t="s">
        <v>513</v>
      </c>
      <c r="J162">
        <v>5</v>
      </c>
      <c r="K162">
        <f t="shared" si="20"/>
        <v>5</v>
      </c>
      <c r="L162">
        <f t="shared" si="21"/>
        <v>5</v>
      </c>
      <c r="M162">
        <f t="shared" si="22"/>
        <v>5</v>
      </c>
      <c r="N162">
        <f t="shared" si="23"/>
        <v>5</v>
      </c>
      <c r="O162">
        <f t="shared" si="24"/>
        <v>5</v>
      </c>
      <c r="P162">
        <f t="shared" si="25"/>
        <v>5</v>
      </c>
      <c r="Q162">
        <f t="shared" si="26"/>
        <v>5</v>
      </c>
      <c r="R162">
        <f t="shared" si="27"/>
        <v>5</v>
      </c>
      <c r="T162" s="64">
        <f t="shared" si="19"/>
        <v>14</v>
      </c>
    </row>
    <row r="163" spans="1:20">
      <c r="A163" t="s">
        <v>164</v>
      </c>
      <c r="B163" t="s">
        <v>219</v>
      </c>
      <c r="C163" t="s">
        <v>513</v>
      </c>
      <c r="D163" t="s">
        <v>513</v>
      </c>
      <c r="E163" t="s">
        <v>513</v>
      </c>
      <c r="F163" t="s">
        <v>513</v>
      </c>
      <c r="G163" t="s">
        <v>513</v>
      </c>
      <c r="H163" t="s">
        <v>513</v>
      </c>
      <c r="I163" t="s">
        <v>514</v>
      </c>
      <c r="J163">
        <v>5</v>
      </c>
      <c r="K163">
        <f t="shared" si="20"/>
        <v>5</v>
      </c>
      <c r="L163">
        <f t="shared" si="21"/>
        <v>5</v>
      </c>
      <c r="M163">
        <f t="shared" si="22"/>
        <v>5</v>
      </c>
      <c r="N163">
        <f t="shared" si="23"/>
        <v>5</v>
      </c>
      <c r="O163">
        <f t="shared" si="24"/>
        <v>5</v>
      </c>
      <c r="P163">
        <f t="shared" si="25"/>
        <v>5</v>
      </c>
      <c r="Q163">
        <f t="shared" si="26"/>
        <v>0</v>
      </c>
      <c r="R163">
        <f t="shared" si="27"/>
        <v>5</v>
      </c>
      <c r="T163" s="64">
        <f t="shared" si="19"/>
        <v>11.5</v>
      </c>
    </row>
    <row r="164" spans="1:20">
      <c r="A164" t="s">
        <v>164</v>
      </c>
      <c r="B164" t="s">
        <v>220</v>
      </c>
      <c r="C164" t="s">
        <v>513</v>
      </c>
      <c r="D164" t="s">
        <v>513</v>
      </c>
      <c r="E164" t="s">
        <v>513</v>
      </c>
      <c r="F164" t="s">
        <v>513</v>
      </c>
      <c r="G164" t="s">
        <v>513</v>
      </c>
      <c r="H164" t="s">
        <v>513</v>
      </c>
      <c r="I164" t="s">
        <v>514</v>
      </c>
      <c r="J164">
        <v>0</v>
      </c>
      <c r="K164">
        <f t="shared" si="20"/>
        <v>5</v>
      </c>
      <c r="L164">
        <f t="shared" si="21"/>
        <v>5</v>
      </c>
      <c r="M164">
        <f t="shared" si="22"/>
        <v>5</v>
      </c>
      <c r="N164">
        <f t="shared" si="23"/>
        <v>5</v>
      </c>
      <c r="O164">
        <f t="shared" si="24"/>
        <v>5</v>
      </c>
      <c r="P164">
        <f t="shared" si="25"/>
        <v>5</v>
      </c>
      <c r="Q164">
        <f t="shared" si="26"/>
        <v>0</v>
      </c>
      <c r="R164">
        <f t="shared" si="27"/>
        <v>0</v>
      </c>
      <c r="T164" s="64">
        <f t="shared" si="19"/>
        <v>9</v>
      </c>
    </row>
    <row r="165" spans="1:20">
      <c r="A165" t="s">
        <v>164</v>
      </c>
      <c r="B165" t="s">
        <v>221</v>
      </c>
      <c r="C165" t="s">
        <v>514</v>
      </c>
      <c r="D165" t="s">
        <v>513</v>
      </c>
      <c r="E165" t="s">
        <v>513</v>
      </c>
      <c r="F165" t="s">
        <v>513</v>
      </c>
      <c r="G165" t="s">
        <v>513</v>
      </c>
      <c r="H165" t="s">
        <v>513</v>
      </c>
      <c r="I165" t="s">
        <v>514</v>
      </c>
      <c r="J165">
        <v>0</v>
      </c>
      <c r="K165">
        <f t="shared" si="20"/>
        <v>0</v>
      </c>
      <c r="L165">
        <f t="shared" si="21"/>
        <v>5</v>
      </c>
      <c r="M165">
        <f t="shared" si="22"/>
        <v>5</v>
      </c>
      <c r="N165">
        <f t="shared" si="23"/>
        <v>5</v>
      </c>
      <c r="O165">
        <f t="shared" si="24"/>
        <v>5</v>
      </c>
      <c r="P165">
        <f t="shared" si="25"/>
        <v>5</v>
      </c>
      <c r="Q165">
        <f t="shared" si="26"/>
        <v>0</v>
      </c>
      <c r="R165">
        <f t="shared" si="27"/>
        <v>0</v>
      </c>
      <c r="T165" s="64">
        <f t="shared" si="19"/>
        <v>6.5</v>
      </c>
    </row>
    <row r="166" spans="1:20">
      <c r="A166" t="s">
        <v>164</v>
      </c>
      <c r="B166" t="s">
        <v>222</v>
      </c>
      <c r="C166" t="s">
        <v>513</v>
      </c>
      <c r="D166" t="s">
        <v>513</v>
      </c>
      <c r="E166" t="s">
        <v>514</v>
      </c>
      <c r="F166" t="s">
        <v>514</v>
      </c>
      <c r="G166" t="s">
        <v>513</v>
      </c>
      <c r="H166" t="s">
        <v>513</v>
      </c>
      <c r="I166" t="s">
        <v>514</v>
      </c>
      <c r="J166">
        <v>0</v>
      </c>
      <c r="K166">
        <f t="shared" si="20"/>
        <v>5</v>
      </c>
      <c r="L166">
        <f t="shared" si="21"/>
        <v>5</v>
      </c>
      <c r="M166">
        <f t="shared" si="22"/>
        <v>0</v>
      </c>
      <c r="N166">
        <f t="shared" si="23"/>
        <v>0</v>
      </c>
      <c r="O166">
        <f t="shared" si="24"/>
        <v>5</v>
      </c>
      <c r="P166">
        <f t="shared" si="25"/>
        <v>5</v>
      </c>
      <c r="Q166">
        <f t="shared" si="26"/>
        <v>0</v>
      </c>
      <c r="R166">
        <f t="shared" si="27"/>
        <v>0</v>
      </c>
      <c r="T166" s="64">
        <f t="shared" si="19"/>
        <v>7</v>
      </c>
    </row>
    <row r="167" spans="1:20">
      <c r="A167" t="s">
        <v>164</v>
      </c>
      <c r="B167" t="s">
        <v>223</v>
      </c>
      <c r="C167" t="s">
        <v>513</v>
      </c>
      <c r="D167" t="s">
        <v>513</v>
      </c>
      <c r="E167" t="s">
        <v>513</v>
      </c>
      <c r="F167" t="s">
        <v>513</v>
      </c>
      <c r="G167" t="s">
        <v>513</v>
      </c>
      <c r="H167" t="s">
        <v>513</v>
      </c>
      <c r="I167" t="s">
        <v>514</v>
      </c>
      <c r="J167">
        <v>5</v>
      </c>
      <c r="K167">
        <f t="shared" si="20"/>
        <v>5</v>
      </c>
      <c r="L167">
        <f t="shared" si="21"/>
        <v>5</v>
      </c>
      <c r="M167">
        <f t="shared" si="22"/>
        <v>5</v>
      </c>
      <c r="N167">
        <f t="shared" si="23"/>
        <v>5</v>
      </c>
      <c r="O167">
        <f t="shared" si="24"/>
        <v>5</v>
      </c>
      <c r="P167">
        <f t="shared" si="25"/>
        <v>5</v>
      </c>
      <c r="Q167">
        <f t="shared" si="26"/>
        <v>0</v>
      </c>
      <c r="R167">
        <f t="shared" si="27"/>
        <v>5</v>
      </c>
      <c r="T167" s="64">
        <f t="shared" si="19"/>
        <v>11.5</v>
      </c>
    </row>
    <row r="168" spans="1:20">
      <c r="A168" t="s">
        <v>164</v>
      </c>
      <c r="B168" t="s">
        <v>224</v>
      </c>
      <c r="C168" t="s">
        <v>513</v>
      </c>
      <c r="D168" t="s">
        <v>513</v>
      </c>
      <c r="E168" t="s">
        <v>513</v>
      </c>
      <c r="F168" t="s">
        <v>513</v>
      </c>
      <c r="G168" t="s">
        <v>513</v>
      </c>
      <c r="H168" t="s">
        <v>513</v>
      </c>
      <c r="I168" t="s">
        <v>514</v>
      </c>
      <c r="J168">
        <v>5</v>
      </c>
      <c r="K168">
        <f t="shared" si="20"/>
        <v>5</v>
      </c>
      <c r="L168">
        <f t="shared" si="21"/>
        <v>5</v>
      </c>
      <c r="M168">
        <f t="shared" si="22"/>
        <v>5</v>
      </c>
      <c r="N168">
        <f t="shared" si="23"/>
        <v>5</v>
      </c>
      <c r="O168">
        <f t="shared" si="24"/>
        <v>5</v>
      </c>
      <c r="P168">
        <f t="shared" si="25"/>
        <v>5</v>
      </c>
      <c r="Q168">
        <f t="shared" si="26"/>
        <v>0</v>
      </c>
      <c r="R168">
        <f t="shared" si="27"/>
        <v>5</v>
      </c>
      <c r="T168" s="64">
        <f t="shared" si="19"/>
        <v>11.5</v>
      </c>
    </row>
    <row r="169" spans="1:20">
      <c r="A169" t="s">
        <v>164</v>
      </c>
      <c r="B169" t="s">
        <v>225</v>
      </c>
      <c r="C169" t="s">
        <v>513</v>
      </c>
      <c r="D169" t="s">
        <v>513</v>
      </c>
      <c r="E169" t="s">
        <v>513</v>
      </c>
      <c r="F169" t="s">
        <v>513</v>
      </c>
      <c r="G169" t="s">
        <v>513</v>
      </c>
      <c r="H169" t="s">
        <v>513</v>
      </c>
      <c r="I169" t="s">
        <v>514</v>
      </c>
      <c r="J169">
        <v>5</v>
      </c>
      <c r="K169">
        <f t="shared" si="20"/>
        <v>5</v>
      </c>
      <c r="L169">
        <f t="shared" si="21"/>
        <v>5</v>
      </c>
      <c r="M169">
        <f t="shared" si="22"/>
        <v>5</v>
      </c>
      <c r="N169">
        <f t="shared" si="23"/>
        <v>5</v>
      </c>
      <c r="O169">
        <f t="shared" si="24"/>
        <v>5</v>
      </c>
      <c r="P169">
        <f t="shared" si="25"/>
        <v>5</v>
      </c>
      <c r="Q169">
        <f t="shared" si="26"/>
        <v>0</v>
      </c>
      <c r="R169">
        <f t="shared" si="27"/>
        <v>5</v>
      </c>
      <c r="T169" s="64">
        <f t="shared" si="19"/>
        <v>11.5</v>
      </c>
    </row>
    <row r="170" spans="1:20">
      <c r="A170" t="s">
        <v>164</v>
      </c>
      <c r="B170" t="s">
        <v>226</v>
      </c>
      <c r="C170" t="s">
        <v>513</v>
      </c>
      <c r="D170" t="s">
        <v>513</v>
      </c>
      <c r="E170" s="65" t="s">
        <v>513</v>
      </c>
      <c r="F170" s="65" t="s">
        <v>513</v>
      </c>
      <c r="G170" t="s">
        <v>513</v>
      </c>
      <c r="H170" t="s">
        <v>513</v>
      </c>
      <c r="I170" t="s">
        <v>513</v>
      </c>
      <c r="J170">
        <v>5</v>
      </c>
      <c r="K170">
        <f t="shared" si="20"/>
        <v>5</v>
      </c>
      <c r="L170">
        <f t="shared" si="21"/>
        <v>5</v>
      </c>
      <c r="M170">
        <f t="shared" si="22"/>
        <v>5</v>
      </c>
      <c r="N170">
        <f t="shared" si="23"/>
        <v>5</v>
      </c>
      <c r="O170">
        <f t="shared" si="24"/>
        <v>5</v>
      </c>
      <c r="P170">
        <f t="shared" si="25"/>
        <v>5</v>
      </c>
      <c r="Q170">
        <f t="shared" si="26"/>
        <v>5</v>
      </c>
      <c r="R170">
        <f t="shared" si="27"/>
        <v>5</v>
      </c>
      <c r="S170" s="65" t="s">
        <v>603</v>
      </c>
      <c r="T170" s="64">
        <f t="shared" si="19"/>
        <v>14</v>
      </c>
    </row>
    <row r="171" spans="1:20">
      <c r="A171" t="s">
        <v>164</v>
      </c>
      <c r="B171" t="s">
        <v>227</v>
      </c>
      <c r="C171" t="s">
        <v>513</v>
      </c>
      <c r="D171" t="s">
        <v>513</v>
      </c>
      <c r="E171" t="s">
        <v>513</v>
      </c>
      <c r="F171" t="s">
        <v>514</v>
      </c>
      <c r="G171" t="s">
        <v>513</v>
      </c>
      <c r="H171" t="s">
        <v>518</v>
      </c>
      <c r="I171" t="s">
        <v>514</v>
      </c>
      <c r="J171">
        <v>5</v>
      </c>
      <c r="K171">
        <f t="shared" si="20"/>
        <v>5</v>
      </c>
      <c r="L171">
        <f t="shared" si="21"/>
        <v>5</v>
      </c>
      <c r="M171">
        <f t="shared" si="22"/>
        <v>5</v>
      </c>
      <c r="N171">
        <f t="shared" si="23"/>
        <v>0</v>
      </c>
      <c r="O171">
        <f t="shared" si="24"/>
        <v>5</v>
      </c>
      <c r="P171">
        <f t="shared" si="25"/>
        <v>0</v>
      </c>
      <c r="Q171">
        <f t="shared" si="26"/>
        <v>0</v>
      </c>
      <c r="R171">
        <f t="shared" si="27"/>
        <v>5</v>
      </c>
      <c r="T171" s="64">
        <f t="shared" si="19"/>
        <v>9.5</v>
      </c>
    </row>
    <row r="172" spans="1:20">
      <c r="A172" t="s">
        <v>164</v>
      </c>
      <c r="B172" t="s">
        <v>228</v>
      </c>
      <c r="C172" t="s">
        <v>514</v>
      </c>
      <c r="D172" t="s">
        <v>513</v>
      </c>
      <c r="E172" t="s">
        <v>513</v>
      </c>
      <c r="F172" t="s">
        <v>513</v>
      </c>
      <c r="G172" t="s">
        <v>513</v>
      </c>
      <c r="H172" t="s">
        <v>514</v>
      </c>
      <c r="I172" t="s">
        <v>514</v>
      </c>
      <c r="J172">
        <v>5</v>
      </c>
      <c r="K172">
        <f t="shared" si="20"/>
        <v>0</v>
      </c>
      <c r="L172">
        <f t="shared" si="21"/>
        <v>5</v>
      </c>
      <c r="M172">
        <f t="shared" si="22"/>
        <v>5</v>
      </c>
      <c r="N172">
        <f t="shared" si="23"/>
        <v>5</v>
      </c>
      <c r="O172">
        <f t="shared" si="24"/>
        <v>5</v>
      </c>
      <c r="P172">
        <f t="shared" si="25"/>
        <v>0</v>
      </c>
      <c r="Q172">
        <f t="shared" si="26"/>
        <v>0</v>
      </c>
      <c r="R172">
        <f t="shared" si="27"/>
        <v>5</v>
      </c>
      <c r="T172" s="64">
        <f t="shared" si="19"/>
        <v>8</v>
      </c>
    </row>
    <row r="173" spans="1:20">
      <c r="A173" t="s">
        <v>164</v>
      </c>
      <c r="B173" t="s">
        <v>229</v>
      </c>
      <c r="C173" t="s">
        <v>514</v>
      </c>
      <c r="D173" t="s">
        <v>513</v>
      </c>
      <c r="E173" t="s">
        <v>513</v>
      </c>
      <c r="F173" t="s">
        <v>513</v>
      </c>
      <c r="G173" t="s">
        <v>513</v>
      </c>
      <c r="H173" t="s">
        <v>513</v>
      </c>
      <c r="I173" t="s">
        <v>513</v>
      </c>
      <c r="J173">
        <v>0</v>
      </c>
      <c r="K173">
        <f t="shared" si="20"/>
        <v>0</v>
      </c>
      <c r="L173">
        <f t="shared" si="21"/>
        <v>5</v>
      </c>
      <c r="M173">
        <f t="shared" si="22"/>
        <v>5</v>
      </c>
      <c r="N173">
        <f t="shared" si="23"/>
        <v>5</v>
      </c>
      <c r="O173">
        <f t="shared" si="24"/>
        <v>5</v>
      </c>
      <c r="P173">
        <f t="shared" si="25"/>
        <v>5</v>
      </c>
      <c r="Q173">
        <f t="shared" si="26"/>
        <v>5</v>
      </c>
      <c r="R173">
        <f t="shared" si="27"/>
        <v>0</v>
      </c>
      <c r="T173" s="64">
        <f t="shared" si="19"/>
        <v>9</v>
      </c>
    </row>
    <row r="174" spans="1:20">
      <c r="A174" t="s">
        <v>164</v>
      </c>
      <c r="B174" t="s">
        <v>230</v>
      </c>
      <c r="C174" t="s">
        <v>513</v>
      </c>
      <c r="D174" t="s">
        <v>513</v>
      </c>
      <c r="E174" t="s">
        <v>513</v>
      </c>
      <c r="F174" t="s">
        <v>513</v>
      </c>
      <c r="G174" t="s">
        <v>513</v>
      </c>
      <c r="H174" t="s">
        <v>513</v>
      </c>
      <c r="I174" t="s">
        <v>514</v>
      </c>
      <c r="J174">
        <v>5</v>
      </c>
      <c r="K174">
        <f t="shared" si="20"/>
        <v>5</v>
      </c>
      <c r="L174">
        <f t="shared" si="21"/>
        <v>5</v>
      </c>
      <c r="M174">
        <f t="shared" si="22"/>
        <v>5</v>
      </c>
      <c r="N174">
        <f t="shared" si="23"/>
        <v>5</v>
      </c>
      <c r="O174">
        <f t="shared" si="24"/>
        <v>5</v>
      </c>
      <c r="P174">
        <f t="shared" si="25"/>
        <v>5</v>
      </c>
      <c r="Q174">
        <f t="shared" si="26"/>
        <v>0</v>
      </c>
      <c r="R174">
        <f t="shared" si="27"/>
        <v>5</v>
      </c>
      <c r="T174" s="64">
        <f t="shared" ref="T174:T237" si="28">ROUND((K174/5)*(10/100)*25,2)+ROUND((L174/5)*(4/100)*25,2)+ROUND((M174/5)*(4/100)*25,2)+ROUND((N174/5)*(4/100)*25,2)+ROUND((O174/5)*(10/100)*25,2)+ROUND((P174/5)*(4/100)*25,2)+ROUND((Q174/5)*(10/100)*25,2)+ROUND((R174/5)*(10/100)*25,2)</f>
        <v>11.5</v>
      </c>
    </row>
    <row r="175" spans="1:20">
      <c r="A175" t="s">
        <v>164</v>
      </c>
      <c r="B175" t="s">
        <v>231</v>
      </c>
      <c r="C175" t="s">
        <v>513</v>
      </c>
      <c r="D175" t="s">
        <v>513</v>
      </c>
      <c r="E175" t="s">
        <v>513</v>
      </c>
      <c r="F175" t="s">
        <v>513</v>
      </c>
      <c r="G175" t="s">
        <v>513</v>
      </c>
      <c r="H175" t="s">
        <v>513</v>
      </c>
      <c r="I175" t="s">
        <v>514</v>
      </c>
      <c r="J175">
        <v>5</v>
      </c>
      <c r="K175">
        <f t="shared" si="20"/>
        <v>5</v>
      </c>
      <c r="L175">
        <f t="shared" si="21"/>
        <v>5</v>
      </c>
      <c r="M175">
        <f t="shared" si="22"/>
        <v>5</v>
      </c>
      <c r="N175">
        <f t="shared" si="23"/>
        <v>5</v>
      </c>
      <c r="O175">
        <f t="shared" si="24"/>
        <v>5</v>
      </c>
      <c r="P175">
        <f t="shared" si="25"/>
        <v>5</v>
      </c>
      <c r="Q175">
        <f t="shared" si="26"/>
        <v>0</v>
      </c>
      <c r="R175">
        <f t="shared" si="27"/>
        <v>5</v>
      </c>
      <c r="T175" s="64">
        <f t="shared" si="28"/>
        <v>11.5</v>
      </c>
    </row>
    <row r="176" spans="1:20">
      <c r="A176" t="s">
        <v>164</v>
      </c>
      <c r="B176" t="s">
        <v>232</v>
      </c>
      <c r="C176" t="s">
        <v>513</v>
      </c>
      <c r="D176" t="s">
        <v>513</v>
      </c>
      <c r="E176" t="s">
        <v>513</v>
      </c>
      <c r="F176" t="s">
        <v>513</v>
      </c>
      <c r="G176" t="s">
        <v>513</v>
      </c>
      <c r="H176" t="s">
        <v>513</v>
      </c>
      <c r="I176" t="s">
        <v>514</v>
      </c>
      <c r="J176">
        <v>5</v>
      </c>
      <c r="K176">
        <f t="shared" si="20"/>
        <v>5</v>
      </c>
      <c r="L176">
        <f t="shared" si="21"/>
        <v>5</v>
      </c>
      <c r="M176">
        <f t="shared" si="22"/>
        <v>5</v>
      </c>
      <c r="N176">
        <f t="shared" si="23"/>
        <v>5</v>
      </c>
      <c r="O176">
        <f t="shared" si="24"/>
        <v>5</v>
      </c>
      <c r="P176">
        <f t="shared" si="25"/>
        <v>5</v>
      </c>
      <c r="Q176">
        <f t="shared" si="26"/>
        <v>0</v>
      </c>
      <c r="R176">
        <f t="shared" si="27"/>
        <v>5</v>
      </c>
      <c r="T176" s="64">
        <f t="shared" si="28"/>
        <v>11.5</v>
      </c>
    </row>
    <row r="177" spans="1:20">
      <c r="A177" t="s">
        <v>164</v>
      </c>
      <c r="B177" t="s">
        <v>233</v>
      </c>
      <c r="C177" t="s">
        <v>513</v>
      </c>
      <c r="D177" t="s">
        <v>513</v>
      </c>
      <c r="E177" t="s">
        <v>513</v>
      </c>
      <c r="F177" t="s">
        <v>513</v>
      </c>
      <c r="G177" t="s">
        <v>513</v>
      </c>
      <c r="H177" t="s">
        <v>513</v>
      </c>
      <c r="I177" t="s">
        <v>514</v>
      </c>
      <c r="J177">
        <v>5</v>
      </c>
      <c r="K177">
        <f t="shared" si="20"/>
        <v>5</v>
      </c>
      <c r="L177">
        <f t="shared" si="21"/>
        <v>5</v>
      </c>
      <c r="M177">
        <f t="shared" si="22"/>
        <v>5</v>
      </c>
      <c r="N177">
        <f t="shared" si="23"/>
        <v>5</v>
      </c>
      <c r="O177">
        <f t="shared" si="24"/>
        <v>5</v>
      </c>
      <c r="P177">
        <f t="shared" si="25"/>
        <v>5</v>
      </c>
      <c r="Q177">
        <f t="shared" si="26"/>
        <v>0</v>
      </c>
      <c r="R177">
        <f t="shared" si="27"/>
        <v>5</v>
      </c>
      <c r="T177" s="64">
        <f t="shared" si="28"/>
        <v>11.5</v>
      </c>
    </row>
    <row r="178" spans="1:20">
      <c r="A178" t="s">
        <v>164</v>
      </c>
      <c r="B178" t="s">
        <v>234</v>
      </c>
      <c r="C178" t="s">
        <v>513</v>
      </c>
      <c r="D178" t="s">
        <v>513</v>
      </c>
      <c r="E178" t="s">
        <v>513</v>
      </c>
      <c r="F178" t="s">
        <v>513</v>
      </c>
      <c r="G178" t="s">
        <v>513</v>
      </c>
      <c r="H178" t="s">
        <v>513</v>
      </c>
      <c r="I178" t="s">
        <v>514</v>
      </c>
      <c r="J178">
        <v>0</v>
      </c>
      <c r="K178">
        <f t="shared" si="20"/>
        <v>5</v>
      </c>
      <c r="L178">
        <f t="shared" si="21"/>
        <v>5</v>
      </c>
      <c r="M178">
        <f t="shared" si="22"/>
        <v>5</v>
      </c>
      <c r="N178">
        <f t="shared" si="23"/>
        <v>5</v>
      </c>
      <c r="O178">
        <f t="shared" si="24"/>
        <v>5</v>
      </c>
      <c r="P178">
        <f t="shared" si="25"/>
        <v>5</v>
      </c>
      <c r="Q178">
        <f t="shared" si="26"/>
        <v>0</v>
      </c>
      <c r="R178">
        <f t="shared" si="27"/>
        <v>0</v>
      </c>
      <c r="T178" s="64">
        <f t="shared" si="28"/>
        <v>9</v>
      </c>
    </row>
    <row r="179" spans="1:20">
      <c r="A179" t="s">
        <v>164</v>
      </c>
      <c r="B179" t="s">
        <v>235</v>
      </c>
      <c r="C179" t="s">
        <v>513</v>
      </c>
      <c r="D179" t="s">
        <v>513</v>
      </c>
      <c r="E179" t="s">
        <v>514</v>
      </c>
      <c r="F179" t="s">
        <v>514</v>
      </c>
      <c r="G179" t="s">
        <v>513</v>
      </c>
      <c r="H179" t="s">
        <v>513</v>
      </c>
      <c r="I179" t="s">
        <v>514</v>
      </c>
      <c r="J179">
        <v>5</v>
      </c>
      <c r="K179">
        <f t="shared" si="20"/>
        <v>5</v>
      </c>
      <c r="L179">
        <f t="shared" si="21"/>
        <v>5</v>
      </c>
      <c r="M179">
        <f t="shared" si="22"/>
        <v>0</v>
      </c>
      <c r="N179">
        <f t="shared" si="23"/>
        <v>0</v>
      </c>
      <c r="O179">
        <f t="shared" si="24"/>
        <v>5</v>
      </c>
      <c r="P179">
        <f t="shared" si="25"/>
        <v>5</v>
      </c>
      <c r="Q179">
        <f t="shared" si="26"/>
        <v>0</v>
      </c>
      <c r="R179">
        <f t="shared" si="27"/>
        <v>5</v>
      </c>
      <c r="T179" s="64">
        <f t="shared" si="28"/>
        <v>9.5</v>
      </c>
    </row>
    <row r="180" spans="1:20">
      <c r="A180" t="s">
        <v>164</v>
      </c>
      <c r="B180" t="s">
        <v>236</v>
      </c>
      <c r="C180" t="s">
        <v>513</v>
      </c>
      <c r="D180" t="s">
        <v>513</v>
      </c>
      <c r="E180" t="s">
        <v>513</v>
      </c>
      <c r="F180" t="s">
        <v>514</v>
      </c>
      <c r="G180" t="s">
        <v>513</v>
      </c>
      <c r="H180" t="s">
        <v>513</v>
      </c>
      <c r="I180" t="s">
        <v>514</v>
      </c>
      <c r="J180">
        <v>0</v>
      </c>
      <c r="K180">
        <f t="shared" si="20"/>
        <v>5</v>
      </c>
      <c r="L180">
        <f t="shared" si="21"/>
        <v>5</v>
      </c>
      <c r="M180">
        <f t="shared" si="22"/>
        <v>5</v>
      </c>
      <c r="N180">
        <f t="shared" si="23"/>
        <v>0</v>
      </c>
      <c r="O180">
        <f t="shared" si="24"/>
        <v>5</v>
      </c>
      <c r="P180">
        <f t="shared" si="25"/>
        <v>5</v>
      </c>
      <c r="Q180">
        <f t="shared" si="26"/>
        <v>0</v>
      </c>
      <c r="R180">
        <f t="shared" si="27"/>
        <v>0</v>
      </c>
      <c r="T180" s="64">
        <f t="shared" si="28"/>
        <v>8</v>
      </c>
    </row>
    <row r="181" spans="1:20">
      <c r="A181" t="s">
        <v>164</v>
      </c>
      <c r="B181" t="s">
        <v>237</v>
      </c>
      <c r="C181" t="s">
        <v>513</v>
      </c>
      <c r="D181" t="s">
        <v>513</v>
      </c>
      <c r="E181" t="s">
        <v>514</v>
      </c>
      <c r="F181" t="s">
        <v>514</v>
      </c>
      <c r="G181" t="s">
        <v>513</v>
      </c>
      <c r="H181" t="s">
        <v>514</v>
      </c>
      <c r="I181" t="s">
        <v>513</v>
      </c>
      <c r="J181">
        <v>0</v>
      </c>
      <c r="K181">
        <f t="shared" si="20"/>
        <v>5</v>
      </c>
      <c r="L181">
        <f t="shared" si="21"/>
        <v>5</v>
      </c>
      <c r="M181">
        <f t="shared" si="22"/>
        <v>0</v>
      </c>
      <c r="N181">
        <f t="shared" si="23"/>
        <v>0</v>
      </c>
      <c r="O181">
        <f t="shared" si="24"/>
        <v>5</v>
      </c>
      <c r="P181">
        <f t="shared" si="25"/>
        <v>0</v>
      </c>
      <c r="Q181">
        <f t="shared" si="26"/>
        <v>5</v>
      </c>
      <c r="R181">
        <f t="shared" si="27"/>
        <v>0</v>
      </c>
      <c r="T181" s="64">
        <f t="shared" si="28"/>
        <v>8.5</v>
      </c>
    </row>
    <row r="182" spans="1:20">
      <c r="A182" t="s">
        <v>164</v>
      </c>
      <c r="B182" t="s">
        <v>238</v>
      </c>
      <c r="C182" t="s">
        <v>513</v>
      </c>
      <c r="D182" t="s">
        <v>513</v>
      </c>
      <c r="E182" t="s">
        <v>513</v>
      </c>
      <c r="F182" t="s">
        <v>513</v>
      </c>
      <c r="G182" t="s">
        <v>513</v>
      </c>
      <c r="H182" t="s">
        <v>513</v>
      </c>
      <c r="I182" t="s">
        <v>514</v>
      </c>
      <c r="J182">
        <v>0</v>
      </c>
      <c r="K182">
        <f t="shared" si="20"/>
        <v>5</v>
      </c>
      <c r="L182">
        <f t="shared" si="21"/>
        <v>5</v>
      </c>
      <c r="M182">
        <f t="shared" si="22"/>
        <v>5</v>
      </c>
      <c r="N182">
        <f t="shared" si="23"/>
        <v>5</v>
      </c>
      <c r="O182">
        <f t="shared" si="24"/>
        <v>5</v>
      </c>
      <c r="P182">
        <f t="shared" si="25"/>
        <v>5</v>
      </c>
      <c r="Q182">
        <f t="shared" si="26"/>
        <v>0</v>
      </c>
      <c r="R182">
        <f t="shared" si="27"/>
        <v>0</v>
      </c>
      <c r="T182" s="64">
        <f t="shared" si="28"/>
        <v>9</v>
      </c>
    </row>
    <row r="183" spans="1:20">
      <c r="A183" t="s">
        <v>164</v>
      </c>
      <c r="B183" t="s">
        <v>239</v>
      </c>
      <c r="C183" t="s">
        <v>513</v>
      </c>
      <c r="D183" t="s">
        <v>513</v>
      </c>
      <c r="E183" t="s">
        <v>513</v>
      </c>
      <c r="F183" t="s">
        <v>513</v>
      </c>
      <c r="G183" t="s">
        <v>513</v>
      </c>
      <c r="H183" t="s">
        <v>513</v>
      </c>
      <c r="I183" t="s">
        <v>518</v>
      </c>
      <c r="J183">
        <v>0</v>
      </c>
      <c r="K183">
        <f t="shared" si="20"/>
        <v>5</v>
      </c>
      <c r="L183">
        <f t="shared" si="21"/>
        <v>5</v>
      </c>
      <c r="M183">
        <f t="shared" si="22"/>
        <v>5</v>
      </c>
      <c r="N183">
        <f t="shared" si="23"/>
        <v>5</v>
      </c>
      <c r="O183">
        <f t="shared" si="24"/>
        <v>5</v>
      </c>
      <c r="P183">
        <f t="shared" si="25"/>
        <v>5</v>
      </c>
      <c r="Q183">
        <f t="shared" si="26"/>
        <v>0</v>
      </c>
      <c r="R183">
        <f t="shared" si="27"/>
        <v>0</v>
      </c>
      <c r="T183" s="64">
        <f t="shared" si="28"/>
        <v>9</v>
      </c>
    </row>
    <row r="184" spans="1:20">
      <c r="A184" t="s">
        <v>164</v>
      </c>
      <c r="B184" t="s">
        <v>240</v>
      </c>
      <c r="C184" t="s">
        <v>513</v>
      </c>
      <c r="D184" t="s">
        <v>513</v>
      </c>
      <c r="E184" t="s">
        <v>513</v>
      </c>
      <c r="F184" t="s">
        <v>513</v>
      </c>
      <c r="G184" t="s">
        <v>513</v>
      </c>
      <c r="H184" t="s">
        <v>513</v>
      </c>
      <c r="I184" t="s">
        <v>514</v>
      </c>
      <c r="J184">
        <v>5</v>
      </c>
      <c r="K184">
        <f t="shared" si="20"/>
        <v>5</v>
      </c>
      <c r="L184">
        <f t="shared" si="21"/>
        <v>5</v>
      </c>
      <c r="M184">
        <f t="shared" si="22"/>
        <v>5</v>
      </c>
      <c r="N184">
        <f t="shared" si="23"/>
        <v>5</v>
      </c>
      <c r="O184">
        <f t="shared" si="24"/>
        <v>5</v>
      </c>
      <c r="P184">
        <f t="shared" si="25"/>
        <v>5</v>
      </c>
      <c r="Q184">
        <f t="shared" si="26"/>
        <v>0</v>
      </c>
      <c r="R184">
        <f t="shared" si="27"/>
        <v>5</v>
      </c>
      <c r="T184" s="64">
        <f t="shared" si="28"/>
        <v>11.5</v>
      </c>
    </row>
    <row r="185" spans="1:20">
      <c r="A185" t="s">
        <v>164</v>
      </c>
      <c r="B185" t="s">
        <v>241</v>
      </c>
      <c r="C185" t="s">
        <v>514</v>
      </c>
      <c r="D185" t="s">
        <v>513</v>
      </c>
      <c r="E185" t="s">
        <v>513</v>
      </c>
      <c r="F185" t="s">
        <v>513</v>
      </c>
      <c r="G185" t="s">
        <v>514</v>
      </c>
      <c r="H185" s="65" t="s">
        <v>513</v>
      </c>
      <c r="I185" s="65" t="s">
        <v>513</v>
      </c>
      <c r="J185">
        <v>0</v>
      </c>
      <c r="K185">
        <f t="shared" si="20"/>
        <v>0</v>
      </c>
      <c r="L185">
        <f t="shared" si="21"/>
        <v>5</v>
      </c>
      <c r="M185">
        <f t="shared" si="22"/>
        <v>5</v>
      </c>
      <c r="N185">
        <f t="shared" si="23"/>
        <v>5</v>
      </c>
      <c r="O185">
        <f t="shared" si="24"/>
        <v>0</v>
      </c>
      <c r="P185">
        <f t="shared" si="25"/>
        <v>5</v>
      </c>
      <c r="Q185">
        <f t="shared" si="26"/>
        <v>5</v>
      </c>
      <c r="R185">
        <f t="shared" si="27"/>
        <v>0</v>
      </c>
      <c r="S185" s="65" t="s">
        <v>603</v>
      </c>
      <c r="T185" s="64">
        <f t="shared" si="28"/>
        <v>6.5</v>
      </c>
    </row>
    <row r="186" spans="1:20">
      <c r="A186" t="s">
        <v>164</v>
      </c>
      <c r="B186" t="s">
        <v>242</v>
      </c>
      <c r="C186" t="s">
        <v>513</v>
      </c>
      <c r="D186" t="s">
        <v>513</v>
      </c>
      <c r="E186" t="s">
        <v>513</v>
      </c>
      <c r="F186" t="s">
        <v>513</v>
      </c>
      <c r="G186" t="s">
        <v>513</v>
      </c>
      <c r="H186" t="s">
        <v>513</v>
      </c>
      <c r="I186" t="s">
        <v>514</v>
      </c>
      <c r="J186">
        <v>5</v>
      </c>
      <c r="K186">
        <f t="shared" si="20"/>
        <v>5</v>
      </c>
      <c r="L186">
        <f t="shared" si="21"/>
        <v>5</v>
      </c>
      <c r="M186">
        <f t="shared" si="22"/>
        <v>5</v>
      </c>
      <c r="N186">
        <f t="shared" si="23"/>
        <v>5</v>
      </c>
      <c r="O186">
        <f t="shared" si="24"/>
        <v>5</v>
      </c>
      <c r="P186">
        <f t="shared" si="25"/>
        <v>5</v>
      </c>
      <c r="Q186">
        <f t="shared" si="26"/>
        <v>0</v>
      </c>
      <c r="R186">
        <f t="shared" si="27"/>
        <v>5</v>
      </c>
      <c r="T186" s="64">
        <f t="shared" si="28"/>
        <v>11.5</v>
      </c>
    </row>
    <row r="187" spans="1:20">
      <c r="A187" t="s">
        <v>164</v>
      </c>
      <c r="B187" t="s">
        <v>243</v>
      </c>
      <c r="C187" t="s">
        <v>513</v>
      </c>
      <c r="D187" t="s">
        <v>513</v>
      </c>
      <c r="E187" t="s">
        <v>513</v>
      </c>
      <c r="F187" t="s">
        <v>513</v>
      </c>
      <c r="G187" t="s">
        <v>513</v>
      </c>
      <c r="H187" t="s">
        <v>513</v>
      </c>
      <c r="I187" t="s">
        <v>513</v>
      </c>
      <c r="J187">
        <v>5</v>
      </c>
      <c r="K187">
        <f t="shared" si="20"/>
        <v>5</v>
      </c>
      <c r="L187">
        <f t="shared" si="21"/>
        <v>5</v>
      </c>
      <c r="M187">
        <f t="shared" si="22"/>
        <v>5</v>
      </c>
      <c r="N187">
        <f t="shared" si="23"/>
        <v>5</v>
      </c>
      <c r="O187">
        <f t="shared" si="24"/>
        <v>5</v>
      </c>
      <c r="P187">
        <f t="shared" si="25"/>
        <v>5</v>
      </c>
      <c r="Q187">
        <f t="shared" si="26"/>
        <v>5</v>
      </c>
      <c r="R187">
        <f t="shared" si="27"/>
        <v>5</v>
      </c>
      <c r="T187" s="64">
        <f t="shared" si="28"/>
        <v>14</v>
      </c>
    </row>
    <row r="188" spans="1:20">
      <c r="A188" t="s">
        <v>164</v>
      </c>
      <c r="B188" t="s">
        <v>244</v>
      </c>
      <c r="C188" t="s">
        <v>513</v>
      </c>
      <c r="D188" t="s">
        <v>513</v>
      </c>
      <c r="E188" t="s">
        <v>513</v>
      </c>
      <c r="F188" t="s">
        <v>513</v>
      </c>
      <c r="G188" t="s">
        <v>513</v>
      </c>
      <c r="H188" t="s">
        <v>513</v>
      </c>
      <c r="I188" t="s">
        <v>514</v>
      </c>
      <c r="J188">
        <v>0</v>
      </c>
      <c r="K188">
        <f t="shared" si="20"/>
        <v>5</v>
      </c>
      <c r="L188">
        <f t="shared" si="21"/>
        <v>5</v>
      </c>
      <c r="M188">
        <f t="shared" si="22"/>
        <v>5</v>
      </c>
      <c r="N188">
        <f t="shared" si="23"/>
        <v>5</v>
      </c>
      <c r="O188">
        <f t="shared" si="24"/>
        <v>5</v>
      </c>
      <c r="P188">
        <f t="shared" si="25"/>
        <v>5</v>
      </c>
      <c r="Q188">
        <f t="shared" si="26"/>
        <v>0</v>
      </c>
      <c r="R188">
        <f t="shared" si="27"/>
        <v>0</v>
      </c>
      <c r="T188" s="64">
        <f t="shared" si="28"/>
        <v>9</v>
      </c>
    </row>
    <row r="189" spans="1:20">
      <c r="A189" t="s">
        <v>164</v>
      </c>
      <c r="B189" t="s">
        <v>245</v>
      </c>
      <c r="C189" t="s">
        <v>514</v>
      </c>
      <c r="D189" t="s">
        <v>513</v>
      </c>
      <c r="E189" t="s">
        <v>518</v>
      </c>
      <c r="F189" t="s">
        <v>514</v>
      </c>
      <c r="G189" t="s">
        <v>514</v>
      </c>
      <c r="H189" t="s">
        <v>514</v>
      </c>
      <c r="I189" t="s">
        <v>518</v>
      </c>
      <c r="J189">
        <v>0</v>
      </c>
      <c r="K189">
        <f t="shared" si="20"/>
        <v>0</v>
      </c>
      <c r="L189">
        <f t="shared" si="21"/>
        <v>5</v>
      </c>
      <c r="M189">
        <f t="shared" si="22"/>
        <v>0</v>
      </c>
      <c r="N189">
        <f t="shared" si="23"/>
        <v>0</v>
      </c>
      <c r="O189">
        <f t="shared" si="24"/>
        <v>0</v>
      </c>
      <c r="P189">
        <f t="shared" si="25"/>
        <v>0</v>
      </c>
      <c r="Q189">
        <f t="shared" si="26"/>
        <v>0</v>
      </c>
      <c r="R189">
        <f t="shared" si="27"/>
        <v>0</v>
      </c>
      <c r="T189" s="64">
        <f t="shared" si="28"/>
        <v>1</v>
      </c>
    </row>
    <row r="190" spans="1:20">
      <c r="A190" t="s">
        <v>164</v>
      </c>
      <c r="B190" t="s">
        <v>246</v>
      </c>
      <c r="C190" t="s">
        <v>513</v>
      </c>
      <c r="D190" t="s">
        <v>513</v>
      </c>
      <c r="E190" t="s">
        <v>513</v>
      </c>
      <c r="F190" t="s">
        <v>513</v>
      </c>
      <c r="G190" t="s">
        <v>513</v>
      </c>
      <c r="H190" t="s">
        <v>513</v>
      </c>
      <c r="I190" t="s">
        <v>513</v>
      </c>
      <c r="J190">
        <v>5</v>
      </c>
      <c r="K190">
        <f t="shared" si="20"/>
        <v>5</v>
      </c>
      <c r="L190">
        <f t="shared" si="21"/>
        <v>5</v>
      </c>
      <c r="M190">
        <f t="shared" si="22"/>
        <v>5</v>
      </c>
      <c r="N190">
        <f t="shared" si="23"/>
        <v>5</v>
      </c>
      <c r="O190">
        <f t="shared" si="24"/>
        <v>5</v>
      </c>
      <c r="P190">
        <f t="shared" si="25"/>
        <v>5</v>
      </c>
      <c r="Q190">
        <f t="shared" si="26"/>
        <v>5</v>
      </c>
      <c r="R190">
        <f t="shared" si="27"/>
        <v>5</v>
      </c>
      <c r="T190" s="64">
        <f t="shared" si="28"/>
        <v>14</v>
      </c>
    </row>
    <row r="191" spans="1:20">
      <c r="A191" t="s">
        <v>164</v>
      </c>
      <c r="B191" t="s">
        <v>247</v>
      </c>
      <c r="C191" t="s">
        <v>513</v>
      </c>
      <c r="D191" t="s">
        <v>513</v>
      </c>
      <c r="E191" t="s">
        <v>513</v>
      </c>
      <c r="F191" t="s">
        <v>513</v>
      </c>
      <c r="G191" t="s">
        <v>513</v>
      </c>
      <c r="H191" t="s">
        <v>513</v>
      </c>
      <c r="I191" t="s">
        <v>513</v>
      </c>
      <c r="J191">
        <v>0</v>
      </c>
      <c r="K191">
        <f t="shared" si="20"/>
        <v>5</v>
      </c>
      <c r="L191">
        <f t="shared" si="21"/>
        <v>5</v>
      </c>
      <c r="M191">
        <f t="shared" si="22"/>
        <v>5</v>
      </c>
      <c r="N191">
        <f t="shared" si="23"/>
        <v>5</v>
      </c>
      <c r="O191">
        <f t="shared" si="24"/>
        <v>5</v>
      </c>
      <c r="P191">
        <f t="shared" si="25"/>
        <v>5</v>
      </c>
      <c r="Q191">
        <f t="shared" si="26"/>
        <v>5</v>
      </c>
      <c r="R191">
        <f t="shared" si="27"/>
        <v>0</v>
      </c>
      <c r="T191" s="64">
        <f t="shared" si="28"/>
        <v>11.5</v>
      </c>
    </row>
    <row r="192" spans="1:20">
      <c r="A192" t="s">
        <v>164</v>
      </c>
      <c r="B192" t="s">
        <v>248</v>
      </c>
      <c r="C192" t="s">
        <v>514</v>
      </c>
      <c r="D192" t="s">
        <v>513</v>
      </c>
      <c r="E192" t="s">
        <v>513</v>
      </c>
      <c r="F192" t="s">
        <v>513</v>
      </c>
      <c r="G192" t="s">
        <v>513</v>
      </c>
      <c r="H192" t="s">
        <v>513</v>
      </c>
      <c r="I192" t="s">
        <v>514</v>
      </c>
      <c r="J192">
        <v>5</v>
      </c>
      <c r="K192">
        <f t="shared" si="20"/>
        <v>0</v>
      </c>
      <c r="L192">
        <f t="shared" si="21"/>
        <v>5</v>
      </c>
      <c r="M192">
        <f t="shared" si="22"/>
        <v>5</v>
      </c>
      <c r="N192">
        <f t="shared" si="23"/>
        <v>5</v>
      </c>
      <c r="O192">
        <f t="shared" si="24"/>
        <v>5</v>
      </c>
      <c r="P192">
        <f t="shared" si="25"/>
        <v>5</v>
      </c>
      <c r="Q192">
        <f t="shared" si="26"/>
        <v>0</v>
      </c>
      <c r="R192">
        <f t="shared" si="27"/>
        <v>5</v>
      </c>
      <c r="T192" s="64">
        <f t="shared" si="28"/>
        <v>9</v>
      </c>
    </row>
    <row r="193" spans="1:20">
      <c r="A193" t="s">
        <v>164</v>
      </c>
      <c r="B193" t="s">
        <v>249</v>
      </c>
      <c r="C193" t="s">
        <v>513</v>
      </c>
      <c r="D193" t="s">
        <v>513</v>
      </c>
      <c r="E193" t="s">
        <v>513</v>
      </c>
      <c r="F193" t="s">
        <v>513</v>
      </c>
      <c r="G193" t="s">
        <v>513</v>
      </c>
      <c r="H193" t="s">
        <v>513</v>
      </c>
      <c r="I193" t="s">
        <v>514</v>
      </c>
      <c r="J193">
        <v>5</v>
      </c>
      <c r="K193">
        <f t="shared" si="20"/>
        <v>5</v>
      </c>
      <c r="L193">
        <f t="shared" si="21"/>
        <v>5</v>
      </c>
      <c r="M193">
        <f t="shared" si="22"/>
        <v>5</v>
      </c>
      <c r="N193">
        <f t="shared" si="23"/>
        <v>5</v>
      </c>
      <c r="O193">
        <f t="shared" si="24"/>
        <v>5</v>
      </c>
      <c r="P193">
        <f t="shared" si="25"/>
        <v>5</v>
      </c>
      <c r="Q193">
        <f t="shared" si="26"/>
        <v>0</v>
      </c>
      <c r="R193">
        <f t="shared" si="27"/>
        <v>5</v>
      </c>
      <c r="T193" s="64">
        <f t="shared" si="28"/>
        <v>11.5</v>
      </c>
    </row>
    <row r="194" spans="1:20">
      <c r="A194" t="s">
        <v>164</v>
      </c>
      <c r="B194" t="s">
        <v>250</v>
      </c>
      <c r="C194" t="s">
        <v>514</v>
      </c>
      <c r="D194" t="s">
        <v>514</v>
      </c>
      <c r="E194" t="s">
        <v>513</v>
      </c>
      <c r="F194" t="s">
        <v>513</v>
      </c>
      <c r="G194" t="s">
        <v>513</v>
      </c>
      <c r="H194" t="s">
        <v>513</v>
      </c>
      <c r="I194" t="s">
        <v>513</v>
      </c>
      <c r="J194">
        <v>5</v>
      </c>
      <c r="K194">
        <f t="shared" si="20"/>
        <v>0</v>
      </c>
      <c r="L194">
        <f t="shared" si="21"/>
        <v>0</v>
      </c>
      <c r="M194">
        <f t="shared" si="22"/>
        <v>5</v>
      </c>
      <c r="N194">
        <f t="shared" si="23"/>
        <v>5</v>
      </c>
      <c r="O194">
        <f t="shared" si="24"/>
        <v>5</v>
      </c>
      <c r="P194">
        <f t="shared" si="25"/>
        <v>5</v>
      </c>
      <c r="Q194">
        <f t="shared" si="26"/>
        <v>5</v>
      </c>
      <c r="R194">
        <f t="shared" si="27"/>
        <v>5</v>
      </c>
      <c r="T194" s="64">
        <f t="shared" si="28"/>
        <v>10.5</v>
      </c>
    </row>
    <row r="195" spans="1:20">
      <c r="A195" t="s">
        <v>164</v>
      </c>
      <c r="B195" t="s">
        <v>251</v>
      </c>
      <c r="C195" t="s">
        <v>518</v>
      </c>
      <c r="D195" t="s">
        <v>513</v>
      </c>
      <c r="E195" s="65" t="s">
        <v>513</v>
      </c>
      <c r="F195" s="65" t="s">
        <v>513</v>
      </c>
      <c r="G195" t="s">
        <v>518</v>
      </c>
      <c r="H195" s="65" t="s">
        <v>513</v>
      </c>
      <c r="I195" s="65" t="s">
        <v>513</v>
      </c>
      <c r="J195">
        <v>5</v>
      </c>
      <c r="K195">
        <f t="shared" ref="K195:K258" si="29">IF(C195="Yes",5,0)</f>
        <v>0</v>
      </c>
      <c r="L195">
        <f t="shared" ref="L195:L258" si="30">IF(D195="Yes",5,0)</f>
        <v>5</v>
      </c>
      <c r="M195">
        <f t="shared" ref="M195:M258" si="31">IF(E195="Yes",5,0)</f>
        <v>5</v>
      </c>
      <c r="N195">
        <f t="shared" ref="N195:N258" si="32">IF(F195="Yes",5,0)</f>
        <v>5</v>
      </c>
      <c r="O195">
        <f t="shared" ref="O195:O258" si="33">IF(G195="Yes",5,0)</f>
        <v>0</v>
      </c>
      <c r="P195">
        <f t="shared" ref="P195:P258" si="34">IF(H195="Yes",5,0)</f>
        <v>5</v>
      </c>
      <c r="Q195">
        <f t="shared" ref="Q195:Q258" si="35">IF(I195="Yes",5,0)</f>
        <v>5</v>
      </c>
      <c r="R195">
        <f t="shared" si="27"/>
        <v>5</v>
      </c>
      <c r="S195" s="65" t="s">
        <v>603</v>
      </c>
      <c r="T195" s="64">
        <f t="shared" si="28"/>
        <v>9</v>
      </c>
    </row>
    <row r="196" spans="1:20">
      <c r="A196" t="s">
        <v>164</v>
      </c>
      <c r="B196" t="s">
        <v>252</v>
      </c>
      <c r="C196" t="s">
        <v>513</v>
      </c>
      <c r="D196" t="s">
        <v>513</v>
      </c>
      <c r="E196" t="s">
        <v>518</v>
      </c>
      <c r="F196" t="s">
        <v>513</v>
      </c>
      <c r="G196" t="s">
        <v>518</v>
      </c>
      <c r="H196" t="s">
        <v>518</v>
      </c>
      <c r="I196" t="s">
        <v>514</v>
      </c>
      <c r="J196">
        <v>5</v>
      </c>
      <c r="K196">
        <f t="shared" si="29"/>
        <v>5</v>
      </c>
      <c r="L196">
        <f t="shared" si="30"/>
        <v>5</v>
      </c>
      <c r="M196">
        <f t="shared" si="31"/>
        <v>0</v>
      </c>
      <c r="N196">
        <f t="shared" si="32"/>
        <v>5</v>
      </c>
      <c r="O196">
        <f t="shared" si="33"/>
        <v>0</v>
      </c>
      <c r="P196">
        <f t="shared" si="34"/>
        <v>0</v>
      </c>
      <c r="Q196">
        <f t="shared" si="35"/>
        <v>0</v>
      </c>
      <c r="R196">
        <f t="shared" ref="R196:R259" si="36">J196</f>
        <v>5</v>
      </c>
      <c r="T196" s="64">
        <f t="shared" si="28"/>
        <v>7</v>
      </c>
    </row>
    <row r="197" spans="1:20">
      <c r="A197" t="s">
        <v>164</v>
      </c>
      <c r="B197" t="s">
        <v>253</v>
      </c>
      <c r="C197" t="s">
        <v>513</v>
      </c>
      <c r="D197" t="s">
        <v>513</v>
      </c>
      <c r="E197" t="s">
        <v>513</v>
      </c>
      <c r="F197" t="s">
        <v>513</v>
      </c>
      <c r="G197" t="s">
        <v>513</v>
      </c>
      <c r="H197" t="s">
        <v>513</v>
      </c>
      <c r="I197" t="s">
        <v>514</v>
      </c>
      <c r="J197">
        <v>5</v>
      </c>
      <c r="K197">
        <f t="shared" si="29"/>
        <v>5</v>
      </c>
      <c r="L197">
        <f t="shared" si="30"/>
        <v>5</v>
      </c>
      <c r="M197">
        <f t="shared" si="31"/>
        <v>5</v>
      </c>
      <c r="N197">
        <f t="shared" si="32"/>
        <v>5</v>
      </c>
      <c r="O197">
        <f t="shared" si="33"/>
        <v>5</v>
      </c>
      <c r="P197">
        <f t="shared" si="34"/>
        <v>5</v>
      </c>
      <c r="Q197">
        <f t="shared" si="35"/>
        <v>0</v>
      </c>
      <c r="R197">
        <f t="shared" si="36"/>
        <v>5</v>
      </c>
      <c r="T197" s="64">
        <f t="shared" si="28"/>
        <v>11.5</v>
      </c>
    </row>
    <row r="198" spans="1:20">
      <c r="A198" t="s">
        <v>164</v>
      </c>
      <c r="B198" t="s">
        <v>255</v>
      </c>
      <c r="C198" t="s">
        <v>513</v>
      </c>
      <c r="D198" t="s">
        <v>513</v>
      </c>
      <c r="E198" t="s">
        <v>513</v>
      </c>
      <c r="F198" t="s">
        <v>513</v>
      </c>
      <c r="G198" t="s">
        <v>513</v>
      </c>
      <c r="H198" t="s">
        <v>513</v>
      </c>
      <c r="I198" t="s">
        <v>513</v>
      </c>
      <c r="J198">
        <v>5</v>
      </c>
      <c r="K198">
        <f t="shared" si="29"/>
        <v>5</v>
      </c>
      <c r="L198">
        <f t="shared" si="30"/>
        <v>5</v>
      </c>
      <c r="M198">
        <f t="shared" si="31"/>
        <v>5</v>
      </c>
      <c r="N198">
        <f t="shared" si="32"/>
        <v>5</v>
      </c>
      <c r="O198">
        <f t="shared" si="33"/>
        <v>5</v>
      </c>
      <c r="P198">
        <f t="shared" si="34"/>
        <v>5</v>
      </c>
      <c r="Q198">
        <f t="shared" si="35"/>
        <v>5</v>
      </c>
      <c r="R198">
        <f t="shared" si="36"/>
        <v>5</v>
      </c>
      <c r="T198" s="64">
        <f t="shared" si="28"/>
        <v>14</v>
      </c>
    </row>
    <row r="199" spans="1:20">
      <c r="A199" t="s">
        <v>164</v>
      </c>
      <c r="B199" t="s">
        <v>256</v>
      </c>
      <c r="C199" t="s">
        <v>513</v>
      </c>
      <c r="D199" t="s">
        <v>513</v>
      </c>
      <c r="E199" t="s">
        <v>513</v>
      </c>
      <c r="F199" t="s">
        <v>513</v>
      </c>
      <c r="G199" t="s">
        <v>513</v>
      </c>
      <c r="H199" t="s">
        <v>513</v>
      </c>
      <c r="I199" t="s">
        <v>513</v>
      </c>
      <c r="J199">
        <v>0</v>
      </c>
      <c r="K199">
        <f t="shared" si="29"/>
        <v>5</v>
      </c>
      <c r="L199">
        <f t="shared" si="30"/>
        <v>5</v>
      </c>
      <c r="M199">
        <f t="shared" si="31"/>
        <v>5</v>
      </c>
      <c r="N199">
        <f t="shared" si="32"/>
        <v>5</v>
      </c>
      <c r="O199">
        <f t="shared" si="33"/>
        <v>5</v>
      </c>
      <c r="P199">
        <f t="shared" si="34"/>
        <v>5</v>
      </c>
      <c r="Q199">
        <f t="shared" si="35"/>
        <v>5</v>
      </c>
      <c r="R199">
        <f t="shared" si="36"/>
        <v>0</v>
      </c>
      <c r="T199" s="64">
        <f t="shared" si="28"/>
        <v>11.5</v>
      </c>
    </row>
    <row r="200" spans="1:20">
      <c r="A200" t="s">
        <v>164</v>
      </c>
      <c r="B200" t="s">
        <v>257</v>
      </c>
      <c r="C200" t="s">
        <v>514</v>
      </c>
      <c r="D200" t="s">
        <v>513</v>
      </c>
      <c r="E200" t="s">
        <v>513</v>
      </c>
      <c r="F200" t="s">
        <v>513</v>
      </c>
      <c r="G200" t="s">
        <v>513</v>
      </c>
      <c r="H200" t="s">
        <v>513</v>
      </c>
      <c r="I200" t="s">
        <v>513</v>
      </c>
      <c r="J200">
        <v>5</v>
      </c>
      <c r="K200">
        <f t="shared" si="29"/>
        <v>0</v>
      </c>
      <c r="L200">
        <f t="shared" si="30"/>
        <v>5</v>
      </c>
      <c r="M200">
        <f t="shared" si="31"/>
        <v>5</v>
      </c>
      <c r="N200">
        <f t="shared" si="32"/>
        <v>5</v>
      </c>
      <c r="O200">
        <f t="shared" si="33"/>
        <v>5</v>
      </c>
      <c r="P200">
        <f t="shared" si="34"/>
        <v>5</v>
      </c>
      <c r="Q200">
        <f t="shared" si="35"/>
        <v>5</v>
      </c>
      <c r="R200">
        <f t="shared" si="36"/>
        <v>5</v>
      </c>
      <c r="T200" s="64">
        <f t="shared" si="28"/>
        <v>11.5</v>
      </c>
    </row>
    <row r="201" spans="1:20">
      <c r="A201" t="s">
        <v>164</v>
      </c>
      <c r="B201" t="s">
        <v>258</v>
      </c>
      <c r="C201" t="s">
        <v>513</v>
      </c>
      <c r="D201" t="s">
        <v>513</v>
      </c>
      <c r="E201" t="s">
        <v>513</v>
      </c>
      <c r="F201" t="s">
        <v>513</v>
      </c>
      <c r="G201" t="s">
        <v>513</v>
      </c>
      <c r="H201" t="s">
        <v>513</v>
      </c>
      <c r="I201" t="s">
        <v>514</v>
      </c>
      <c r="J201">
        <v>0</v>
      </c>
      <c r="K201">
        <f t="shared" si="29"/>
        <v>5</v>
      </c>
      <c r="L201">
        <f t="shared" si="30"/>
        <v>5</v>
      </c>
      <c r="M201">
        <f t="shared" si="31"/>
        <v>5</v>
      </c>
      <c r="N201">
        <f t="shared" si="32"/>
        <v>5</v>
      </c>
      <c r="O201">
        <f t="shared" si="33"/>
        <v>5</v>
      </c>
      <c r="P201">
        <f t="shared" si="34"/>
        <v>5</v>
      </c>
      <c r="Q201">
        <f t="shared" si="35"/>
        <v>0</v>
      </c>
      <c r="R201">
        <f t="shared" si="36"/>
        <v>0</v>
      </c>
      <c r="T201" s="64">
        <f t="shared" si="28"/>
        <v>9</v>
      </c>
    </row>
    <row r="202" spans="1:20">
      <c r="A202" t="s">
        <v>164</v>
      </c>
      <c r="B202" t="s">
        <v>259</v>
      </c>
      <c r="C202" s="65" t="s">
        <v>513</v>
      </c>
      <c r="D202" t="s">
        <v>513</v>
      </c>
      <c r="E202" s="65" t="s">
        <v>513</v>
      </c>
      <c r="F202" s="65" t="s">
        <v>513</v>
      </c>
      <c r="G202" s="65" t="s">
        <v>513</v>
      </c>
      <c r="H202" s="65" t="s">
        <v>513</v>
      </c>
      <c r="I202" s="65" t="s">
        <v>513</v>
      </c>
      <c r="J202">
        <v>0</v>
      </c>
      <c r="K202" s="65">
        <f t="shared" si="29"/>
        <v>5</v>
      </c>
      <c r="L202">
        <f t="shared" si="30"/>
        <v>5</v>
      </c>
      <c r="M202">
        <f t="shared" si="31"/>
        <v>5</v>
      </c>
      <c r="N202">
        <f t="shared" si="32"/>
        <v>5</v>
      </c>
      <c r="O202">
        <f t="shared" si="33"/>
        <v>5</v>
      </c>
      <c r="P202">
        <f t="shared" si="34"/>
        <v>5</v>
      </c>
      <c r="Q202">
        <f t="shared" si="35"/>
        <v>5</v>
      </c>
      <c r="R202">
        <f t="shared" si="36"/>
        <v>0</v>
      </c>
      <c r="S202" s="65" t="s">
        <v>603</v>
      </c>
      <c r="T202" s="64">
        <f t="shared" si="28"/>
        <v>11.5</v>
      </c>
    </row>
    <row r="203" spans="1:20">
      <c r="A203" t="s">
        <v>164</v>
      </c>
      <c r="B203" t="s">
        <v>260</v>
      </c>
      <c r="C203" t="s">
        <v>513</v>
      </c>
      <c r="D203" t="s">
        <v>513</v>
      </c>
      <c r="E203" t="s">
        <v>518</v>
      </c>
      <c r="F203" t="s">
        <v>518</v>
      </c>
      <c r="G203" t="s">
        <v>513</v>
      </c>
      <c r="H203" t="s">
        <v>518</v>
      </c>
      <c r="I203" t="s">
        <v>518</v>
      </c>
      <c r="J203">
        <v>0</v>
      </c>
      <c r="K203">
        <f t="shared" si="29"/>
        <v>5</v>
      </c>
      <c r="L203">
        <f t="shared" si="30"/>
        <v>5</v>
      </c>
      <c r="M203">
        <f t="shared" si="31"/>
        <v>0</v>
      </c>
      <c r="N203">
        <f t="shared" si="32"/>
        <v>0</v>
      </c>
      <c r="O203">
        <f t="shared" si="33"/>
        <v>5</v>
      </c>
      <c r="P203">
        <f t="shared" si="34"/>
        <v>0</v>
      </c>
      <c r="Q203">
        <f t="shared" si="35"/>
        <v>0</v>
      </c>
      <c r="R203">
        <f t="shared" si="36"/>
        <v>0</v>
      </c>
      <c r="T203" s="64">
        <f t="shared" si="28"/>
        <v>6</v>
      </c>
    </row>
    <row r="204" spans="1:20">
      <c r="A204" t="s">
        <v>164</v>
      </c>
      <c r="B204" t="s">
        <v>261</v>
      </c>
      <c r="C204" t="s">
        <v>514</v>
      </c>
      <c r="D204" t="s">
        <v>513</v>
      </c>
      <c r="E204" t="s">
        <v>518</v>
      </c>
      <c r="F204" t="s">
        <v>514</v>
      </c>
      <c r="G204" t="s">
        <v>514</v>
      </c>
      <c r="H204" t="s">
        <v>514</v>
      </c>
      <c r="I204" t="s">
        <v>514</v>
      </c>
      <c r="J204">
        <v>0</v>
      </c>
      <c r="K204">
        <f t="shared" si="29"/>
        <v>0</v>
      </c>
      <c r="L204">
        <f t="shared" si="30"/>
        <v>5</v>
      </c>
      <c r="M204">
        <f t="shared" si="31"/>
        <v>0</v>
      </c>
      <c r="N204">
        <f t="shared" si="32"/>
        <v>0</v>
      </c>
      <c r="O204">
        <f t="shared" si="33"/>
        <v>0</v>
      </c>
      <c r="P204">
        <f t="shared" si="34"/>
        <v>0</v>
      </c>
      <c r="Q204">
        <f t="shared" si="35"/>
        <v>0</v>
      </c>
      <c r="R204">
        <f t="shared" si="36"/>
        <v>0</v>
      </c>
      <c r="T204" s="64">
        <f t="shared" si="28"/>
        <v>1</v>
      </c>
    </row>
    <row r="205" spans="1:20">
      <c r="A205" t="s">
        <v>164</v>
      </c>
      <c r="B205" t="s">
        <v>262</v>
      </c>
      <c r="C205" t="s">
        <v>514</v>
      </c>
      <c r="D205" t="s">
        <v>513</v>
      </c>
      <c r="E205" t="s">
        <v>518</v>
      </c>
      <c r="F205" t="s">
        <v>518</v>
      </c>
      <c r="G205" t="s">
        <v>513</v>
      </c>
      <c r="H205" t="s">
        <v>514</v>
      </c>
      <c r="I205" t="s">
        <v>514</v>
      </c>
      <c r="J205">
        <v>0</v>
      </c>
      <c r="K205">
        <f t="shared" si="29"/>
        <v>0</v>
      </c>
      <c r="L205">
        <f t="shared" si="30"/>
        <v>5</v>
      </c>
      <c r="M205">
        <f t="shared" si="31"/>
        <v>0</v>
      </c>
      <c r="N205">
        <f t="shared" si="32"/>
        <v>0</v>
      </c>
      <c r="O205">
        <f t="shared" si="33"/>
        <v>5</v>
      </c>
      <c r="P205">
        <f t="shared" si="34"/>
        <v>0</v>
      </c>
      <c r="Q205">
        <f t="shared" si="35"/>
        <v>0</v>
      </c>
      <c r="R205">
        <f t="shared" si="36"/>
        <v>0</v>
      </c>
      <c r="T205" s="64">
        <f t="shared" si="28"/>
        <v>3.5</v>
      </c>
    </row>
    <row r="206" spans="1:20">
      <c r="A206" t="s">
        <v>164</v>
      </c>
      <c r="B206" t="s">
        <v>263</v>
      </c>
      <c r="C206" t="s">
        <v>518</v>
      </c>
      <c r="D206" t="s">
        <v>514</v>
      </c>
      <c r="E206" t="s">
        <v>518</v>
      </c>
      <c r="F206" t="s">
        <v>518</v>
      </c>
      <c r="G206" t="s">
        <v>518</v>
      </c>
      <c r="H206" t="s">
        <v>518</v>
      </c>
      <c r="I206" t="s">
        <v>518</v>
      </c>
      <c r="J206">
        <v>0</v>
      </c>
      <c r="K206">
        <f t="shared" si="29"/>
        <v>0</v>
      </c>
      <c r="L206">
        <f t="shared" si="30"/>
        <v>0</v>
      </c>
      <c r="M206">
        <f t="shared" si="31"/>
        <v>0</v>
      </c>
      <c r="N206">
        <f t="shared" si="32"/>
        <v>0</v>
      </c>
      <c r="O206">
        <f t="shared" si="33"/>
        <v>0</v>
      </c>
      <c r="P206">
        <f t="shared" si="34"/>
        <v>0</v>
      </c>
      <c r="Q206">
        <f t="shared" si="35"/>
        <v>0</v>
      </c>
      <c r="R206">
        <f t="shared" si="36"/>
        <v>0</v>
      </c>
      <c r="T206" s="64">
        <f t="shared" si="28"/>
        <v>0</v>
      </c>
    </row>
    <row r="207" spans="1:20">
      <c r="A207" t="s">
        <v>164</v>
      </c>
      <c r="B207" t="s">
        <v>264</v>
      </c>
      <c r="C207" t="s">
        <v>518</v>
      </c>
      <c r="D207" t="s">
        <v>513</v>
      </c>
      <c r="E207" t="s">
        <v>514</v>
      </c>
      <c r="F207" t="s">
        <v>513</v>
      </c>
      <c r="G207" t="s">
        <v>514</v>
      </c>
      <c r="H207" t="s">
        <v>514</v>
      </c>
      <c r="I207" t="s">
        <v>513</v>
      </c>
      <c r="J207">
        <v>5</v>
      </c>
      <c r="K207">
        <f t="shared" si="29"/>
        <v>0</v>
      </c>
      <c r="L207">
        <f t="shared" si="30"/>
        <v>5</v>
      </c>
      <c r="M207">
        <f t="shared" si="31"/>
        <v>0</v>
      </c>
      <c r="N207">
        <f t="shared" si="32"/>
        <v>5</v>
      </c>
      <c r="O207">
        <f t="shared" si="33"/>
        <v>0</v>
      </c>
      <c r="P207">
        <f t="shared" si="34"/>
        <v>0</v>
      </c>
      <c r="Q207">
        <f t="shared" si="35"/>
        <v>5</v>
      </c>
      <c r="R207">
        <f t="shared" si="36"/>
        <v>5</v>
      </c>
      <c r="T207" s="64">
        <f t="shared" si="28"/>
        <v>7</v>
      </c>
    </row>
    <row r="208" spans="1:20">
      <c r="A208" t="s">
        <v>164</v>
      </c>
      <c r="B208" t="s">
        <v>265</v>
      </c>
      <c r="C208" t="s">
        <v>513</v>
      </c>
      <c r="D208" t="s">
        <v>513</v>
      </c>
      <c r="E208" t="s">
        <v>513</v>
      </c>
      <c r="F208" t="s">
        <v>513</v>
      </c>
      <c r="G208" t="s">
        <v>513</v>
      </c>
      <c r="H208" t="s">
        <v>513</v>
      </c>
      <c r="I208" t="s">
        <v>513</v>
      </c>
      <c r="J208">
        <v>5</v>
      </c>
      <c r="K208">
        <f t="shared" si="29"/>
        <v>5</v>
      </c>
      <c r="L208">
        <f t="shared" si="30"/>
        <v>5</v>
      </c>
      <c r="M208">
        <f t="shared" si="31"/>
        <v>5</v>
      </c>
      <c r="N208">
        <f t="shared" si="32"/>
        <v>5</v>
      </c>
      <c r="O208">
        <f t="shared" si="33"/>
        <v>5</v>
      </c>
      <c r="P208">
        <f t="shared" si="34"/>
        <v>5</v>
      </c>
      <c r="Q208">
        <f t="shared" si="35"/>
        <v>5</v>
      </c>
      <c r="R208">
        <f t="shared" si="36"/>
        <v>5</v>
      </c>
      <c r="T208" s="64">
        <f t="shared" si="28"/>
        <v>14</v>
      </c>
    </row>
    <row r="209" spans="1:20">
      <c r="A209" t="s">
        <v>164</v>
      </c>
      <c r="B209" t="s">
        <v>266</v>
      </c>
      <c r="C209" t="s">
        <v>513</v>
      </c>
      <c r="D209" t="s">
        <v>513</v>
      </c>
      <c r="E209" t="s">
        <v>513</v>
      </c>
      <c r="F209" t="s">
        <v>513</v>
      </c>
      <c r="G209" t="s">
        <v>513</v>
      </c>
      <c r="H209" t="s">
        <v>518</v>
      </c>
      <c r="I209" t="s">
        <v>518</v>
      </c>
      <c r="J209">
        <v>0</v>
      </c>
      <c r="K209">
        <f t="shared" si="29"/>
        <v>5</v>
      </c>
      <c r="L209">
        <f t="shared" si="30"/>
        <v>5</v>
      </c>
      <c r="M209">
        <f t="shared" si="31"/>
        <v>5</v>
      </c>
      <c r="N209">
        <f t="shared" si="32"/>
        <v>5</v>
      </c>
      <c r="O209">
        <f t="shared" si="33"/>
        <v>5</v>
      </c>
      <c r="P209">
        <f t="shared" si="34"/>
        <v>0</v>
      </c>
      <c r="Q209">
        <f t="shared" si="35"/>
        <v>0</v>
      </c>
      <c r="R209">
        <f t="shared" si="36"/>
        <v>0</v>
      </c>
      <c r="T209" s="64">
        <f t="shared" si="28"/>
        <v>8</v>
      </c>
    </row>
    <row r="210" spans="1:20">
      <c r="A210" t="s">
        <v>164</v>
      </c>
      <c r="B210" t="s">
        <v>267</v>
      </c>
      <c r="C210" s="65" t="s">
        <v>513</v>
      </c>
      <c r="D210" t="s">
        <v>514</v>
      </c>
      <c r="E210" t="s">
        <v>513</v>
      </c>
      <c r="F210" t="s">
        <v>514</v>
      </c>
      <c r="G210" t="s">
        <v>513</v>
      </c>
      <c r="H210" t="s">
        <v>513</v>
      </c>
      <c r="I210" t="s">
        <v>514</v>
      </c>
      <c r="J210">
        <v>5</v>
      </c>
      <c r="K210" s="65">
        <f t="shared" si="29"/>
        <v>5</v>
      </c>
      <c r="L210">
        <f t="shared" si="30"/>
        <v>0</v>
      </c>
      <c r="M210">
        <f t="shared" si="31"/>
        <v>5</v>
      </c>
      <c r="N210">
        <f t="shared" si="32"/>
        <v>0</v>
      </c>
      <c r="O210">
        <f t="shared" si="33"/>
        <v>5</v>
      </c>
      <c r="P210">
        <f t="shared" si="34"/>
        <v>5</v>
      </c>
      <c r="Q210">
        <f t="shared" si="35"/>
        <v>0</v>
      </c>
      <c r="R210">
        <f t="shared" si="36"/>
        <v>5</v>
      </c>
      <c r="S210" s="65" t="s">
        <v>603</v>
      </c>
      <c r="T210" s="64">
        <f t="shared" si="28"/>
        <v>9.5</v>
      </c>
    </row>
    <row r="211" spans="1:20">
      <c r="A211" t="s">
        <v>164</v>
      </c>
      <c r="B211" t="s">
        <v>268</v>
      </c>
      <c r="C211" t="s">
        <v>514</v>
      </c>
      <c r="D211" t="s">
        <v>513</v>
      </c>
      <c r="E211" t="s">
        <v>518</v>
      </c>
      <c r="F211" t="s">
        <v>518</v>
      </c>
      <c r="G211" t="s">
        <v>518</v>
      </c>
      <c r="H211" t="s">
        <v>518</v>
      </c>
      <c r="I211" t="s">
        <v>518</v>
      </c>
      <c r="J211">
        <v>0</v>
      </c>
      <c r="K211">
        <f t="shared" si="29"/>
        <v>0</v>
      </c>
      <c r="L211">
        <f t="shared" si="30"/>
        <v>5</v>
      </c>
      <c r="M211">
        <f t="shared" si="31"/>
        <v>0</v>
      </c>
      <c r="N211">
        <f t="shared" si="32"/>
        <v>0</v>
      </c>
      <c r="O211">
        <f t="shared" si="33"/>
        <v>0</v>
      </c>
      <c r="P211">
        <f t="shared" si="34"/>
        <v>0</v>
      </c>
      <c r="Q211">
        <f t="shared" si="35"/>
        <v>0</v>
      </c>
      <c r="R211">
        <f t="shared" si="36"/>
        <v>0</v>
      </c>
      <c r="T211" s="64">
        <f t="shared" si="28"/>
        <v>1</v>
      </c>
    </row>
    <row r="212" spans="1:20">
      <c r="A212" t="s">
        <v>164</v>
      </c>
      <c r="B212" t="s">
        <v>269</v>
      </c>
      <c r="C212" t="s">
        <v>513</v>
      </c>
      <c r="D212" t="s">
        <v>513</v>
      </c>
      <c r="E212" t="s">
        <v>514</v>
      </c>
      <c r="F212" t="s">
        <v>514</v>
      </c>
      <c r="G212" t="s">
        <v>513</v>
      </c>
      <c r="H212" t="s">
        <v>513</v>
      </c>
      <c r="I212" t="s">
        <v>514</v>
      </c>
      <c r="J212">
        <v>0</v>
      </c>
      <c r="K212">
        <f t="shared" si="29"/>
        <v>5</v>
      </c>
      <c r="L212">
        <f t="shared" si="30"/>
        <v>5</v>
      </c>
      <c r="M212">
        <f t="shared" si="31"/>
        <v>0</v>
      </c>
      <c r="N212">
        <f t="shared" si="32"/>
        <v>0</v>
      </c>
      <c r="O212">
        <f t="shared" si="33"/>
        <v>5</v>
      </c>
      <c r="P212">
        <f t="shared" si="34"/>
        <v>5</v>
      </c>
      <c r="Q212">
        <f t="shared" si="35"/>
        <v>0</v>
      </c>
      <c r="R212">
        <f t="shared" si="36"/>
        <v>0</v>
      </c>
      <c r="T212" s="64">
        <f t="shared" si="28"/>
        <v>7</v>
      </c>
    </row>
    <row r="213" spans="1:20">
      <c r="A213" t="s">
        <v>164</v>
      </c>
      <c r="B213" t="s">
        <v>270</v>
      </c>
      <c r="C213" t="s">
        <v>514</v>
      </c>
      <c r="D213" t="s">
        <v>513</v>
      </c>
      <c r="E213" t="s">
        <v>514</v>
      </c>
      <c r="F213" t="s">
        <v>513</v>
      </c>
      <c r="G213" t="s">
        <v>514</v>
      </c>
      <c r="H213" t="s">
        <v>518</v>
      </c>
      <c r="I213" t="s">
        <v>518</v>
      </c>
      <c r="J213">
        <v>0</v>
      </c>
      <c r="K213">
        <f t="shared" si="29"/>
        <v>0</v>
      </c>
      <c r="L213">
        <f t="shared" si="30"/>
        <v>5</v>
      </c>
      <c r="M213">
        <f t="shared" si="31"/>
        <v>0</v>
      </c>
      <c r="N213">
        <f t="shared" si="32"/>
        <v>5</v>
      </c>
      <c r="O213">
        <f t="shared" si="33"/>
        <v>0</v>
      </c>
      <c r="P213">
        <f t="shared" si="34"/>
        <v>0</v>
      </c>
      <c r="Q213">
        <f t="shared" si="35"/>
        <v>0</v>
      </c>
      <c r="R213">
        <f t="shared" si="36"/>
        <v>0</v>
      </c>
      <c r="T213" s="64">
        <f t="shared" si="28"/>
        <v>2</v>
      </c>
    </row>
    <row r="214" spans="1:20">
      <c r="A214" t="s">
        <v>164</v>
      </c>
      <c r="B214" t="s">
        <v>271</v>
      </c>
      <c r="C214" s="65" t="s">
        <v>513</v>
      </c>
      <c r="D214" t="s">
        <v>513</v>
      </c>
      <c r="E214" t="s">
        <v>513</v>
      </c>
      <c r="F214" s="65" t="s">
        <v>513</v>
      </c>
      <c r="G214" t="s">
        <v>513</v>
      </c>
      <c r="H214" t="s">
        <v>513</v>
      </c>
      <c r="I214" t="s">
        <v>513</v>
      </c>
      <c r="J214">
        <v>5</v>
      </c>
      <c r="K214" s="65">
        <f t="shared" si="29"/>
        <v>5</v>
      </c>
      <c r="L214">
        <f t="shared" si="30"/>
        <v>5</v>
      </c>
      <c r="M214">
        <f t="shared" si="31"/>
        <v>5</v>
      </c>
      <c r="N214">
        <f t="shared" si="32"/>
        <v>5</v>
      </c>
      <c r="O214">
        <f t="shared" si="33"/>
        <v>5</v>
      </c>
      <c r="P214">
        <f t="shared" si="34"/>
        <v>5</v>
      </c>
      <c r="Q214">
        <f t="shared" si="35"/>
        <v>5</v>
      </c>
      <c r="R214">
        <f t="shared" si="36"/>
        <v>5</v>
      </c>
      <c r="S214" s="65" t="s">
        <v>603</v>
      </c>
      <c r="T214" s="64">
        <f t="shared" si="28"/>
        <v>14</v>
      </c>
    </row>
    <row r="215" spans="1:20">
      <c r="A215" t="s">
        <v>164</v>
      </c>
      <c r="B215" t="s">
        <v>272</v>
      </c>
      <c r="C215" t="s">
        <v>513</v>
      </c>
      <c r="D215" t="s">
        <v>513</v>
      </c>
      <c r="E215" t="s">
        <v>513</v>
      </c>
      <c r="F215" t="s">
        <v>514</v>
      </c>
      <c r="G215" t="s">
        <v>513</v>
      </c>
      <c r="H215" t="s">
        <v>513</v>
      </c>
      <c r="I215" t="s">
        <v>513</v>
      </c>
      <c r="J215">
        <v>5</v>
      </c>
      <c r="K215">
        <f t="shared" si="29"/>
        <v>5</v>
      </c>
      <c r="L215">
        <f t="shared" si="30"/>
        <v>5</v>
      </c>
      <c r="M215">
        <f t="shared" si="31"/>
        <v>5</v>
      </c>
      <c r="N215">
        <f t="shared" si="32"/>
        <v>0</v>
      </c>
      <c r="O215">
        <f t="shared" si="33"/>
        <v>5</v>
      </c>
      <c r="P215">
        <f t="shared" si="34"/>
        <v>5</v>
      </c>
      <c r="Q215">
        <f t="shared" si="35"/>
        <v>5</v>
      </c>
      <c r="R215">
        <f t="shared" si="36"/>
        <v>5</v>
      </c>
      <c r="T215" s="64">
        <f t="shared" si="28"/>
        <v>13</v>
      </c>
    </row>
    <row r="216" spans="1:20">
      <c r="A216" t="s">
        <v>164</v>
      </c>
      <c r="B216" t="s">
        <v>273</v>
      </c>
      <c r="C216" t="s">
        <v>518</v>
      </c>
      <c r="D216" t="s">
        <v>513</v>
      </c>
      <c r="E216" t="s">
        <v>514</v>
      </c>
      <c r="F216" t="s">
        <v>518</v>
      </c>
      <c r="G216" t="s">
        <v>518</v>
      </c>
      <c r="H216" t="s">
        <v>518</v>
      </c>
      <c r="I216" t="s">
        <v>514</v>
      </c>
      <c r="J216">
        <v>0</v>
      </c>
      <c r="K216">
        <f t="shared" si="29"/>
        <v>0</v>
      </c>
      <c r="L216">
        <f t="shared" si="30"/>
        <v>5</v>
      </c>
      <c r="M216">
        <f t="shared" si="31"/>
        <v>0</v>
      </c>
      <c r="N216">
        <f t="shared" si="32"/>
        <v>0</v>
      </c>
      <c r="O216">
        <f t="shared" si="33"/>
        <v>0</v>
      </c>
      <c r="P216">
        <f t="shared" si="34"/>
        <v>0</v>
      </c>
      <c r="Q216">
        <f t="shared" si="35"/>
        <v>0</v>
      </c>
      <c r="R216">
        <f t="shared" si="36"/>
        <v>0</v>
      </c>
      <c r="T216" s="64">
        <f t="shared" si="28"/>
        <v>1</v>
      </c>
    </row>
    <row r="217" spans="1:20">
      <c r="A217" t="s">
        <v>164</v>
      </c>
      <c r="B217" t="s">
        <v>274</v>
      </c>
      <c r="C217" t="s">
        <v>513</v>
      </c>
      <c r="D217" t="s">
        <v>513</v>
      </c>
      <c r="E217" t="s">
        <v>513</v>
      </c>
      <c r="F217" t="s">
        <v>514</v>
      </c>
      <c r="G217" t="s">
        <v>514</v>
      </c>
      <c r="H217" t="s">
        <v>514</v>
      </c>
      <c r="I217" t="s">
        <v>514</v>
      </c>
      <c r="J217">
        <v>0</v>
      </c>
      <c r="K217">
        <f t="shared" si="29"/>
        <v>5</v>
      </c>
      <c r="L217">
        <f t="shared" si="30"/>
        <v>5</v>
      </c>
      <c r="M217">
        <f t="shared" si="31"/>
        <v>5</v>
      </c>
      <c r="N217">
        <f t="shared" si="32"/>
        <v>0</v>
      </c>
      <c r="O217">
        <f t="shared" si="33"/>
        <v>0</v>
      </c>
      <c r="P217">
        <f t="shared" si="34"/>
        <v>0</v>
      </c>
      <c r="Q217">
        <f t="shared" si="35"/>
        <v>0</v>
      </c>
      <c r="R217">
        <f t="shared" si="36"/>
        <v>0</v>
      </c>
      <c r="T217" s="64">
        <f t="shared" si="28"/>
        <v>4.5</v>
      </c>
    </row>
    <row r="218" spans="1:20">
      <c r="A218" t="s">
        <v>164</v>
      </c>
      <c r="B218" t="s">
        <v>275</v>
      </c>
      <c r="C218" t="s">
        <v>513</v>
      </c>
      <c r="D218" t="s">
        <v>513</v>
      </c>
      <c r="E218" t="s">
        <v>513</v>
      </c>
      <c r="F218" t="s">
        <v>513</v>
      </c>
      <c r="G218" t="s">
        <v>513</v>
      </c>
      <c r="H218" t="s">
        <v>513</v>
      </c>
      <c r="I218" t="s">
        <v>514</v>
      </c>
      <c r="J218">
        <v>0</v>
      </c>
      <c r="K218">
        <f t="shared" si="29"/>
        <v>5</v>
      </c>
      <c r="L218">
        <f t="shared" si="30"/>
        <v>5</v>
      </c>
      <c r="M218">
        <f t="shared" si="31"/>
        <v>5</v>
      </c>
      <c r="N218">
        <f t="shared" si="32"/>
        <v>5</v>
      </c>
      <c r="O218">
        <f t="shared" si="33"/>
        <v>5</v>
      </c>
      <c r="P218">
        <f t="shared" si="34"/>
        <v>5</v>
      </c>
      <c r="Q218">
        <f t="shared" si="35"/>
        <v>0</v>
      </c>
      <c r="R218">
        <f t="shared" si="36"/>
        <v>0</v>
      </c>
      <c r="T218" s="64">
        <f t="shared" si="28"/>
        <v>9</v>
      </c>
    </row>
    <row r="219" spans="1:20">
      <c r="A219" t="s">
        <v>164</v>
      </c>
      <c r="B219" t="s">
        <v>276</v>
      </c>
      <c r="C219" t="s">
        <v>513</v>
      </c>
      <c r="D219" t="s">
        <v>514</v>
      </c>
      <c r="E219" t="s">
        <v>513</v>
      </c>
      <c r="F219" t="s">
        <v>518</v>
      </c>
      <c r="G219" t="s">
        <v>518</v>
      </c>
      <c r="H219" t="s">
        <v>518</v>
      </c>
      <c r="I219" t="s">
        <v>518</v>
      </c>
      <c r="J219">
        <v>0</v>
      </c>
      <c r="K219">
        <f t="shared" si="29"/>
        <v>5</v>
      </c>
      <c r="L219">
        <f t="shared" si="30"/>
        <v>0</v>
      </c>
      <c r="M219">
        <f t="shared" si="31"/>
        <v>5</v>
      </c>
      <c r="N219">
        <f t="shared" si="32"/>
        <v>0</v>
      </c>
      <c r="O219">
        <f t="shared" si="33"/>
        <v>0</v>
      </c>
      <c r="P219">
        <f t="shared" si="34"/>
        <v>0</v>
      </c>
      <c r="Q219">
        <f t="shared" si="35"/>
        <v>0</v>
      </c>
      <c r="R219">
        <f t="shared" si="36"/>
        <v>0</v>
      </c>
      <c r="T219" s="64">
        <f t="shared" si="28"/>
        <v>3.5</v>
      </c>
    </row>
    <row r="220" spans="1:20">
      <c r="A220" t="s">
        <v>164</v>
      </c>
      <c r="B220" t="s">
        <v>277</v>
      </c>
      <c r="C220" t="s">
        <v>518</v>
      </c>
      <c r="D220" t="s">
        <v>514</v>
      </c>
      <c r="E220" t="s">
        <v>514</v>
      </c>
      <c r="F220" t="s">
        <v>514</v>
      </c>
      <c r="G220" t="s">
        <v>518</v>
      </c>
      <c r="H220" t="s">
        <v>518</v>
      </c>
      <c r="I220" t="s">
        <v>518</v>
      </c>
      <c r="J220">
        <v>0</v>
      </c>
      <c r="K220">
        <f t="shared" si="29"/>
        <v>0</v>
      </c>
      <c r="L220">
        <f t="shared" si="30"/>
        <v>0</v>
      </c>
      <c r="M220">
        <f t="shared" si="31"/>
        <v>0</v>
      </c>
      <c r="N220">
        <f t="shared" si="32"/>
        <v>0</v>
      </c>
      <c r="O220">
        <f t="shared" si="33"/>
        <v>0</v>
      </c>
      <c r="P220">
        <f t="shared" si="34"/>
        <v>0</v>
      </c>
      <c r="Q220">
        <f t="shared" si="35"/>
        <v>0</v>
      </c>
      <c r="R220">
        <f t="shared" si="36"/>
        <v>0</v>
      </c>
      <c r="T220" s="64">
        <f t="shared" si="28"/>
        <v>0</v>
      </c>
    </row>
    <row r="221" spans="1:20">
      <c r="A221" t="s">
        <v>164</v>
      </c>
      <c r="B221" t="s">
        <v>278</v>
      </c>
      <c r="C221" t="s">
        <v>513</v>
      </c>
      <c r="D221" t="s">
        <v>513</v>
      </c>
      <c r="E221" t="s">
        <v>513</v>
      </c>
      <c r="F221" t="s">
        <v>513</v>
      </c>
      <c r="G221" t="s">
        <v>513</v>
      </c>
      <c r="H221" t="s">
        <v>513</v>
      </c>
      <c r="I221" t="s">
        <v>514</v>
      </c>
      <c r="J221">
        <v>0</v>
      </c>
      <c r="K221">
        <f t="shared" si="29"/>
        <v>5</v>
      </c>
      <c r="L221">
        <f t="shared" si="30"/>
        <v>5</v>
      </c>
      <c r="M221">
        <f t="shared" si="31"/>
        <v>5</v>
      </c>
      <c r="N221">
        <f t="shared" si="32"/>
        <v>5</v>
      </c>
      <c r="O221">
        <f t="shared" si="33"/>
        <v>5</v>
      </c>
      <c r="P221">
        <f t="shared" si="34"/>
        <v>5</v>
      </c>
      <c r="Q221">
        <f t="shared" si="35"/>
        <v>0</v>
      </c>
      <c r="R221">
        <f t="shared" si="36"/>
        <v>0</v>
      </c>
      <c r="T221" s="64">
        <f t="shared" si="28"/>
        <v>9</v>
      </c>
    </row>
    <row r="222" spans="1:20">
      <c r="A222" t="s">
        <v>164</v>
      </c>
      <c r="B222" t="s">
        <v>279</v>
      </c>
      <c r="C222" t="s">
        <v>513</v>
      </c>
      <c r="D222" t="s">
        <v>513</v>
      </c>
      <c r="E222" t="s">
        <v>513</v>
      </c>
      <c r="F222" t="s">
        <v>513</v>
      </c>
      <c r="G222" t="s">
        <v>513</v>
      </c>
      <c r="H222" t="s">
        <v>518</v>
      </c>
      <c r="I222" t="s">
        <v>514</v>
      </c>
      <c r="J222">
        <v>0</v>
      </c>
      <c r="K222">
        <f t="shared" si="29"/>
        <v>5</v>
      </c>
      <c r="L222">
        <f t="shared" si="30"/>
        <v>5</v>
      </c>
      <c r="M222">
        <f t="shared" si="31"/>
        <v>5</v>
      </c>
      <c r="N222">
        <f t="shared" si="32"/>
        <v>5</v>
      </c>
      <c r="O222">
        <f t="shared" si="33"/>
        <v>5</v>
      </c>
      <c r="P222">
        <f t="shared" si="34"/>
        <v>0</v>
      </c>
      <c r="Q222">
        <f t="shared" si="35"/>
        <v>0</v>
      </c>
      <c r="R222">
        <f t="shared" si="36"/>
        <v>0</v>
      </c>
      <c r="T222" s="64">
        <f t="shared" si="28"/>
        <v>8</v>
      </c>
    </row>
    <row r="223" spans="1:20">
      <c r="A223" t="s">
        <v>164</v>
      </c>
      <c r="B223" t="s">
        <v>280</v>
      </c>
      <c r="C223" t="s">
        <v>513</v>
      </c>
      <c r="D223" t="s">
        <v>513</v>
      </c>
      <c r="E223" t="s">
        <v>513</v>
      </c>
      <c r="F223" t="s">
        <v>513</v>
      </c>
      <c r="G223" t="s">
        <v>513</v>
      </c>
      <c r="H223" t="s">
        <v>513</v>
      </c>
      <c r="I223" t="s">
        <v>514</v>
      </c>
      <c r="J223">
        <v>0</v>
      </c>
      <c r="K223">
        <f t="shared" si="29"/>
        <v>5</v>
      </c>
      <c r="L223">
        <f t="shared" si="30"/>
        <v>5</v>
      </c>
      <c r="M223">
        <f t="shared" si="31"/>
        <v>5</v>
      </c>
      <c r="N223">
        <f t="shared" si="32"/>
        <v>5</v>
      </c>
      <c r="O223">
        <f t="shared" si="33"/>
        <v>5</v>
      </c>
      <c r="P223">
        <f t="shared" si="34"/>
        <v>5</v>
      </c>
      <c r="Q223">
        <f t="shared" si="35"/>
        <v>0</v>
      </c>
      <c r="R223">
        <f t="shared" si="36"/>
        <v>0</v>
      </c>
      <c r="T223" s="64">
        <f t="shared" si="28"/>
        <v>9</v>
      </c>
    </row>
    <row r="224" spans="1:20">
      <c r="A224" t="s">
        <v>164</v>
      </c>
      <c r="B224" t="s">
        <v>281</v>
      </c>
      <c r="C224" t="s">
        <v>513</v>
      </c>
      <c r="D224" t="s">
        <v>514</v>
      </c>
      <c r="E224" t="s">
        <v>513</v>
      </c>
      <c r="F224" t="s">
        <v>513</v>
      </c>
      <c r="G224" t="s">
        <v>513</v>
      </c>
      <c r="H224" t="s">
        <v>513</v>
      </c>
      <c r="I224" t="s">
        <v>514</v>
      </c>
      <c r="J224">
        <v>0</v>
      </c>
      <c r="K224">
        <f t="shared" si="29"/>
        <v>5</v>
      </c>
      <c r="L224">
        <f t="shared" si="30"/>
        <v>0</v>
      </c>
      <c r="M224">
        <f t="shared" si="31"/>
        <v>5</v>
      </c>
      <c r="N224">
        <f t="shared" si="32"/>
        <v>5</v>
      </c>
      <c r="O224">
        <f t="shared" si="33"/>
        <v>5</v>
      </c>
      <c r="P224">
        <f t="shared" si="34"/>
        <v>5</v>
      </c>
      <c r="Q224">
        <f t="shared" si="35"/>
        <v>0</v>
      </c>
      <c r="R224">
        <f t="shared" si="36"/>
        <v>0</v>
      </c>
      <c r="T224" s="64">
        <f t="shared" si="28"/>
        <v>8</v>
      </c>
    </row>
    <row r="225" spans="1:20">
      <c r="A225" t="s">
        <v>164</v>
      </c>
      <c r="B225" t="s">
        <v>282</v>
      </c>
      <c r="C225" t="s">
        <v>513</v>
      </c>
      <c r="D225" t="s">
        <v>513</v>
      </c>
      <c r="E225" t="s">
        <v>513</v>
      </c>
      <c r="F225" t="s">
        <v>518</v>
      </c>
      <c r="G225" t="s">
        <v>513</v>
      </c>
      <c r="H225" t="s">
        <v>514</v>
      </c>
      <c r="I225" t="s">
        <v>518</v>
      </c>
      <c r="J225">
        <v>0</v>
      </c>
      <c r="K225">
        <f t="shared" si="29"/>
        <v>5</v>
      </c>
      <c r="L225">
        <f t="shared" si="30"/>
        <v>5</v>
      </c>
      <c r="M225">
        <f t="shared" si="31"/>
        <v>5</v>
      </c>
      <c r="N225">
        <f t="shared" si="32"/>
        <v>0</v>
      </c>
      <c r="O225">
        <f t="shared" si="33"/>
        <v>5</v>
      </c>
      <c r="P225">
        <f t="shared" si="34"/>
        <v>0</v>
      </c>
      <c r="Q225">
        <f t="shared" si="35"/>
        <v>0</v>
      </c>
      <c r="R225">
        <f t="shared" si="36"/>
        <v>0</v>
      </c>
      <c r="T225" s="64">
        <f t="shared" si="28"/>
        <v>7</v>
      </c>
    </row>
    <row r="226" spans="1:20">
      <c r="A226" t="s">
        <v>164</v>
      </c>
      <c r="B226" t="s">
        <v>283</v>
      </c>
      <c r="C226" t="s">
        <v>513</v>
      </c>
      <c r="D226" t="s">
        <v>514</v>
      </c>
      <c r="E226" t="s">
        <v>514</v>
      </c>
      <c r="F226" t="s">
        <v>514</v>
      </c>
      <c r="G226" t="s">
        <v>514</v>
      </c>
      <c r="H226" t="s">
        <v>514</v>
      </c>
      <c r="I226" t="s">
        <v>514</v>
      </c>
      <c r="J226">
        <v>0</v>
      </c>
      <c r="K226">
        <f t="shared" si="29"/>
        <v>5</v>
      </c>
      <c r="L226">
        <f t="shared" si="30"/>
        <v>0</v>
      </c>
      <c r="M226">
        <f t="shared" si="31"/>
        <v>0</v>
      </c>
      <c r="N226">
        <f t="shared" si="32"/>
        <v>0</v>
      </c>
      <c r="O226">
        <f t="shared" si="33"/>
        <v>0</v>
      </c>
      <c r="P226">
        <f t="shared" si="34"/>
        <v>0</v>
      </c>
      <c r="Q226">
        <f t="shared" si="35"/>
        <v>0</v>
      </c>
      <c r="R226">
        <f t="shared" si="36"/>
        <v>0</v>
      </c>
      <c r="T226" s="64">
        <f t="shared" si="28"/>
        <v>2.5</v>
      </c>
    </row>
    <row r="227" spans="1:20">
      <c r="A227" t="s">
        <v>164</v>
      </c>
      <c r="B227" t="s">
        <v>284</v>
      </c>
      <c r="C227" t="s">
        <v>513</v>
      </c>
      <c r="D227" t="s">
        <v>513</v>
      </c>
      <c r="E227" t="s">
        <v>513</v>
      </c>
      <c r="F227" t="s">
        <v>513</v>
      </c>
      <c r="G227" t="s">
        <v>513</v>
      </c>
      <c r="H227" t="s">
        <v>513</v>
      </c>
      <c r="I227" t="s">
        <v>513</v>
      </c>
      <c r="J227">
        <v>5</v>
      </c>
      <c r="K227">
        <f t="shared" si="29"/>
        <v>5</v>
      </c>
      <c r="L227">
        <f t="shared" si="30"/>
        <v>5</v>
      </c>
      <c r="M227">
        <f t="shared" si="31"/>
        <v>5</v>
      </c>
      <c r="N227">
        <f t="shared" si="32"/>
        <v>5</v>
      </c>
      <c r="O227">
        <f t="shared" si="33"/>
        <v>5</v>
      </c>
      <c r="P227">
        <f t="shared" si="34"/>
        <v>5</v>
      </c>
      <c r="Q227">
        <f t="shared" si="35"/>
        <v>5</v>
      </c>
      <c r="R227">
        <f t="shared" si="36"/>
        <v>5</v>
      </c>
      <c r="T227" s="64">
        <f t="shared" si="28"/>
        <v>14</v>
      </c>
    </row>
    <row r="228" spans="1:20">
      <c r="A228" t="s">
        <v>164</v>
      </c>
      <c r="B228" t="s">
        <v>285</v>
      </c>
      <c r="C228" t="s">
        <v>513</v>
      </c>
      <c r="D228" t="s">
        <v>514</v>
      </c>
      <c r="E228" t="s">
        <v>513</v>
      </c>
      <c r="F228" t="s">
        <v>513</v>
      </c>
      <c r="G228" t="s">
        <v>513</v>
      </c>
      <c r="H228" t="s">
        <v>513</v>
      </c>
      <c r="I228" t="s">
        <v>514</v>
      </c>
      <c r="J228">
        <v>0</v>
      </c>
      <c r="K228">
        <f t="shared" si="29"/>
        <v>5</v>
      </c>
      <c r="L228">
        <f t="shared" si="30"/>
        <v>0</v>
      </c>
      <c r="M228">
        <f t="shared" si="31"/>
        <v>5</v>
      </c>
      <c r="N228">
        <f t="shared" si="32"/>
        <v>5</v>
      </c>
      <c r="O228">
        <f t="shared" si="33"/>
        <v>5</v>
      </c>
      <c r="P228">
        <f t="shared" si="34"/>
        <v>5</v>
      </c>
      <c r="Q228">
        <f t="shared" si="35"/>
        <v>0</v>
      </c>
      <c r="R228">
        <f t="shared" si="36"/>
        <v>0</v>
      </c>
      <c r="T228" s="64">
        <f t="shared" si="28"/>
        <v>8</v>
      </c>
    </row>
    <row r="229" spans="1:20">
      <c r="A229" t="s">
        <v>164</v>
      </c>
      <c r="B229" t="s">
        <v>286</v>
      </c>
      <c r="C229" t="s">
        <v>518</v>
      </c>
      <c r="D229" t="s">
        <v>514</v>
      </c>
      <c r="E229" t="s">
        <v>514</v>
      </c>
      <c r="F229" t="s">
        <v>514</v>
      </c>
      <c r="G229" t="s">
        <v>514</v>
      </c>
      <c r="H229" t="s">
        <v>514</v>
      </c>
      <c r="I229" t="s">
        <v>514</v>
      </c>
      <c r="J229">
        <v>0</v>
      </c>
      <c r="K229">
        <f t="shared" si="29"/>
        <v>0</v>
      </c>
      <c r="L229">
        <f t="shared" si="30"/>
        <v>0</v>
      </c>
      <c r="M229">
        <f t="shared" si="31"/>
        <v>0</v>
      </c>
      <c r="N229">
        <f t="shared" si="32"/>
        <v>0</v>
      </c>
      <c r="O229">
        <f t="shared" si="33"/>
        <v>0</v>
      </c>
      <c r="P229">
        <f t="shared" si="34"/>
        <v>0</v>
      </c>
      <c r="Q229">
        <f t="shared" si="35"/>
        <v>0</v>
      </c>
      <c r="R229">
        <f t="shared" si="36"/>
        <v>0</v>
      </c>
      <c r="T229" s="64">
        <f t="shared" si="28"/>
        <v>0</v>
      </c>
    </row>
    <row r="230" spans="1:20">
      <c r="A230" t="s">
        <v>164</v>
      </c>
      <c r="B230" t="s">
        <v>287</v>
      </c>
      <c r="C230" t="s">
        <v>513</v>
      </c>
      <c r="D230" t="s">
        <v>514</v>
      </c>
      <c r="E230" t="s">
        <v>513</v>
      </c>
      <c r="F230" t="s">
        <v>514</v>
      </c>
      <c r="G230" t="s">
        <v>514</v>
      </c>
      <c r="H230" t="s">
        <v>514</v>
      </c>
      <c r="I230" t="s">
        <v>514</v>
      </c>
      <c r="J230">
        <v>0</v>
      </c>
      <c r="K230">
        <f t="shared" si="29"/>
        <v>5</v>
      </c>
      <c r="L230">
        <f t="shared" si="30"/>
        <v>0</v>
      </c>
      <c r="M230">
        <f t="shared" si="31"/>
        <v>5</v>
      </c>
      <c r="N230">
        <f t="shared" si="32"/>
        <v>0</v>
      </c>
      <c r="O230">
        <f t="shared" si="33"/>
        <v>0</v>
      </c>
      <c r="P230">
        <f t="shared" si="34"/>
        <v>0</v>
      </c>
      <c r="Q230">
        <f t="shared" si="35"/>
        <v>0</v>
      </c>
      <c r="R230">
        <f t="shared" si="36"/>
        <v>0</v>
      </c>
      <c r="T230" s="64">
        <f t="shared" si="28"/>
        <v>3.5</v>
      </c>
    </row>
    <row r="231" spans="1:20">
      <c r="A231" t="s">
        <v>164</v>
      </c>
      <c r="B231" t="s">
        <v>288</v>
      </c>
      <c r="C231" t="s">
        <v>518</v>
      </c>
      <c r="D231" t="s">
        <v>513</v>
      </c>
      <c r="E231" s="65" t="s">
        <v>513</v>
      </c>
      <c r="F231" s="65" t="s">
        <v>513</v>
      </c>
      <c r="G231" t="s">
        <v>518</v>
      </c>
      <c r="H231" s="65" t="s">
        <v>513</v>
      </c>
      <c r="I231" s="65" t="s">
        <v>513</v>
      </c>
      <c r="J231">
        <v>5</v>
      </c>
      <c r="K231">
        <f t="shared" si="29"/>
        <v>0</v>
      </c>
      <c r="L231">
        <f t="shared" si="30"/>
        <v>5</v>
      </c>
      <c r="M231">
        <f t="shared" si="31"/>
        <v>5</v>
      </c>
      <c r="N231">
        <f t="shared" si="32"/>
        <v>5</v>
      </c>
      <c r="O231">
        <f t="shared" si="33"/>
        <v>0</v>
      </c>
      <c r="P231">
        <f t="shared" si="34"/>
        <v>5</v>
      </c>
      <c r="Q231">
        <f t="shared" si="35"/>
        <v>5</v>
      </c>
      <c r="R231">
        <f t="shared" si="36"/>
        <v>5</v>
      </c>
      <c r="S231" s="65" t="s">
        <v>603</v>
      </c>
      <c r="T231" s="64">
        <f t="shared" si="28"/>
        <v>9</v>
      </c>
    </row>
    <row r="232" spans="1:20">
      <c r="A232" t="s">
        <v>164</v>
      </c>
      <c r="B232" t="s">
        <v>289</v>
      </c>
      <c r="C232" t="s">
        <v>513</v>
      </c>
      <c r="D232" t="s">
        <v>513</v>
      </c>
      <c r="E232" t="s">
        <v>513</v>
      </c>
      <c r="F232" t="s">
        <v>518</v>
      </c>
      <c r="G232" t="s">
        <v>513</v>
      </c>
      <c r="H232" t="s">
        <v>513</v>
      </c>
      <c r="I232" t="s">
        <v>518</v>
      </c>
      <c r="J232">
        <v>5</v>
      </c>
      <c r="K232">
        <f t="shared" si="29"/>
        <v>5</v>
      </c>
      <c r="L232">
        <f t="shared" si="30"/>
        <v>5</v>
      </c>
      <c r="M232">
        <f t="shared" si="31"/>
        <v>5</v>
      </c>
      <c r="N232">
        <f t="shared" si="32"/>
        <v>0</v>
      </c>
      <c r="O232">
        <f t="shared" si="33"/>
        <v>5</v>
      </c>
      <c r="P232">
        <f t="shared" si="34"/>
        <v>5</v>
      </c>
      <c r="Q232">
        <f t="shared" si="35"/>
        <v>0</v>
      </c>
      <c r="R232">
        <f t="shared" si="36"/>
        <v>5</v>
      </c>
      <c r="T232" s="64">
        <f t="shared" si="28"/>
        <v>10.5</v>
      </c>
    </row>
    <row r="233" spans="1:20">
      <c r="A233" t="s">
        <v>164</v>
      </c>
      <c r="B233" t="s">
        <v>290</v>
      </c>
      <c r="C233" t="s">
        <v>513</v>
      </c>
      <c r="D233" t="s">
        <v>513</v>
      </c>
      <c r="E233" t="s">
        <v>513</v>
      </c>
      <c r="F233" t="s">
        <v>513</v>
      </c>
      <c r="G233" t="s">
        <v>513</v>
      </c>
      <c r="H233" t="s">
        <v>513</v>
      </c>
      <c r="I233" t="s">
        <v>513</v>
      </c>
      <c r="J233">
        <v>5</v>
      </c>
      <c r="K233">
        <f t="shared" si="29"/>
        <v>5</v>
      </c>
      <c r="L233">
        <f t="shared" si="30"/>
        <v>5</v>
      </c>
      <c r="M233">
        <f t="shared" si="31"/>
        <v>5</v>
      </c>
      <c r="N233">
        <f t="shared" si="32"/>
        <v>5</v>
      </c>
      <c r="O233">
        <f t="shared" si="33"/>
        <v>5</v>
      </c>
      <c r="P233">
        <f t="shared" si="34"/>
        <v>5</v>
      </c>
      <c r="Q233">
        <f t="shared" si="35"/>
        <v>5</v>
      </c>
      <c r="R233">
        <f t="shared" si="36"/>
        <v>5</v>
      </c>
      <c r="T233" s="64">
        <f t="shared" si="28"/>
        <v>14</v>
      </c>
    </row>
    <row r="234" spans="1:20">
      <c r="A234" t="s">
        <v>164</v>
      </c>
      <c r="B234" t="s">
        <v>291</v>
      </c>
      <c r="C234" t="s">
        <v>513</v>
      </c>
      <c r="D234" t="s">
        <v>513</v>
      </c>
      <c r="E234" t="s">
        <v>513</v>
      </c>
      <c r="F234" t="s">
        <v>514</v>
      </c>
      <c r="G234" t="s">
        <v>513</v>
      </c>
      <c r="H234" t="s">
        <v>513</v>
      </c>
      <c r="I234" t="s">
        <v>514</v>
      </c>
      <c r="J234">
        <v>0</v>
      </c>
      <c r="K234">
        <f t="shared" si="29"/>
        <v>5</v>
      </c>
      <c r="L234">
        <f t="shared" si="30"/>
        <v>5</v>
      </c>
      <c r="M234">
        <f t="shared" si="31"/>
        <v>5</v>
      </c>
      <c r="N234">
        <f t="shared" si="32"/>
        <v>0</v>
      </c>
      <c r="O234">
        <f t="shared" si="33"/>
        <v>5</v>
      </c>
      <c r="P234">
        <f t="shared" si="34"/>
        <v>5</v>
      </c>
      <c r="Q234">
        <f t="shared" si="35"/>
        <v>0</v>
      </c>
      <c r="R234">
        <f t="shared" si="36"/>
        <v>0</v>
      </c>
      <c r="T234" s="64">
        <f t="shared" si="28"/>
        <v>8</v>
      </c>
    </row>
    <row r="235" spans="1:20">
      <c r="A235" t="s">
        <v>164</v>
      </c>
      <c r="B235" t="s">
        <v>292</v>
      </c>
      <c r="C235" t="s">
        <v>513</v>
      </c>
      <c r="D235" t="s">
        <v>513</v>
      </c>
      <c r="E235" t="s">
        <v>513</v>
      </c>
      <c r="F235" t="s">
        <v>513</v>
      </c>
      <c r="G235" t="s">
        <v>513</v>
      </c>
      <c r="H235" t="s">
        <v>513</v>
      </c>
      <c r="I235" t="s">
        <v>518</v>
      </c>
      <c r="J235">
        <v>5</v>
      </c>
      <c r="K235">
        <f t="shared" si="29"/>
        <v>5</v>
      </c>
      <c r="L235">
        <f t="shared" si="30"/>
        <v>5</v>
      </c>
      <c r="M235">
        <f t="shared" si="31"/>
        <v>5</v>
      </c>
      <c r="N235">
        <f t="shared" si="32"/>
        <v>5</v>
      </c>
      <c r="O235">
        <f t="shared" si="33"/>
        <v>5</v>
      </c>
      <c r="P235">
        <f t="shared" si="34"/>
        <v>5</v>
      </c>
      <c r="Q235">
        <f t="shared" si="35"/>
        <v>0</v>
      </c>
      <c r="R235">
        <f t="shared" si="36"/>
        <v>5</v>
      </c>
      <c r="T235" s="64">
        <f t="shared" si="28"/>
        <v>11.5</v>
      </c>
    </row>
    <row r="236" spans="1:20">
      <c r="A236" t="s">
        <v>164</v>
      </c>
      <c r="B236" t="s">
        <v>293</v>
      </c>
      <c r="C236" t="s">
        <v>513</v>
      </c>
      <c r="D236" t="s">
        <v>513</v>
      </c>
      <c r="E236" t="s">
        <v>513</v>
      </c>
      <c r="F236" t="s">
        <v>513</v>
      </c>
      <c r="G236" t="s">
        <v>513</v>
      </c>
      <c r="H236" t="s">
        <v>513</v>
      </c>
      <c r="I236" t="s">
        <v>518</v>
      </c>
      <c r="J236">
        <v>0</v>
      </c>
      <c r="K236">
        <f t="shared" si="29"/>
        <v>5</v>
      </c>
      <c r="L236">
        <f t="shared" si="30"/>
        <v>5</v>
      </c>
      <c r="M236">
        <f t="shared" si="31"/>
        <v>5</v>
      </c>
      <c r="N236">
        <f t="shared" si="32"/>
        <v>5</v>
      </c>
      <c r="O236">
        <f t="shared" si="33"/>
        <v>5</v>
      </c>
      <c r="P236">
        <f t="shared" si="34"/>
        <v>5</v>
      </c>
      <c r="Q236">
        <f t="shared" si="35"/>
        <v>0</v>
      </c>
      <c r="R236">
        <f t="shared" si="36"/>
        <v>0</v>
      </c>
      <c r="T236" s="64">
        <f t="shared" si="28"/>
        <v>9</v>
      </c>
    </row>
    <row r="237" spans="1:20">
      <c r="A237" t="s">
        <v>164</v>
      </c>
      <c r="B237" t="s">
        <v>294</v>
      </c>
      <c r="C237" t="s">
        <v>518</v>
      </c>
      <c r="D237" t="s">
        <v>513</v>
      </c>
      <c r="E237" t="s">
        <v>514</v>
      </c>
      <c r="F237" t="s">
        <v>513</v>
      </c>
      <c r="G237" t="s">
        <v>518</v>
      </c>
      <c r="H237" t="s">
        <v>518</v>
      </c>
      <c r="I237" t="s">
        <v>518</v>
      </c>
      <c r="J237">
        <v>0</v>
      </c>
      <c r="K237">
        <f t="shared" si="29"/>
        <v>0</v>
      </c>
      <c r="L237">
        <f t="shared" si="30"/>
        <v>5</v>
      </c>
      <c r="M237">
        <f t="shared" si="31"/>
        <v>0</v>
      </c>
      <c r="N237">
        <f t="shared" si="32"/>
        <v>5</v>
      </c>
      <c r="O237">
        <f t="shared" si="33"/>
        <v>0</v>
      </c>
      <c r="P237">
        <f t="shared" si="34"/>
        <v>0</v>
      </c>
      <c r="Q237">
        <f t="shared" si="35"/>
        <v>0</v>
      </c>
      <c r="R237">
        <f t="shared" si="36"/>
        <v>0</v>
      </c>
      <c r="T237" s="64">
        <f t="shared" si="28"/>
        <v>2</v>
      </c>
    </row>
    <row r="238" spans="1:20">
      <c r="A238" t="s">
        <v>164</v>
      </c>
      <c r="B238" t="s">
        <v>295</v>
      </c>
      <c r="C238" t="s">
        <v>518</v>
      </c>
      <c r="D238" t="s">
        <v>514</v>
      </c>
      <c r="E238" t="s">
        <v>518</v>
      </c>
      <c r="F238" t="s">
        <v>518</v>
      </c>
      <c r="G238" t="s">
        <v>518</v>
      </c>
      <c r="H238" t="s">
        <v>518</v>
      </c>
      <c r="I238" t="s">
        <v>518</v>
      </c>
      <c r="J238">
        <v>5</v>
      </c>
      <c r="K238">
        <f t="shared" si="29"/>
        <v>0</v>
      </c>
      <c r="L238">
        <f t="shared" si="30"/>
        <v>0</v>
      </c>
      <c r="M238">
        <f t="shared" si="31"/>
        <v>0</v>
      </c>
      <c r="N238">
        <f t="shared" si="32"/>
        <v>0</v>
      </c>
      <c r="O238">
        <f t="shared" si="33"/>
        <v>0</v>
      </c>
      <c r="P238">
        <f t="shared" si="34"/>
        <v>0</v>
      </c>
      <c r="Q238">
        <f t="shared" si="35"/>
        <v>0</v>
      </c>
      <c r="R238">
        <f t="shared" si="36"/>
        <v>5</v>
      </c>
      <c r="T238" s="64">
        <f t="shared" ref="T238" si="37">ROUND((K238/5)*(10/100)*25,2)+ROUND((L238/5)*(4/100)*25,2)+ROUND((M238/5)*(4/100)*25,2)+ROUND((N238/5)*(4/100)*25,2)+ROUND((O238/5)*(10/100)*25,2)+ROUND((P238/5)*(4/100)*25,2)+ROUND((Q238/5)*(10/100)*25,2)+ROUND((R238/5)*(10/100)*25,2)</f>
        <v>2.5</v>
      </c>
    </row>
    <row r="239" spans="1:20">
      <c r="A239" t="s">
        <v>296</v>
      </c>
      <c r="B239" t="s">
        <v>297</v>
      </c>
      <c r="C239" t="s">
        <v>518</v>
      </c>
      <c r="D239" t="s">
        <v>514</v>
      </c>
      <c r="E239" t="s">
        <v>518</v>
      </c>
      <c r="F239" t="s">
        <v>518</v>
      </c>
      <c r="G239" t="s">
        <v>514</v>
      </c>
      <c r="H239" t="s">
        <v>518</v>
      </c>
      <c r="I239" t="s">
        <v>514</v>
      </c>
      <c r="J239">
        <v>0</v>
      </c>
      <c r="K239">
        <f t="shared" si="29"/>
        <v>0</v>
      </c>
      <c r="L239">
        <f t="shared" si="30"/>
        <v>0</v>
      </c>
      <c r="M239">
        <f t="shared" si="31"/>
        <v>0</v>
      </c>
      <c r="N239">
        <f t="shared" si="32"/>
        <v>0</v>
      </c>
      <c r="O239">
        <f t="shared" si="33"/>
        <v>0</v>
      </c>
      <c r="P239">
        <f t="shared" si="34"/>
        <v>0</v>
      </c>
      <c r="Q239">
        <f t="shared" si="35"/>
        <v>0</v>
      </c>
      <c r="R239">
        <f t="shared" si="36"/>
        <v>0</v>
      </c>
      <c r="T239" s="64">
        <f t="shared" ref="T239:T302" si="38">ROUND((K239/5)*(10/100)*20,2)+ROUND((L239/5)*(4/100)*20,2)+ROUND((M239/5)*(4/100)*20,2)+ROUND((N239/5)*(4/100)*20,2)+ROUND((O239/5)*(10/100)*20,2)+ROUND((P239/5)*(4/100)*20,2)+ROUND((Q239/5)*(10/100)*20,2)+ROUND((R239/5)*(10/100)*20,2)</f>
        <v>0</v>
      </c>
    </row>
    <row r="240" spans="1:20">
      <c r="A240" t="s">
        <v>296</v>
      </c>
      <c r="B240" t="s">
        <v>298</v>
      </c>
      <c r="C240" t="s">
        <v>514</v>
      </c>
      <c r="D240" s="15" t="s">
        <v>513</v>
      </c>
      <c r="E240" t="s">
        <v>518</v>
      </c>
      <c r="F240" t="s">
        <v>518</v>
      </c>
      <c r="G240" t="s">
        <v>518</v>
      </c>
      <c r="H240" t="s">
        <v>518</v>
      </c>
      <c r="I240" t="s">
        <v>518</v>
      </c>
      <c r="J240">
        <v>0</v>
      </c>
      <c r="K240">
        <f t="shared" si="29"/>
        <v>0</v>
      </c>
      <c r="L240">
        <f t="shared" si="30"/>
        <v>5</v>
      </c>
      <c r="M240">
        <f t="shared" si="31"/>
        <v>0</v>
      </c>
      <c r="N240">
        <f t="shared" si="32"/>
        <v>0</v>
      </c>
      <c r="O240">
        <f t="shared" si="33"/>
        <v>0</v>
      </c>
      <c r="P240">
        <f t="shared" si="34"/>
        <v>0</v>
      </c>
      <c r="Q240">
        <f t="shared" si="35"/>
        <v>0</v>
      </c>
      <c r="R240">
        <f t="shared" si="36"/>
        <v>0</v>
      </c>
      <c r="T240" s="64">
        <f t="shared" si="38"/>
        <v>0.8</v>
      </c>
    </row>
    <row r="241" spans="1:20">
      <c r="A241" t="s">
        <v>296</v>
      </c>
      <c r="B241" t="s">
        <v>299</v>
      </c>
      <c r="C241" t="s">
        <v>514</v>
      </c>
      <c r="D241" t="s">
        <v>514</v>
      </c>
      <c r="E241" t="s">
        <v>518</v>
      </c>
      <c r="G241" t="s">
        <v>518</v>
      </c>
      <c r="H241" t="s">
        <v>518</v>
      </c>
      <c r="I241" t="s">
        <v>518</v>
      </c>
      <c r="J241">
        <v>5</v>
      </c>
      <c r="K241">
        <f t="shared" si="29"/>
        <v>0</v>
      </c>
      <c r="L241">
        <f t="shared" si="30"/>
        <v>0</v>
      </c>
      <c r="M241">
        <f t="shared" si="31"/>
        <v>0</v>
      </c>
      <c r="N241">
        <f t="shared" si="32"/>
        <v>0</v>
      </c>
      <c r="O241">
        <f t="shared" si="33"/>
        <v>0</v>
      </c>
      <c r="P241">
        <f t="shared" si="34"/>
        <v>0</v>
      </c>
      <c r="Q241">
        <f t="shared" si="35"/>
        <v>0</v>
      </c>
      <c r="R241">
        <f t="shared" si="36"/>
        <v>5</v>
      </c>
      <c r="T241" s="64">
        <f t="shared" si="38"/>
        <v>2</v>
      </c>
    </row>
    <row r="242" spans="1:20">
      <c r="A242" t="s">
        <v>296</v>
      </c>
      <c r="B242" t="s">
        <v>300</v>
      </c>
      <c r="C242" t="s">
        <v>514</v>
      </c>
      <c r="D242" t="s">
        <v>513</v>
      </c>
      <c r="E242" t="s">
        <v>513</v>
      </c>
      <c r="F242" t="s">
        <v>513</v>
      </c>
      <c r="G242" t="s">
        <v>513</v>
      </c>
      <c r="H242" t="s">
        <v>513</v>
      </c>
      <c r="I242" t="s">
        <v>513</v>
      </c>
      <c r="J242">
        <v>5</v>
      </c>
      <c r="K242">
        <f t="shared" si="29"/>
        <v>0</v>
      </c>
      <c r="L242">
        <f t="shared" si="30"/>
        <v>5</v>
      </c>
      <c r="M242">
        <f t="shared" si="31"/>
        <v>5</v>
      </c>
      <c r="N242">
        <f t="shared" si="32"/>
        <v>5</v>
      </c>
      <c r="O242">
        <f t="shared" si="33"/>
        <v>5</v>
      </c>
      <c r="P242">
        <f t="shared" si="34"/>
        <v>5</v>
      </c>
      <c r="Q242">
        <f t="shared" si="35"/>
        <v>5</v>
      </c>
      <c r="R242">
        <f t="shared" si="36"/>
        <v>5</v>
      </c>
      <c r="T242" s="64">
        <f t="shared" si="38"/>
        <v>9.1999999999999993</v>
      </c>
    </row>
    <row r="243" spans="1:20">
      <c r="A243" t="s">
        <v>296</v>
      </c>
      <c r="B243" t="s">
        <v>301</v>
      </c>
      <c r="C243" t="s">
        <v>514</v>
      </c>
      <c r="D243" t="s">
        <v>514</v>
      </c>
      <c r="E243" t="s">
        <v>513</v>
      </c>
      <c r="F243" t="s">
        <v>513</v>
      </c>
      <c r="G243" t="s">
        <v>513</v>
      </c>
      <c r="H243" t="s">
        <v>513</v>
      </c>
      <c r="I243" t="s">
        <v>513</v>
      </c>
      <c r="J243">
        <v>5</v>
      </c>
      <c r="K243">
        <f t="shared" si="29"/>
        <v>0</v>
      </c>
      <c r="L243">
        <f t="shared" si="30"/>
        <v>0</v>
      </c>
      <c r="M243">
        <f t="shared" si="31"/>
        <v>5</v>
      </c>
      <c r="N243">
        <f t="shared" si="32"/>
        <v>5</v>
      </c>
      <c r="O243">
        <f t="shared" si="33"/>
        <v>5</v>
      </c>
      <c r="P243">
        <f t="shared" si="34"/>
        <v>5</v>
      </c>
      <c r="Q243">
        <f t="shared" si="35"/>
        <v>5</v>
      </c>
      <c r="R243">
        <f t="shared" si="36"/>
        <v>5</v>
      </c>
      <c r="T243" s="64">
        <f t="shared" si="38"/>
        <v>8.4</v>
      </c>
    </row>
    <row r="244" spans="1:20">
      <c r="A244" t="s">
        <v>296</v>
      </c>
      <c r="B244" t="s">
        <v>302</v>
      </c>
      <c r="C244" t="s">
        <v>514</v>
      </c>
      <c r="D244" t="s">
        <v>514</v>
      </c>
      <c r="E244" t="s">
        <v>513</v>
      </c>
      <c r="F244" t="s">
        <v>513</v>
      </c>
      <c r="G244" t="s">
        <v>513</v>
      </c>
      <c r="H244" t="s">
        <v>513</v>
      </c>
      <c r="I244" t="s">
        <v>513</v>
      </c>
      <c r="J244">
        <v>5</v>
      </c>
      <c r="K244">
        <f t="shared" si="29"/>
        <v>0</v>
      </c>
      <c r="L244">
        <f t="shared" si="30"/>
        <v>0</v>
      </c>
      <c r="M244">
        <f t="shared" si="31"/>
        <v>5</v>
      </c>
      <c r="N244">
        <f t="shared" si="32"/>
        <v>5</v>
      </c>
      <c r="O244">
        <f t="shared" si="33"/>
        <v>5</v>
      </c>
      <c r="P244">
        <f t="shared" si="34"/>
        <v>5</v>
      </c>
      <c r="Q244">
        <f t="shared" si="35"/>
        <v>5</v>
      </c>
      <c r="R244">
        <f t="shared" si="36"/>
        <v>5</v>
      </c>
      <c r="T244" s="64">
        <f t="shared" si="38"/>
        <v>8.4</v>
      </c>
    </row>
    <row r="245" spans="1:20">
      <c r="A245" t="s">
        <v>296</v>
      </c>
      <c r="B245" t="s">
        <v>303</v>
      </c>
      <c r="C245" t="s">
        <v>514</v>
      </c>
      <c r="D245" t="s">
        <v>513</v>
      </c>
      <c r="E245" t="s">
        <v>513</v>
      </c>
      <c r="F245" t="s">
        <v>513</v>
      </c>
      <c r="G245" t="s">
        <v>513</v>
      </c>
      <c r="H245" t="s">
        <v>513</v>
      </c>
      <c r="I245" t="s">
        <v>513</v>
      </c>
      <c r="J245">
        <v>5</v>
      </c>
      <c r="K245">
        <f t="shared" si="29"/>
        <v>0</v>
      </c>
      <c r="L245">
        <f t="shared" si="30"/>
        <v>5</v>
      </c>
      <c r="M245">
        <f t="shared" si="31"/>
        <v>5</v>
      </c>
      <c r="N245">
        <f t="shared" si="32"/>
        <v>5</v>
      </c>
      <c r="O245">
        <f t="shared" si="33"/>
        <v>5</v>
      </c>
      <c r="P245">
        <f t="shared" si="34"/>
        <v>5</v>
      </c>
      <c r="Q245">
        <f t="shared" si="35"/>
        <v>5</v>
      </c>
      <c r="R245">
        <f t="shared" si="36"/>
        <v>5</v>
      </c>
      <c r="T245" s="64">
        <f t="shared" si="38"/>
        <v>9.1999999999999993</v>
      </c>
    </row>
    <row r="246" spans="1:20">
      <c r="A246" t="s">
        <v>296</v>
      </c>
      <c r="B246" t="s">
        <v>304</v>
      </c>
      <c r="C246" t="s">
        <v>514</v>
      </c>
      <c r="D246" t="s">
        <v>514</v>
      </c>
      <c r="E246" t="s">
        <v>513</v>
      </c>
      <c r="F246" t="s">
        <v>513</v>
      </c>
      <c r="G246" t="s">
        <v>513</v>
      </c>
      <c r="H246" t="s">
        <v>513</v>
      </c>
      <c r="I246" t="s">
        <v>513</v>
      </c>
      <c r="J246">
        <v>5</v>
      </c>
      <c r="K246">
        <f t="shared" si="29"/>
        <v>0</v>
      </c>
      <c r="L246">
        <f t="shared" si="30"/>
        <v>0</v>
      </c>
      <c r="M246">
        <f t="shared" si="31"/>
        <v>5</v>
      </c>
      <c r="N246">
        <f t="shared" si="32"/>
        <v>5</v>
      </c>
      <c r="O246">
        <f t="shared" si="33"/>
        <v>5</v>
      </c>
      <c r="P246">
        <f t="shared" si="34"/>
        <v>5</v>
      </c>
      <c r="Q246">
        <f t="shared" si="35"/>
        <v>5</v>
      </c>
      <c r="R246">
        <f t="shared" si="36"/>
        <v>5</v>
      </c>
      <c r="T246" s="64">
        <f t="shared" si="38"/>
        <v>8.4</v>
      </c>
    </row>
    <row r="247" spans="1:20">
      <c r="A247" t="s">
        <v>296</v>
      </c>
      <c r="B247" t="s">
        <v>305</v>
      </c>
      <c r="C247" t="s">
        <v>514</v>
      </c>
      <c r="D247" t="s">
        <v>514</v>
      </c>
      <c r="E247" t="s">
        <v>513</v>
      </c>
      <c r="F247" t="s">
        <v>513</v>
      </c>
      <c r="G247" t="s">
        <v>513</v>
      </c>
      <c r="H247" t="s">
        <v>513</v>
      </c>
      <c r="I247" t="s">
        <v>513</v>
      </c>
      <c r="J247">
        <v>5</v>
      </c>
      <c r="K247">
        <f t="shared" si="29"/>
        <v>0</v>
      </c>
      <c r="L247">
        <f t="shared" si="30"/>
        <v>0</v>
      </c>
      <c r="M247">
        <f t="shared" si="31"/>
        <v>5</v>
      </c>
      <c r="N247">
        <f t="shared" si="32"/>
        <v>5</v>
      </c>
      <c r="O247">
        <f t="shared" si="33"/>
        <v>5</v>
      </c>
      <c r="P247">
        <f t="shared" si="34"/>
        <v>5</v>
      </c>
      <c r="Q247">
        <f t="shared" si="35"/>
        <v>5</v>
      </c>
      <c r="R247">
        <f t="shared" si="36"/>
        <v>5</v>
      </c>
      <c r="T247" s="64">
        <f t="shared" si="38"/>
        <v>8.4</v>
      </c>
    </row>
    <row r="248" spans="1:20">
      <c r="A248" t="s">
        <v>296</v>
      </c>
      <c r="B248" t="s">
        <v>306</v>
      </c>
      <c r="C248" t="s">
        <v>514</v>
      </c>
      <c r="D248" t="s">
        <v>514</v>
      </c>
      <c r="E248" t="s">
        <v>513</v>
      </c>
      <c r="F248" t="s">
        <v>514</v>
      </c>
      <c r="G248" t="s">
        <v>513</v>
      </c>
      <c r="H248" t="s">
        <v>513</v>
      </c>
      <c r="I248" t="s">
        <v>513</v>
      </c>
      <c r="J248">
        <v>5</v>
      </c>
      <c r="K248">
        <f t="shared" si="29"/>
        <v>0</v>
      </c>
      <c r="L248">
        <f t="shared" si="30"/>
        <v>0</v>
      </c>
      <c r="M248">
        <f t="shared" si="31"/>
        <v>5</v>
      </c>
      <c r="N248">
        <f t="shared" si="32"/>
        <v>0</v>
      </c>
      <c r="O248">
        <f t="shared" si="33"/>
        <v>5</v>
      </c>
      <c r="P248">
        <f t="shared" si="34"/>
        <v>5</v>
      </c>
      <c r="Q248">
        <f t="shared" si="35"/>
        <v>5</v>
      </c>
      <c r="R248">
        <f t="shared" si="36"/>
        <v>5</v>
      </c>
      <c r="T248" s="64">
        <f t="shared" si="38"/>
        <v>7.6</v>
      </c>
    </row>
    <row r="249" spans="1:20">
      <c r="A249" t="s">
        <v>296</v>
      </c>
      <c r="B249" t="s">
        <v>307</v>
      </c>
      <c r="C249" t="s">
        <v>514</v>
      </c>
      <c r="D249" t="s">
        <v>513</v>
      </c>
      <c r="E249" t="s">
        <v>513</v>
      </c>
      <c r="F249" t="s">
        <v>513</v>
      </c>
      <c r="G249" t="s">
        <v>514</v>
      </c>
      <c r="H249" t="s">
        <v>514</v>
      </c>
      <c r="I249" t="s">
        <v>514</v>
      </c>
      <c r="J249">
        <v>0</v>
      </c>
      <c r="K249">
        <f t="shared" si="29"/>
        <v>0</v>
      </c>
      <c r="L249">
        <f t="shared" si="30"/>
        <v>5</v>
      </c>
      <c r="M249">
        <f t="shared" si="31"/>
        <v>5</v>
      </c>
      <c r="N249">
        <f t="shared" si="32"/>
        <v>5</v>
      </c>
      <c r="O249">
        <f t="shared" si="33"/>
        <v>0</v>
      </c>
      <c r="P249">
        <f t="shared" si="34"/>
        <v>0</v>
      </c>
      <c r="Q249">
        <f t="shared" si="35"/>
        <v>0</v>
      </c>
      <c r="R249">
        <f t="shared" si="36"/>
        <v>0</v>
      </c>
      <c r="T249" s="64">
        <f t="shared" si="38"/>
        <v>2.4000000000000004</v>
      </c>
    </row>
    <row r="250" spans="1:20">
      <c r="A250" t="s">
        <v>296</v>
      </c>
      <c r="B250" t="s">
        <v>308</v>
      </c>
      <c r="C250" t="s">
        <v>513</v>
      </c>
      <c r="D250" t="s">
        <v>513</v>
      </c>
      <c r="E250" t="s">
        <v>513</v>
      </c>
      <c r="F250" t="s">
        <v>513</v>
      </c>
      <c r="G250" t="s">
        <v>513</v>
      </c>
      <c r="H250" t="s">
        <v>513</v>
      </c>
      <c r="I250" t="s">
        <v>513</v>
      </c>
      <c r="J250">
        <v>5</v>
      </c>
      <c r="K250">
        <f t="shared" si="29"/>
        <v>5</v>
      </c>
      <c r="L250">
        <f t="shared" si="30"/>
        <v>5</v>
      </c>
      <c r="M250">
        <f t="shared" si="31"/>
        <v>5</v>
      </c>
      <c r="N250">
        <f t="shared" si="32"/>
        <v>5</v>
      </c>
      <c r="O250">
        <f t="shared" si="33"/>
        <v>5</v>
      </c>
      <c r="P250">
        <f t="shared" si="34"/>
        <v>5</v>
      </c>
      <c r="Q250">
        <f t="shared" si="35"/>
        <v>5</v>
      </c>
      <c r="R250">
        <f t="shared" si="36"/>
        <v>5</v>
      </c>
      <c r="T250" s="64">
        <f t="shared" si="38"/>
        <v>11.2</v>
      </c>
    </row>
    <row r="251" spans="1:20">
      <c r="A251" t="s">
        <v>296</v>
      </c>
      <c r="B251" t="s">
        <v>309</v>
      </c>
      <c r="C251" t="s">
        <v>513</v>
      </c>
      <c r="D251" t="s">
        <v>514</v>
      </c>
      <c r="E251" t="s">
        <v>513</v>
      </c>
      <c r="F251" t="s">
        <v>513</v>
      </c>
      <c r="G251" t="s">
        <v>513</v>
      </c>
      <c r="H251" t="s">
        <v>513</v>
      </c>
      <c r="I251" t="s">
        <v>513</v>
      </c>
      <c r="J251">
        <v>5</v>
      </c>
      <c r="K251">
        <f t="shared" si="29"/>
        <v>5</v>
      </c>
      <c r="L251">
        <f t="shared" si="30"/>
        <v>0</v>
      </c>
      <c r="M251">
        <f t="shared" si="31"/>
        <v>5</v>
      </c>
      <c r="N251">
        <f t="shared" si="32"/>
        <v>5</v>
      </c>
      <c r="O251">
        <f t="shared" si="33"/>
        <v>5</v>
      </c>
      <c r="P251">
        <f t="shared" si="34"/>
        <v>5</v>
      </c>
      <c r="Q251">
        <f t="shared" si="35"/>
        <v>5</v>
      </c>
      <c r="R251">
        <f t="shared" si="36"/>
        <v>5</v>
      </c>
      <c r="T251" s="64">
        <f t="shared" si="38"/>
        <v>10.399999999999999</v>
      </c>
    </row>
    <row r="252" spans="1:20">
      <c r="A252" t="s">
        <v>296</v>
      </c>
      <c r="B252" t="s">
        <v>310</v>
      </c>
      <c r="C252" t="s">
        <v>514</v>
      </c>
      <c r="D252" t="s">
        <v>514</v>
      </c>
      <c r="E252" t="s">
        <v>513</v>
      </c>
      <c r="F252" t="s">
        <v>513</v>
      </c>
      <c r="G252" t="s">
        <v>513</v>
      </c>
      <c r="H252" t="s">
        <v>513</v>
      </c>
      <c r="I252" t="s">
        <v>513</v>
      </c>
      <c r="J252">
        <v>5</v>
      </c>
      <c r="K252">
        <f t="shared" si="29"/>
        <v>0</v>
      </c>
      <c r="L252">
        <f t="shared" si="30"/>
        <v>0</v>
      </c>
      <c r="M252">
        <f t="shared" si="31"/>
        <v>5</v>
      </c>
      <c r="N252">
        <f t="shared" si="32"/>
        <v>5</v>
      </c>
      <c r="O252">
        <f t="shared" si="33"/>
        <v>5</v>
      </c>
      <c r="P252">
        <f t="shared" si="34"/>
        <v>5</v>
      </c>
      <c r="Q252">
        <f t="shared" si="35"/>
        <v>5</v>
      </c>
      <c r="R252">
        <f t="shared" si="36"/>
        <v>5</v>
      </c>
      <c r="T252" s="64">
        <f t="shared" si="38"/>
        <v>8.4</v>
      </c>
    </row>
    <row r="253" spans="1:20">
      <c r="A253" t="s">
        <v>296</v>
      </c>
      <c r="B253" t="s">
        <v>311</v>
      </c>
      <c r="C253" t="s">
        <v>514</v>
      </c>
      <c r="D253" t="s">
        <v>513</v>
      </c>
      <c r="E253" t="s">
        <v>513</v>
      </c>
      <c r="F253" t="s">
        <v>513</v>
      </c>
      <c r="G253" t="s">
        <v>513</v>
      </c>
      <c r="H253" t="s">
        <v>513</v>
      </c>
      <c r="I253" t="s">
        <v>513</v>
      </c>
      <c r="J253">
        <v>0</v>
      </c>
      <c r="K253">
        <f t="shared" si="29"/>
        <v>0</v>
      </c>
      <c r="L253">
        <f t="shared" si="30"/>
        <v>5</v>
      </c>
      <c r="M253">
        <f t="shared" si="31"/>
        <v>5</v>
      </c>
      <c r="N253">
        <f t="shared" si="32"/>
        <v>5</v>
      </c>
      <c r="O253">
        <f t="shared" si="33"/>
        <v>5</v>
      </c>
      <c r="P253">
        <f t="shared" si="34"/>
        <v>5</v>
      </c>
      <c r="Q253">
        <f t="shared" si="35"/>
        <v>5</v>
      </c>
      <c r="R253">
        <f t="shared" si="36"/>
        <v>0</v>
      </c>
      <c r="T253" s="64">
        <f t="shared" si="38"/>
        <v>7.2</v>
      </c>
    </row>
    <row r="254" spans="1:20">
      <c r="A254" t="s">
        <v>296</v>
      </c>
      <c r="B254" t="s">
        <v>312</v>
      </c>
      <c r="C254" t="s">
        <v>513</v>
      </c>
      <c r="D254" t="s">
        <v>514</v>
      </c>
      <c r="E254" t="s">
        <v>514</v>
      </c>
      <c r="F254" t="s">
        <v>514</v>
      </c>
      <c r="G254" t="s">
        <v>514</v>
      </c>
      <c r="H254" t="s">
        <v>514</v>
      </c>
      <c r="I254" t="s">
        <v>514</v>
      </c>
      <c r="J254">
        <v>0</v>
      </c>
      <c r="K254">
        <f t="shared" si="29"/>
        <v>5</v>
      </c>
      <c r="L254">
        <f t="shared" si="30"/>
        <v>0</v>
      </c>
      <c r="M254">
        <f t="shared" si="31"/>
        <v>0</v>
      </c>
      <c r="N254">
        <f t="shared" si="32"/>
        <v>0</v>
      </c>
      <c r="O254">
        <f t="shared" si="33"/>
        <v>0</v>
      </c>
      <c r="P254">
        <f t="shared" si="34"/>
        <v>0</v>
      </c>
      <c r="Q254">
        <f t="shared" si="35"/>
        <v>0</v>
      </c>
      <c r="R254">
        <f t="shared" si="36"/>
        <v>0</v>
      </c>
      <c r="T254" s="64">
        <f t="shared" si="38"/>
        <v>2</v>
      </c>
    </row>
    <row r="255" spans="1:20">
      <c r="A255" t="s">
        <v>296</v>
      </c>
      <c r="B255" t="s">
        <v>313</v>
      </c>
      <c r="C255" t="s">
        <v>518</v>
      </c>
      <c r="D255" t="s">
        <v>513</v>
      </c>
      <c r="E255" t="s">
        <v>518</v>
      </c>
      <c r="F255" t="s">
        <v>518</v>
      </c>
      <c r="G255" t="s">
        <v>518</v>
      </c>
      <c r="H255" t="s">
        <v>518</v>
      </c>
      <c r="I255" t="s">
        <v>518</v>
      </c>
      <c r="J255">
        <v>0</v>
      </c>
      <c r="K255">
        <f t="shared" si="29"/>
        <v>0</v>
      </c>
      <c r="L255">
        <f t="shared" si="30"/>
        <v>5</v>
      </c>
      <c r="M255">
        <f t="shared" si="31"/>
        <v>0</v>
      </c>
      <c r="N255">
        <f t="shared" si="32"/>
        <v>0</v>
      </c>
      <c r="O255">
        <f t="shared" si="33"/>
        <v>0</v>
      </c>
      <c r="P255">
        <f t="shared" si="34"/>
        <v>0</v>
      </c>
      <c r="Q255">
        <f t="shared" si="35"/>
        <v>0</v>
      </c>
      <c r="R255">
        <f t="shared" si="36"/>
        <v>0</v>
      </c>
      <c r="T255" s="64">
        <f t="shared" si="38"/>
        <v>0.8</v>
      </c>
    </row>
    <row r="256" spans="1:20">
      <c r="A256" t="s">
        <v>296</v>
      </c>
      <c r="B256" t="s">
        <v>314</v>
      </c>
      <c r="C256" t="s">
        <v>513</v>
      </c>
      <c r="D256" t="s">
        <v>514</v>
      </c>
      <c r="E256" t="s">
        <v>513</v>
      </c>
      <c r="F256" t="s">
        <v>514</v>
      </c>
      <c r="G256" t="s">
        <v>513</v>
      </c>
      <c r="H256" t="s">
        <v>514</v>
      </c>
      <c r="I256" t="s">
        <v>514</v>
      </c>
      <c r="J256">
        <v>5</v>
      </c>
      <c r="K256">
        <f t="shared" si="29"/>
        <v>5</v>
      </c>
      <c r="L256">
        <f t="shared" si="30"/>
        <v>0</v>
      </c>
      <c r="M256">
        <f t="shared" si="31"/>
        <v>5</v>
      </c>
      <c r="N256">
        <f t="shared" si="32"/>
        <v>0</v>
      </c>
      <c r="O256">
        <f t="shared" si="33"/>
        <v>5</v>
      </c>
      <c r="P256">
        <f t="shared" si="34"/>
        <v>0</v>
      </c>
      <c r="Q256">
        <f t="shared" si="35"/>
        <v>0</v>
      </c>
      <c r="R256">
        <f t="shared" si="36"/>
        <v>5</v>
      </c>
      <c r="T256" s="64">
        <f t="shared" si="38"/>
        <v>6.8</v>
      </c>
    </row>
    <row r="257" spans="1:20">
      <c r="A257" t="s">
        <v>296</v>
      </c>
      <c r="B257" t="s">
        <v>315</v>
      </c>
      <c r="C257" t="s">
        <v>514</v>
      </c>
      <c r="D257" t="s">
        <v>513</v>
      </c>
      <c r="E257" t="s">
        <v>513</v>
      </c>
      <c r="F257" t="s">
        <v>513</v>
      </c>
      <c r="G257" t="s">
        <v>513</v>
      </c>
      <c r="H257" t="s">
        <v>513</v>
      </c>
      <c r="I257" t="s">
        <v>514</v>
      </c>
      <c r="J257">
        <v>5</v>
      </c>
      <c r="K257">
        <f t="shared" si="29"/>
        <v>0</v>
      </c>
      <c r="L257">
        <f t="shared" si="30"/>
        <v>5</v>
      </c>
      <c r="M257">
        <f t="shared" si="31"/>
        <v>5</v>
      </c>
      <c r="N257">
        <f t="shared" si="32"/>
        <v>5</v>
      </c>
      <c r="O257">
        <f t="shared" si="33"/>
        <v>5</v>
      </c>
      <c r="P257">
        <f t="shared" si="34"/>
        <v>5</v>
      </c>
      <c r="Q257">
        <f t="shared" si="35"/>
        <v>0</v>
      </c>
      <c r="R257">
        <f t="shared" si="36"/>
        <v>5</v>
      </c>
      <c r="T257" s="64">
        <f t="shared" si="38"/>
        <v>7.2</v>
      </c>
    </row>
    <row r="258" spans="1:20">
      <c r="A258" t="s">
        <v>296</v>
      </c>
      <c r="B258" t="s">
        <v>316</v>
      </c>
      <c r="C258" s="65" t="s">
        <v>513</v>
      </c>
      <c r="D258" t="s">
        <v>513</v>
      </c>
      <c r="E258" t="s">
        <v>513</v>
      </c>
      <c r="F258" t="s">
        <v>513</v>
      </c>
      <c r="G258" t="s">
        <v>513</v>
      </c>
      <c r="H258" t="s">
        <v>513</v>
      </c>
      <c r="I258" t="s">
        <v>514</v>
      </c>
      <c r="J258">
        <v>0</v>
      </c>
      <c r="K258" s="65">
        <f t="shared" si="29"/>
        <v>5</v>
      </c>
      <c r="L258">
        <f t="shared" si="30"/>
        <v>5</v>
      </c>
      <c r="M258">
        <f t="shared" si="31"/>
        <v>5</v>
      </c>
      <c r="N258">
        <f t="shared" si="32"/>
        <v>5</v>
      </c>
      <c r="O258">
        <f t="shared" si="33"/>
        <v>5</v>
      </c>
      <c r="P258">
        <f t="shared" si="34"/>
        <v>5</v>
      </c>
      <c r="Q258">
        <f t="shared" si="35"/>
        <v>0</v>
      </c>
      <c r="R258">
        <f t="shared" si="36"/>
        <v>0</v>
      </c>
      <c r="S258" s="65" t="s">
        <v>603</v>
      </c>
      <c r="T258" s="64">
        <f t="shared" si="38"/>
        <v>7.1999999999999993</v>
      </c>
    </row>
    <row r="259" spans="1:20">
      <c r="A259" t="s">
        <v>296</v>
      </c>
      <c r="B259" t="s">
        <v>317</v>
      </c>
      <c r="C259" t="s">
        <v>513</v>
      </c>
      <c r="D259" t="s">
        <v>514</v>
      </c>
      <c r="E259" t="s">
        <v>514</v>
      </c>
      <c r="F259" t="s">
        <v>514</v>
      </c>
      <c r="G259" t="s">
        <v>514</v>
      </c>
      <c r="H259" t="s">
        <v>514</v>
      </c>
      <c r="I259" t="s">
        <v>514</v>
      </c>
      <c r="J259">
        <v>0</v>
      </c>
      <c r="K259">
        <f t="shared" ref="K259:K322" si="39">IF(C259="Yes",5,0)</f>
        <v>5</v>
      </c>
      <c r="L259">
        <f t="shared" ref="L259:L322" si="40">IF(D259="Yes",5,0)</f>
        <v>0</v>
      </c>
      <c r="M259">
        <f t="shared" ref="M259:M322" si="41">IF(E259="Yes",5,0)</f>
        <v>0</v>
      </c>
      <c r="N259">
        <f t="shared" ref="N259:N322" si="42">IF(F259="Yes",5,0)</f>
        <v>0</v>
      </c>
      <c r="O259">
        <f t="shared" ref="O259:O322" si="43">IF(G259="Yes",5,0)</f>
        <v>0</v>
      </c>
      <c r="P259">
        <f t="shared" ref="P259:P322" si="44">IF(H259="Yes",5,0)</f>
        <v>0</v>
      </c>
      <c r="Q259">
        <f t="shared" ref="Q259:Q322" si="45">IF(I259="Yes",5,0)</f>
        <v>0</v>
      </c>
      <c r="R259">
        <f t="shared" si="36"/>
        <v>0</v>
      </c>
      <c r="T259" s="64">
        <f t="shared" si="38"/>
        <v>2</v>
      </c>
    </row>
    <row r="260" spans="1:20">
      <c r="A260" t="s">
        <v>296</v>
      </c>
      <c r="B260" t="s">
        <v>318</v>
      </c>
      <c r="C260" t="s">
        <v>518</v>
      </c>
      <c r="D260" t="s">
        <v>514</v>
      </c>
      <c r="E260" t="s">
        <v>518</v>
      </c>
      <c r="F260" t="s">
        <v>518</v>
      </c>
      <c r="G260" t="s">
        <v>518</v>
      </c>
      <c r="H260" t="s">
        <v>518</v>
      </c>
      <c r="I260" t="s">
        <v>518</v>
      </c>
      <c r="J260">
        <v>0</v>
      </c>
      <c r="K260">
        <f t="shared" si="39"/>
        <v>0</v>
      </c>
      <c r="L260">
        <f t="shared" si="40"/>
        <v>0</v>
      </c>
      <c r="M260">
        <f t="shared" si="41"/>
        <v>0</v>
      </c>
      <c r="N260">
        <f t="shared" si="42"/>
        <v>0</v>
      </c>
      <c r="O260">
        <f t="shared" si="43"/>
        <v>0</v>
      </c>
      <c r="P260">
        <f t="shared" si="44"/>
        <v>0</v>
      </c>
      <c r="Q260">
        <f t="shared" si="45"/>
        <v>0</v>
      </c>
      <c r="R260">
        <f t="shared" ref="R260:R323" si="46">J260</f>
        <v>0</v>
      </c>
      <c r="T260" s="64">
        <f t="shared" si="38"/>
        <v>0</v>
      </c>
    </row>
    <row r="261" spans="1:20">
      <c r="A261" t="s">
        <v>296</v>
      </c>
      <c r="B261" t="s">
        <v>319</v>
      </c>
      <c r="C261" t="s">
        <v>514</v>
      </c>
      <c r="D261" t="s">
        <v>513</v>
      </c>
      <c r="E261" t="s">
        <v>518</v>
      </c>
      <c r="F261" t="s">
        <v>518</v>
      </c>
      <c r="G261" t="s">
        <v>518</v>
      </c>
      <c r="H261" t="s">
        <v>518</v>
      </c>
      <c r="I261" t="s">
        <v>518</v>
      </c>
      <c r="J261">
        <v>0</v>
      </c>
      <c r="K261">
        <f t="shared" si="39"/>
        <v>0</v>
      </c>
      <c r="L261">
        <f t="shared" si="40"/>
        <v>5</v>
      </c>
      <c r="M261">
        <f t="shared" si="41"/>
        <v>0</v>
      </c>
      <c r="N261">
        <f t="shared" si="42"/>
        <v>0</v>
      </c>
      <c r="O261">
        <f t="shared" si="43"/>
        <v>0</v>
      </c>
      <c r="P261">
        <f t="shared" si="44"/>
        <v>0</v>
      </c>
      <c r="Q261">
        <f t="shared" si="45"/>
        <v>0</v>
      </c>
      <c r="R261">
        <f t="shared" si="46"/>
        <v>0</v>
      </c>
      <c r="T261" s="64">
        <f t="shared" si="38"/>
        <v>0.8</v>
      </c>
    </row>
    <row r="262" spans="1:20">
      <c r="A262" t="s">
        <v>296</v>
      </c>
      <c r="B262" t="s">
        <v>320</v>
      </c>
      <c r="C262" t="s">
        <v>513</v>
      </c>
      <c r="D262" s="65" t="s">
        <v>513</v>
      </c>
      <c r="E262" s="65" t="s">
        <v>513</v>
      </c>
      <c r="F262" s="65" t="s">
        <v>513</v>
      </c>
      <c r="G262" s="65" t="s">
        <v>513</v>
      </c>
      <c r="H262" s="65" t="s">
        <v>513</v>
      </c>
      <c r="I262" s="65" t="s">
        <v>513</v>
      </c>
      <c r="J262">
        <v>5</v>
      </c>
      <c r="K262">
        <f t="shared" si="39"/>
        <v>5</v>
      </c>
      <c r="L262">
        <f t="shared" si="40"/>
        <v>5</v>
      </c>
      <c r="M262">
        <f t="shared" si="41"/>
        <v>5</v>
      </c>
      <c r="N262">
        <f t="shared" si="42"/>
        <v>5</v>
      </c>
      <c r="O262">
        <f t="shared" si="43"/>
        <v>5</v>
      </c>
      <c r="P262">
        <f t="shared" si="44"/>
        <v>5</v>
      </c>
      <c r="Q262">
        <f t="shared" si="45"/>
        <v>5</v>
      </c>
      <c r="R262">
        <f t="shared" si="46"/>
        <v>5</v>
      </c>
      <c r="S262" s="65" t="s">
        <v>603</v>
      </c>
      <c r="T262" s="64">
        <f t="shared" si="38"/>
        <v>11.2</v>
      </c>
    </row>
    <row r="263" spans="1:20">
      <c r="A263" t="s">
        <v>296</v>
      </c>
      <c r="B263" t="s">
        <v>321</v>
      </c>
      <c r="C263" t="s">
        <v>514</v>
      </c>
      <c r="D263" t="s">
        <v>514</v>
      </c>
      <c r="E263" t="s">
        <v>518</v>
      </c>
      <c r="F263" t="s">
        <v>518</v>
      </c>
      <c r="G263" t="s">
        <v>518</v>
      </c>
      <c r="H263" t="s">
        <v>514</v>
      </c>
      <c r="I263" t="s">
        <v>518</v>
      </c>
      <c r="J263">
        <v>0</v>
      </c>
      <c r="K263">
        <f t="shared" si="39"/>
        <v>0</v>
      </c>
      <c r="L263">
        <f t="shared" si="40"/>
        <v>0</v>
      </c>
      <c r="M263">
        <f t="shared" si="41"/>
        <v>0</v>
      </c>
      <c r="N263">
        <f t="shared" si="42"/>
        <v>0</v>
      </c>
      <c r="O263">
        <f t="shared" si="43"/>
        <v>0</v>
      </c>
      <c r="P263">
        <f t="shared" si="44"/>
        <v>0</v>
      </c>
      <c r="Q263">
        <f t="shared" si="45"/>
        <v>0</v>
      </c>
      <c r="R263">
        <f t="shared" si="46"/>
        <v>0</v>
      </c>
      <c r="T263" s="64">
        <f t="shared" si="38"/>
        <v>0</v>
      </c>
    </row>
    <row r="264" spans="1:20">
      <c r="A264" t="s">
        <v>296</v>
      </c>
      <c r="B264" t="s">
        <v>322</v>
      </c>
      <c r="C264" t="s">
        <v>514</v>
      </c>
      <c r="D264" t="s">
        <v>513</v>
      </c>
      <c r="E264" t="s">
        <v>514</v>
      </c>
      <c r="F264" t="s">
        <v>514</v>
      </c>
      <c r="G264" t="s">
        <v>514</v>
      </c>
      <c r="H264" t="s">
        <v>514</v>
      </c>
      <c r="I264" t="s">
        <v>514</v>
      </c>
      <c r="J264">
        <v>0</v>
      </c>
      <c r="K264">
        <f t="shared" si="39"/>
        <v>0</v>
      </c>
      <c r="L264">
        <f t="shared" si="40"/>
        <v>5</v>
      </c>
      <c r="M264">
        <f t="shared" si="41"/>
        <v>0</v>
      </c>
      <c r="N264">
        <f t="shared" si="42"/>
        <v>0</v>
      </c>
      <c r="O264">
        <f t="shared" si="43"/>
        <v>0</v>
      </c>
      <c r="P264">
        <f t="shared" si="44"/>
        <v>0</v>
      </c>
      <c r="Q264">
        <f t="shared" si="45"/>
        <v>0</v>
      </c>
      <c r="R264">
        <f t="shared" si="46"/>
        <v>0</v>
      </c>
      <c r="T264" s="64">
        <f t="shared" si="38"/>
        <v>0.8</v>
      </c>
    </row>
    <row r="265" spans="1:20">
      <c r="A265" t="s">
        <v>296</v>
      </c>
      <c r="B265" t="s">
        <v>323</v>
      </c>
      <c r="C265" t="s">
        <v>513</v>
      </c>
      <c r="D265" t="s">
        <v>514</v>
      </c>
      <c r="E265" t="s">
        <v>513</v>
      </c>
      <c r="F265" t="s">
        <v>513</v>
      </c>
      <c r="G265" t="s">
        <v>513</v>
      </c>
      <c r="H265" t="s">
        <v>513</v>
      </c>
      <c r="I265" t="s">
        <v>514</v>
      </c>
      <c r="J265">
        <v>0</v>
      </c>
      <c r="K265">
        <f t="shared" si="39"/>
        <v>5</v>
      </c>
      <c r="L265">
        <f t="shared" si="40"/>
        <v>0</v>
      </c>
      <c r="M265">
        <f t="shared" si="41"/>
        <v>5</v>
      </c>
      <c r="N265">
        <f t="shared" si="42"/>
        <v>5</v>
      </c>
      <c r="O265">
        <f t="shared" si="43"/>
        <v>5</v>
      </c>
      <c r="P265">
        <f t="shared" si="44"/>
        <v>5</v>
      </c>
      <c r="Q265">
        <f t="shared" si="45"/>
        <v>0</v>
      </c>
      <c r="R265">
        <f t="shared" si="46"/>
        <v>0</v>
      </c>
      <c r="T265" s="64">
        <f t="shared" si="38"/>
        <v>6.3999999999999995</v>
      </c>
    </row>
    <row r="266" spans="1:20">
      <c r="A266" t="s">
        <v>296</v>
      </c>
      <c r="B266" t="s">
        <v>324</v>
      </c>
      <c r="C266" t="s">
        <v>513</v>
      </c>
      <c r="D266" t="s">
        <v>513</v>
      </c>
      <c r="E266" t="s">
        <v>513</v>
      </c>
      <c r="F266" t="s">
        <v>513</v>
      </c>
      <c r="G266" t="s">
        <v>513</v>
      </c>
      <c r="H266" t="s">
        <v>513</v>
      </c>
      <c r="I266" t="s">
        <v>518</v>
      </c>
      <c r="J266">
        <v>0</v>
      </c>
      <c r="K266">
        <f t="shared" si="39"/>
        <v>5</v>
      </c>
      <c r="L266">
        <f t="shared" si="40"/>
        <v>5</v>
      </c>
      <c r="M266">
        <f t="shared" si="41"/>
        <v>5</v>
      </c>
      <c r="N266">
        <f t="shared" si="42"/>
        <v>5</v>
      </c>
      <c r="O266">
        <f t="shared" si="43"/>
        <v>5</v>
      </c>
      <c r="P266">
        <f t="shared" si="44"/>
        <v>5</v>
      </c>
      <c r="Q266">
        <f t="shared" si="45"/>
        <v>0</v>
      </c>
      <c r="R266">
        <f t="shared" si="46"/>
        <v>0</v>
      </c>
      <c r="T266" s="64">
        <f t="shared" si="38"/>
        <v>7.1999999999999993</v>
      </c>
    </row>
    <row r="267" spans="1:20">
      <c r="A267" t="s">
        <v>296</v>
      </c>
      <c r="B267" t="s">
        <v>325</v>
      </c>
      <c r="C267" t="s">
        <v>514</v>
      </c>
      <c r="D267" t="s">
        <v>514</v>
      </c>
      <c r="E267" t="s">
        <v>514</v>
      </c>
      <c r="F267" t="s">
        <v>514</v>
      </c>
      <c r="G267" t="s">
        <v>514</v>
      </c>
      <c r="H267" t="s">
        <v>514</v>
      </c>
      <c r="I267" t="s">
        <v>514</v>
      </c>
      <c r="J267">
        <v>0</v>
      </c>
      <c r="K267">
        <f t="shared" si="39"/>
        <v>0</v>
      </c>
      <c r="L267">
        <f t="shared" si="40"/>
        <v>0</v>
      </c>
      <c r="M267">
        <f t="shared" si="41"/>
        <v>0</v>
      </c>
      <c r="N267">
        <f t="shared" si="42"/>
        <v>0</v>
      </c>
      <c r="O267">
        <f t="shared" si="43"/>
        <v>0</v>
      </c>
      <c r="P267">
        <f t="shared" si="44"/>
        <v>0</v>
      </c>
      <c r="Q267">
        <f t="shared" si="45"/>
        <v>0</v>
      </c>
      <c r="R267">
        <f t="shared" si="46"/>
        <v>0</v>
      </c>
      <c r="T267" s="64">
        <f t="shared" si="38"/>
        <v>0</v>
      </c>
    </row>
    <row r="268" spans="1:20">
      <c r="A268" t="s">
        <v>296</v>
      </c>
      <c r="B268" t="s">
        <v>326</v>
      </c>
      <c r="C268" t="s">
        <v>513</v>
      </c>
      <c r="D268" t="s">
        <v>513</v>
      </c>
      <c r="E268" t="s">
        <v>513</v>
      </c>
      <c r="F268" t="s">
        <v>513</v>
      </c>
      <c r="G268" t="s">
        <v>513</v>
      </c>
      <c r="H268" t="s">
        <v>513</v>
      </c>
      <c r="I268" t="s">
        <v>513</v>
      </c>
      <c r="J268">
        <v>5</v>
      </c>
      <c r="K268">
        <f t="shared" si="39"/>
        <v>5</v>
      </c>
      <c r="L268">
        <f t="shared" si="40"/>
        <v>5</v>
      </c>
      <c r="M268">
        <f t="shared" si="41"/>
        <v>5</v>
      </c>
      <c r="N268">
        <f t="shared" si="42"/>
        <v>5</v>
      </c>
      <c r="O268">
        <f t="shared" si="43"/>
        <v>5</v>
      </c>
      <c r="P268">
        <f t="shared" si="44"/>
        <v>5</v>
      </c>
      <c r="Q268">
        <f t="shared" si="45"/>
        <v>5</v>
      </c>
      <c r="R268">
        <f t="shared" si="46"/>
        <v>5</v>
      </c>
      <c r="T268" s="64">
        <f t="shared" si="38"/>
        <v>11.2</v>
      </c>
    </row>
    <row r="269" spans="1:20">
      <c r="A269" t="s">
        <v>296</v>
      </c>
      <c r="B269" t="s">
        <v>327</v>
      </c>
      <c r="C269" t="s">
        <v>514</v>
      </c>
      <c r="D269" t="s">
        <v>514</v>
      </c>
      <c r="E269" t="s">
        <v>514</v>
      </c>
      <c r="F269" t="s">
        <v>514</v>
      </c>
      <c r="G269" t="s">
        <v>514</v>
      </c>
      <c r="H269" t="s">
        <v>514</v>
      </c>
      <c r="I269" t="s">
        <v>514</v>
      </c>
      <c r="J269">
        <v>0</v>
      </c>
      <c r="K269">
        <f t="shared" si="39"/>
        <v>0</v>
      </c>
      <c r="L269">
        <f t="shared" si="40"/>
        <v>0</v>
      </c>
      <c r="M269">
        <f t="shared" si="41"/>
        <v>0</v>
      </c>
      <c r="N269">
        <f t="shared" si="42"/>
        <v>0</v>
      </c>
      <c r="O269">
        <f t="shared" si="43"/>
        <v>0</v>
      </c>
      <c r="P269">
        <f t="shared" si="44"/>
        <v>0</v>
      </c>
      <c r="Q269">
        <f t="shared" si="45"/>
        <v>0</v>
      </c>
      <c r="R269">
        <f t="shared" si="46"/>
        <v>0</v>
      </c>
      <c r="T269" s="64">
        <f t="shared" si="38"/>
        <v>0</v>
      </c>
    </row>
    <row r="270" spans="1:20">
      <c r="A270" t="s">
        <v>296</v>
      </c>
      <c r="B270" t="s">
        <v>328</v>
      </c>
      <c r="C270" t="s">
        <v>514</v>
      </c>
      <c r="D270" t="s">
        <v>514</v>
      </c>
      <c r="E270" t="s">
        <v>514</v>
      </c>
      <c r="F270" t="s">
        <v>514</v>
      </c>
      <c r="G270" t="s">
        <v>514</v>
      </c>
      <c r="H270" t="s">
        <v>514</v>
      </c>
      <c r="I270" t="s">
        <v>514</v>
      </c>
      <c r="J270">
        <v>0</v>
      </c>
      <c r="K270">
        <f t="shared" si="39"/>
        <v>0</v>
      </c>
      <c r="L270">
        <f t="shared" si="40"/>
        <v>0</v>
      </c>
      <c r="M270">
        <f t="shared" si="41"/>
        <v>0</v>
      </c>
      <c r="N270">
        <f t="shared" si="42"/>
        <v>0</v>
      </c>
      <c r="O270">
        <f t="shared" si="43"/>
        <v>0</v>
      </c>
      <c r="P270">
        <f t="shared" si="44"/>
        <v>0</v>
      </c>
      <c r="Q270">
        <f t="shared" si="45"/>
        <v>0</v>
      </c>
      <c r="R270">
        <f t="shared" si="46"/>
        <v>0</v>
      </c>
      <c r="T270" s="64">
        <f t="shared" si="38"/>
        <v>0</v>
      </c>
    </row>
    <row r="271" spans="1:20">
      <c r="A271" t="s">
        <v>296</v>
      </c>
      <c r="B271" t="s">
        <v>329</v>
      </c>
      <c r="C271" t="s">
        <v>513</v>
      </c>
      <c r="D271" t="s">
        <v>513</v>
      </c>
      <c r="E271" t="s">
        <v>514</v>
      </c>
      <c r="F271" t="s">
        <v>514</v>
      </c>
      <c r="G271" t="s">
        <v>514</v>
      </c>
      <c r="H271" t="s">
        <v>513</v>
      </c>
      <c r="I271" t="s">
        <v>514</v>
      </c>
      <c r="J271">
        <v>0</v>
      </c>
      <c r="K271">
        <f t="shared" si="39"/>
        <v>5</v>
      </c>
      <c r="L271">
        <f t="shared" si="40"/>
        <v>5</v>
      </c>
      <c r="M271">
        <f t="shared" si="41"/>
        <v>0</v>
      </c>
      <c r="N271">
        <f t="shared" si="42"/>
        <v>0</v>
      </c>
      <c r="O271">
        <f t="shared" si="43"/>
        <v>0</v>
      </c>
      <c r="P271">
        <f t="shared" si="44"/>
        <v>5</v>
      </c>
      <c r="Q271">
        <f t="shared" si="45"/>
        <v>0</v>
      </c>
      <c r="R271">
        <f t="shared" si="46"/>
        <v>0</v>
      </c>
      <c r="T271" s="64">
        <f t="shared" si="38"/>
        <v>3.5999999999999996</v>
      </c>
    </row>
    <row r="272" spans="1:20">
      <c r="A272" t="s">
        <v>296</v>
      </c>
      <c r="B272" t="s">
        <v>330</v>
      </c>
      <c r="C272" t="s">
        <v>513</v>
      </c>
      <c r="D272" t="s">
        <v>514</v>
      </c>
      <c r="E272" t="s">
        <v>513</v>
      </c>
      <c r="F272" t="s">
        <v>518</v>
      </c>
      <c r="G272" t="s">
        <v>518</v>
      </c>
      <c r="H272" t="s">
        <v>513</v>
      </c>
      <c r="I272" t="s">
        <v>518</v>
      </c>
      <c r="J272">
        <v>0</v>
      </c>
      <c r="K272">
        <f t="shared" si="39"/>
        <v>5</v>
      </c>
      <c r="L272">
        <f t="shared" si="40"/>
        <v>0</v>
      </c>
      <c r="M272">
        <f t="shared" si="41"/>
        <v>5</v>
      </c>
      <c r="N272">
        <f t="shared" si="42"/>
        <v>0</v>
      </c>
      <c r="O272">
        <f t="shared" si="43"/>
        <v>0</v>
      </c>
      <c r="P272">
        <f t="shared" si="44"/>
        <v>5</v>
      </c>
      <c r="Q272">
        <f t="shared" si="45"/>
        <v>0</v>
      </c>
      <c r="R272">
        <f t="shared" si="46"/>
        <v>0</v>
      </c>
      <c r="T272" s="64">
        <f t="shared" si="38"/>
        <v>3.5999999999999996</v>
      </c>
    </row>
    <row r="273" spans="1:20">
      <c r="A273" t="s">
        <v>296</v>
      </c>
      <c r="B273" t="s">
        <v>331</v>
      </c>
      <c r="C273" t="s">
        <v>518</v>
      </c>
      <c r="D273" t="s">
        <v>514</v>
      </c>
      <c r="E273" t="s">
        <v>518</v>
      </c>
      <c r="F273" t="s">
        <v>518</v>
      </c>
      <c r="G273" t="s">
        <v>518</v>
      </c>
      <c r="H273" t="s">
        <v>518</v>
      </c>
      <c r="I273" t="s">
        <v>518</v>
      </c>
      <c r="J273">
        <v>0</v>
      </c>
      <c r="K273">
        <f t="shared" si="39"/>
        <v>0</v>
      </c>
      <c r="L273">
        <f t="shared" si="40"/>
        <v>0</v>
      </c>
      <c r="M273">
        <f t="shared" si="41"/>
        <v>0</v>
      </c>
      <c r="N273">
        <f t="shared" si="42"/>
        <v>0</v>
      </c>
      <c r="O273">
        <f t="shared" si="43"/>
        <v>0</v>
      </c>
      <c r="P273">
        <f t="shared" si="44"/>
        <v>0</v>
      </c>
      <c r="Q273">
        <f t="shared" si="45"/>
        <v>0</v>
      </c>
      <c r="R273">
        <f t="shared" si="46"/>
        <v>0</v>
      </c>
      <c r="T273" s="64">
        <f t="shared" si="38"/>
        <v>0</v>
      </c>
    </row>
    <row r="274" spans="1:20">
      <c r="A274" t="s">
        <v>296</v>
      </c>
      <c r="B274" t="s">
        <v>332</v>
      </c>
      <c r="C274" t="s">
        <v>514</v>
      </c>
      <c r="D274" t="s">
        <v>513</v>
      </c>
      <c r="E274" t="s">
        <v>518</v>
      </c>
      <c r="F274" t="s">
        <v>518</v>
      </c>
      <c r="G274" t="s">
        <v>518</v>
      </c>
      <c r="H274" t="s">
        <v>518</v>
      </c>
      <c r="I274" t="s">
        <v>518</v>
      </c>
      <c r="J274">
        <v>0</v>
      </c>
      <c r="K274">
        <f t="shared" si="39"/>
        <v>0</v>
      </c>
      <c r="L274">
        <f t="shared" si="40"/>
        <v>5</v>
      </c>
      <c r="M274">
        <f t="shared" si="41"/>
        <v>0</v>
      </c>
      <c r="N274">
        <f t="shared" si="42"/>
        <v>0</v>
      </c>
      <c r="O274">
        <f t="shared" si="43"/>
        <v>0</v>
      </c>
      <c r="P274">
        <f t="shared" si="44"/>
        <v>0</v>
      </c>
      <c r="Q274">
        <f t="shared" si="45"/>
        <v>0</v>
      </c>
      <c r="R274">
        <f t="shared" si="46"/>
        <v>0</v>
      </c>
      <c r="T274" s="64">
        <f t="shared" si="38"/>
        <v>0.8</v>
      </c>
    </row>
    <row r="275" spans="1:20">
      <c r="A275" t="s">
        <v>296</v>
      </c>
      <c r="B275" t="s">
        <v>333</v>
      </c>
      <c r="C275" t="s">
        <v>514</v>
      </c>
      <c r="D275" t="s">
        <v>513</v>
      </c>
      <c r="E275" t="s">
        <v>518</v>
      </c>
      <c r="F275" t="s">
        <v>518</v>
      </c>
      <c r="G275" t="s">
        <v>518</v>
      </c>
      <c r="H275" t="s">
        <v>518</v>
      </c>
      <c r="I275" t="s">
        <v>518</v>
      </c>
      <c r="J275">
        <v>5</v>
      </c>
      <c r="K275">
        <f t="shared" si="39"/>
        <v>0</v>
      </c>
      <c r="L275">
        <f t="shared" si="40"/>
        <v>5</v>
      </c>
      <c r="M275">
        <f t="shared" si="41"/>
        <v>0</v>
      </c>
      <c r="N275">
        <f t="shared" si="42"/>
        <v>0</v>
      </c>
      <c r="O275">
        <f t="shared" si="43"/>
        <v>0</v>
      </c>
      <c r="P275">
        <f t="shared" si="44"/>
        <v>0</v>
      </c>
      <c r="Q275">
        <f t="shared" si="45"/>
        <v>0</v>
      </c>
      <c r="R275">
        <f t="shared" si="46"/>
        <v>5</v>
      </c>
      <c r="T275" s="64">
        <f t="shared" si="38"/>
        <v>2.8</v>
      </c>
    </row>
    <row r="276" spans="1:20">
      <c r="A276" t="s">
        <v>296</v>
      </c>
      <c r="B276" t="s">
        <v>334</v>
      </c>
      <c r="C276" t="s">
        <v>513</v>
      </c>
      <c r="D276" t="s">
        <v>513</v>
      </c>
      <c r="E276" t="s">
        <v>513</v>
      </c>
      <c r="F276" t="s">
        <v>513</v>
      </c>
      <c r="G276" t="s">
        <v>513</v>
      </c>
      <c r="H276" t="s">
        <v>513</v>
      </c>
      <c r="I276" t="s">
        <v>513</v>
      </c>
      <c r="J276">
        <v>5</v>
      </c>
      <c r="K276">
        <f t="shared" si="39"/>
        <v>5</v>
      </c>
      <c r="L276">
        <f t="shared" si="40"/>
        <v>5</v>
      </c>
      <c r="M276">
        <f t="shared" si="41"/>
        <v>5</v>
      </c>
      <c r="N276">
        <f t="shared" si="42"/>
        <v>5</v>
      </c>
      <c r="O276">
        <f t="shared" si="43"/>
        <v>5</v>
      </c>
      <c r="P276">
        <f t="shared" si="44"/>
        <v>5</v>
      </c>
      <c r="Q276">
        <f t="shared" si="45"/>
        <v>5</v>
      </c>
      <c r="R276">
        <f t="shared" si="46"/>
        <v>5</v>
      </c>
      <c r="T276" s="64">
        <f t="shared" si="38"/>
        <v>11.2</v>
      </c>
    </row>
    <row r="277" spans="1:20">
      <c r="A277" t="s">
        <v>296</v>
      </c>
      <c r="B277" t="s">
        <v>335</v>
      </c>
      <c r="C277" t="s">
        <v>513</v>
      </c>
      <c r="D277" t="s">
        <v>514</v>
      </c>
      <c r="E277" t="s">
        <v>514</v>
      </c>
      <c r="F277" t="s">
        <v>514</v>
      </c>
      <c r="G277" t="s">
        <v>513</v>
      </c>
      <c r="H277" t="s">
        <v>513</v>
      </c>
      <c r="I277" t="s">
        <v>513</v>
      </c>
      <c r="J277">
        <v>0</v>
      </c>
      <c r="K277">
        <f t="shared" si="39"/>
        <v>5</v>
      </c>
      <c r="L277">
        <f t="shared" si="40"/>
        <v>0</v>
      </c>
      <c r="M277">
        <f t="shared" si="41"/>
        <v>0</v>
      </c>
      <c r="N277">
        <f t="shared" si="42"/>
        <v>0</v>
      </c>
      <c r="O277">
        <f t="shared" si="43"/>
        <v>5</v>
      </c>
      <c r="P277">
        <f t="shared" si="44"/>
        <v>5</v>
      </c>
      <c r="Q277">
        <f t="shared" si="45"/>
        <v>5</v>
      </c>
      <c r="R277">
        <f t="shared" si="46"/>
        <v>0</v>
      </c>
      <c r="T277" s="64">
        <f t="shared" si="38"/>
        <v>6.8</v>
      </c>
    </row>
    <row r="278" spans="1:20">
      <c r="A278" t="s">
        <v>296</v>
      </c>
      <c r="B278" t="s">
        <v>336</v>
      </c>
      <c r="C278" t="s">
        <v>513</v>
      </c>
      <c r="D278" t="s">
        <v>514</v>
      </c>
      <c r="E278" t="s">
        <v>513</v>
      </c>
      <c r="F278" t="s">
        <v>513</v>
      </c>
      <c r="G278" t="s">
        <v>513</v>
      </c>
      <c r="H278" t="s">
        <v>513</v>
      </c>
      <c r="I278" t="s">
        <v>518</v>
      </c>
      <c r="J278">
        <v>0</v>
      </c>
      <c r="K278">
        <f t="shared" si="39"/>
        <v>5</v>
      </c>
      <c r="L278">
        <f t="shared" si="40"/>
        <v>0</v>
      </c>
      <c r="M278">
        <f t="shared" si="41"/>
        <v>5</v>
      </c>
      <c r="N278">
        <f t="shared" si="42"/>
        <v>5</v>
      </c>
      <c r="O278">
        <f t="shared" si="43"/>
        <v>5</v>
      </c>
      <c r="P278">
        <f t="shared" si="44"/>
        <v>5</v>
      </c>
      <c r="Q278">
        <f t="shared" si="45"/>
        <v>0</v>
      </c>
      <c r="R278">
        <f t="shared" si="46"/>
        <v>0</v>
      </c>
      <c r="T278" s="64">
        <f t="shared" si="38"/>
        <v>6.3999999999999995</v>
      </c>
    </row>
    <row r="279" spans="1:20">
      <c r="A279" t="s">
        <v>296</v>
      </c>
      <c r="B279" t="s">
        <v>337</v>
      </c>
      <c r="C279" t="s">
        <v>518</v>
      </c>
      <c r="D279" t="s">
        <v>514</v>
      </c>
      <c r="E279" t="s">
        <v>518</v>
      </c>
      <c r="F279" t="s">
        <v>518</v>
      </c>
      <c r="G279" t="s">
        <v>518</v>
      </c>
      <c r="H279" t="s">
        <v>518</v>
      </c>
      <c r="I279" t="s">
        <v>518</v>
      </c>
      <c r="J279">
        <v>0</v>
      </c>
      <c r="K279">
        <f t="shared" si="39"/>
        <v>0</v>
      </c>
      <c r="L279">
        <f t="shared" si="40"/>
        <v>0</v>
      </c>
      <c r="M279">
        <f t="shared" si="41"/>
        <v>0</v>
      </c>
      <c r="N279">
        <f t="shared" si="42"/>
        <v>0</v>
      </c>
      <c r="O279">
        <f t="shared" si="43"/>
        <v>0</v>
      </c>
      <c r="P279">
        <f t="shared" si="44"/>
        <v>0</v>
      </c>
      <c r="Q279">
        <f t="shared" si="45"/>
        <v>0</v>
      </c>
      <c r="R279">
        <f t="shared" si="46"/>
        <v>0</v>
      </c>
      <c r="T279" s="64">
        <f t="shared" si="38"/>
        <v>0</v>
      </c>
    </row>
    <row r="280" spans="1:20">
      <c r="A280" t="s">
        <v>296</v>
      </c>
      <c r="B280" t="s">
        <v>338</v>
      </c>
      <c r="C280" t="s">
        <v>518</v>
      </c>
      <c r="D280" t="s">
        <v>514</v>
      </c>
      <c r="E280" t="s">
        <v>518</v>
      </c>
      <c r="F280" t="s">
        <v>518</v>
      </c>
      <c r="G280" t="s">
        <v>513</v>
      </c>
      <c r="H280" t="s">
        <v>513</v>
      </c>
      <c r="I280" t="s">
        <v>514</v>
      </c>
      <c r="J280">
        <v>5</v>
      </c>
      <c r="K280">
        <f t="shared" si="39"/>
        <v>0</v>
      </c>
      <c r="L280">
        <f t="shared" si="40"/>
        <v>0</v>
      </c>
      <c r="M280">
        <f t="shared" si="41"/>
        <v>0</v>
      </c>
      <c r="N280">
        <f t="shared" si="42"/>
        <v>0</v>
      </c>
      <c r="O280">
        <f t="shared" si="43"/>
        <v>5</v>
      </c>
      <c r="P280">
        <f t="shared" si="44"/>
        <v>5</v>
      </c>
      <c r="Q280">
        <f t="shared" si="45"/>
        <v>0</v>
      </c>
      <c r="R280">
        <f t="shared" si="46"/>
        <v>5</v>
      </c>
      <c r="T280" s="64">
        <f t="shared" si="38"/>
        <v>4.8</v>
      </c>
    </row>
    <row r="281" spans="1:20">
      <c r="A281" t="s">
        <v>296</v>
      </c>
      <c r="B281" t="s">
        <v>339</v>
      </c>
      <c r="C281" t="s">
        <v>514</v>
      </c>
      <c r="D281" t="s">
        <v>514</v>
      </c>
      <c r="F281" t="s">
        <v>514</v>
      </c>
      <c r="H281" t="s">
        <v>514</v>
      </c>
      <c r="I281" t="s">
        <v>514</v>
      </c>
      <c r="J281">
        <v>0</v>
      </c>
      <c r="K281">
        <f t="shared" si="39"/>
        <v>0</v>
      </c>
      <c r="L281">
        <f t="shared" si="40"/>
        <v>0</v>
      </c>
      <c r="M281">
        <f t="shared" si="41"/>
        <v>0</v>
      </c>
      <c r="N281">
        <f t="shared" si="42"/>
        <v>0</v>
      </c>
      <c r="O281">
        <f t="shared" si="43"/>
        <v>0</v>
      </c>
      <c r="P281">
        <f t="shared" si="44"/>
        <v>0</v>
      </c>
      <c r="Q281">
        <f t="shared" si="45"/>
        <v>0</v>
      </c>
      <c r="R281">
        <f t="shared" si="46"/>
        <v>0</v>
      </c>
      <c r="T281" s="64">
        <f t="shared" si="38"/>
        <v>0</v>
      </c>
    </row>
    <row r="282" spans="1:20">
      <c r="A282" t="s">
        <v>296</v>
      </c>
      <c r="B282" t="s">
        <v>340</v>
      </c>
      <c r="C282" t="s">
        <v>514</v>
      </c>
      <c r="D282" t="s">
        <v>514</v>
      </c>
      <c r="E282" t="s">
        <v>518</v>
      </c>
      <c r="F282" t="s">
        <v>518</v>
      </c>
      <c r="G282" t="s">
        <v>518</v>
      </c>
      <c r="H282" t="s">
        <v>518</v>
      </c>
      <c r="I282" t="s">
        <v>518</v>
      </c>
      <c r="J282">
        <v>0</v>
      </c>
      <c r="K282">
        <f t="shared" si="39"/>
        <v>0</v>
      </c>
      <c r="L282">
        <f t="shared" si="40"/>
        <v>0</v>
      </c>
      <c r="M282">
        <f t="shared" si="41"/>
        <v>0</v>
      </c>
      <c r="N282">
        <f t="shared" si="42"/>
        <v>0</v>
      </c>
      <c r="O282">
        <f t="shared" si="43"/>
        <v>0</v>
      </c>
      <c r="P282">
        <f t="shared" si="44"/>
        <v>0</v>
      </c>
      <c r="Q282">
        <f t="shared" si="45"/>
        <v>0</v>
      </c>
      <c r="R282">
        <f t="shared" si="46"/>
        <v>0</v>
      </c>
      <c r="T282" s="64">
        <f t="shared" si="38"/>
        <v>0</v>
      </c>
    </row>
    <row r="283" spans="1:20">
      <c r="A283" t="s">
        <v>296</v>
      </c>
      <c r="B283" t="s">
        <v>341</v>
      </c>
      <c r="C283" t="s">
        <v>514</v>
      </c>
      <c r="D283" t="s">
        <v>514</v>
      </c>
      <c r="E283" t="s">
        <v>518</v>
      </c>
      <c r="F283" t="s">
        <v>518</v>
      </c>
      <c r="G283" t="s">
        <v>518</v>
      </c>
      <c r="H283" t="s">
        <v>518</v>
      </c>
      <c r="I283" t="s">
        <v>518</v>
      </c>
      <c r="J283">
        <v>0</v>
      </c>
      <c r="K283">
        <f t="shared" si="39"/>
        <v>0</v>
      </c>
      <c r="L283">
        <f t="shared" si="40"/>
        <v>0</v>
      </c>
      <c r="M283">
        <f t="shared" si="41"/>
        <v>0</v>
      </c>
      <c r="N283">
        <f t="shared" si="42"/>
        <v>0</v>
      </c>
      <c r="O283">
        <f t="shared" si="43"/>
        <v>0</v>
      </c>
      <c r="P283">
        <f t="shared" si="44"/>
        <v>0</v>
      </c>
      <c r="Q283">
        <f t="shared" si="45"/>
        <v>0</v>
      </c>
      <c r="R283">
        <f t="shared" si="46"/>
        <v>0</v>
      </c>
      <c r="T283" s="64">
        <f t="shared" si="38"/>
        <v>0</v>
      </c>
    </row>
    <row r="284" spans="1:20">
      <c r="A284" t="s">
        <v>296</v>
      </c>
      <c r="B284" t="s">
        <v>342</v>
      </c>
      <c r="C284" t="s">
        <v>513</v>
      </c>
      <c r="D284" t="s">
        <v>514</v>
      </c>
      <c r="E284" t="s">
        <v>514</v>
      </c>
      <c r="F284" t="s">
        <v>514</v>
      </c>
      <c r="G284" t="s">
        <v>513</v>
      </c>
      <c r="H284" t="s">
        <v>514</v>
      </c>
      <c r="I284" t="s">
        <v>514</v>
      </c>
      <c r="J284">
        <v>0</v>
      </c>
      <c r="K284">
        <f t="shared" si="39"/>
        <v>5</v>
      </c>
      <c r="L284">
        <f t="shared" si="40"/>
        <v>0</v>
      </c>
      <c r="M284">
        <f t="shared" si="41"/>
        <v>0</v>
      </c>
      <c r="N284">
        <f t="shared" si="42"/>
        <v>0</v>
      </c>
      <c r="O284">
        <f t="shared" si="43"/>
        <v>5</v>
      </c>
      <c r="P284">
        <f t="shared" si="44"/>
        <v>0</v>
      </c>
      <c r="Q284">
        <f t="shared" si="45"/>
        <v>0</v>
      </c>
      <c r="R284">
        <f t="shared" si="46"/>
        <v>0</v>
      </c>
      <c r="T284" s="64">
        <f t="shared" si="38"/>
        <v>4</v>
      </c>
    </row>
    <row r="285" spans="1:20">
      <c r="A285" t="s">
        <v>296</v>
      </c>
      <c r="B285" t="s">
        <v>343</v>
      </c>
      <c r="C285" t="s">
        <v>513</v>
      </c>
      <c r="D285" t="s">
        <v>513</v>
      </c>
      <c r="E285" t="s">
        <v>513</v>
      </c>
      <c r="F285" t="s">
        <v>513</v>
      </c>
      <c r="G285" t="s">
        <v>513</v>
      </c>
      <c r="H285" t="s">
        <v>513</v>
      </c>
      <c r="I285" t="s">
        <v>513</v>
      </c>
      <c r="J285">
        <v>5</v>
      </c>
      <c r="K285">
        <f t="shared" si="39"/>
        <v>5</v>
      </c>
      <c r="L285">
        <f t="shared" si="40"/>
        <v>5</v>
      </c>
      <c r="M285">
        <f t="shared" si="41"/>
        <v>5</v>
      </c>
      <c r="N285">
        <f t="shared" si="42"/>
        <v>5</v>
      </c>
      <c r="O285">
        <f t="shared" si="43"/>
        <v>5</v>
      </c>
      <c r="P285">
        <f t="shared" si="44"/>
        <v>5</v>
      </c>
      <c r="Q285">
        <f t="shared" si="45"/>
        <v>5</v>
      </c>
      <c r="R285">
        <f t="shared" si="46"/>
        <v>5</v>
      </c>
      <c r="T285" s="64">
        <f t="shared" si="38"/>
        <v>11.2</v>
      </c>
    </row>
    <row r="286" spans="1:20">
      <c r="A286" t="s">
        <v>296</v>
      </c>
      <c r="B286" t="s">
        <v>344</v>
      </c>
      <c r="C286" t="s">
        <v>513</v>
      </c>
      <c r="D286" t="s">
        <v>513</v>
      </c>
      <c r="E286" t="s">
        <v>513</v>
      </c>
      <c r="F286" t="s">
        <v>513</v>
      </c>
      <c r="G286" t="s">
        <v>513</v>
      </c>
      <c r="H286" t="s">
        <v>513</v>
      </c>
      <c r="I286" t="s">
        <v>513</v>
      </c>
      <c r="J286">
        <v>5</v>
      </c>
      <c r="K286">
        <f t="shared" si="39"/>
        <v>5</v>
      </c>
      <c r="L286">
        <f t="shared" si="40"/>
        <v>5</v>
      </c>
      <c r="M286">
        <f t="shared" si="41"/>
        <v>5</v>
      </c>
      <c r="N286">
        <f t="shared" si="42"/>
        <v>5</v>
      </c>
      <c r="O286">
        <f t="shared" si="43"/>
        <v>5</v>
      </c>
      <c r="P286">
        <f t="shared" si="44"/>
        <v>5</v>
      </c>
      <c r="Q286">
        <f t="shared" si="45"/>
        <v>5</v>
      </c>
      <c r="R286">
        <f t="shared" si="46"/>
        <v>5</v>
      </c>
      <c r="T286" s="64">
        <f t="shared" si="38"/>
        <v>11.2</v>
      </c>
    </row>
    <row r="287" spans="1:20">
      <c r="A287" t="s">
        <v>296</v>
      </c>
      <c r="B287" t="s">
        <v>345</v>
      </c>
      <c r="C287" t="s">
        <v>514</v>
      </c>
      <c r="D287" t="s">
        <v>514</v>
      </c>
      <c r="E287" t="s">
        <v>518</v>
      </c>
      <c r="F287" t="s">
        <v>518</v>
      </c>
      <c r="G287" t="s">
        <v>518</v>
      </c>
      <c r="H287" t="s">
        <v>518</v>
      </c>
      <c r="I287" t="s">
        <v>518</v>
      </c>
      <c r="J287">
        <v>0</v>
      </c>
      <c r="K287">
        <f t="shared" si="39"/>
        <v>0</v>
      </c>
      <c r="L287">
        <f t="shared" si="40"/>
        <v>0</v>
      </c>
      <c r="M287">
        <f t="shared" si="41"/>
        <v>0</v>
      </c>
      <c r="N287">
        <f t="shared" si="42"/>
        <v>0</v>
      </c>
      <c r="O287">
        <f t="shared" si="43"/>
        <v>0</v>
      </c>
      <c r="P287">
        <f t="shared" si="44"/>
        <v>0</v>
      </c>
      <c r="Q287">
        <f t="shared" si="45"/>
        <v>0</v>
      </c>
      <c r="R287">
        <f t="shared" si="46"/>
        <v>0</v>
      </c>
      <c r="T287" s="64">
        <f t="shared" si="38"/>
        <v>0</v>
      </c>
    </row>
    <row r="288" spans="1:20">
      <c r="A288" t="s">
        <v>296</v>
      </c>
      <c r="B288" t="s">
        <v>346</v>
      </c>
      <c r="C288" t="s">
        <v>514</v>
      </c>
      <c r="D288" t="s">
        <v>513</v>
      </c>
      <c r="E288" t="s">
        <v>518</v>
      </c>
      <c r="F288" t="s">
        <v>518</v>
      </c>
      <c r="G288" t="s">
        <v>513</v>
      </c>
      <c r="H288" t="s">
        <v>518</v>
      </c>
      <c r="I288" t="s">
        <v>518</v>
      </c>
      <c r="J288">
        <v>5</v>
      </c>
      <c r="K288">
        <f t="shared" si="39"/>
        <v>0</v>
      </c>
      <c r="L288">
        <f t="shared" si="40"/>
        <v>5</v>
      </c>
      <c r="M288">
        <f t="shared" si="41"/>
        <v>0</v>
      </c>
      <c r="N288">
        <f t="shared" si="42"/>
        <v>0</v>
      </c>
      <c r="O288">
        <f t="shared" si="43"/>
        <v>5</v>
      </c>
      <c r="P288">
        <f t="shared" si="44"/>
        <v>0</v>
      </c>
      <c r="Q288">
        <f t="shared" si="45"/>
        <v>0</v>
      </c>
      <c r="R288">
        <f t="shared" si="46"/>
        <v>5</v>
      </c>
      <c r="T288" s="64">
        <f t="shared" si="38"/>
        <v>4.8</v>
      </c>
    </row>
    <row r="289" spans="1:20">
      <c r="A289" t="s">
        <v>296</v>
      </c>
      <c r="B289" t="s">
        <v>347</v>
      </c>
      <c r="C289" t="s">
        <v>513</v>
      </c>
      <c r="D289" t="s">
        <v>514</v>
      </c>
      <c r="E289" t="s">
        <v>513</v>
      </c>
      <c r="F289" t="s">
        <v>513</v>
      </c>
      <c r="G289" t="s">
        <v>513</v>
      </c>
      <c r="H289" t="s">
        <v>513</v>
      </c>
      <c r="I289" t="s">
        <v>514</v>
      </c>
      <c r="J289">
        <v>5</v>
      </c>
      <c r="K289">
        <f t="shared" si="39"/>
        <v>5</v>
      </c>
      <c r="L289">
        <f t="shared" si="40"/>
        <v>0</v>
      </c>
      <c r="M289">
        <f t="shared" si="41"/>
        <v>5</v>
      </c>
      <c r="N289">
        <f t="shared" si="42"/>
        <v>5</v>
      </c>
      <c r="O289">
        <f t="shared" si="43"/>
        <v>5</v>
      </c>
      <c r="P289">
        <f t="shared" si="44"/>
        <v>5</v>
      </c>
      <c r="Q289">
        <f t="shared" si="45"/>
        <v>0</v>
      </c>
      <c r="R289">
        <f t="shared" si="46"/>
        <v>5</v>
      </c>
      <c r="T289" s="64">
        <f t="shared" si="38"/>
        <v>8.3999999999999986</v>
      </c>
    </row>
    <row r="290" spans="1:20">
      <c r="A290" t="s">
        <v>296</v>
      </c>
      <c r="B290" t="s">
        <v>348</v>
      </c>
      <c r="C290" t="s">
        <v>518</v>
      </c>
      <c r="D290" t="s">
        <v>514</v>
      </c>
      <c r="E290" t="s">
        <v>513</v>
      </c>
      <c r="F290" t="s">
        <v>518</v>
      </c>
      <c r="G290" t="s">
        <v>513</v>
      </c>
      <c r="H290" t="s">
        <v>518</v>
      </c>
      <c r="I290" t="s">
        <v>514</v>
      </c>
      <c r="J290">
        <v>0</v>
      </c>
      <c r="K290">
        <f t="shared" si="39"/>
        <v>0</v>
      </c>
      <c r="L290">
        <f t="shared" si="40"/>
        <v>0</v>
      </c>
      <c r="M290">
        <f t="shared" si="41"/>
        <v>5</v>
      </c>
      <c r="N290">
        <f t="shared" si="42"/>
        <v>0</v>
      </c>
      <c r="O290">
        <f t="shared" si="43"/>
        <v>5</v>
      </c>
      <c r="P290">
        <f t="shared" si="44"/>
        <v>0</v>
      </c>
      <c r="Q290">
        <f t="shared" si="45"/>
        <v>0</v>
      </c>
      <c r="R290">
        <f t="shared" si="46"/>
        <v>0</v>
      </c>
      <c r="T290" s="64">
        <f t="shared" si="38"/>
        <v>2.8</v>
      </c>
    </row>
    <row r="291" spans="1:20">
      <c r="A291" t="s">
        <v>296</v>
      </c>
      <c r="B291" t="s">
        <v>349</v>
      </c>
      <c r="C291" t="s">
        <v>513</v>
      </c>
      <c r="D291" t="s">
        <v>513</v>
      </c>
      <c r="E291" t="s">
        <v>513</v>
      </c>
      <c r="F291" t="s">
        <v>513</v>
      </c>
      <c r="G291" t="s">
        <v>513</v>
      </c>
      <c r="H291" t="s">
        <v>513</v>
      </c>
      <c r="I291" t="s">
        <v>513</v>
      </c>
      <c r="J291">
        <v>5</v>
      </c>
      <c r="K291">
        <f t="shared" si="39"/>
        <v>5</v>
      </c>
      <c r="L291">
        <f t="shared" si="40"/>
        <v>5</v>
      </c>
      <c r="M291">
        <f t="shared" si="41"/>
        <v>5</v>
      </c>
      <c r="N291">
        <f t="shared" si="42"/>
        <v>5</v>
      </c>
      <c r="O291">
        <f t="shared" si="43"/>
        <v>5</v>
      </c>
      <c r="P291">
        <f t="shared" si="44"/>
        <v>5</v>
      </c>
      <c r="Q291">
        <f t="shared" si="45"/>
        <v>5</v>
      </c>
      <c r="R291">
        <f t="shared" si="46"/>
        <v>5</v>
      </c>
      <c r="T291" s="64">
        <f t="shared" si="38"/>
        <v>11.2</v>
      </c>
    </row>
    <row r="292" spans="1:20">
      <c r="A292" t="s">
        <v>296</v>
      </c>
      <c r="B292" t="s">
        <v>350</v>
      </c>
      <c r="C292" t="s">
        <v>513</v>
      </c>
      <c r="D292" t="s">
        <v>514</v>
      </c>
      <c r="E292" t="s">
        <v>513</v>
      </c>
      <c r="F292" t="s">
        <v>513</v>
      </c>
      <c r="G292" t="s">
        <v>513</v>
      </c>
      <c r="H292" t="s">
        <v>513</v>
      </c>
      <c r="I292" t="s">
        <v>514</v>
      </c>
      <c r="J292">
        <v>5</v>
      </c>
      <c r="K292">
        <f t="shared" si="39"/>
        <v>5</v>
      </c>
      <c r="L292">
        <f t="shared" si="40"/>
        <v>0</v>
      </c>
      <c r="M292">
        <f t="shared" si="41"/>
        <v>5</v>
      </c>
      <c r="N292">
        <f t="shared" si="42"/>
        <v>5</v>
      </c>
      <c r="O292">
        <f t="shared" si="43"/>
        <v>5</v>
      </c>
      <c r="P292">
        <f t="shared" si="44"/>
        <v>5</v>
      </c>
      <c r="Q292">
        <f t="shared" si="45"/>
        <v>0</v>
      </c>
      <c r="R292">
        <f t="shared" si="46"/>
        <v>5</v>
      </c>
      <c r="T292" s="64">
        <f t="shared" si="38"/>
        <v>8.3999999999999986</v>
      </c>
    </row>
    <row r="293" spans="1:20">
      <c r="A293" t="s">
        <v>296</v>
      </c>
      <c r="B293" t="s">
        <v>351</v>
      </c>
      <c r="C293" t="s">
        <v>514</v>
      </c>
      <c r="D293" t="s">
        <v>513</v>
      </c>
      <c r="E293" t="s">
        <v>513</v>
      </c>
      <c r="F293" t="s">
        <v>513</v>
      </c>
      <c r="G293" t="s">
        <v>513</v>
      </c>
      <c r="H293" t="s">
        <v>513</v>
      </c>
      <c r="I293" t="s">
        <v>514</v>
      </c>
      <c r="J293">
        <v>0</v>
      </c>
      <c r="K293">
        <f t="shared" si="39"/>
        <v>0</v>
      </c>
      <c r="L293">
        <f t="shared" si="40"/>
        <v>5</v>
      </c>
      <c r="M293">
        <f t="shared" si="41"/>
        <v>5</v>
      </c>
      <c r="N293">
        <f t="shared" si="42"/>
        <v>5</v>
      </c>
      <c r="O293">
        <f t="shared" si="43"/>
        <v>5</v>
      </c>
      <c r="P293">
        <f t="shared" si="44"/>
        <v>5</v>
      </c>
      <c r="Q293">
        <f t="shared" si="45"/>
        <v>0</v>
      </c>
      <c r="R293">
        <f t="shared" si="46"/>
        <v>0</v>
      </c>
      <c r="T293" s="64">
        <f t="shared" si="38"/>
        <v>5.2</v>
      </c>
    </row>
    <row r="294" spans="1:20">
      <c r="A294" t="s">
        <v>296</v>
      </c>
      <c r="B294" t="s">
        <v>352</v>
      </c>
      <c r="C294" t="s">
        <v>513</v>
      </c>
      <c r="D294" t="s">
        <v>513</v>
      </c>
      <c r="E294" t="s">
        <v>513</v>
      </c>
      <c r="F294" t="s">
        <v>513</v>
      </c>
      <c r="G294" t="s">
        <v>513</v>
      </c>
      <c r="H294" t="s">
        <v>513</v>
      </c>
      <c r="I294" t="s">
        <v>513</v>
      </c>
      <c r="J294">
        <v>5</v>
      </c>
      <c r="K294">
        <f t="shared" si="39"/>
        <v>5</v>
      </c>
      <c r="L294">
        <f t="shared" si="40"/>
        <v>5</v>
      </c>
      <c r="M294">
        <f t="shared" si="41"/>
        <v>5</v>
      </c>
      <c r="N294">
        <f t="shared" si="42"/>
        <v>5</v>
      </c>
      <c r="O294">
        <f t="shared" si="43"/>
        <v>5</v>
      </c>
      <c r="P294">
        <f t="shared" si="44"/>
        <v>5</v>
      </c>
      <c r="Q294">
        <f t="shared" si="45"/>
        <v>5</v>
      </c>
      <c r="R294">
        <f t="shared" si="46"/>
        <v>5</v>
      </c>
      <c r="T294" s="64">
        <f t="shared" si="38"/>
        <v>11.2</v>
      </c>
    </row>
    <row r="295" spans="1:20">
      <c r="A295" t="s">
        <v>296</v>
      </c>
      <c r="B295" t="s">
        <v>353</v>
      </c>
      <c r="C295" t="s">
        <v>513</v>
      </c>
      <c r="D295" t="s">
        <v>513</v>
      </c>
      <c r="E295" t="s">
        <v>513</v>
      </c>
      <c r="F295" t="s">
        <v>513</v>
      </c>
      <c r="G295" t="s">
        <v>513</v>
      </c>
      <c r="H295" t="s">
        <v>513</v>
      </c>
      <c r="I295" t="s">
        <v>513</v>
      </c>
      <c r="J295">
        <v>5</v>
      </c>
      <c r="K295">
        <f t="shared" si="39"/>
        <v>5</v>
      </c>
      <c r="L295">
        <f t="shared" si="40"/>
        <v>5</v>
      </c>
      <c r="M295">
        <f t="shared" si="41"/>
        <v>5</v>
      </c>
      <c r="N295">
        <f t="shared" si="42"/>
        <v>5</v>
      </c>
      <c r="O295">
        <f t="shared" si="43"/>
        <v>5</v>
      </c>
      <c r="P295">
        <f t="shared" si="44"/>
        <v>5</v>
      </c>
      <c r="Q295">
        <f t="shared" si="45"/>
        <v>5</v>
      </c>
      <c r="R295">
        <f t="shared" si="46"/>
        <v>5</v>
      </c>
      <c r="T295" s="64">
        <f t="shared" si="38"/>
        <v>11.2</v>
      </c>
    </row>
    <row r="296" spans="1:20">
      <c r="A296" t="s">
        <v>296</v>
      </c>
      <c r="B296" t="s">
        <v>354</v>
      </c>
      <c r="C296" t="s">
        <v>513</v>
      </c>
      <c r="D296" t="s">
        <v>513</v>
      </c>
      <c r="E296" t="s">
        <v>513</v>
      </c>
      <c r="F296" t="s">
        <v>513</v>
      </c>
      <c r="G296" t="s">
        <v>513</v>
      </c>
      <c r="H296" t="s">
        <v>513</v>
      </c>
      <c r="I296" t="s">
        <v>513</v>
      </c>
      <c r="J296">
        <v>5</v>
      </c>
      <c r="K296">
        <f t="shared" si="39"/>
        <v>5</v>
      </c>
      <c r="L296">
        <f t="shared" si="40"/>
        <v>5</v>
      </c>
      <c r="M296">
        <f t="shared" si="41"/>
        <v>5</v>
      </c>
      <c r="N296">
        <f t="shared" si="42"/>
        <v>5</v>
      </c>
      <c r="O296">
        <f t="shared" si="43"/>
        <v>5</v>
      </c>
      <c r="P296">
        <f t="shared" si="44"/>
        <v>5</v>
      </c>
      <c r="Q296">
        <f t="shared" si="45"/>
        <v>5</v>
      </c>
      <c r="R296">
        <f t="shared" si="46"/>
        <v>5</v>
      </c>
      <c r="T296" s="64">
        <f t="shared" si="38"/>
        <v>11.2</v>
      </c>
    </row>
    <row r="297" spans="1:20">
      <c r="A297" t="s">
        <v>296</v>
      </c>
      <c r="B297" t="s">
        <v>355</v>
      </c>
      <c r="C297" t="s">
        <v>513</v>
      </c>
      <c r="D297" t="s">
        <v>513</v>
      </c>
      <c r="E297" t="s">
        <v>513</v>
      </c>
      <c r="F297" t="s">
        <v>513</v>
      </c>
      <c r="G297" t="s">
        <v>513</v>
      </c>
      <c r="H297" t="s">
        <v>513</v>
      </c>
      <c r="I297" t="s">
        <v>513</v>
      </c>
      <c r="J297">
        <v>5</v>
      </c>
      <c r="K297">
        <f t="shared" si="39"/>
        <v>5</v>
      </c>
      <c r="L297">
        <f t="shared" si="40"/>
        <v>5</v>
      </c>
      <c r="M297">
        <f t="shared" si="41"/>
        <v>5</v>
      </c>
      <c r="N297">
        <f t="shared" si="42"/>
        <v>5</v>
      </c>
      <c r="O297">
        <f t="shared" si="43"/>
        <v>5</v>
      </c>
      <c r="P297">
        <f t="shared" si="44"/>
        <v>5</v>
      </c>
      <c r="Q297">
        <f t="shared" si="45"/>
        <v>5</v>
      </c>
      <c r="R297">
        <f t="shared" si="46"/>
        <v>5</v>
      </c>
      <c r="T297" s="64">
        <f t="shared" si="38"/>
        <v>11.2</v>
      </c>
    </row>
    <row r="298" spans="1:20">
      <c r="A298" t="s">
        <v>296</v>
      </c>
      <c r="B298" t="s">
        <v>356</v>
      </c>
      <c r="C298" t="s">
        <v>513</v>
      </c>
      <c r="D298" t="s">
        <v>513</v>
      </c>
      <c r="E298" t="s">
        <v>513</v>
      </c>
      <c r="F298" t="s">
        <v>513</v>
      </c>
      <c r="G298" t="s">
        <v>513</v>
      </c>
      <c r="H298" t="s">
        <v>513</v>
      </c>
      <c r="I298" t="s">
        <v>513</v>
      </c>
      <c r="J298">
        <v>5</v>
      </c>
      <c r="K298">
        <f t="shared" si="39"/>
        <v>5</v>
      </c>
      <c r="L298">
        <f t="shared" si="40"/>
        <v>5</v>
      </c>
      <c r="M298">
        <f t="shared" si="41"/>
        <v>5</v>
      </c>
      <c r="N298">
        <f t="shared" si="42"/>
        <v>5</v>
      </c>
      <c r="O298">
        <f t="shared" si="43"/>
        <v>5</v>
      </c>
      <c r="P298">
        <f t="shared" si="44"/>
        <v>5</v>
      </c>
      <c r="Q298">
        <f t="shared" si="45"/>
        <v>5</v>
      </c>
      <c r="R298">
        <f t="shared" si="46"/>
        <v>5</v>
      </c>
      <c r="T298" s="64">
        <f t="shared" si="38"/>
        <v>11.2</v>
      </c>
    </row>
    <row r="299" spans="1:20">
      <c r="A299" t="s">
        <v>296</v>
      </c>
      <c r="B299" t="s">
        <v>357</v>
      </c>
      <c r="C299" t="s">
        <v>518</v>
      </c>
      <c r="D299" t="s">
        <v>514</v>
      </c>
      <c r="E299" t="s">
        <v>518</v>
      </c>
      <c r="F299" t="s">
        <v>518</v>
      </c>
      <c r="G299" t="s">
        <v>518</v>
      </c>
      <c r="H299" t="s">
        <v>518</v>
      </c>
      <c r="I299" t="s">
        <v>518</v>
      </c>
      <c r="J299">
        <v>0</v>
      </c>
      <c r="K299">
        <f t="shared" si="39"/>
        <v>0</v>
      </c>
      <c r="L299">
        <f t="shared" si="40"/>
        <v>0</v>
      </c>
      <c r="M299">
        <f t="shared" si="41"/>
        <v>0</v>
      </c>
      <c r="N299">
        <f t="shared" si="42"/>
        <v>0</v>
      </c>
      <c r="O299">
        <f t="shared" si="43"/>
        <v>0</v>
      </c>
      <c r="P299">
        <f t="shared" si="44"/>
        <v>0</v>
      </c>
      <c r="Q299">
        <f t="shared" si="45"/>
        <v>0</v>
      </c>
      <c r="R299">
        <f t="shared" si="46"/>
        <v>0</v>
      </c>
      <c r="T299" s="64">
        <f t="shared" si="38"/>
        <v>0</v>
      </c>
    </row>
    <row r="300" spans="1:20">
      <c r="A300" t="s">
        <v>296</v>
      </c>
      <c r="B300" t="s">
        <v>358</v>
      </c>
      <c r="C300" t="s">
        <v>513</v>
      </c>
      <c r="D300" t="s">
        <v>514</v>
      </c>
      <c r="E300" t="s">
        <v>513</v>
      </c>
      <c r="F300" t="s">
        <v>513</v>
      </c>
      <c r="G300" t="s">
        <v>513</v>
      </c>
      <c r="H300" t="s">
        <v>513</v>
      </c>
      <c r="I300" t="s">
        <v>513</v>
      </c>
      <c r="J300">
        <v>5</v>
      </c>
      <c r="K300">
        <f t="shared" si="39"/>
        <v>5</v>
      </c>
      <c r="L300">
        <f t="shared" si="40"/>
        <v>0</v>
      </c>
      <c r="M300">
        <f t="shared" si="41"/>
        <v>5</v>
      </c>
      <c r="N300">
        <f t="shared" si="42"/>
        <v>5</v>
      </c>
      <c r="O300">
        <f t="shared" si="43"/>
        <v>5</v>
      </c>
      <c r="P300">
        <f t="shared" si="44"/>
        <v>5</v>
      </c>
      <c r="Q300">
        <f t="shared" si="45"/>
        <v>5</v>
      </c>
      <c r="R300">
        <f t="shared" si="46"/>
        <v>5</v>
      </c>
      <c r="T300" s="64">
        <f t="shared" si="38"/>
        <v>10.399999999999999</v>
      </c>
    </row>
    <row r="301" spans="1:20">
      <c r="A301" t="s">
        <v>296</v>
      </c>
      <c r="B301" t="s">
        <v>359</v>
      </c>
      <c r="C301" t="s">
        <v>513</v>
      </c>
      <c r="D301" t="s">
        <v>513</v>
      </c>
      <c r="E301" t="s">
        <v>513</v>
      </c>
      <c r="F301" t="s">
        <v>514</v>
      </c>
      <c r="G301" t="s">
        <v>513</v>
      </c>
      <c r="H301" t="s">
        <v>513</v>
      </c>
      <c r="I301" t="s">
        <v>518</v>
      </c>
      <c r="J301">
        <v>0</v>
      </c>
      <c r="K301">
        <f t="shared" si="39"/>
        <v>5</v>
      </c>
      <c r="L301">
        <f t="shared" si="40"/>
        <v>5</v>
      </c>
      <c r="M301">
        <f t="shared" si="41"/>
        <v>5</v>
      </c>
      <c r="N301">
        <f t="shared" si="42"/>
        <v>0</v>
      </c>
      <c r="O301">
        <f t="shared" si="43"/>
        <v>5</v>
      </c>
      <c r="P301">
        <f t="shared" si="44"/>
        <v>5</v>
      </c>
      <c r="Q301">
        <f t="shared" si="45"/>
        <v>0</v>
      </c>
      <c r="R301">
        <f t="shared" si="46"/>
        <v>0</v>
      </c>
      <c r="T301" s="64">
        <f t="shared" si="38"/>
        <v>6.3999999999999995</v>
      </c>
    </row>
    <row r="302" spans="1:20">
      <c r="A302" t="s">
        <v>296</v>
      </c>
      <c r="B302" t="s">
        <v>360</v>
      </c>
      <c r="C302" t="s">
        <v>513</v>
      </c>
      <c r="D302" t="s">
        <v>514</v>
      </c>
      <c r="E302" t="s">
        <v>514</v>
      </c>
      <c r="F302" t="s">
        <v>514</v>
      </c>
      <c r="G302" t="s">
        <v>513</v>
      </c>
      <c r="H302" t="s">
        <v>513</v>
      </c>
      <c r="I302" t="s">
        <v>513</v>
      </c>
      <c r="J302">
        <v>5</v>
      </c>
      <c r="K302">
        <f t="shared" si="39"/>
        <v>5</v>
      </c>
      <c r="L302">
        <f t="shared" si="40"/>
        <v>0</v>
      </c>
      <c r="M302">
        <f t="shared" si="41"/>
        <v>0</v>
      </c>
      <c r="N302">
        <f t="shared" si="42"/>
        <v>0</v>
      </c>
      <c r="O302">
        <f t="shared" si="43"/>
        <v>5</v>
      </c>
      <c r="P302">
        <f t="shared" si="44"/>
        <v>5</v>
      </c>
      <c r="Q302">
        <f t="shared" si="45"/>
        <v>5</v>
      </c>
      <c r="R302">
        <f t="shared" si="46"/>
        <v>5</v>
      </c>
      <c r="S302" s="65" t="s">
        <v>603</v>
      </c>
      <c r="T302" s="64">
        <f t="shared" si="38"/>
        <v>8.8000000000000007</v>
      </c>
    </row>
    <row r="303" spans="1:20">
      <c r="A303" t="s">
        <v>296</v>
      </c>
      <c r="B303" t="s">
        <v>361</v>
      </c>
      <c r="C303" t="s">
        <v>513</v>
      </c>
      <c r="D303" t="s">
        <v>514</v>
      </c>
      <c r="E303" t="s">
        <v>514</v>
      </c>
      <c r="F303" t="s">
        <v>518</v>
      </c>
      <c r="G303" t="s">
        <v>513</v>
      </c>
      <c r="H303" t="s">
        <v>513</v>
      </c>
      <c r="I303" t="s">
        <v>513</v>
      </c>
      <c r="J303">
        <v>0</v>
      </c>
      <c r="K303">
        <f t="shared" si="39"/>
        <v>5</v>
      </c>
      <c r="L303">
        <f t="shared" si="40"/>
        <v>0</v>
      </c>
      <c r="M303">
        <f t="shared" si="41"/>
        <v>0</v>
      </c>
      <c r="N303">
        <f t="shared" si="42"/>
        <v>0</v>
      </c>
      <c r="O303">
        <f t="shared" si="43"/>
        <v>5</v>
      </c>
      <c r="P303">
        <f t="shared" si="44"/>
        <v>5</v>
      </c>
      <c r="Q303">
        <f t="shared" si="45"/>
        <v>5</v>
      </c>
      <c r="R303">
        <f t="shared" si="46"/>
        <v>0</v>
      </c>
      <c r="T303" s="64">
        <f t="shared" ref="T303:T366" si="47">ROUND((K303/5)*(10/100)*20,2)+ROUND((L303/5)*(4/100)*20,2)+ROUND((M303/5)*(4/100)*20,2)+ROUND((N303/5)*(4/100)*20,2)+ROUND((O303/5)*(10/100)*20,2)+ROUND((P303/5)*(4/100)*20,2)+ROUND((Q303/5)*(10/100)*20,2)+ROUND((R303/5)*(10/100)*20,2)</f>
        <v>6.8</v>
      </c>
    </row>
    <row r="304" spans="1:20">
      <c r="A304" t="s">
        <v>296</v>
      </c>
      <c r="B304" t="s">
        <v>362</v>
      </c>
      <c r="C304" t="s">
        <v>513</v>
      </c>
      <c r="D304" t="s">
        <v>514</v>
      </c>
      <c r="E304" t="s">
        <v>514</v>
      </c>
      <c r="F304" t="s">
        <v>518</v>
      </c>
      <c r="G304" t="s">
        <v>513</v>
      </c>
      <c r="H304" t="s">
        <v>513</v>
      </c>
      <c r="I304" t="s">
        <v>513</v>
      </c>
      <c r="J304">
        <v>0</v>
      </c>
      <c r="K304">
        <f t="shared" si="39"/>
        <v>5</v>
      </c>
      <c r="L304">
        <f t="shared" si="40"/>
        <v>0</v>
      </c>
      <c r="M304">
        <f t="shared" si="41"/>
        <v>0</v>
      </c>
      <c r="N304">
        <f t="shared" si="42"/>
        <v>0</v>
      </c>
      <c r="O304">
        <f t="shared" si="43"/>
        <v>5</v>
      </c>
      <c r="P304">
        <f t="shared" si="44"/>
        <v>5</v>
      </c>
      <c r="Q304">
        <f t="shared" si="45"/>
        <v>5</v>
      </c>
      <c r="R304">
        <f t="shared" si="46"/>
        <v>0</v>
      </c>
      <c r="T304" s="64">
        <f t="shared" si="47"/>
        <v>6.8</v>
      </c>
    </row>
    <row r="305" spans="1:20">
      <c r="A305" t="s">
        <v>296</v>
      </c>
      <c r="B305" t="s">
        <v>363</v>
      </c>
      <c r="C305" t="s">
        <v>513</v>
      </c>
      <c r="D305" t="s">
        <v>514</v>
      </c>
      <c r="E305" t="s">
        <v>514</v>
      </c>
      <c r="F305" t="s">
        <v>514</v>
      </c>
      <c r="G305" t="s">
        <v>513</v>
      </c>
      <c r="H305" t="s">
        <v>513</v>
      </c>
      <c r="I305" t="s">
        <v>513</v>
      </c>
      <c r="J305">
        <v>5</v>
      </c>
      <c r="K305">
        <f t="shared" si="39"/>
        <v>5</v>
      </c>
      <c r="L305">
        <f t="shared" si="40"/>
        <v>0</v>
      </c>
      <c r="M305">
        <f t="shared" si="41"/>
        <v>0</v>
      </c>
      <c r="N305">
        <f t="shared" si="42"/>
        <v>0</v>
      </c>
      <c r="O305">
        <f t="shared" si="43"/>
        <v>5</v>
      </c>
      <c r="P305">
        <f t="shared" si="44"/>
        <v>5</v>
      </c>
      <c r="Q305">
        <f t="shared" si="45"/>
        <v>5</v>
      </c>
      <c r="R305">
        <f t="shared" si="46"/>
        <v>5</v>
      </c>
      <c r="T305" s="64">
        <f t="shared" si="47"/>
        <v>8.8000000000000007</v>
      </c>
    </row>
    <row r="306" spans="1:20">
      <c r="A306" t="s">
        <v>296</v>
      </c>
      <c r="B306" t="s">
        <v>364</v>
      </c>
      <c r="C306" t="s">
        <v>513</v>
      </c>
      <c r="D306" t="s">
        <v>514</v>
      </c>
      <c r="E306" t="s">
        <v>518</v>
      </c>
      <c r="F306" t="s">
        <v>518</v>
      </c>
      <c r="G306" t="s">
        <v>518</v>
      </c>
      <c r="H306" t="s">
        <v>518</v>
      </c>
      <c r="I306" t="s">
        <v>518</v>
      </c>
      <c r="J306">
        <v>0</v>
      </c>
      <c r="K306">
        <f t="shared" si="39"/>
        <v>5</v>
      </c>
      <c r="L306">
        <f t="shared" si="40"/>
        <v>0</v>
      </c>
      <c r="M306">
        <f t="shared" si="41"/>
        <v>0</v>
      </c>
      <c r="N306">
        <f t="shared" si="42"/>
        <v>0</v>
      </c>
      <c r="O306">
        <f t="shared" si="43"/>
        <v>0</v>
      </c>
      <c r="P306">
        <f t="shared" si="44"/>
        <v>0</v>
      </c>
      <c r="Q306">
        <f t="shared" si="45"/>
        <v>0</v>
      </c>
      <c r="R306">
        <f t="shared" si="46"/>
        <v>0</v>
      </c>
      <c r="T306" s="64">
        <f t="shared" si="47"/>
        <v>2</v>
      </c>
    </row>
    <row r="307" spans="1:20">
      <c r="A307" t="s">
        <v>296</v>
      </c>
      <c r="B307" t="s">
        <v>365</v>
      </c>
      <c r="C307" t="s">
        <v>513</v>
      </c>
      <c r="D307" t="s">
        <v>514</v>
      </c>
      <c r="E307" t="s">
        <v>513</v>
      </c>
      <c r="F307" t="s">
        <v>518</v>
      </c>
      <c r="G307" t="s">
        <v>513</v>
      </c>
      <c r="H307" t="s">
        <v>514</v>
      </c>
      <c r="I307" t="s">
        <v>514</v>
      </c>
      <c r="J307">
        <v>5</v>
      </c>
      <c r="K307">
        <f t="shared" si="39"/>
        <v>5</v>
      </c>
      <c r="L307">
        <f t="shared" si="40"/>
        <v>0</v>
      </c>
      <c r="M307">
        <f t="shared" si="41"/>
        <v>5</v>
      </c>
      <c r="N307">
        <f t="shared" si="42"/>
        <v>0</v>
      </c>
      <c r="O307">
        <f t="shared" si="43"/>
        <v>5</v>
      </c>
      <c r="P307">
        <f t="shared" si="44"/>
        <v>0</v>
      </c>
      <c r="Q307">
        <f t="shared" si="45"/>
        <v>0</v>
      </c>
      <c r="R307">
        <f t="shared" si="46"/>
        <v>5</v>
      </c>
      <c r="T307" s="64">
        <f t="shared" si="47"/>
        <v>6.8</v>
      </c>
    </row>
    <row r="308" spans="1:20">
      <c r="A308" t="s">
        <v>296</v>
      </c>
      <c r="B308" t="s">
        <v>366</v>
      </c>
      <c r="C308" t="s">
        <v>513</v>
      </c>
      <c r="D308" t="s">
        <v>513</v>
      </c>
      <c r="E308" t="s">
        <v>513</v>
      </c>
      <c r="F308" t="s">
        <v>513</v>
      </c>
      <c r="G308" t="s">
        <v>513</v>
      </c>
      <c r="H308" t="s">
        <v>513</v>
      </c>
      <c r="I308" t="s">
        <v>514</v>
      </c>
      <c r="J308">
        <v>5</v>
      </c>
      <c r="K308">
        <f t="shared" si="39"/>
        <v>5</v>
      </c>
      <c r="L308">
        <f t="shared" si="40"/>
        <v>5</v>
      </c>
      <c r="M308">
        <f t="shared" si="41"/>
        <v>5</v>
      </c>
      <c r="N308">
        <f t="shared" si="42"/>
        <v>5</v>
      </c>
      <c r="O308">
        <f t="shared" si="43"/>
        <v>5</v>
      </c>
      <c r="P308">
        <f t="shared" si="44"/>
        <v>5</v>
      </c>
      <c r="Q308">
        <f t="shared" si="45"/>
        <v>0</v>
      </c>
      <c r="R308">
        <f t="shared" si="46"/>
        <v>5</v>
      </c>
      <c r="T308" s="64">
        <f t="shared" si="47"/>
        <v>9.1999999999999993</v>
      </c>
    </row>
    <row r="309" spans="1:20">
      <c r="A309" t="s">
        <v>296</v>
      </c>
      <c r="B309" t="s">
        <v>367</v>
      </c>
      <c r="C309" t="s">
        <v>513</v>
      </c>
      <c r="D309" t="s">
        <v>514</v>
      </c>
      <c r="E309" t="s">
        <v>518</v>
      </c>
      <c r="F309" t="s">
        <v>518</v>
      </c>
      <c r="G309" t="s">
        <v>513</v>
      </c>
      <c r="H309" t="s">
        <v>513</v>
      </c>
      <c r="I309" t="s">
        <v>513</v>
      </c>
      <c r="J309">
        <v>5</v>
      </c>
      <c r="K309">
        <f t="shared" si="39"/>
        <v>5</v>
      </c>
      <c r="L309">
        <f t="shared" si="40"/>
        <v>0</v>
      </c>
      <c r="M309">
        <f t="shared" si="41"/>
        <v>0</v>
      </c>
      <c r="N309">
        <f t="shared" si="42"/>
        <v>0</v>
      </c>
      <c r="O309">
        <f t="shared" si="43"/>
        <v>5</v>
      </c>
      <c r="P309">
        <f t="shared" si="44"/>
        <v>5</v>
      </c>
      <c r="Q309">
        <f t="shared" si="45"/>
        <v>5</v>
      </c>
      <c r="R309">
        <f t="shared" si="46"/>
        <v>5</v>
      </c>
      <c r="T309" s="64">
        <f t="shared" si="47"/>
        <v>8.8000000000000007</v>
      </c>
    </row>
    <row r="310" spans="1:20">
      <c r="A310" t="s">
        <v>296</v>
      </c>
      <c r="B310" t="s">
        <v>368</v>
      </c>
      <c r="C310" t="s">
        <v>513</v>
      </c>
      <c r="D310" t="s">
        <v>514</v>
      </c>
      <c r="E310" t="s">
        <v>514</v>
      </c>
      <c r="F310" t="s">
        <v>514</v>
      </c>
      <c r="G310" t="s">
        <v>513</v>
      </c>
      <c r="H310" t="s">
        <v>513</v>
      </c>
      <c r="I310" t="s">
        <v>513</v>
      </c>
      <c r="J310">
        <v>0</v>
      </c>
      <c r="K310">
        <f t="shared" si="39"/>
        <v>5</v>
      </c>
      <c r="L310">
        <f t="shared" si="40"/>
        <v>0</v>
      </c>
      <c r="M310">
        <f t="shared" si="41"/>
        <v>0</v>
      </c>
      <c r="N310">
        <f t="shared" si="42"/>
        <v>0</v>
      </c>
      <c r="O310">
        <f t="shared" si="43"/>
        <v>5</v>
      </c>
      <c r="P310">
        <f t="shared" si="44"/>
        <v>5</v>
      </c>
      <c r="Q310">
        <f t="shared" si="45"/>
        <v>5</v>
      </c>
      <c r="R310">
        <f t="shared" si="46"/>
        <v>0</v>
      </c>
      <c r="T310" s="64">
        <f t="shared" si="47"/>
        <v>6.8</v>
      </c>
    </row>
    <row r="311" spans="1:20">
      <c r="A311" t="s">
        <v>296</v>
      </c>
      <c r="B311" t="s">
        <v>369</v>
      </c>
      <c r="C311" t="s">
        <v>513</v>
      </c>
      <c r="D311" t="s">
        <v>513</v>
      </c>
      <c r="E311" t="s">
        <v>513</v>
      </c>
      <c r="F311" t="s">
        <v>513</v>
      </c>
      <c r="G311" t="s">
        <v>513</v>
      </c>
      <c r="H311" t="s">
        <v>513</v>
      </c>
      <c r="I311" t="s">
        <v>514</v>
      </c>
      <c r="J311">
        <v>5</v>
      </c>
      <c r="K311">
        <f t="shared" si="39"/>
        <v>5</v>
      </c>
      <c r="L311">
        <f t="shared" si="40"/>
        <v>5</v>
      </c>
      <c r="M311">
        <f t="shared" si="41"/>
        <v>5</v>
      </c>
      <c r="N311">
        <f t="shared" si="42"/>
        <v>5</v>
      </c>
      <c r="O311">
        <f t="shared" si="43"/>
        <v>5</v>
      </c>
      <c r="P311">
        <f t="shared" si="44"/>
        <v>5</v>
      </c>
      <c r="Q311">
        <f t="shared" si="45"/>
        <v>0</v>
      </c>
      <c r="R311">
        <f t="shared" si="46"/>
        <v>5</v>
      </c>
      <c r="T311" s="64">
        <f t="shared" si="47"/>
        <v>9.1999999999999993</v>
      </c>
    </row>
    <row r="312" spans="1:20">
      <c r="A312" t="s">
        <v>296</v>
      </c>
      <c r="B312" t="s">
        <v>370</v>
      </c>
      <c r="C312" s="65" t="s">
        <v>513</v>
      </c>
      <c r="D312" t="s">
        <v>514</v>
      </c>
      <c r="E312" t="s">
        <v>513</v>
      </c>
      <c r="F312" t="s">
        <v>514</v>
      </c>
      <c r="G312" t="s">
        <v>514</v>
      </c>
      <c r="H312" t="s">
        <v>514</v>
      </c>
      <c r="I312" t="s">
        <v>514</v>
      </c>
      <c r="J312">
        <v>0</v>
      </c>
      <c r="K312" s="65">
        <f t="shared" si="39"/>
        <v>5</v>
      </c>
      <c r="L312">
        <f t="shared" si="40"/>
        <v>0</v>
      </c>
      <c r="M312">
        <f t="shared" si="41"/>
        <v>5</v>
      </c>
      <c r="N312">
        <f t="shared" si="42"/>
        <v>0</v>
      </c>
      <c r="O312">
        <f t="shared" si="43"/>
        <v>0</v>
      </c>
      <c r="P312">
        <f t="shared" si="44"/>
        <v>0</v>
      </c>
      <c r="Q312">
        <f t="shared" si="45"/>
        <v>0</v>
      </c>
      <c r="R312">
        <f t="shared" si="46"/>
        <v>0</v>
      </c>
      <c r="S312" s="65" t="s">
        <v>603</v>
      </c>
      <c r="T312" s="64">
        <f t="shared" si="47"/>
        <v>2.8</v>
      </c>
    </row>
    <row r="313" spans="1:20">
      <c r="A313" t="s">
        <v>296</v>
      </c>
      <c r="B313" t="s">
        <v>371</v>
      </c>
      <c r="C313" t="s">
        <v>513</v>
      </c>
      <c r="D313" t="s">
        <v>513</v>
      </c>
      <c r="E313" t="s">
        <v>513</v>
      </c>
      <c r="F313" t="s">
        <v>513</v>
      </c>
      <c r="G313" t="s">
        <v>513</v>
      </c>
      <c r="H313" t="s">
        <v>513</v>
      </c>
      <c r="I313" t="s">
        <v>513</v>
      </c>
      <c r="J313">
        <v>0</v>
      </c>
      <c r="K313">
        <f t="shared" si="39"/>
        <v>5</v>
      </c>
      <c r="L313">
        <f t="shared" si="40"/>
        <v>5</v>
      </c>
      <c r="M313">
        <f t="shared" si="41"/>
        <v>5</v>
      </c>
      <c r="N313">
        <f t="shared" si="42"/>
        <v>5</v>
      </c>
      <c r="O313">
        <f t="shared" si="43"/>
        <v>5</v>
      </c>
      <c r="P313">
        <f t="shared" si="44"/>
        <v>5</v>
      </c>
      <c r="Q313">
        <f t="shared" si="45"/>
        <v>5</v>
      </c>
      <c r="R313">
        <f t="shared" si="46"/>
        <v>0</v>
      </c>
      <c r="T313" s="64">
        <f t="shared" si="47"/>
        <v>9.1999999999999993</v>
      </c>
    </row>
    <row r="314" spans="1:20">
      <c r="A314" t="s">
        <v>296</v>
      </c>
      <c r="B314" t="s">
        <v>372</v>
      </c>
      <c r="C314" t="s">
        <v>518</v>
      </c>
      <c r="D314" t="s">
        <v>514</v>
      </c>
      <c r="E314" t="s">
        <v>518</v>
      </c>
      <c r="F314" t="s">
        <v>518</v>
      </c>
      <c r="G314" t="s">
        <v>518</v>
      </c>
      <c r="H314" t="s">
        <v>518</v>
      </c>
      <c r="I314" t="s">
        <v>518</v>
      </c>
      <c r="J314">
        <v>0</v>
      </c>
      <c r="K314">
        <f t="shared" si="39"/>
        <v>0</v>
      </c>
      <c r="L314">
        <f t="shared" si="40"/>
        <v>0</v>
      </c>
      <c r="M314">
        <f t="shared" si="41"/>
        <v>0</v>
      </c>
      <c r="N314">
        <f t="shared" si="42"/>
        <v>0</v>
      </c>
      <c r="O314">
        <f t="shared" si="43"/>
        <v>0</v>
      </c>
      <c r="P314">
        <f t="shared" si="44"/>
        <v>0</v>
      </c>
      <c r="Q314">
        <f t="shared" si="45"/>
        <v>0</v>
      </c>
      <c r="R314">
        <f t="shared" si="46"/>
        <v>0</v>
      </c>
      <c r="T314" s="64">
        <f t="shared" si="47"/>
        <v>0</v>
      </c>
    </row>
    <row r="315" spans="1:20">
      <c r="A315" t="s">
        <v>296</v>
      </c>
      <c r="B315" t="s">
        <v>373</v>
      </c>
      <c r="C315" t="s">
        <v>513</v>
      </c>
      <c r="D315" t="s">
        <v>513</v>
      </c>
      <c r="E315" t="s">
        <v>513</v>
      </c>
      <c r="F315" t="s">
        <v>513</v>
      </c>
      <c r="G315" t="s">
        <v>513</v>
      </c>
      <c r="H315" t="s">
        <v>513</v>
      </c>
      <c r="I315" t="s">
        <v>513</v>
      </c>
      <c r="J315">
        <v>5</v>
      </c>
      <c r="K315">
        <f t="shared" si="39"/>
        <v>5</v>
      </c>
      <c r="L315">
        <f t="shared" si="40"/>
        <v>5</v>
      </c>
      <c r="M315">
        <f t="shared" si="41"/>
        <v>5</v>
      </c>
      <c r="N315">
        <f t="shared" si="42"/>
        <v>5</v>
      </c>
      <c r="O315">
        <f t="shared" si="43"/>
        <v>5</v>
      </c>
      <c r="P315">
        <f t="shared" si="44"/>
        <v>5</v>
      </c>
      <c r="Q315">
        <f t="shared" si="45"/>
        <v>5</v>
      </c>
      <c r="R315">
        <f t="shared" si="46"/>
        <v>5</v>
      </c>
      <c r="T315" s="64">
        <f t="shared" si="47"/>
        <v>11.2</v>
      </c>
    </row>
    <row r="316" spans="1:20">
      <c r="A316" t="s">
        <v>296</v>
      </c>
      <c r="B316" t="s">
        <v>374</v>
      </c>
      <c r="C316" t="s">
        <v>513</v>
      </c>
      <c r="D316" t="s">
        <v>513</v>
      </c>
      <c r="E316" t="s">
        <v>513</v>
      </c>
      <c r="F316" t="s">
        <v>513</v>
      </c>
      <c r="G316" t="s">
        <v>513</v>
      </c>
      <c r="H316" t="s">
        <v>513</v>
      </c>
      <c r="I316" t="s">
        <v>518</v>
      </c>
      <c r="J316">
        <v>5</v>
      </c>
      <c r="K316">
        <f t="shared" si="39"/>
        <v>5</v>
      </c>
      <c r="L316">
        <f t="shared" si="40"/>
        <v>5</v>
      </c>
      <c r="M316">
        <f t="shared" si="41"/>
        <v>5</v>
      </c>
      <c r="N316">
        <f t="shared" si="42"/>
        <v>5</v>
      </c>
      <c r="O316">
        <f t="shared" si="43"/>
        <v>5</v>
      </c>
      <c r="P316">
        <f t="shared" si="44"/>
        <v>5</v>
      </c>
      <c r="Q316">
        <f t="shared" si="45"/>
        <v>0</v>
      </c>
      <c r="R316">
        <f t="shared" si="46"/>
        <v>5</v>
      </c>
      <c r="T316" s="64">
        <f t="shared" si="47"/>
        <v>9.1999999999999993</v>
      </c>
    </row>
    <row r="317" spans="1:20">
      <c r="A317" t="s">
        <v>296</v>
      </c>
      <c r="B317" t="s">
        <v>375</v>
      </c>
      <c r="C317" t="s">
        <v>514</v>
      </c>
      <c r="D317" t="s">
        <v>514</v>
      </c>
      <c r="E317" t="s">
        <v>518</v>
      </c>
      <c r="F317" t="s">
        <v>518</v>
      </c>
      <c r="G317" t="s">
        <v>518</v>
      </c>
      <c r="H317" t="s">
        <v>518</v>
      </c>
      <c r="I317" t="s">
        <v>518</v>
      </c>
      <c r="J317">
        <v>0</v>
      </c>
      <c r="K317">
        <f t="shared" si="39"/>
        <v>0</v>
      </c>
      <c r="L317">
        <f t="shared" si="40"/>
        <v>0</v>
      </c>
      <c r="M317">
        <f t="shared" si="41"/>
        <v>0</v>
      </c>
      <c r="N317">
        <f t="shared" si="42"/>
        <v>0</v>
      </c>
      <c r="O317">
        <f t="shared" si="43"/>
        <v>0</v>
      </c>
      <c r="P317">
        <f t="shared" si="44"/>
        <v>0</v>
      </c>
      <c r="Q317">
        <f t="shared" si="45"/>
        <v>0</v>
      </c>
      <c r="R317">
        <f t="shared" si="46"/>
        <v>0</v>
      </c>
      <c r="T317" s="64">
        <f t="shared" si="47"/>
        <v>0</v>
      </c>
    </row>
    <row r="318" spans="1:20">
      <c r="A318" t="s">
        <v>296</v>
      </c>
      <c r="B318" t="s">
        <v>376</v>
      </c>
      <c r="C318" t="s">
        <v>513</v>
      </c>
      <c r="D318" t="s">
        <v>514</v>
      </c>
      <c r="E318" t="s">
        <v>514</v>
      </c>
      <c r="F318" t="s">
        <v>514</v>
      </c>
      <c r="G318" t="s">
        <v>514</v>
      </c>
      <c r="H318" t="s">
        <v>513</v>
      </c>
      <c r="I318" t="s">
        <v>518</v>
      </c>
      <c r="J318">
        <v>0</v>
      </c>
      <c r="K318">
        <f t="shared" si="39"/>
        <v>5</v>
      </c>
      <c r="L318">
        <f t="shared" si="40"/>
        <v>0</v>
      </c>
      <c r="M318">
        <f t="shared" si="41"/>
        <v>0</v>
      </c>
      <c r="N318">
        <f t="shared" si="42"/>
        <v>0</v>
      </c>
      <c r="O318">
        <f t="shared" si="43"/>
        <v>0</v>
      </c>
      <c r="P318">
        <f t="shared" si="44"/>
        <v>5</v>
      </c>
      <c r="Q318">
        <f t="shared" si="45"/>
        <v>0</v>
      </c>
      <c r="R318">
        <f t="shared" si="46"/>
        <v>0</v>
      </c>
      <c r="T318" s="64">
        <f t="shared" si="47"/>
        <v>2.8</v>
      </c>
    </row>
    <row r="319" spans="1:20">
      <c r="A319" t="s">
        <v>296</v>
      </c>
      <c r="B319" t="s">
        <v>377</v>
      </c>
      <c r="C319" t="s">
        <v>514</v>
      </c>
      <c r="D319" t="s">
        <v>514</v>
      </c>
      <c r="E319" t="s">
        <v>518</v>
      </c>
      <c r="F319" t="s">
        <v>514</v>
      </c>
      <c r="G319" t="s">
        <v>514</v>
      </c>
      <c r="H319" t="s">
        <v>514</v>
      </c>
      <c r="I319" t="s">
        <v>514</v>
      </c>
      <c r="J319">
        <v>0</v>
      </c>
      <c r="K319">
        <f t="shared" si="39"/>
        <v>0</v>
      </c>
      <c r="L319">
        <f t="shared" si="40"/>
        <v>0</v>
      </c>
      <c r="M319">
        <f t="shared" si="41"/>
        <v>0</v>
      </c>
      <c r="N319">
        <f t="shared" si="42"/>
        <v>0</v>
      </c>
      <c r="O319">
        <f t="shared" si="43"/>
        <v>0</v>
      </c>
      <c r="P319">
        <f t="shared" si="44"/>
        <v>0</v>
      </c>
      <c r="Q319">
        <f t="shared" si="45"/>
        <v>0</v>
      </c>
      <c r="R319">
        <f t="shared" si="46"/>
        <v>0</v>
      </c>
      <c r="T319" s="64">
        <f t="shared" si="47"/>
        <v>0</v>
      </c>
    </row>
    <row r="320" spans="1:20">
      <c r="A320" t="s">
        <v>296</v>
      </c>
      <c r="B320" t="s">
        <v>378</v>
      </c>
      <c r="C320" t="s">
        <v>513</v>
      </c>
      <c r="D320" t="s">
        <v>513</v>
      </c>
      <c r="E320" t="s">
        <v>513</v>
      </c>
      <c r="F320" t="s">
        <v>513</v>
      </c>
      <c r="G320" t="s">
        <v>513</v>
      </c>
      <c r="H320" t="s">
        <v>513</v>
      </c>
      <c r="I320" t="s">
        <v>513</v>
      </c>
      <c r="J320">
        <v>5</v>
      </c>
      <c r="K320">
        <f t="shared" si="39"/>
        <v>5</v>
      </c>
      <c r="L320">
        <f t="shared" si="40"/>
        <v>5</v>
      </c>
      <c r="M320">
        <f t="shared" si="41"/>
        <v>5</v>
      </c>
      <c r="N320">
        <f t="shared" si="42"/>
        <v>5</v>
      </c>
      <c r="O320">
        <f t="shared" si="43"/>
        <v>5</v>
      </c>
      <c r="P320">
        <f t="shared" si="44"/>
        <v>5</v>
      </c>
      <c r="Q320">
        <f t="shared" si="45"/>
        <v>5</v>
      </c>
      <c r="R320">
        <f t="shared" si="46"/>
        <v>5</v>
      </c>
      <c r="T320" s="64">
        <f t="shared" si="47"/>
        <v>11.2</v>
      </c>
    </row>
    <row r="321" spans="1:20">
      <c r="A321" t="s">
        <v>296</v>
      </c>
      <c r="B321" t="s">
        <v>379</v>
      </c>
      <c r="C321" t="s">
        <v>513</v>
      </c>
      <c r="D321" t="s">
        <v>513</v>
      </c>
      <c r="E321" t="s">
        <v>513</v>
      </c>
      <c r="F321" t="s">
        <v>513</v>
      </c>
      <c r="G321" t="s">
        <v>513</v>
      </c>
      <c r="H321" t="s">
        <v>513</v>
      </c>
      <c r="I321" t="s">
        <v>513</v>
      </c>
      <c r="J321">
        <v>0</v>
      </c>
      <c r="K321">
        <f t="shared" si="39"/>
        <v>5</v>
      </c>
      <c r="L321">
        <f t="shared" si="40"/>
        <v>5</v>
      </c>
      <c r="M321">
        <f t="shared" si="41"/>
        <v>5</v>
      </c>
      <c r="N321">
        <f t="shared" si="42"/>
        <v>5</v>
      </c>
      <c r="O321">
        <f t="shared" si="43"/>
        <v>5</v>
      </c>
      <c r="P321">
        <f t="shared" si="44"/>
        <v>5</v>
      </c>
      <c r="Q321">
        <f t="shared" si="45"/>
        <v>5</v>
      </c>
      <c r="R321">
        <f t="shared" si="46"/>
        <v>0</v>
      </c>
      <c r="T321" s="64">
        <f t="shared" si="47"/>
        <v>9.1999999999999993</v>
      </c>
    </row>
    <row r="322" spans="1:20">
      <c r="A322" t="s">
        <v>296</v>
      </c>
      <c r="B322" t="s">
        <v>380</v>
      </c>
      <c r="C322" t="s">
        <v>513</v>
      </c>
      <c r="D322" t="s">
        <v>514</v>
      </c>
      <c r="E322" t="s">
        <v>518</v>
      </c>
      <c r="F322" t="s">
        <v>518</v>
      </c>
      <c r="G322" t="s">
        <v>518</v>
      </c>
      <c r="H322" t="s">
        <v>514</v>
      </c>
      <c r="I322" t="s">
        <v>518</v>
      </c>
      <c r="J322">
        <v>0</v>
      </c>
      <c r="K322">
        <f t="shared" si="39"/>
        <v>5</v>
      </c>
      <c r="L322">
        <f t="shared" si="40"/>
        <v>0</v>
      </c>
      <c r="M322">
        <f t="shared" si="41"/>
        <v>0</v>
      </c>
      <c r="N322">
        <f t="shared" si="42"/>
        <v>0</v>
      </c>
      <c r="O322">
        <f t="shared" si="43"/>
        <v>0</v>
      </c>
      <c r="P322">
        <f t="shared" si="44"/>
        <v>0</v>
      </c>
      <c r="Q322">
        <f t="shared" si="45"/>
        <v>0</v>
      </c>
      <c r="R322">
        <f t="shared" si="46"/>
        <v>0</v>
      </c>
      <c r="T322" s="64">
        <f t="shared" si="47"/>
        <v>2</v>
      </c>
    </row>
    <row r="323" spans="1:20">
      <c r="A323" t="s">
        <v>296</v>
      </c>
      <c r="B323" t="s">
        <v>381</v>
      </c>
      <c r="C323" t="s">
        <v>518</v>
      </c>
      <c r="D323" t="s">
        <v>514</v>
      </c>
      <c r="E323" t="s">
        <v>518</v>
      </c>
      <c r="F323" t="s">
        <v>518</v>
      </c>
      <c r="G323" t="s">
        <v>513</v>
      </c>
      <c r="H323" t="s">
        <v>518</v>
      </c>
      <c r="I323" t="s">
        <v>518</v>
      </c>
      <c r="J323">
        <v>0</v>
      </c>
      <c r="K323">
        <f t="shared" ref="K323:K386" si="48">IF(C323="Yes",5,0)</f>
        <v>0</v>
      </c>
      <c r="L323">
        <f t="shared" ref="L323:L386" si="49">IF(D323="Yes",5,0)</f>
        <v>0</v>
      </c>
      <c r="M323">
        <f t="shared" ref="M323:M386" si="50">IF(E323="Yes",5,0)</f>
        <v>0</v>
      </c>
      <c r="N323">
        <f t="shared" ref="N323:N386" si="51">IF(F323="Yes",5,0)</f>
        <v>0</v>
      </c>
      <c r="O323">
        <f t="shared" ref="O323:O386" si="52">IF(G323="Yes",5,0)</f>
        <v>5</v>
      </c>
      <c r="P323">
        <f t="shared" ref="P323:P386" si="53">IF(H323="Yes",5,0)</f>
        <v>0</v>
      </c>
      <c r="Q323">
        <f t="shared" ref="Q323:Q386" si="54">IF(I323="Yes",5,0)</f>
        <v>0</v>
      </c>
      <c r="R323">
        <f t="shared" si="46"/>
        <v>0</v>
      </c>
      <c r="T323" s="64">
        <f t="shared" si="47"/>
        <v>2</v>
      </c>
    </row>
    <row r="324" spans="1:20">
      <c r="A324" t="s">
        <v>296</v>
      </c>
      <c r="B324" t="s">
        <v>382</v>
      </c>
      <c r="C324" t="s">
        <v>518</v>
      </c>
      <c r="D324" t="s">
        <v>514</v>
      </c>
      <c r="E324" t="s">
        <v>518</v>
      </c>
      <c r="F324" t="s">
        <v>518</v>
      </c>
      <c r="G324" t="s">
        <v>518</v>
      </c>
      <c r="H324" t="s">
        <v>518</v>
      </c>
      <c r="I324" t="s">
        <v>518</v>
      </c>
      <c r="J324">
        <v>0</v>
      </c>
      <c r="K324">
        <f t="shared" si="48"/>
        <v>0</v>
      </c>
      <c r="L324">
        <f t="shared" si="49"/>
        <v>0</v>
      </c>
      <c r="M324">
        <f t="shared" si="50"/>
        <v>0</v>
      </c>
      <c r="N324">
        <f t="shared" si="51"/>
        <v>0</v>
      </c>
      <c r="O324">
        <f t="shared" si="52"/>
        <v>0</v>
      </c>
      <c r="P324">
        <f t="shared" si="53"/>
        <v>0</v>
      </c>
      <c r="Q324">
        <f t="shared" si="54"/>
        <v>0</v>
      </c>
      <c r="R324">
        <f t="shared" ref="R324:R387" si="55">J324</f>
        <v>0</v>
      </c>
      <c r="T324" s="64">
        <f t="shared" si="47"/>
        <v>0</v>
      </c>
    </row>
    <row r="325" spans="1:20">
      <c r="A325" t="s">
        <v>296</v>
      </c>
      <c r="B325" t="s">
        <v>383</v>
      </c>
      <c r="C325" t="s">
        <v>518</v>
      </c>
      <c r="D325" t="s">
        <v>514</v>
      </c>
      <c r="E325" t="s">
        <v>518</v>
      </c>
      <c r="F325" t="s">
        <v>514</v>
      </c>
      <c r="G325" t="s">
        <v>518</v>
      </c>
      <c r="H325" t="s">
        <v>518</v>
      </c>
      <c r="I325" t="s">
        <v>518</v>
      </c>
      <c r="J325">
        <v>0</v>
      </c>
      <c r="K325">
        <f t="shared" si="48"/>
        <v>0</v>
      </c>
      <c r="L325">
        <f t="shared" si="49"/>
        <v>0</v>
      </c>
      <c r="M325">
        <f t="shared" si="50"/>
        <v>0</v>
      </c>
      <c r="N325">
        <f t="shared" si="51"/>
        <v>0</v>
      </c>
      <c r="O325">
        <f t="shared" si="52"/>
        <v>0</v>
      </c>
      <c r="P325">
        <f t="shared" si="53"/>
        <v>0</v>
      </c>
      <c r="Q325">
        <f t="shared" si="54"/>
        <v>0</v>
      </c>
      <c r="R325">
        <f t="shared" si="55"/>
        <v>0</v>
      </c>
      <c r="T325" s="64">
        <f t="shared" si="47"/>
        <v>0</v>
      </c>
    </row>
    <row r="326" spans="1:20">
      <c r="A326" t="s">
        <v>296</v>
      </c>
      <c r="B326" t="s">
        <v>384</v>
      </c>
      <c r="C326" t="s">
        <v>518</v>
      </c>
      <c r="D326" t="s">
        <v>514</v>
      </c>
      <c r="E326" t="s">
        <v>514</v>
      </c>
      <c r="F326" t="s">
        <v>514</v>
      </c>
      <c r="G326" t="s">
        <v>514</v>
      </c>
      <c r="H326" t="s">
        <v>514</v>
      </c>
      <c r="I326" t="s">
        <v>513</v>
      </c>
      <c r="J326">
        <v>5</v>
      </c>
      <c r="K326">
        <f t="shared" si="48"/>
        <v>0</v>
      </c>
      <c r="L326">
        <f t="shared" si="49"/>
        <v>0</v>
      </c>
      <c r="M326">
        <f t="shared" si="50"/>
        <v>0</v>
      </c>
      <c r="N326">
        <f t="shared" si="51"/>
        <v>0</v>
      </c>
      <c r="O326">
        <f t="shared" si="52"/>
        <v>0</v>
      </c>
      <c r="P326">
        <f t="shared" si="53"/>
        <v>0</v>
      </c>
      <c r="Q326">
        <f t="shared" si="54"/>
        <v>5</v>
      </c>
      <c r="R326">
        <f t="shared" si="55"/>
        <v>5</v>
      </c>
      <c r="T326" s="64">
        <f t="shared" si="47"/>
        <v>4</v>
      </c>
    </row>
    <row r="327" spans="1:20">
      <c r="A327" t="s">
        <v>296</v>
      </c>
      <c r="B327" t="s">
        <v>385</v>
      </c>
      <c r="C327" t="s">
        <v>513</v>
      </c>
      <c r="D327" t="s">
        <v>513</v>
      </c>
      <c r="E327" t="s">
        <v>513</v>
      </c>
      <c r="F327" t="s">
        <v>513</v>
      </c>
      <c r="G327" t="s">
        <v>513</v>
      </c>
      <c r="H327" t="s">
        <v>513</v>
      </c>
      <c r="I327" t="s">
        <v>518</v>
      </c>
      <c r="J327">
        <v>5</v>
      </c>
      <c r="K327">
        <f t="shared" si="48"/>
        <v>5</v>
      </c>
      <c r="L327">
        <f t="shared" si="49"/>
        <v>5</v>
      </c>
      <c r="M327">
        <f t="shared" si="50"/>
        <v>5</v>
      </c>
      <c r="N327">
        <f t="shared" si="51"/>
        <v>5</v>
      </c>
      <c r="O327">
        <f t="shared" si="52"/>
        <v>5</v>
      </c>
      <c r="P327">
        <f t="shared" si="53"/>
        <v>5</v>
      </c>
      <c r="Q327">
        <f t="shared" si="54"/>
        <v>0</v>
      </c>
      <c r="R327">
        <f t="shared" si="55"/>
        <v>5</v>
      </c>
      <c r="T327" s="64">
        <f t="shared" si="47"/>
        <v>9.1999999999999993</v>
      </c>
    </row>
    <row r="328" spans="1:20">
      <c r="A328" t="s">
        <v>296</v>
      </c>
      <c r="B328" t="s">
        <v>386</v>
      </c>
      <c r="C328" t="s">
        <v>513</v>
      </c>
      <c r="D328" t="s">
        <v>513</v>
      </c>
      <c r="E328" t="s">
        <v>513</v>
      </c>
      <c r="F328" t="s">
        <v>513</v>
      </c>
      <c r="G328" t="s">
        <v>513</v>
      </c>
      <c r="H328" t="s">
        <v>513</v>
      </c>
      <c r="I328" t="s">
        <v>514</v>
      </c>
      <c r="J328">
        <v>5</v>
      </c>
      <c r="K328">
        <f t="shared" si="48"/>
        <v>5</v>
      </c>
      <c r="L328">
        <f t="shared" si="49"/>
        <v>5</v>
      </c>
      <c r="M328">
        <f t="shared" si="50"/>
        <v>5</v>
      </c>
      <c r="N328">
        <f t="shared" si="51"/>
        <v>5</v>
      </c>
      <c r="O328">
        <f t="shared" si="52"/>
        <v>5</v>
      </c>
      <c r="P328">
        <f t="shared" si="53"/>
        <v>5</v>
      </c>
      <c r="Q328">
        <f t="shared" si="54"/>
        <v>0</v>
      </c>
      <c r="R328">
        <f t="shared" si="55"/>
        <v>5</v>
      </c>
      <c r="T328" s="64">
        <f t="shared" si="47"/>
        <v>9.1999999999999993</v>
      </c>
    </row>
    <row r="329" spans="1:20">
      <c r="A329" t="s">
        <v>296</v>
      </c>
      <c r="B329" t="s">
        <v>387</v>
      </c>
      <c r="C329" t="s">
        <v>513</v>
      </c>
      <c r="D329" t="s">
        <v>513</v>
      </c>
      <c r="E329" t="s">
        <v>513</v>
      </c>
      <c r="F329" t="s">
        <v>513</v>
      </c>
      <c r="G329" t="s">
        <v>513</v>
      </c>
      <c r="H329" t="s">
        <v>513</v>
      </c>
      <c r="I329" t="s">
        <v>514</v>
      </c>
      <c r="J329">
        <v>5</v>
      </c>
      <c r="K329">
        <f t="shared" si="48"/>
        <v>5</v>
      </c>
      <c r="L329">
        <f t="shared" si="49"/>
        <v>5</v>
      </c>
      <c r="M329">
        <f t="shared" si="50"/>
        <v>5</v>
      </c>
      <c r="N329">
        <f t="shared" si="51"/>
        <v>5</v>
      </c>
      <c r="O329">
        <f t="shared" si="52"/>
        <v>5</v>
      </c>
      <c r="P329">
        <f t="shared" si="53"/>
        <v>5</v>
      </c>
      <c r="Q329">
        <f t="shared" si="54"/>
        <v>0</v>
      </c>
      <c r="R329">
        <f t="shared" si="55"/>
        <v>5</v>
      </c>
      <c r="T329" s="64">
        <f t="shared" si="47"/>
        <v>9.1999999999999993</v>
      </c>
    </row>
    <row r="330" spans="1:20">
      <c r="A330" t="s">
        <v>296</v>
      </c>
      <c r="B330" t="s">
        <v>388</v>
      </c>
      <c r="C330" t="s">
        <v>513</v>
      </c>
      <c r="D330" t="s">
        <v>513</v>
      </c>
      <c r="E330" t="s">
        <v>513</v>
      </c>
      <c r="F330" t="s">
        <v>513</v>
      </c>
      <c r="G330" t="s">
        <v>513</v>
      </c>
      <c r="H330" t="s">
        <v>513</v>
      </c>
      <c r="I330" t="s">
        <v>514</v>
      </c>
      <c r="J330">
        <v>5</v>
      </c>
      <c r="K330">
        <f t="shared" si="48"/>
        <v>5</v>
      </c>
      <c r="L330">
        <f t="shared" si="49"/>
        <v>5</v>
      </c>
      <c r="M330">
        <f t="shared" si="50"/>
        <v>5</v>
      </c>
      <c r="N330">
        <f t="shared" si="51"/>
        <v>5</v>
      </c>
      <c r="O330">
        <f t="shared" si="52"/>
        <v>5</v>
      </c>
      <c r="P330">
        <f t="shared" si="53"/>
        <v>5</v>
      </c>
      <c r="Q330">
        <f t="shared" si="54"/>
        <v>0</v>
      </c>
      <c r="R330">
        <f t="shared" si="55"/>
        <v>5</v>
      </c>
      <c r="T330" s="64">
        <f t="shared" si="47"/>
        <v>9.1999999999999993</v>
      </c>
    </row>
    <row r="331" spans="1:20">
      <c r="A331" t="s">
        <v>296</v>
      </c>
      <c r="B331" t="s">
        <v>389</v>
      </c>
      <c r="C331" t="s">
        <v>518</v>
      </c>
      <c r="D331" t="s">
        <v>514</v>
      </c>
      <c r="E331" t="s">
        <v>518</v>
      </c>
      <c r="F331" t="s">
        <v>518</v>
      </c>
      <c r="G331" t="s">
        <v>518</v>
      </c>
      <c r="H331" t="s">
        <v>518</v>
      </c>
      <c r="I331" t="s">
        <v>518</v>
      </c>
      <c r="J331">
        <v>5</v>
      </c>
      <c r="K331">
        <f t="shared" si="48"/>
        <v>0</v>
      </c>
      <c r="L331">
        <f t="shared" si="49"/>
        <v>0</v>
      </c>
      <c r="M331">
        <f t="shared" si="50"/>
        <v>0</v>
      </c>
      <c r="N331">
        <f t="shared" si="51"/>
        <v>0</v>
      </c>
      <c r="O331">
        <f t="shared" si="52"/>
        <v>0</v>
      </c>
      <c r="P331">
        <f t="shared" si="53"/>
        <v>0</v>
      </c>
      <c r="Q331">
        <f t="shared" si="54"/>
        <v>0</v>
      </c>
      <c r="R331">
        <f t="shared" si="55"/>
        <v>5</v>
      </c>
      <c r="T331" s="64">
        <f t="shared" si="47"/>
        <v>2</v>
      </c>
    </row>
    <row r="332" spans="1:20">
      <c r="A332" t="s">
        <v>296</v>
      </c>
      <c r="B332" t="s">
        <v>390</v>
      </c>
      <c r="C332" t="s">
        <v>518</v>
      </c>
      <c r="D332" t="s">
        <v>514</v>
      </c>
      <c r="E332" t="s">
        <v>518</v>
      </c>
      <c r="F332" t="s">
        <v>518</v>
      </c>
      <c r="G332" t="s">
        <v>518</v>
      </c>
      <c r="H332" t="s">
        <v>518</v>
      </c>
      <c r="I332" t="s">
        <v>518</v>
      </c>
      <c r="J332">
        <v>0</v>
      </c>
      <c r="K332">
        <f t="shared" si="48"/>
        <v>0</v>
      </c>
      <c r="L332">
        <f t="shared" si="49"/>
        <v>0</v>
      </c>
      <c r="M332">
        <f t="shared" si="50"/>
        <v>0</v>
      </c>
      <c r="N332">
        <f t="shared" si="51"/>
        <v>0</v>
      </c>
      <c r="O332">
        <f t="shared" si="52"/>
        <v>0</v>
      </c>
      <c r="P332">
        <f t="shared" si="53"/>
        <v>0</v>
      </c>
      <c r="Q332">
        <f t="shared" si="54"/>
        <v>0</v>
      </c>
      <c r="R332">
        <f t="shared" si="55"/>
        <v>0</v>
      </c>
      <c r="T332" s="64">
        <f t="shared" si="47"/>
        <v>0</v>
      </c>
    </row>
    <row r="333" spans="1:20">
      <c r="A333" t="s">
        <v>296</v>
      </c>
      <c r="B333" t="s">
        <v>391</v>
      </c>
      <c r="C333" t="s">
        <v>513</v>
      </c>
      <c r="D333" t="s">
        <v>514</v>
      </c>
      <c r="E333" t="s">
        <v>518</v>
      </c>
      <c r="F333" t="s">
        <v>518</v>
      </c>
      <c r="G333" t="s">
        <v>518</v>
      </c>
      <c r="H333" t="s">
        <v>518</v>
      </c>
      <c r="I333" t="s">
        <v>518</v>
      </c>
      <c r="J333">
        <v>0</v>
      </c>
      <c r="K333">
        <f t="shared" si="48"/>
        <v>5</v>
      </c>
      <c r="L333">
        <f t="shared" si="49"/>
        <v>0</v>
      </c>
      <c r="M333">
        <f t="shared" si="50"/>
        <v>0</v>
      </c>
      <c r="N333">
        <f t="shared" si="51"/>
        <v>0</v>
      </c>
      <c r="O333">
        <f t="shared" si="52"/>
        <v>0</v>
      </c>
      <c r="P333">
        <f t="shared" si="53"/>
        <v>0</v>
      </c>
      <c r="Q333">
        <f t="shared" si="54"/>
        <v>0</v>
      </c>
      <c r="R333">
        <f t="shared" si="55"/>
        <v>0</v>
      </c>
      <c r="T333" s="64">
        <f t="shared" si="47"/>
        <v>2</v>
      </c>
    </row>
    <row r="334" spans="1:20">
      <c r="A334" t="s">
        <v>296</v>
      </c>
      <c r="B334" t="s">
        <v>392</v>
      </c>
      <c r="C334" t="s">
        <v>513</v>
      </c>
      <c r="D334" t="s">
        <v>513</v>
      </c>
      <c r="E334" t="s">
        <v>513</v>
      </c>
      <c r="F334" t="s">
        <v>513</v>
      </c>
      <c r="G334" t="s">
        <v>513</v>
      </c>
      <c r="H334" t="s">
        <v>513</v>
      </c>
      <c r="I334" t="s">
        <v>513</v>
      </c>
      <c r="J334">
        <v>5</v>
      </c>
      <c r="K334">
        <f t="shared" si="48"/>
        <v>5</v>
      </c>
      <c r="L334">
        <f t="shared" si="49"/>
        <v>5</v>
      </c>
      <c r="M334">
        <f t="shared" si="50"/>
        <v>5</v>
      </c>
      <c r="N334">
        <f t="shared" si="51"/>
        <v>5</v>
      </c>
      <c r="O334">
        <f t="shared" si="52"/>
        <v>5</v>
      </c>
      <c r="P334">
        <f t="shared" si="53"/>
        <v>5</v>
      </c>
      <c r="Q334">
        <f t="shared" si="54"/>
        <v>5</v>
      </c>
      <c r="R334">
        <f t="shared" si="55"/>
        <v>5</v>
      </c>
      <c r="T334" s="64">
        <f t="shared" si="47"/>
        <v>11.2</v>
      </c>
    </row>
    <row r="335" spans="1:20">
      <c r="A335" t="s">
        <v>296</v>
      </c>
      <c r="B335" t="s">
        <v>393</v>
      </c>
      <c r="C335" t="s">
        <v>514</v>
      </c>
      <c r="D335" t="s">
        <v>514</v>
      </c>
      <c r="E335" t="s">
        <v>518</v>
      </c>
      <c r="F335" t="s">
        <v>514</v>
      </c>
      <c r="G335" t="s">
        <v>514</v>
      </c>
      <c r="H335" t="s">
        <v>514</v>
      </c>
      <c r="I335" t="s">
        <v>514</v>
      </c>
      <c r="J335">
        <v>0</v>
      </c>
      <c r="K335">
        <f t="shared" si="48"/>
        <v>0</v>
      </c>
      <c r="L335">
        <f t="shared" si="49"/>
        <v>0</v>
      </c>
      <c r="M335">
        <f t="shared" si="50"/>
        <v>0</v>
      </c>
      <c r="N335">
        <f t="shared" si="51"/>
        <v>0</v>
      </c>
      <c r="O335">
        <f t="shared" si="52"/>
        <v>0</v>
      </c>
      <c r="P335">
        <f t="shared" si="53"/>
        <v>0</v>
      </c>
      <c r="Q335">
        <f t="shared" si="54"/>
        <v>0</v>
      </c>
      <c r="R335">
        <f t="shared" si="55"/>
        <v>0</v>
      </c>
      <c r="T335" s="64">
        <f t="shared" si="47"/>
        <v>0</v>
      </c>
    </row>
    <row r="336" spans="1:20">
      <c r="A336" t="s">
        <v>296</v>
      </c>
      <c r="B336" t="s">
        <v>394</v>
      </c>
      <c r="C336" t="s">
        <v>513</v>
      </c>
      <c r="D336" t="s">
        <v>513</v>
      </c>
      <c r="E336" t="s">
        <v>513</v>
      </c>
      <c r="F336" t="s">
        <v>513</v>
      </c>
      <c r="G336" t="s">
        <v>513</v>
      </c>
      <c r="H336" t="s">
        <v>513</v>
      </c>
      <c r="I336" t="s">
        <v>513</v>
      </c>
      <c r="J336">
        <v>5</v>
      </c>
      <c r="K336">
        <f t="shared" si="48"/>
        <v>5</v>
      </c>
      <c r="L336">
        <f t="shared" si="49"/>
        <v>5</v>
      </c>
      <c r="M336">
        <f t="shared" si="50"/>
        <v>5</v>
      </c>
      <c r="N336">
        <f t="shared" si="51"/>
        <v>5</v>
      </c>
      <c r="O336">
        <f t="shared" si="52"/>
        <v>5</v>
      </c>
      <c r="P336">
        <f t="shared" si="53"/>
        <v>5</v>
      </c>
      <c r="Q336">
        <f t="shared" si="54"/>
        <v>5</v>
      </c>
      <c r="R336">
        <f t="shared" si="55"/>
        <v>5</v>
      </c>
      <c r="T336" s="64">
        <f t="shared" si="47"/>
        <v>11.2</v>
      </c>
    </row>
    <row r="337" spans="1:20">
      <c r="A337" t="s">
        <v>296</v>
      </c>
      <c r="B337" t="s">
        <v>395</v>
      </c>
      <c r="C337" t="s">
        <v>514</v>
      </c>
      <c r="D337" t="s">
        <v>514</v>
      </c>
      <c r="E337" t="s">
        <v>514</v>
      </c>
      <c r="F337" t="s">
        <v>514</v>
      </c>
      <c r="G337" t="s">
        <v>514</v>
      </c>
      <c r="H337" t="s">
        <v>514</v>
      </c>
      <c r="I337" t="s">
        <v>514</v>
      </c>
      <c r="J337">
        <v>0</v>
      </c>
      <c r="K337">
        <f t="shared" si="48"/>
        <v>0</v>
      </c>
      <c r="L337">
        <f t="shared" si="49"/>
        <v>0</v>
      </c>
      <c r="M337">
        <f t="shared" si="50"/>
        <v>0</v>
      </c>
      <c r="N337">
        <f t="shared" si="51"/>
        <v>0</v>
      </c>
      <c r="O337">
        <f t="shared" si="52"/>
        <v>0</v>
      </c>
      <c r="P337">
        <f t="shared" si="53"/>
        <v>0</v>
      </c>
      <c r="Q337">
        <f t="shared" si="54"/>
        <v>0</v>
      </c>
      <c r="R337">
        <f t="shared" si="55"/>
        <v>0</v>
      </c>
      <c r="T337" s="64">
        <f t="shared" si="47"/>
        <v>0</v>
      </c>
    </row>
    <row r="338" spans="1:20">
      <c r="A338" t="s">
        <v>296</v>
      </c>
      <c r="B338" t="s">
        <v>396</v>
      </c>
      <c r="C338" t="s">
        <v>513</v>
      </c>
      <c r="D338" t="s">
        <v>514</v>
      </c>
      <c r="E338" t="s">
        <v>514</v>
      </c>
      <c r="F338" t="s">
        <v>514</v>
      </c>
      <c r="G338" t="s">
        <v>514</v>
      </c>
      <c r="H338" t="s">
        <v>514</v>
      </c>
      <c r="I338" t="s">
        <v>514</v>
      </c>
      <c r="J338">
        <v>0</v>
      </c>
      <c r="K338">
        <f t="shared" si="48"/>
        <v>5</v>
      </c>
      <c r="L338">
        <f t="shared" si="49"/>
        <v>0</v>
      </c>
      <c r="M338">
        <f t="shared" si="50"/>
        <v>0</v>
      </c>
      <c r="N338">
        <f t="shared" si="51"/>
        <v>0</v>
      </c>
      <c r="O338">
        <f t="shared" si="52"/>
        <v>0</v>
      </c>
      <c r="P338">
        <f t="shared" si="53"/>
        <v>0</v>
      </c>
      <c r="Q338">
        <f t="shared" si="54"/>
        <v>0</v>
      </c>
      <c r="R338">
        <f t="shared" si="55"/>
        <v>0</v>
      </c>
      <c r="T338" s="64">
        <f t="shared" si="47"/>
        <v>2</v>
      </c>
    </row>
    <row r="339" spans="1:20">
      <c r="A339" t="s">
        <v>296</v>
      </c>
      <c r="B339" t="s">
        <v>397</v>
      </c>
      <c r="C339" t="s">
        <v>513</v>
      </c>
      <c r="D339" t="s">
        <v>514</v>
      </c>
      <c r="E339" s="65" t="s">
        <v>513</v>
      </c>
      <c r="F339" t="s">
        <v>513</v>
      </c>
      <c r="G339" t="s">
        <v>513</v>
      </c>
      <c r="H339" t="s">
        <v>514</v>
      </c>
      <c r="I339" t="s">
        <v>514</v>
      </c>
      <c r="J339">
        <v>0</v>
      </c>
      <c r="K339">
        <f t="shared" si="48"/>
        <v>5</v>
      </c>
      <c r="L339">
        <f t="shared" si="49"/>
        <v>0</v>
      </c>
      <c r="M339">
        <f t="shared" si="50"/>
        <v>5</v>
      </c>
      <c r="N339">
        <f t="shared" si="51"/>
        <v>5</v>
      </c>
      <c r="O339">
        <f t="shared" si="52"/>
        <v>5</v>
      </c>
      <c r="P339">
        <f t="shared" si="53"/>
        <v>0</v>
      </c>
      <c r="Q339">
        <f t="shared" si="54"/>
        <v>0</v>
      </c>
      <c r="R339">
        <f t="shared" si="55"/>
        <v>0</v>
      </c>
      <c r="S339" s="65" t="s">
        <v>603</v>
      </c>
      <c r="T339" s="64">
        <f t="shared" si="47"/>
        <v>5.6</v>
      </c>
    </row>
    <row r="340" spans="1:20">
      <c r="A340" t="s">
        <v>296</v>
      </c>
      <c r="B340" t="s">
        <v>398</v>
      </c>
      <c r="C340" t="s">
        <v>514</v>
      </c>
      <c r="D340" t="s">
        <v>514</v>
      </c>
      <c r="E340" t="s">
        <v>514</v>
      </c>
      <c r="F340" t="s">
        <v>514</v>
      </c>
      <c r="J340">
        <v>0</v>
      </c>
      <c r="K340">
        <f t="shared" si="48"/>
        <v>0</v>
      </c>
      <c r="L340">
        <f t="shared" si="49"/>
        <v>0</v>
      </c>
      <c r="M340">
        <f t="shared" si="50"/>
        <v>0</v>
      </c>
      <c r="N340">
        <f t="shared" si="51"/>
        <v>0</v>
      </c>
      <c r="O340">
        <f t="shared" si="52"/>
        <v>0</v>
      </c>
      <c r="P340">
        <f t="shared" si="53"/>
        <v>0</v>
      </c>
      <c r="Q340">
        <f t="shared" si="54"/>
        <v>0</v>
      </c>
      <c r="R340">
        <f t="shared" si="55"/>
        <v>0</v>
      </c>
      <c r="T340" s="64">
        <f t="shared" si="47"/>
        <v>0</v>
      </c>
    </row>
    <row r="341" spans="1:20">
      <c r="A341" t="s">
        <v>296</v>
      </c>
      <c r="B341" t="s">
        <v>399</v>
      </c>
      <c r="C341" t="s">
        <v>514</v>
      </c>
      <c r="D341" t="s">
        <v>514</v>
      </c>
      <c r="E341" t="s">
        <v>518</v>
      </c>
      <c r="F341" t="s">
        <v>518</v>
      </c>
      <c r="G341" t="s">
        <v>518</v>
      </c>
      <c r="H341" t="s">
        <v>518</v>
      </c>
      <c r="I341" t="s">
        <v>518</v>
      </c>
      <c r="J341">
        <v>0</v>
      </c>
      <c r="K341">
        <f t="shared" si="48"/>
        <v>0</v>
      </c>
      <c r="L341">
        <f t="shared" si="49"/>
        <v>0</v>
      </c>
      <c r="M341">
        <f t="shared" si="50"/>
        <v>0</v>
      </c>
      <c r="N341">
        <f t="shared" si="51"/>
        <v>0</v>
      </c>
      <c r="O341">
        <f t="shared" si="52"/>
        <v>0</v>
      </c>
      <c r="P341">
        <f t="shared" si="53"/>
        <v>0</v>
      </c>
      <c r="Q341">
        <f t="shared" si="54"/>
        <v>0</v>
      </c>
      <c r="R341">
        <f t="shared" si="55"/>
        <v>0</v>
      </c>
      <c r="T341" s="64">
        <f t="shared" si="47"/>
        <v>0</v>
      </c>
    </row>
    <row r="342" spans="1:20">
      <c r="A342" t="s">
        <v>296</v>
      </c>
      <c r="B342" t="s">
        <v>400</v>
      </c>
      <c r="C342" t="s">
        <v>514</v>
      </c>
      <c r="D342" t="s">
        <v>514</v>
      </c>
      <c r="E342" s="65" t="s">
        <v>513</v>
      </c>
      <c r="F342" t="s">
        <v>514</v>
      </c>
      <c r="G342" s="65" t="s">
        <v>513</v>
      </c>
      <c r="H342" s="65" t="s">
        <v>513</v>
      </c>
      <c r="I342" t="s">
        <v>518</v>
      </c>
      <c r="J342">
        <v>5</v>
      </c>
      <c r="K342">
        <f t="shared" si="48"/>
        <v>0</v>
      </c>
      <c r="L342">
        <f t="shared" si="49"/>
        <v>0</v>
      </c>
      <c r="M342">
        <f t="shared" si="50"/>
        <v>5</v>
      </c>
      <c r="N342">
        <f t="shared" si="51"/>
        <v>0</v>
      </c>
      <c r="O342">
        <f t="shared" si="52"/>
        <v>5</v>
      </c>
      <c r="P342">
        <f t="shared" si="53"/>
        <v>5</v>
      </c>
      <c r="Q342">
        <f t="shared" si="54"/>
        <v>0</v>
      </c>
      <c r="R342">
        <f t="shared" si="55"/>
        <v>5</v>
      </c>
      <c r="S342" s="65" t="s">
        <v>603</v>
      </c>
      <c r="T342" s="64">
        <f t="shared" si="47"/>
        <v>5.6</v>
      </c>
    </row>
    <row r="343" spans="1:20">
      <c r="A343" t="s">
        <v>296</v>
      </c>
      <c r="B343" t="s">
        <v>401</v>
      </c>
      <c r="C343" t="s">
        <v>513</v>
      </c>
      <c r="D343" t="s">
        <v>513</v>
      </c>
      <c r="E343" t="s">
        <v>513</v>
      </c>
      <c r="F343" t="s">
        <v>513</v>
      </c>
      <c r="G343" t="s">
        <v>513</v>
      </c>
      <c r="H343" t="s">
        <v>513</v>
      </c>
      <c r="I343" t="s">
        <v>514</v>
      </c>
      <c r="J343">
        <v>5</v>
      </c>
      <c r="K343">
        <f t="shared" si="48"/>
        <v>5</v>
      </c>
      <c r="L343">
        <f t="shared" si="49"/>
        <v>5</v>
      </c>
      <c r="M343">
        <f t="shared" si="50"/>
        <v>5</v>
      </c>
      <c r="N343">
        <f t="shared" si="51"/>
        <v>5</v>
      </c>
      <c r="O343">
        <f t="shared" si="52"/>
        <v>5</v>
      </c>
      <c r="P343">
        <f t="shared" si="53"/>
        <v>5</v>
      </c>
      <c r="Q343">
        <f t="shared" si="54"/>
        <v>0</v>
      </c>
      <c r="R343">
        <f t="shared" si="55"/>
        <v>5</v>
      </c>
      <c r="T343" s="64">
        <f t="shared" si="47"/>
        <v>9.1999999999999993</v>
      </c>
    </row>
    <row r="344" spans="1:20">
      <c r="A344" t="s">
        <v>296</v>
      </c>
      <c r="B344" t="s">
        <v>402</v>
      </c>
      <c r="C344" t="s">
        <v>514</v>
      </c>
      <c r="D344" t="s">
        <v>514</v>
      </c>
      <c r="E344" t="s">
        <v>518</v>
      </c>
      <c r="F344" t="s">
        <v>518</v>
      </c>
      <c r="G344" t="s">
        <v>518</v>
      </c>
      <c r="H344" t="s">
        <v>518</v>
      </c>
      <c r="I344" t="s">
        <v>518</v>
      </c>
      <c r="J344">
        <v>0</v>
      </c>
      <c r="K344">
        <f t="shared" si="48"/>
        <v>0</v>
      </c>
      <c r="L344">
        <f t="shared" si="49"/>
        <v>0</v>
      </c>
      <c r="M344">
        <f t="shared" si="50"/>
        <v>0</v>
      </c>
      <c r="N344">
        <f t="shared" si="51"/>
        <v>0</v>
      </c>
      <c r="O344">
        <f t="shared" si="52"/>
        <v>0</v>
      </c>
      <c r="P344">
        <f t="shared" si="53"/>
        <v>0</v>
      </c>
      <c r="Q344">
        <f t="shared" si="54"/>
        <v>0</v>
      </c>
      <c r="R344">
        <f t="shared" si="55"/>
        <v>0</v>
      </c>
      <c r="T344" s="64">
        <f t="shared" si="47"/>
        <v>0</v>
      </c>
    </row>
    <row r="345" spans="1:20">
      <c r="A345" t="s">
        <v>296</v>
      </c>
      <c r="B345" t="s">
        <v>403</v>
      </c>
      <c r="C345" t="s">
        <v>513</v>
      </c>
      <c r="D345" t="s">
        <v>514</v>
      </c>
      <c r="E345" t="s">
        <v>518</v>
      </c>
      <c r="F345" t="s">
        <v>518</v>
      </c>
      <c r="G345" t="s">
        <v>518</v>
      </c>
      <c r="H345" t="s">
        <v>518</v>
      </c>
      <c r="I345" t="s">
        <v>518</v>
      </c>
      <c r="J345">
        <v>0</v>
      </c>
      <c r="K345">
        <f t="shared" si="48"/>
        <v>5</v>
      </c>
      <c r="L345">
        <f t="shared" si="49"/>
        <v>0</v>
      </c>
      <c r="M345">
        <f t="shared" si="50"/>
        <v>0</v>
      </c>
      <c r="N345">
        <f t="shared" si="51"/>
        <v>0</v>
      </c>
      <c r="O345">
        <f t="shared" si="52"/>
        <v>0</v>
      </c>
      <c r="P345">
        <f t="shared" si="53"/>
        <v>0</v>
      </c>
      <c r="Q345">
        <f t="shared" si="54"/>
        <v>0</v>
      </c>
      <c r="R345">
        <f t="shared" si="55"/>
        <v>0</v>
      </c>
      <c r="T345" s="64">
        <f t="shared" si="47"/>
        <v>2</v>
      </c>
    </row>
    <row r="346" spans="1:20">
      <c r="A346" t="s">
        <v>296</v>
      </c>
      <c r="B346" t="s">
        <v>404</v>
      </c>
      <c r="C346" t="s">
        <v>513</v>
      </c>
      <c r="D346" t="s">
        <v>513</v>
      </c>
      <c r="E346" t="s">
        <v>518</v>
      </c>
      <c r="F346" t="s">
        <v>518</v>
      </c>
      <c r="G346" t="s">
        <v>513</v>
      </c>
      <c r="H346" t="s">
        <v>518</v>
      </c>
      <c r="I346" t="s">
        <v>518</v>
      </c>
      <c r="J346">
        <v>0</v>
      </c>
      <c r="K346">
        <f t="shared" si="48"/>
        <v>5</v>
      </c>
      <c r="L346">
        <f t="shared" si="49"/>
        <v>5</v>
      </c>
      <c r="M346">
        <f t="shared" si="50"/>
        <v>0</v>
      </c>
      <c r="N346">
        <f t="shared" si="51"/>
        <v>0</v>
      </c>
      <c r="O346">
        <f t="shared" si="52"/>
        <v>5</v>
      </c>
      <c r="P346">
        <f t="shared" si="53"/>
        <v>0</v>
      </c>
      <c r="Q346">
        <f t="shared" si="54"/>
        <v>0</v>
      </c>
      <c r="R346">
        <f t="shared" si="55"/>
        <v>0</v>
      </c>
      <c r="T346" s="64">
        <f t="shared" si="47"/>
        <v>4.8</v>
      </c>
    </row>
    <row r="347" spans="1:20">
      <c r="A347" t="s">
        <v>296</v>
      </c>
      <c r="B347" t="s">
        <v>405</v>
      </c>
      <c r="C347" t="s">
        <v>513</v>
      </c>
      <c r="D347" t="s">
        <v>514</v>
      </c>
      <c r="E347" t="s">
        <v>518</v>
      </c>
      <c r="F347" t="s">
        <v>518</v>
      </c>
      <c r="G347" t="s">
        <v>518</v>
      </c>
      <c r="H347" t="s">
        <v>518</v>
      </c>
      <c r="I347" t="s">
        <v>518</v>
      </c>
      <c r="J347">
        <v>0</v>
      </c>
      <c r="K347">
        <f t="shared" si="48"/>
        <v>5</v>
      </c>
      <c r="L347">
        <f t="shared" si="49"/>
        <v>0</v>
      </c>
      <c r="M347">
        <f t="shared" si="50"/>
        <v>0</v>
      </c>
      <c r="N347">
        <f t="shared" si="51"/>
        <v>0</v>
      </c>
      <c r="O347">
        <f t="shared" si="52"/>
        <v>0</v>
      </c>
      <c r="P347">
        <f t="shared" si="53"/>
        <v>0</v>
      </c>
      <c r="Q347">
        <f t="shared" si="54"/>
        <v>0</v>
      </c>
      <c r="R347">
        <f t="shared" si="55"/>
        <v>0</v>
      </c>
      <c r="T347" s="64">
        <f t="shared" si="47"/>
        <v>2</v>
      </c>
    </row>
    <row r="348" spans="1:20">
      <c r="A348" t="s">
        <v>296</v>
      </c>
      <c r="B348" t="s">
        <v>406</v>
      </c>
      <c r="C348" t="s">
        <v>513</v>
      </c>
      <c r="D348" t="s">
        <v>514</v>
      </c>
      <c r="E348" t="s">
        <v>518</v>
      </c>
      <c r="F348" t="s">
        <v>518</v>
      </c>
      <c r="G348" t="s">
        <v>518</v>
      </c>
      <c r="H348" t="s">
        <v>518</v>
      </c>
      <c r="I348" t="s">
        <v>518</v>
      </c>
      <c r="J348">
        <v>0</v>
      </c>
      <c r="K348">
        <f t="shared" si="48"/>
        <v>5</v>
      </c>
      <c r="L348">
        <f t="shared" si="49"/>
        <v>0</v>
      </c>
      <c r="M348">
        <f t="shared" si="50"/>
        <v>0</v>
      </c>
      <c r="N348">
        <f t="shared" si="51"/>
        <v>0</v>
      </c>
      <c r="O348">
        <f t="shared" si="52"/>
        <v>0</v>
      </c>
      <c r="P348">
        <f t="shared" si="53"/>
        <v>0</v>
      </c>
      <c r="Q348">
        <f t="shared" si="54"/>
        <v>0</v>
      </c>
      <c r="R348">
        <f t="shared" si="55"/>
        <v>0</v>
      </c>
      <c r="T348" s="64">
        <f t="shared" si="47"/>
        <v>2</v>
      </c>
    </row>
    <row r="349" spans="1:20">
      <c r="A349" t="s">
        <v>296</v>
      </c>
      <c r="B349" t="s">
        <v>407</v>
      </c>
      <c r="C349" t="s">
        <v>513</v>
      </c>
      <c r="D349" t="s">
        <v>514</v>
      </c>
      <c r="E349" t="s">
        <v>518</v>
      </c>
      <c r="F349" t="s">
        <v>518</v>
      </c>
      <c r="G349" t="s">
        <v>518</v>
      </c>
      <c r="H349" t="s">
        <v>518</v>
      </c>
      <c r="I349" t="s">
        <v>518</v>
      </c>
      <c r="J349">
        <v>0</v>
      </c>
      <c r="K349">
        <f t="shared" si="48"/>
        <v>5</v>
      </c>
      <c r="L349">
        <f t="shared" si="49"/>
        <v>0</v>
      </c>
      <c r="M349">
        <f t="shared" si="50"/>
        <v>0</v>
      </c>
      <c r="N349">
        <f t="shared" si="51"/>
        <v>0</v>
      </c>
      <c r="O349">
        <f t="shared" si="52"/>
        <v>0</v>
      </c>
      <c r="P349">
        <f t="shared" si="53"/>
        <v>0</v>
      </c>
      <c r="Q349">
        <f t="shared" si="54"/>
        <v>0</v>
      </c>
      <c r="R349">
        <f t="shared" si="55"/>
        <v>0</v>
      </c>
      <c r="T349" s="64">
        <f t="shared" si="47"/>
        <v>2</v>
      </c>
    </row>
    <row r="350" spans="1:20">
      <c r="A350" t="s">
        <v>296</v>
      </c>
      <c r="B350" t="s">
        <v>408</v>
      </c>
      <c r="C350" t="s">
        <v>513</v>
      </c>
      <c r="D350" t="s">
        <v>514</v>
      </c>
      <c r="E350" t="s">
        <v>518</v>
      </c>
      <c r="F350" t="s">
        <v>518</v>
      </c>
      <c r="G350" t="s">
        <v>518</v>
      </c>
      <c r="H350" t="s">
        <v>518</v>
      </c>
      <c r="I350" t="s">
        <v>518</v>
      </c>
      <c r="J350">
        <v>0</v>
      </c>
      <c r="K350">
        <f t="shared" si="48"/>
        <v>5</v>
      </c>
      <c r="L350">
        <f t="shared" si="49"/>
        <v>0</v>
      </c>
      <c r="M350">
        <f t="shared" si="50"/>
        <v>0</v>
      </c>
      <c r="N350">
        <f t="shared" si="51"/>
        <v>0</v>
      </c>
      <c r="O350">
        <f t="shared" si="52"/>
        <v>0</v>
      </c>
      <c r="P350">
        <f t="shared" si="53"/>
        <v>0</v>
      </c>
      <c r="Q350">
        <f t="shared" si="54"/>
        <v>0</v>
      </c>
      <c r="R350">
        <f t="shared" si="55"/>
        <v>0</v>
      </c>
      <c r="T350" s="64">
        <f t="shared" si="47"/>
        <v>2</v>
      </c>
    </row>
    <row r="351" spans="1:20">
      <c r="A351" t="s">
        <v>296</v>
      </c>
      <c r="B351" t="s">
        <v>409</v>
      </c>
      <c r="C351" t="s">
        <v>518</v>
      </c>
      <c r="D351" t="s">
        <v>514</v>
      </c>
      <c r="E351" t="s">
        <v>518</v>
      </c>
      <c r="F351" t="s">
        <v>518</v>
      </c>
      <c r="G351" t="s">
        <v>518</v>
      </c>
      <c r="H351" t="s">
        <v>518</v>
      </c>
      <c r="I351" t="s">
        <v>518</v>
      </c>
      <c r="J351">
        <v>0</v>
      </c>
      <c r="K351">
        <f t="shared" si="48"/>
        <v>0</v>
      </c>
      <c r="L351">
        <f t="shared" si="49"/>
        <v>0</v>
      </c>
      <c r="M351">
        <f t="shared" si="50"/>
        <v>0</v>
      </c>
      <c r="N351">
        <f t="shared" si="51"/>
        <v>0</v>
      </c>
      <c r="O351">
        <f t="shared" si="52"/>
        <v>0</v>
      </c>
      <c r="P351">
        <f t="shared" si="53"/>
        <v>0</v>
      </c>
      <c r="Q351">
        <f t="shared" si="54"/>
        <v>0</v>
      </c>
      <c r="R351">
        <f t="shared" si="55"/>
        <v>0</v>
      </c>
      <c r="T351" s="64">
        <f t="shared" si="47"/>
        <v>0</v>
      </c>
    </row>
    <row r="352" spans="1:20">
      <c r="A352" t="s">
        <v>296</v>
      </c>
      <c r="B352" t="s">
        <v>410</v>
      </c>
      <c r="C352" t="s">
        <v>513</v>
      </c>
      <c r="D352" t="s">
        <v>514</v>
      </c>
      <c r="E352" t="s">
        <v>518</v>
      </c>
      <c r="F352" t="s">
        <v>518</v>
      </c>
      <c r="G352" t="s">
        <v>518</v>
      </c>
      <c r="H352" t="s">
        <v>518</v>
      </c>
      <c r="I352" t="s">
        <v>518</v>
      </c>
      <c r="J352">
        <v>0</v>
      </c>
      <c r="K352">
        <f t="shared" si="48"/>
        <v>5</v>
      </c>
      <c r="L352">
        <f t="shared" si="49"/>
        <v>0</v>
      </c>
      <c r="M352">
        <f t="shared" si="50"/>
        <v>0</v>
      </c>
      <c r="N352">
        <f t="shared" si="51"/>
        <v>0</v>
      </c>
      <c r="O352">
        <f t="shared" si="52"/>
        <v>0</v>
      </c>
      <c r="P352">
        <f t="shared" si="53"/>
        <v>0</v>
      </c>
      <c r="Q352">
        <f t="shared" si="54"/>
        <v>0</v>
      </c>
      <c r="R352">
        <f t="shared" si="55"/>
        <v>0</v>
      </c>
      <c r="T352" s="64">
        <f t="shared" si="47"/>
        <v>2</v>
      </c>
    </row>
    <row r="353" spans="1:20">
      <c r="A353" t="s">
        <v>296</v>
      </c>
      <c r="B353" t="s">
        <v>411</v>
      </c>
      <c r="C353" t="s">
        <v>513</v>
      </c>
      <c r="D353" t="s">
        <v>514</v>
      </c>
      <c r="E353" s="65" t="s">
        <v>513</v>
      </c>
      <c r="F353" s="65" t="s">
        <v>513</v>
      </c>
      <c r="G353" s="65" t="s">
        <v>513</v>
      </c>
      <c r="H353" t="s">
        <v>518</v>
      </c>
      <c r="I353" t="s">
        <v>518</v>
      </c>
      <c r="J353">
        <v>0</v>
      </c>
      <c r="K353">
        <f t="shared" si="48"/>
        <v>5</v>
      </c>
      <c r="L353">
        <f t="shared" si="49"/>
        <v>0</v>
      </c>
      <c r="M353">
        <f t="shared" si="50"/>
        <v>5</v>
      </c>
      <c r="N353">
        <f t="shared" si="51"/>
        <v>5</v>
      </c>
      <c r="O353">
        <f t="shared" si="52"/>
        <v>5</v>
      </c>
      <c r="P353">
        <f t="shared" si="53"/>
        <v>0</v>
      </c>
      <c r="Q353">
        <f t="shared" si="54"/>
        <v>0</v>
      </c>
      <c r="R353">
        <f t="shared" si="55"/>
        <v>0</v>
      </c>
      <c r="S353" s="65" t="s">
        <v>603</v>
      </c>
      <c r="T353" s="64">
        <f t="shared" si="47"/>
        <v>5.6</v>
      </c>
    </row>
    <row r="354" spans="1:20">
      <c r="A354" t="s">
        <v>296</v>
      </c>
      <c r="B354" t="s">
        <v>412</v>
      </c>
      <c r="C354" t="s">
        <v>513</v>
      </c>
      <c r="D354" t="s">
        <v>513</v>
      </c>
      <c r="E354" t="s">
        <v>518</v>
      </c>
      <c r="F354" t="s">
        <v>518</v>
      </c>
      <c r="G354" t="s">
        <v>513</v>
      </c>
      <c r="H354" t="s">
        <v>518</v>
      </c>
      <c r="I354" t="s">
        <v>518</v>
      </c>
      <c r="J354">
        <v>0</v>
      </c>
      <c r="K354">
        <f t="shared" si="48"/>
        <v>5</v>
      </c>
      <c r="L354">
        <f t="shared" si="49"/>
        <v>5</v>
      </c>
      <c r="M354">
        <f t="shared" si="50"/>
        <v>0</v>
      </c>
      <c r="N354">
        <f t="shared" si="51"/>
        <v>0</v>
      </c>
      <c r="O354">
        <f t="shared" si="52"/>
        <v>5</v>
      </c>
      <c r="P354">
        <f t="shared" si="53"/>
        <v>0</v>
      </c>
      <c r="Q354">
        <f t="shared" si="54"/>
        <v>0</v>
      </c>
      <c r="R354">
        <f t="shared" si="55"/>
        <v>0</v>
      </c>
      <c r="T354" s="64">
        <f t="shared" si="47"/>
        <v>4.8</v>
      </c>
    </row>
    <row r="355" spans="1:20">
      <c r="A355" t="s">
        <v>296</v>
      </c>
      <c r="B355" t="s">
        <v>413</v>
      </c>
      <c r="C355" t="s">
        <v>518</v>
      </c>
      <c r="D355" t="s">
        <v>514</v>
      </c>
      <c r="E355" t="s">
        <v>518</v>
      </c>
      <c r="F355" t="s">
        <v>518</v>
      </c>
      <c r="G355" t="s">
        <v>518</v>
      </c>
      <c r="H355" t="s">
        <v>518</v>
      </c>
      <c r="I355" t="s">
        <v>518</v>
      </c>
      <c r="J355">
        <v>0</v>
      </c>
      <c r="K355">
        <f t="shared" si="48"/>
        <v>0</v>
      </c>
      <c r="L355">
        <f t="shared" si="49"/>
        <v>0</v>
      </c>
      <c r="M355">
        <f t="shared" si="50"/>
        <v>0</v>
      </c>
      <c r="N355">
        <f t="shared" si="51"/>
        <v>0</v>
      </c>
      <c r="O355">
        <f t="shared" si="52"/>
        <v>0</v>
      </c>
      <c r="P355">
        <f t="shared" si="53"/>
        <v>0</v>
      </c>
      <c r="Q355">
        <f t="shared" si="54"/>
        <v>0</v>
      </c>
      <c r="R355">
        <f t="shared" si="55"/>
        <v>0</v>
      </c>
      <c r="T355" s="64">
        <f t="shared" si="47"/>
        <v>0</v>
      </c>
    </row>
    <row r="356" spans="1:20">
      <c r="A356" t="s">
        <v>296</v>
      </c>
      <c r="B356" t="s">
        <v>414</v>
      </c>
      <c r="C356" t="s">
        <v>513</v>
      </c>
      <c r="D356" t="s">
        <v>514</v>
      </c>
      <c r="E356" t="s">
        <v>514</v>
      </c>
      <c r="F356" t="s">
        <v>514</v>
      </c>
      <c r="G356" t="s">
        <v>514</v>
      </c>
      <c r="H356" t="s">
        <v>514</v>
      </c>
      <c r="I356" t="s">
        <v>514</v>
      </c>
      <c r="J356">
        <v>0</v>
      </c>
      <c r="K356">
        <f t="shared" si="48"/>
        <v>5</v>
      </c>
      <c r="L356">
        <f t="shared" si="49"/>
        <v>0</v>
      </c>
      <c r="M356">
        <f t="shared" si="50"/>
        <v>0</v>
      </c>
      <c r="N356">
        <f t="shared" si="51"/>
        <v>0</v>
      </c>
      <c r="O356">
        <f t="shared" si="52"/>
        <v>0</v>
      </c>
      <c r="P356">
        <f t="shared" si="53"/>
        <v>0</v>
      </c>
      <c r="Q356">
        <f t="shared" si="54"/>
        <v>0</v>
      </c>
      <c r="R356">
        <f t="shared" si="55"/>
        <v>0</v>
      </c>
      <c r="T356" s="64">
        <f t="shared" si="47"/>
        <v>2</v>
      </c>
    </row>
    <row r="357" spans="1:20">
      <c r="A357" t="s">
        <v>296</v>
      </c>
      <c r="B357" t="s">
        <v>415</v>
      </c>
      <c r="C357" t="s">
        <v>513</v>
      </c>
      <c r="D357" t="s">
        <v>514</v>
      </c>
      <c r="E357" t="s">
        <v>513</v>
      </c>
      <c r="F357" t="s">
        <v>513</v>
      </c>
      <c r="G357" t="s">
        <v>513</v>
      </c>
      <c r="H357" t="s">
        <v>513</v>
      </c>
      <c r="I357" t="s">
        <v>513</v>
      </c>
      <c r="J357">
        <v>0</v>
      </c>
      <c r="K357">
        <f t="shared" si="48"/>
        <v>5</v>
      </c>
      <c r="L357">
        <f t="shared" si="49"/>
        <v>0</v>
      </c>
      <c r="M357">
        <f t="shared" si="50"/>
        <v>5</v>
      </c>
      <c r="N357">
        <f t="shared" si="51"/>
        <v>5</v>
      </c>
      <c r="O357">
        <f t="shared" si="52"/>
        <v>5</v>
      </c>
      <c r="P357">
        <f t="shared" si="53"/>
        <v>5</v>
      </c>
      <c r="Q357">
        <f t="shared" si="54"/>
        <v>5</v>
      </c>
      <c r="R357">
        <f t="shared" si="55"/>
        <v>0</v>
      </c>
      <c r="T357" s="64">
        <f t="shared" si="47"/>
        <v>8.3999999999999986</v>
      </c>
    </row>
    <row r="358" spans="1:20">
      <c r="A358" t="s">
        <v>296</v>
      </c>
      <c r="B358" t="s">
        <v>416</v>
      </c>
      <c r="C358" t="s">
        <v>518</v>
      </c>
      <c r="D358" t="s">
        <v>514</v>
      </c>
      <c r="E358" t="s">
        <v>518</v>
      </c>
      <c r="F358" t="s">
        <v>518</v>
      </c>
      <c r="G358" t="s">
        <v>518</v>
      </c>
      <c r="H358" t="s">
        <v>518</v>
      </c>
      <c r="I358" t="s">
        <v>518</v>
      </c>
      <c r="J358">
        <v>0</v>
      </c>
      <c r="K358">
        <f t="shared" si="48"/>
        <v>0</v>
      </c>
      <c r="L358">
        <f t="shared" si="49"/>
        <v>0</v>
      </c>
      <c r="M358">
        <f t="shared" si="50"/>
        <v>0</v>
      </c>
      <c r="N358">
        <f t="shared" si="51"/>
        <v>0</v>
      </c>
      <c r="O358">
        <f t="shared" si="52"/>
        <v>0</v>
      </c>
      <c r="P358">
        <f t="shared" si="53"/>
        <v>0</v>
      </c>
      <c r="Q358">
        <f t="shared" si="54"/>
        <v>0</v>
      </c>
      <c r="R358">
        <f t="shared" si="55"/>
        <v>0</v>
      </c>
      <c r="T358" s="64">
        <f t="shared" si="47"/>
        <v>0</v>
      </c>
    </row>
    <row r="359" spans="1:20">
      <c r="A359" t="s">
        <v>296</v>
      </c>
      <c r="B359" t="s">
        <v>417</v>
      </c>
      <c r="C359" t="s">
        <v>518</v>
      </c>
      <c r="D359" t="s">
        <v>514</v>
      </c>
      <c r="E359" t="s">
        <v>518</v>
      </c>
      <c r="F359" t="s">
        <v>518</v>
      </c>
      <c r="G359" t="s">
        <v>518</v>
      </c>
      <c r="H359" t="s">
        <v>518</v>
      </c>
      <c r="I359" t="s">
        <v>518</v>
      </c>
      <c r="J359">
        <v>0</v>
      </c>
      <c r="K359">
        <f t="shared" si="48"/>
        <v>0</v>
      </c>
      <c r="L359">
        <f t="shared" si="49"/>
        <v>0</v>
      </c>
      <c r="M359">
        <f t="shared" si="50"/>
        <v>0</v>
      </c>
      <c r="N359">
        <f t="shared" si="51"/>
        <v>0</v>
      </c>
      <c r="O359">
        <f t="shared" si="52"/>
        <v>0</v>
      </c>
      <c r="P359">
        <f t="shared" si="53"/>
        <v>0</v>
      </c>
      <c r="Q359">
        <f t="shared" si="54"/>
        <v>0</v>
      </c>
      <c r="R359">
        <f t="shared" si="55"/>
        <v>0</v>
      </c>
      <c r="T359" s="64">
        <f t="shared" si="47"/>
        <v>0</v>
      </c>
    </row>
    <row r="360" spans="1:20">
      <c r="A360" t="s">
        <v>296</v>
      </c>
      <c r="B360" t="s">
        <v>418</v>
      </c>
      <c r="C360" t="s">
        <v>514</v>
      </c>
      <c r="D360" t="s">
        <v>514</v>
      </c>
      <c r="E360" s="65" t="s">
        <v>513</v>
      </c>
      <c r="F360" s="65" t="s">
        <v>513</v>
      </c>
      <c r="G360" t="s">
        <v>518</v>
      </c>
      <c r="H360" s="65" t="s">
        <v>513</v>
      </c>
      <c r="I360" s="65" t="s">
        <v>513</v>
      </c>
      <c r="J360">
        <v>5</v>
      </c>
      <c r="K360">
        <f t="shared" si="48"/>
        <v>0</v>
      </c>
      <c r="L360">
        <f t="shared" si="49"/>
        <v>0</v>
      </c>
      <c r="M360">
        <f t="shared" si="50"/>
        <v>5</v>
      </c>
      <c r="N360">
        <f t="shared" si="51"/>
        <v>5</v>
      </c>
      <c r="O360">
        <f t="shared" si="52"/>
        <v>0</v>
      </c>
      <c r="P360">
        <f t="shared" si="53"/>
        <v>5</v>
      </c>
      <c r="Q360">
        <f t="shared" si="54"/>
        <v>5</v>
      </c>
      <c r="R360">
        <f t="shared" si="55"/>
        <v>5</v>
      </c>
      <c r="S360" s="65" t="s">
        <v>603</v>
      </c>
      <c r="T360" s="64">
        <f t="shared" si="47"/>
        <v>6.4</v>
      </c>
    </row>
    <row r="361" spans="1:20">
      <c r="A361" t="s">
        <v>296</v>
      </c>
      <c r="B361" t="s">
        <v>419</v>
      </c>
      <c r="C361" t="s">
        <v>518</v>
      </c>
      <c r="D361" t="s">
        <v>514</v>
      </c>
      <c r="E361" t="s">
        <v>518</v>
      </c>
      <c r="F361" t="s">
        <v>518</v>
      </c>
      <c r="G361" t="s">
        <v>518</v>
      </c>
      <c r="H361" t="s">
        <v>518</v>
      </c>
      <c r="I361" t="s">
        <v>518</v>
      </c>
      <c r="J361">
        <v>0</v>
      </c>
      <c r="K361">
        <f t="shared" si="48"/>
        <v>0</v>
      </c>
      <c r="L361">
        <f t="shared" si="49"/>
        <v>0</v>
      </c>
      <c r="M361">
        <f t="shared" si="50"/>
        <v>0</v>
      </c>
      <c r="N361">
        <f t="shared" si="51"/>
        <v>0</v>
      </c>
      <c r="O361">
        <f t="shared" si="52"/>
        <v>0</v>
      </c>
      <c r="P361">
        <f t="shared" si="53"/>
        <v>0</v>
      </c>
      <c r="Q361">
        <f t="shared" si="54"/>
        <v>0</v>
      </c>
      <c r="R361">
        <f t="shared" si="55"/>
        <v>0</v>
      </c>
      <c r="T361" s="64">
        <f t="shared" si="47"/>
        <v>0</v>
      </c>
    </row>
    <row r="362" spans="1:20">
      <c r="A362" t="s">
        <v>296</v>
      </c>
      <c r="B362" t="s">
        <v>420</v>
      </c>
      <c r="C362" t="s">
        <v>513</v>
      </c>
      <c r="D362" t="s">
        <v>514</v>
      </c>
      <c r="E362" t="s">
        <v>518</v>
      </c>
      <c r="F362" t="s">
        <v>518</v>
      </c>
      <c r="G362" t="s">
        <v>518</v>
      </c>
      <c r="H362" t="s">
        <v>518</v>
      </c>
      <c r="I362" t="s">
        <v>518</v>
      </c>
      <c r="J362">
        <v>0</v>
      </c>
      <c r="K362">
        <f t="shared" si="48"/>
        <v>5</v>
      </c>
      <c r="L362">
        <f t="shared" si="49"/>
        <v>0</v>
      </c>
      <c r="M362">
        <f t="shared" si="50"/>
        <v>0</v>
      </c>
      <c r="N362">
        <f t="shared" si="51"/>
        <v>0</v>
      </c>
      <c r="O362">
        <f t="shared" si="52"/>
        <v>0</v>
      </c>
      <c r="P362">
        <f t="shared" si="53"/>
        <v>0</v>
      </c>
      <c r="Q362">
        <f t="shared" si="54"/>
        <v>0</v>
      </c>
      <c r="R362">
        <f t="shared" si="55"/>
        <v>0</v>
      </c>
      <c r="T362" s="64">
        <f t="shared" si="47"/>
        <v>2</v>
      </c>
    </row>
    <row r="363" spans="1:20">
      <c r="A363" t="s">
        <v>296</v>
      </c>
      <c r="B363" t="s">
        <v>421</v>
      </c>
      <c r="C363" t="s">
        <v>514</v>
      </c>
      <c r="D363" t="s">
        <v>514</v>
      </c>
      <c r="E363" t="s">
        <v>514</v>
      </c>
      <c r="F363" t="s">
        <v>518</v>
      </c>
      <c r="G363" t="s">
        <v>518</v>
      </c>
      <c r="H363" t="s">
        <v>518</v>
      </c>
      <c r="I363" t="s">
        <v>514</v>
      </c>
      <c r="J363">
        <v>0</v>
      </c>
      <c r="K363">
        <f t="shared" si="48"/>
        <v>0</v>
      </c>
      <c r="L363">
        <f t="shared" si="49"/>
        <v>0</v>
      </c>
      <c r="M363">
        <f t="shared" si="50"/>
        <v>0</v>
      </c>
      <c r="N363">
        <f t="shared" si="51"/>
        <v>0</v>
      </c>
      <c r="O363">
        <f t="shared" si="52"/>
        <v>0</v>
      </c>
      <c r="P363">
        <f t="shared" si="53"/>
        <v>0</v>
      </c>
      <c r="Q363">
        <f t="shared" si="54"/>
        <v>0</v>
      </c>
      <c r="R363">
        <f t="shared" si="55"/>
        <v>0</v>
      </c>
      <c r="T363" s="64">
        <f t="shared" si="47"/>
        <v>0</v>
      </c>
    </row>
    <row r="364" spans="1:20">
      <c r="A364" t="s">
        <v>296</v>
      </c>
      <c r="B364" t="s">
        <v>422</v>
      </c>
      <c r="C364" t="s">
        <v>514</v>
      </c>
      <c r="D364" t="s">
        <v>514</v>
      </c>
      <c r="E364" t="s">
        <v>514</v>
      </c>
      <c r="F364" t="s">
        <v>514</v>
      </c>
      <c r="G364" t="s">
        <v>514</v>
      </c>
      <c r="H364" t="s">
        <v>514</v>
      </c>
      <c r="I364" t="s">
        <v>514</v>
      </c>
      <c r="J364">
        <v>0</v>
      </c>
      <c r="K364">
        <f t="shared" si="48"/>
        <v>0</v>
      </c>
      <c r="L364">
        <f t="shared" si="49"/>
        <v>0</v>
      </c>
      <c r="M364">
        <f t="shared" si="50"/>
        <v>0</v>
      </c>
      <c r="N364">
        <f t="shared" si="51"/>
        <v>0</v>
      </c>
      <c r="O364">
        <f t="shared" si="52"/>
        <v>0</v>
      </c>
      <c r="P364">
        <f t="shared" si="53"/>
        <v>0</v>
      </c>
      <c r="Q364">
        <f t="shared" si="54"/>
        <v>0</v>
      </c>
      <c r="R364">
        <f t="shared" si="55"/>
        <v>0</v>
      </c>
      <c r="T364" s="64">
        <f t="shared" si="47"/>
        <v>0</v>
      </c>
    </row>
    <row r="365" spans="1:20">
      <c r="A365" t="s">
        <v>296</v>
      </c>
      <c r="B365" t="s">
        <v>423</v>
      </c>
      <c r="C365" t="s">
        <v>513</v>
      </c>
      <c r="D365" t="s">
        <v>513</v>
      </c>
      <c r="E365" t="s">
        <v>514</v>
      </c>
      <c r="F365" t="s">
        <v>514</v>
      </c>
      <c r="G365" t="s">
        <v>514</v>
      </c>
      <c r="H365" t="s">
        <v>514</v>
      </c>
      <c r="I365" t="s">
        <v>514</v>
      </c>
      <c r="J365">
        <v>0</v>
      </c>
      <c r="K365">
        <f t="shared" si="48"/>
        <v>5</v>
      </c>
      <c r="L365">
        <f t="shared" si="49"/>
        <v>5</v>
      </c>
      <c r="M365">
        <f t="shared" si="50"/>
        <v>0</v>
      </c>
      <c r="N365">
        <f t="shared" si="51"/>
        <v>0</v>
      </c>
      <c r="O365">
        <f t="shared" si="52"/>
        <v>0</v>
      </c>
      <c r="P365">
        <f t="shared" si="53"/>
        <v>0</v>
      </c>
      <c r="Q365">
        <f t="shared" si="54"/>
        <v>0</v>
      </c>
      <c r="R365">
        <f t="shared" si="55"/>
        <v>0</v>
      </c>
      <c r="T365" s="64">
        <f t="shared" si="47"/>
        <v>2.8</v>
      </c>
    </row>
    <row r="366" spans="1:20">
      <c r="A366" t="s">
        <v>296</v>
      </c>
      <c r="B366" t="s">
        <v>424</v>
      </c>
      <c r="C366" t="s">
        <v>513</v>
      </c>
      <c r="D366" t="s">
        <v>513</v>
      </c>
      <c r="E366" t="s">
        <v>513</v>
      </c>
      <c r="F366" t="s">
        <v>513</v>
      </c>
      <c r="G366" t="s">
        <v>513</v>
      </c>
      <c r="H366" t="s">
        <v>513</v>
      </c>
      <c r="I366" t="s">
        <v>513</v>
      </c>
      <c r="J366">
        <v>5</v>
      </c>
      <c r="K366">
        <f t="shared" si="48"/>
        <v>5</v>
      </c>
      <c r="L366">
        <f t="shared" si="49"/>
        <v>5</v>
      </c>
      <c r="M366">
        <f t="shared" si="50"/>
        <v>5</v>
      </c>
      <c r="N366">
        <f t="shared" si="51"/>
        <v>5</v>
      </c>
      <c r="O366">
        <f t="shared" si="52"/>
        <v>5</v>
      </c>
      <c r="P366">
        <f t="shared" si="53"/>
        <v>5</v>
      </c>
      <c r="Q366">
        <f t="shared" si="54"/>
        <v>5</v>
      </c>
      <c r="R366">
        <f t="shared" si="55"/>
        <v>5</v>
      </c>
      <c r="T366" s="64">
        <f t="shared" si="47"/>
        <v>11.2</v>
      </c>
    </row>
    <row r="367" spans="1:20">
      <c r="A367" t="s">
        <v>296</v>
      </c>
      <c r="B367" t="s">
        <v>425</v>
      </c>
      <c r="C367" t="s">
        <v>518</v>
      </c>
      <c r="D367" t="s">
        <v>514</v>
      </c>
      <c r="E367" t="s">
        <v>518</v>
      </c>
      <c r="F367" t="s">
        <v>518</v>
      </c>
      <c r="G367" t="s">
        <v>518</v>
      </c>
      <c r="H367" t="s">
        <v>514</v>
      </c>
      <c r="I367" t="s">
        <v>518</v>
      </c>
      <c r="J367">
        <v>0</v>
      </c>
      <c r="K367">
        <f t="shared" si="48"/>
        <v>0</v>
      </c>
      <c r="L367">
        <f t="shared" si="49"/>
        <v>0</v>
      </c>
      <c r="M367">
        <f t="shared" si="50"/>
        <v>0</v>
      </c>
      <c r="N367">
        <f t="shared" si="51"/>
        <v>0</v>
      </c>
      <c r="O367">
        <f t="shared" si="52"/>
        <v>0</v>
      </c>
      <c r="P367">
        <f t="shared" si="53"/>
        <v>0</v>
      </c>
      <c r="Q367">
        <f t="shared" si="54"/>
        <v>0</v>
      </c>
      <c r="R367">
        <f t="shared" si="55"/>
        <v>0</v>
      </c>
      <c r="T367" s="64">
        <f t="shared" ref="T367:T430" si="56">ROUND((K367/5)*(10/100)*20,2)+ROUND((L367/5)*(4/100)*20,2)+ROUND((M367/5)*(4/100)*20,2)+ROUND((N367/5)*(4/100)*20,2)+ROUND((O367/5)*(10/100)*20,2)+ROUND((P367/5)*(4/100)*20,2)+ROUND((Q367/5)*(10/100)*20,2)+ROUND((R367/5)*(10/100)*20,2)</f>
        <v>0</v>
      </c>
    </row>
    <row r="368" spans="1:20">
      <c r="A368" t="s">
        <v>296</v>
      </c>
      <c r="B368" t="s">
        <v>426</v>
      </c>
      <c r="C368" t="s">
        <v>514</v>
      </c>
      <c r="D368" t="s">
        <v>514</v>
      </c>
      <c r="E368" t="s">
        <v>518</v>
      </c>
      <c r="F368" t="s">
        <v>518</v>
      </c>
      <c r="G368" t="s">
        <v>518</v>
      </c>
      <c r="H368" t="s">
        <v>518</v>
      </c>
      <c r="I368" t="s">
        <v>518</v>
      </c>
      <c r="J368">
        <v>0</v>
      </c>
      <c r="K368">
        <f t="shared" si="48"/>
        <v>0</v>
      </c>
      <c r="L368">
        <f t="shared" si="49"/>
        <v>0</v>
      </c>
      <c r="M368">
        <f t="shared" si="50"/>
        <v>0</v>
      </c>
      <c r="N368">
        <f t="shared" si="51"/>
        <v>0</v>
      </c>
      <c r="O368">
        <f t="shared" si="52"/>
        <v>0</v>
      </c>
      <c r="P368">
        <f t="shared" si="53"/>
        <v>0</v>
      </c>
      <c r="Q368">
        <f t="shared" si="54"/>
        <v>0</v>
      </c>
      <c r="R368">
        <f t="shared" si="55"/>
        <v>0</v>
      </c>
      <c r="T368" s="64">
        <f t="shared" si="56"/>
        <v>0</v>
      </c>
    </row>
    <row r="369" spans="1:20">
      <c r="A369" t="s">
        <v>296</v>
      </c>
      <c r="B369" t="s">
        <v>427</v>
      </c>
      <c r="C369" t="s">
        <v>518</v>
      </c>
      <c r="D369" t="s">
        <v>514</v>
      </c>
      <c r="E369" t="s">
        <v>518</v>
      </c>
      <c r="F369" t="s">
        <v>518</v>
      </c>
      <c r="G369" t="s">
        <v>518</v>
      </c>
      <c r="H369" t="s">
        <v>518</v>
      </c>
      <c r="I369" t="s">
        <v>518</v>
      </c>
      <c r="J369">
        <v>0</v>
      </c>
      <c r="K369">
        <f t="shared" si="48"/>
        <v>0</v>
      </c>
      <c r="L369">
        <f t="shared" si="49"/>
        <v>0</v>
      </c>
      <c r="M369">
        <f t="shared" si="50"/>
        <v>0</v>
      </c>
      <c r="N369">
        <f t="shared" si="51"/>
        <v>0</v>
      </c>
      <c r="O369">
        <f t="shared" si="52"/>
        <v>0</v>
      </c>
      <c r="P369">
        <f t="shared" si="53"/>
        <v>0</v>
      </c>
      <c r="Q369">
        <f t="shared" si="54"/>
        <v>0</v>
      </c>
      <c r="R369">
        <f t="shared" si="55"/>
        <v>0</v>
      </c>
      <c r="T369" s="64">
        <f t="shared" si="56"/>
        <v>0</v>
      </c>
    </row>
    <row r="370" spans="1:20">
      <c r="A370" t="s">
        <v>296</v>
      </c>
      <c r="B370" t="s">
        <v>428</v>
      </c>
      <c r="C370" t="s">
        <v>514</v>
      </c>
      <c r="D370" t="s">
        <v>514</v>
      </c>
      <c r="E370" t="s">
        <v>518</v>
      </c>
      <c r="F370" t="s">
        <v>518</v>
      </c>
      <c r="G370" t="s">
        <v>513</v>
      </c>
      <c r="H370" t="s">
        <v>514</v>
      </c>
      <c r="I370" t="s">
        <v>518</v>
      </c>
      <c r="J370">
        <v>5</v>
      </c>
      <c r="K370">
        <f t="shared" si="48"/>
        <v>0</v>
      </c>
      <c r="L370">
        <f t="shared" si="49"/>
        <v>0</v>
      </c>
      <c r="M370">
        <f t="shared" si="50"/>
        <v>0</v>
      </c>
      <c r="N370">
        <f t="shared" si="51"/>
        <v>0</v>
      </c>
      <c r="O370">
        <f t="shared" si="52"/>
        <v>5</v>
      </c>
      <c r="P370">
        <f t="shared" si="53"/>
        <v>0</v>
      </c>
      <c r="Q370">
        <f t="shared" si="54"/>
        <v>0</v>
      </c>
      <c r="R370">
        <f t="shared" si="55"/>
        <v>5</v>
      </c>
      <c r="T370" s="64">
        <f t="shared" si="56"/>
        <v>4</v>
      </c>
    </row>
    <row r="371" spans="1:20">
      <c r="A371" t="s">
        <v>296</v>
      </c>
      <c r="B371" t="s">
        <v>429</v>
      </c>
      <c r="C371" t="s">
        <v>514</v>
      </c>
      <c r="D371" t="s">
        <v>514</v>
      </c>
      <c r="E371" t="s">
        <v>514</v>
      </c>
      <c r="F371" t="s">
        <v>514</v>
      </c>
      <c r="G371" t="s">
        <v>518</v>
      </c>
      <c r="H371" t="s">
        <v>518</v>
      </c>
      <c r="I371" t="s">
        <v>518</v>
      </c>
      <c r="J371">
        <v>0</v>
      </c>
      <c r="K371">
        <f t="shared" si="48"/>
        <v>0</v>
      </c>
      <c r="L371">
        <f t="shared" si="49"/>
        <v>0</v>
      </c>
      <c r="M371">
        <f t="shared" si="50"/>
        <v>0</v>
      </c>
      <c r="N371">
        <f t="shared" si="51"/>
        <v>0</v>
      </c>
      <c r="O371">
        <f t="shared" si="52"/>
        <v>0</v>
      </c>
      <c r="P371">
        <f t="shared" si="53"/>
        <v>0</v>
      </c>
      <c r="Q371">
        <f t="shared" si="54"/>
        <v>0</v>
      </c>
      <c r="R371">
        <f t="shared" si="55"/>
        <v>0</v>
      </c>
      <c r="T371" s="64">
        <f t="shared" si="56"/>
        <v>0</v>
      </c>
    </row>
    <row r="372" spans="1:20">
      <c r="A372" t="s">
        <v>296</v>
      </c>
      <c r="B372" t="s">
        <v>430</v>
      </c>
      <c r="C372" t="s">
        <v>518</v>
      </c>
      <c r="D372" t="s">
        <v>514</v>
      </c>
      <c r="E372" t="s">
        <v>518</v>
      </c>
      <c r="F372" t="s">
        <v>518</v>
      </c>
      <c r="G372" t="s">
        <v>513</v>
      </c>
      <c r="H372" t="s">
        <v>518</v>
      </c>
      <c r="I372" t="s">
        <v>518</v>
      </c>
      <c r="J372">
        <v>0</v>
      </c>
      <c r="K372">
        <f t="shared" si="48"/>
        <v>0</v>
      </c>
      <c r="L372">
        <f t="shared" si="49"/>
        <v>0</v>
      </c>
      <c r="M372">
        <f t="shared" si="50"/>
        <v>0</v>
      </c>
      <c r="N372">
        <f t="shared" si="51"/>
        <v>0</v>
      </c>
      <c r="O372">
        <f t="shared" si="52"/>
        <v>5</v>
      </c>
      <c r="P372">
        <f t="shared" si="53"/>
        <v>0</v>
      </c>
      <c r="Q372">
        <f t="shared" si="54"/>
        <v>0</v>
      </c>
      <c r="R372">
        <f t="shared" si="55"/>
        <v>0</v>
      </c>
      <c r="T372" s="64">
        <f t="shared" si="56"/>
        <v>2</v>
      </c>
    </row>
    <row r="373" spans="1:20">
      <c r="A373" t="s">
        <v>296</v>
      </c>
      <c r="B373" t="s">
        <v>431</v>
      </c>
      <c r="C373" t="s">
        <v>514</v>
      </c>
      <c r="D373" t="s">
        <v>513</v>
      </c>
      <c r="E373" t="s">
        <v>514</v>
      </c>
      <c r="F373" t="s">
        <v>514</v>
      </c>
      <c r="G373" t="s">
        <v>513</v>
      </c>
      <c r="H373" t="s">
        <v>513</v>
      </c>
      <c r="I373" t="s">
        <v>518</v>
      </c>
      <c r="J373">
        <v>0</v>
      </c>
      <c r="K373">
        <f t="shared" si="48"/>
        <v>0</v>
      </c>
      <c r="L373">
        <f t="shared" si="49"/>
        <v>5</v>
      </c>
      <c r="M373">
        <f t="shared" si="50"/>
        <v>0</v>
      </c>
      <c r="N373">
        <f t="shared" si="51"/>
        <v>0</v>
      </c>
      <c r="O373">
        <f t="shared" si="52"/>
        <v>5</v>
      </c>
      <c r="P373">
        <f t="shared" si="53"/>
        <v>5</v>
      </c>
      <c r="Q373">
        <f t="shared" si="54"/>
        <v>0</v>
      </c>
      <c r="R373">
        <f t="shared" si="55"/>
        <v>0</v>
      </c>
      <c r="T373" s="64">
        <f t="shared" si="56"/>
        <v>3.5999999999999996</v>
      </c>
    </row>
    <row r="374" spans="1:20">
      <c r="A374" t="s">
        <v>296</v>
      </c>
      <c r="B374" t="s">
        <v>432</v>
      </c>
      <c r="C374" t="s">
        <v>518</v>
      </c>
      <c r="D374" t="s">
        <v>514</v>
      </c>
      <c r="E374" t="s">
        <v>518</v>
      </c>
      <c r="F374" t="s">
        <v>518</v>
      </c>
      <c r="G374" t="s">
        <v>518</v>
      </c>
      <c r="H374" t="s">
        <v>518</v>
      </c>
      <c r="I374" t="s">
        <v>518</v>
      </c>
      <c r="J374">
        <v>0</v>
      </c>
      <c r="K374">
        <f t="shared" si="48"/>
        <v>0</v>
      </c>
      <c r="L374">
        <f t="shared" si="49"/>
        <v>0</v>
      </c>
      <c r="M374">
        <f t="shared" si="50"/>
        <v>0</v>
      </c>
      <c r="N374">
        <f t="shared" si="51"/>
        <v>0</v>
      </c>
      <c r="O374">
        <f t="shared" si="52"/>
        <v>0</v>
      </c>
      <c r="P374">
        <f t="shared" si="53"/>
        <v>0</v>
      </c>
      <c r="Q374">
        <f t="shared" si="54"/>
        <v>0</v>
      </c>
      <c r="R374">
        <f t="shared" si="55"/>
        <v>0</v>
      </c>
      <c r="T374" s="64">
        <f t="shared" si="56"/>
        <v>0</v>
      </c>
    </row>
    <row r="375" spans="1:20">
      <c r="A375" t="s">
        <v>296</v>
      </c>
      <c r="B375" t="s">
        <v>433</v>
      </c>
      <c r="C375" t="s">
        <v>518</v>
      </c>
      <c r="D375" t="s">
        <v>514</v>
      </c>
      <c r="E375" t="s">
        <v>518</v>
      </c>
      <c r="F375" t="s">
        <v>518</v>
      </c>
      <c r="G375" t="s">
        <v>518</v>
      </c>
      <c r="H375" t="s">
        <v>518</v>
      </c>
      <c r="I375" t="s">
        <v>518</v>
      </c>
      <c r="J375">
        <v>0</v>
      </c>
      <c r="K375">
        <f t="shared" si="48"/>
        <v>0</v>
      </c>
      <c r="L375">
        <f t="shared" si="49"/>
        <v>0</v>
      </c>
      <c r="M375">
        <f t="shared" si="50"/>
        <v>0</v>
      </c>
      <c r="N375">
        <f t="shared" si="51"/>
        <v>0</v>
      </c>
      <c r="O375">
        <f t="shared" si="52"/>
        <v>0</v>
      </c>
      <c r="P375">
        <f t="shared" si="53"/>
        <v>0</v>
      </c>
      <c r="Q375">
        <f t="shared" si="54"/>
        <v>0</v>
      </c>
      <c r="R375">
        <f t="shared" si="55"/>
        <v>0</v>
      </c>
      <c r="T375" s="64">
        <f t="shared" si="56"/>
        <v>0</v>
      </c>
    </row>
    <row r="376" spans="1:20">
      <c r="A376" t="s">
        <v>296</v>
      </c>
      <c r="B376" t="s">
        <v>434</v>
      </c>
      <c r="C376" t="s">
        <v>518</v>
      </c>
      <c r="D376" t="s">
        <v>514</v>
      </c>
      <c r="E376" t="s">
        <v>518</v>
      </c>
      <c r="F376" t="s">
        <v>518</v>
      </c>
      <c r="G376" t="s">
        <v>518</v>
      </c>
      <c r="H376" t="s">
        <v>518</v>
      </c>
      <c r="I376" t="s">
        <v>518</v>
      </c>
      <c r="J376">
        <v>0</v>
      </c>
      <c r="K376">
        <f t="shared" si="48"/>
        <v>0</v>
      </c>
      <c r="L376">
        <f t="shared" si="49"/>
        <v>0</v>
      </c>
      <c r="M376">
        <f t="shared" si="50"/>
        <v>0</v>
      </c>
      <c r="N376">
        <f t="shared" si="51"/>
        <v>0</v>
      </c>
      <c r="O376">
        <f t="shared" si="52"/>
        <v>0</v>
      </c>
      <c r="P376">
        <f t="shared" si="53"/>
        <v>0</v>
      </c>
      <c r="Q376">
        <f t="shared" si="54"/>
        <v>0</v>
      </c>
      <c r="R376">
        <f t="shared" si="55"/>
        <v>0</v>
      </c>
      <c r="T376" s="64">
        <f t="shared" si="56"/>
        <v>0</v>
      </c>
    </row>
    <row r="377" spans="1:20">
      <c r="A377" t="s">
        <v>296</v>
      </c>
      <c r="B377" t="s">
        <v>435</v>
      </c>
      <c r="C377" t="s">
        <v>513</v>
      </c>
      <c r="D377" t="s">
        <v>514</v>
      </c>
      <c r="E377" t="s">
        <v>518</v>
      </c>
      <c r="F377" t="s">
        <v>518</v>
      </c>
      <c r="G377" t="s">
        <v>518</v>
      </c>
      <c r="H377" t="s">
        <v>518</v>
      </c>
      <c r="I377" t="s">
        <v>518</v>
      </c>
      <c r="J377">
        <v>0</v>
      </c>
      <c r="K377">
        <f t="shared" si="48"/>
        <v>5</v>
      </c>
      <c r="L377">
        <f t="shared" si="49"/>
        <v>0</v>
      </c>
      <c r="M377">
        <f t="shared" si="50"/>
        <v>0</v>
      </c>
      <c r="N377">
        <f t="shared" si="51"/>
        <v>0</v>
      </c>
      <c r="O377">
        <f t="shared" si="52"/>
        <v>0</v>
      </c>
      <c r="P377">
        <f t="shared" si="53"/>
        <v>0</v>
      </c>
      <c r="Q377">
        <f t="shared" si="54"/>
        <v>0</v>
      </c>
      <c r="R377">
        <f t="shared" si="55"/>
        <v>0</v>
      </c>
      <c r="T377" s="64">
        <f t="shared" si="56"/>
        <v>2</v>
      </c>
    </row>
    <row r="378" spans="1:20">
      <c r="A378" t="s">
        <v>296</v>
      </c>
      <c r="B378" t="s">
        <v>436</v>
      </c>
      <c r="C378" t="s">
        <v>518</v>
      </c>
      <c r="D378" t="s">
        <v>514</v>
      </c>
      <c r="E378" t="s">
        <v>513</v>
      </c>
      <c r="F378" t="s">
        <v>513</v>
      </c>
      <c r="G378" t="s">
        <v>518</v>
      </c>
      <c r="H378" t="s">
        <v>514</v>
      </c>
      <c r="I378" t="s">
        <v>514</v>
      </c>
      <c r="J378">
        <v>5</v>
      </c>
      <c r="K378">
        <f t="shared" si="48"/>
        <v>0</v>
      </c>
      <c r="L378">
        <f t="shared" si="49"/>
        <v>0</v>
      </c>
      <c r="M378">
        <f t="shared" si="50"/>
        <v>5</v>
      </c>
      <c r="N378">
        <f t="shared" si="51"/>
        <v>5</v>
      </c>
      <c r="O378">
        <f t="shared" si="52"/>
        <v>0</v>
      </c>
      <c r="P378">
        <f t="shared" si="53"/>
        <v>0</v>
      </c>
      <c r="Q378">
        <f t="shared" si="54"/>
        <v>0</v>
      </c>
      <c r="R378">
        <f t="shared" si="55"/>
        <v>5</v>
      </c>
      <c r="T378" s="64">
        <f t="shared" si="56"/>
        <v>3.6</v>
      </c>
    </row>
    <row r="379" spans="1:20">
      <c r="A379" t="s">
        <v>296</v>
      </c>
      <c r="B379" t="s">
        <v>437</v>
      </c>
      <c r="C379" t="s">
        <v>518</v>
      </c>
      <c r="D379" t="s">
        <v>514</v>
      </c>
      <c r="E379" t="s">
        <v>518</v>
      </c>
      <c r="F379" t="s">
        <v>518</v>
      </c>
      <c r="G379" t="s">
        <v>518</v>
      </c>
      <c r="H379" t="s">
        <v>518</v>
      </c>
      <c r="I379" t="s">
        <v>518</v>
      </c>
      <c r="J379">
        <v>0</v>
      </c>
      <c r="K379">
        <f t="shared" si="48"/>
        <v>0</v>
      </c>
      <c r="L379">
        <f t="shared" si="49"/>
        <v>0</v>
      </c>
      <c r="M379">
        <f t="shared" si="50"/>
        <v>0</v>
      </c>
      <c r="N379">
        <f t="shared" si="51"/>
        <v>0</v>
      </c>
      <c r="O379">
        <f t="shared" si="52"/>
        <v>0</v>
      </c>
      <c r="P379">
        <f t="shared" si="53"/>
        <v>0</v>
      </c>
      <c r="Q379">
        <f t="shared" si="54"/>
        <v>0</v>
      </c>
      <c r="R379">
        <f t="shared" si="55"/>
        <v>0</v>
      </c>
      <c r="T379" s="64">
        <f t="shared" si="56"/>
        <v>0</v>
      </c>
    </row>
    <row r="380" spans="1:20">
      <c r="A380" t="s">
        <v>296</v>
      </c>
      <c r="B380" t="s">
        <v>438</v>
      </c>
      <c r="C380" t="s">
        <v>513</v>
      </c>
      <c r="D380" t="s">
        <v>514</v>
      </c>
      <c r="E380" t="s">
        <v>518</v>
      </c>
      <c r="F380" t="s">
        <v>514</v>
      </c>
      <c r="G380" t="s">
        <v>518</v>
      </c>
      <c r="H380" t="s">
        <v>518</v>
      </c>
      <c r="I380" t="s">
        <v>518</v>
      </c>
      <c r="J380">
        <v>0</v>
      </c>
      <c r="K380">
        <f t="shared" si="48"/>
        <v>5</v>
      </c>
      <c r="L380">
        <f t="shared" si="49"/>
        <v>0</v>
      </c>
      <c r="M380">
        <f t="shared" si="50"/>
        <v>0</v>
      </c>
      <c r="N380">
        <f t="shared" si="51"/>
        <v>0</v>
      </c>
      <c r="O380">
        <f t="shared" si="52"/>
        <v>0</v>
      </c>
      <c r="P380">
        <f t="shared" si="53"/>
        <v>0</v>
      </c>
      <c r="Q380">
        <f t="shared" si="54"/>
        <v>0</v>
      </c>
      <c r="R380">
        <f t="shared" si="55"/>
        <v>0</v>
      </c>
      <c r="T380" s="64">
        <f t="shared" si="56"/>
        <v>2</v>
      </c>
    </row>
    <row r="381" spans="1:20">
      <c r="A381" t="s">
        <v>296</v>
      </c>
      <c r="B381" t="s">
        <v>439</v>
      </c>
      <c r="C381" t="s">
        <v>514</v>
      </c>
      <c r="D381" t="s">
        <v>514</v>
      </c>
      <c r="E381" t="s">
        <v>518</v>
      </c>
      <c r="F381" t="s">
        <v>518</v>
      </c>
      <c r="G381" t="s">
        <v>514</v>
      </c>
      <c r="H381" t="s">
        <v>518</v>
      </c>
      <c r="I381" t="s">
        <v>518</v>
      </c>
      <c r="J381">
        <v>0</v>
      </c>
      <c r="K381">
        <f t="shared" si="48"/>
        <v>0</v>
      </c>
      <c r="L381">
        <f t="shared" si="49"/>
        <v>0</v>
      </c>
      <c r="M381">
        <f t="shared" si="50"/>
        <v>0</v>
      </c>
      <c r="N381">
        <f t="shared" si="51"/>
        <v>0</v>
      </c>
      <c r="O381">
        <f t="shared" si="52"/>
        <v>0</v>
      </c>
      <c r="P381">
        <f t="shared" si="53"/>
        <v>0</v>
      </c>
      <c r="Q381">
        <f t="shared" si="54"/>
        <v>0</v>
      </c>
      <c r="R381">
        <f t="shared" si="55"/>
        <v>0</v>
      </c>
      <c r="T381" s="64">
        <f t="shared" si="56"/>
        <v>0</v>
      </c>
    </row>
    <row r="382" spans="1:20">
      <c r="A382" t="s">
        <v>296</v>
      </c>
      <c r="B382" t="s">
        <v>440</v>
      </c>
      <c r="C382" t="s">
        <v>514</v>
      </c>
      <c r="D382" t="s">
        <v>514</v>
      </c>
      <c r="E382" t="s">
        <v>518</v>
      </c>
      <c r="F382" t="s">
        <v>518</v>
      </c>
      <c r="G382" t="s">
        <v>518</v>
      </c>
      <c r="H382" t="s">
        <v>518</v>
      </c>
      <c r="I382" t="s">
        <v>518</v>
      </c>
      <c r="J382">
        <v>0</v>
      </c>
      <c r="K382">
        <f t="shared" si="48"/>
        <v>0</v>
      </c>
      <c r="L382">
        <f t="shared" si="49"/>
        <v>0</v>
      </c>
      <c r="M382">
        <f t="shared" si="50"/>
        <v>0</v>
      </c>
      <c r="N382">
        <f t="shared" si="51"/>
        <v>0</v>
      </c>
      <c r="O382">
        <f t="shared" si="52"/>
        <v>0</v>
      </c>
      <c r="P382">
        <f t="shared" si="53"/>
        <v>0</v>
      </c>
      <c r="Q382">
        <f t="shared" si="54"/>
        <v>0</v>
      </c>
      <c r="R382">
        <f t="shared" si="55"/>
        <v>0</v>
      </c>
      <c r="T382" s="64">
        <f t="shared" si="56"/>
        <v>0</v>
      </c>
    </row>
    <row r="383" spans="1:20">
      <c r="A383" t="s">
        <v>296</v>
      </c>
      <c r="B383" t="s">
        <v>441</v>
      </c>
      <c r="C383" t="s">
        <v>514</v>
      </c>
      <c r="D383" t="s">
        <v>514</v>
      </c>
      <c r="E383" t="s">
        <v>518</v>
      </c>
      <c r="F383" t="s">
        <v>518</v>
      </c>
      <c r="G383" t="s">
        <v>518</v>
      </c>
      <c r="H383" t="s">
        <v>518</v>
      </c>
      <c r="I383" t="s">
        <v>518</v>
      </c>
      <c r="J383">
        <v>0</v>
      </c>
      <c r="K383">
        <f t="shared" si="48"/>
        <v>0</v>
      </c>
      <c r="L383">
        <f t="shared" si="49"/>
        <v>0</v>
      </c>
      <c r="M383">
        <f t="shared" si="50"/>
        <v>0</v>
      </c>
      <c r="N383">
        <f t="shared" si="51"/>
        <v>0</v>
      </c>
      <c r="O383">
        <f t="shared" si="52"/>
        <v>0</v>
      </c>
      <c r="P383">
        <f t="shared" si="53"/>
        <v>0</v>
      </c>
      <c r="Q383">
        <f t="shared" si="54"/>
        <v>0</v>
      </c>
      <c r="R383">
        <f t="shared" si="55"/>
        <v>0</v>
      </c>
      <c r="T383" s="64">
        <f t="shared" si="56"/>
        <v>0</v>
      </c>
    </row>
    <row r="384" spans="1:20">
      <c r="A384" t="s">
        <v>296</v>
      </c>
      <c r="B384" t="s">
        <v>442</v>
      </c>
      <c r="C384" t="s">
        <v>518</v>
      </c>
      <c r="D384" t="s">
        <v>514</v>
      </c>
      <c r="E384" t="s">
        <v>518</v>
      </c>
      <c r="F384" t="s">
        <v>518</v>
      </c>
      <c r="G384" t="s">
        <v>518</v>
      </c>
      <c r="H384" t="s">
        <v>518</v>
      </c>
      <c r="I384" t="s">
        <v>518</v>
      </c>
      <c r="J384">
        <v>0</v>
      </c>
      <c r="K384">
        <f t="shared" si="48"/>
        <v>0</v>
      </c>
      <c r="L384">
        <f t="shared" si="49"/>
        <v>0</v>
      </c>
      <c r="M384">
        <f t="shared" si="50"/>
        <v>0</v>
      </c>
      <c r="N384">
        <f t="shared" si="51"/>
        <v>0</v>
      </c>
      <c r="O384">
        <f t="shared" si="52"/>
        <v>0</v>
      </c>
      <c r="P384">
        <f t="shared" si="53"/>
        <v>0</v>
      </c>
      <c r="Q384">
        <f t="shared" si="54"/>
        <v>0</v>
      </c>
      <c r="R384">
        <f t="shared" si="55"/>
        <v>0</v>
      </c>
      <c r="T384" s="64">
        <f t="shared" si="56"/>
        <v>0</v>
      </c>
    </row>
    <row r="385" spans="1:20">
      <c r="A385" t="s">
        <v>296</v>
      </c>
      <c r="B385" t="s">
        <v>443</v>
      </c>
      <c r="C385" t="s">
        <v>513</v>
      </c>
      <c r="D385" t="s">
        <v>514</v>
      </c>
      <c r="E385" t="s">
        <v>518</v>
      </c>
      <c r="F385" t="s">
        <v>513</v>
      </c>
      <c r="G385" t="s">
        <v>514</v>
      </c>
      <c r="H385" t="s">
        <v>514</v>
      </c>
      <c r="I385" t="s">
        <v>514</v>
      </c>
      <c r="J385">
        <v>0</v>
      </c>
      <c r="K385">
        <f t="shared" si="48"/>
        <v>5</v>
      </c>
      <c r="L385">
        <f t="shared" si="49"/>
        <v>0</v>
      </c>
      <c r="M385">
        <f t="shared" si="50"/>
        <v>0</v>
      </c>
      <c r="N385">
        <f t="shared" si="51"/>
        <v>5</v>
      </c>
      <c r="O385">
        <f t="shared" si="52"/>
        <v>0</v>
      </c>
      <c r="P385">
        <f t="shared" si="53"/>
        <v>0</v>
      </c>
      <c r="Q385">
        <f t="shared" si="54"/>
        <v>0</v>
      </c>
      <c r="R385">
        <f t="shared" si="55"/>
        <v>0</v>
      </c>
      <c r="T385" s="64">
        <f t="shared" si="56"/>
        <v>2.8</v>
      </c>
    </row>
    <row r="386" spans="1:20">
      <c r="A386" t="s">
        <v>296</v>
      </c>
      <c r="B386" t="s">
        <v>444</v>
      </c>
      <c r="C386" t="s">
        <v>514</v>
      </c>
      <c r="D386" t="s">
        <v>514</v>
      </c>
      <c r="E386" t="s">
        <v>514</v>
      </c>
      <c r="F386" t="s">
        <v>514</v>
      </c>
      <c r="G386" t="s">
        <v>514</v>
      </c>
      <c r="H386" t="s">
        <v>514</v>
      </c>
      <c r="J386">
        <v>0</v>
      </c>
      <c r="K386">
        <f t="shared" si="48"/>
        <v>0</v>
      </c>
      <c r="L386">
        <f t="shared" si="49"/>
        <v>0</v>
      </c>
      <c r="M386">
        <f t="shared" si="50"/>
        <v>0</v>
      </c>
      <c r="N386">
        <f t="shared" si="51"/>
        <v>0</v>
      </c>
      <c r="O386">
        <f t="shared" si="52"/>
        <v>0</v>
      </c>
      <c r="P386">
        <f t="shared" si="53"/>
        <v>0</v>
      </c>
      <c r="Q386">
        <f t="shared" si="54"/>
        <v>0</v>
      </c>
      <c r="R386">
        <f t="shared" si="55"/>
        <v>0</v>
      </c>
      <c r="T386" s="64">
        <f t="shared" si="56"/>
        <v>0</v>
      </c>
    </row>
    <row r="387" spans="1:20">
      <c r="A387" t="s">
        <v>296</v>
      </c>
      <c r="B387" t="s">
        <v>445</v>
      </c>
      <c r="C387" t="s">
        <v>514</v>
      </c>
      <c r="D387" t="s">
        <v>514</v>
      </c>
      <c r="E387" t="s">
        <v>514</v>
      </c>
      <c r="F387" t="s">
        <v>514</v>
      </c>
      <c r="G387" t="s">
        <v>514</v>
      </c>
      <c r="H387" t="s">
        <v>514</v>
      </c>
      <c r="I387" t="s">
        <v>514</v>
      </c>
      <c r="J387">
        <v>0</v>
      </c>
      <c r="K387">
        <f t="shared" ref="K387:K448" si="57">IF(C387="Yes",5,0)</f>
        <v>0</v>
      </c>
      <c r="L387">
        <f t="shared" ref="L387:L448" si="58">IF(D387="Yes",5,0)</f>
        <v>0</v>
      </c>
      <c r="M387">
        <f t="shared" ref="M387:M448" si="59">IF(E387="Yes",5,0)</f>
        <v>0</v>
      </c>
      <c r="N387">
        <f t="shared" ref="N387:N448" si="60">IF(F387="Yes",5,0)</f>
        <v>0</v>
      </c>
      <c r="O387">
        <f t="shared" ref="O387:O448" si="61">IF(G387="Yes",5,0)</f>
        <v>0</v>
      </c>
      <c r="P387">
        <f t="shared" ref="P387:P448" si="62">IF(H387="Yes",5,0)</f>
        <v>0</v>
      </c>
      <c r="Q387">
        <f t="shared" ref="Q387:Q448" si="63">IF(I387="Yes",5,0)</f>
        <v>0</v>
      </c>
      <c r="R387">
        <f t="shared" si="55"/>
        <v>0</v>
      </c>
      <c r="T387" s="64">
        <f t="shared" si="56"/>
        <v>0</v>
      </c>
    </row>
    <row r="388" spans="1:20">
      <c r="A388" t="s">
        <v>296</v>
      </c>
      <c r="B388" t="s">
        <v>446</v>
      </c>
      <c r="C388" t="s">
        <v>514</v>
      </c>
      <c r="D388" t="s">
        <v>514</v>
      </c>
      <c r="E388" t="s">
        <v>514</v>
      </c>
      <c r="F388" t="s">
        <v>514</v>
      </c>
      <c r="G388" t="s">
        <v>514</v>
      </c>
      <c r="H388" t="s">
        <v>514</v>
      </c>
      <c r="I388" t="s">
        <v>514</v>
      </c>
      <c r="J388">
        <v>0</v>
      </c>
      <c r="K388">
        <f t="shared" si="57"/>
        <v>0</v>
      </c>
      <c r="L388">
        <f t="shared" si="58"/>
        <v>0</v>
      </c>
      <c r="M388">
        <f t="shared" si="59"/>
        <v>0</v>
      </c>
      <c r="N388">
        <f t="shared" si="60"/>
        <v>0</v>
      </c>
      <c r="O388">
        <f t="shared" si="61"/>
        <v>0</v>
      </c>
      <c r="P388">
        <f t="shared" si="62"/>
        <v>0</v>
      </c>
      <c r="Q388">
        <f t="shared" si="63"/>
        <v>0</v>
      </c>
      <c r="R388">
        <f t="shared" ref="R388:R448" si="64">J388</f>
        <v>0</v>
      </c>
      <c r="T388" s="64">
        <f t="shared" si="56"/>
        <v>0</v>
      </c>
    </row>
    <row r="389" spans="1:20">
      <c r="A389" t="s">
        <v>296</v>
      </c>
      <c r="B389" t="s">
        <v>447</v>
      </c>
      <c r="C389" t="s">
        <v>514</v>
      </c>
      <c r="D389" t="s">
        <v>514</v>
      </c>
      <c r="E389" t="s">
        <v>518</v>
      </c>
      <c r="F389" t="s">
        <v>518</v>
      </c>
      <c r="G389" t="s">
        <v>518</v>
      </c>
      <c r="H389" t="s">
        <v>518</v>
      </c>
      <c r="I389" t="s">
        <v>518</v>
      </c>
      <c r="J389">
        <v>0</v>
      </c>
      <c r="K389">
        <f t="shared" si="57"/>
        <v>0</v>
      </c>
      <c r="L389">
        <f t="shared" si="58"/>
        <v>0</v>
      </c>
      <c r="M389">
        <f t="shared" si="59"/>
        <v>0</v>
      </c>
      <c r="N389">
        <f t="shared" si="60"/>
        <v>0</v>
      </c>
      <c r="O389">
        <f t="shared" si="61"/>
        <v>0</v>
      </c>
      <c r="P389">
        <f t="shared" si="62"/>
        <v>0</v>
      </c>
      <c r="Q389">
        <f t="shared" si="63"/>
        <v>0</v>
      </c>
      <c r="R389">
        <f t="shared" si="64"/>
        <v>0</v>
      </c>
      <c r="T389" s="64">
        <f t="shared" si="56"/>
        <v>0</v>
      </c>
    </row>
    <row r="390" spans="1:20">
      <c r="A390" t="s">
        <v>296</v>
      </c>
      <c r="B390" t="s">
        <v>448</v>
      </c>
      <c r="C390" t="s">
        <v>514</v>
      </c>
      <c r="D390" t="s">
        <v>514</v>
      </c>
      <c r="E390" t="s">
        <v>514</v>
      </c>
      <c r="F390" t="s">
        <v>514</v>
      </c>
      <c r="G390" t="s">
        <v>514</v>
      </c>
      <c r="H390" t="s">
        <v>514</v>
      </c>
      <c r="I390" t="s">
        <v>514</v>
      </c>
      <c r="J390">
        <v>0</v>
      </c>
      <c r="K390">
        <f t="shared" si="57"/>
        <v>0</v>
      </c>
      <c r="L390">
        <f t="shared" si="58"/>
        <v>0</v>
      </c>
      <c r="M390">
        <f t="shared" si="59"/>
        <v>0</v>
      </c>
      <c r="N390">
        <f t="shared" si="60"/>
        <v>0</v>
      </c>
      <c r="O390">
        <f t="shared" si="61"/>
        <v>0</v>
      </c>
      <c r="P390">
        <f t="shared" si="62"/>
        <v>0</v>
      </c>
      <c r="Q390">
        <f t="shared" si="63"/>
        <v>0</v>
      </c>
      <c r="R390">
        <f t="shared" si="64"/>
        <v>0</v>
      </c>
      <c r="T390" s="64">
        <f t="shared" si="56"/>
        <v>0</v>
      </c>
    </row>
    <row r="391" spans="1:20">
      <c r="A391" t="s">
        <v>296</v>
      </c>
      <c r="B391" t="s">
        <v>449</v>
      </c>
      <c r="C391" t="s">
        <v>518</v>
      </c>
      <c r="D391" t="s">
        <v>514</v>
      </c>
      <c r="E391" t="s">
        <v>518</v>
      </c>
      <c r="F391" t="s">
        <v>518</v>
      </c>
      <c r="G391" t="s">
        <v>518</v>
      </c>
      <c r="H391" t="s">
        <v>518</v>
      </c>
      <c r="I391" t="s">
        <v>518</v>
      </c>
      <c r="J391">
        <v>0</v>
      </c>
      <c r="K391">
        <f t="shared" si="57"/>
        <v>0</v>
      </c>
      <c r="L391">
        <f t="shared" si="58"/>
        <v>0</v>
      </c>
      <c r="M391">
        <f t="shared" si="59"/>
        <v>0</v>
      </c>
      <c r="N391">
        <f t="shared" si="60"/>
        <v>0</v>
      </c>
      <c r="O391">
        <f t="shared" si="61"/>
        <v>0</v>
      </c>
      <c r="P391">
        <f t="shared" si="62"/>
        <v>0</v>
      </c>
      <c r="Q391">
        <f t="shared" si="63"/>
        <v>0</v>
      </c>
      <c r="R391">
        <f t="shared" si="64"/>
        <v>0</v>
      </c>
      <c r="T391" s="64">
        <f t="shared" si="56"/>
        <v>0</v>
      </c>
    </row>
    <row r="392" spans="1:20">
      <c r="A392" t="s">
        <v>296</v>
      </c>
      <c r="B392" t="s">
        <v>450</v>
      </c>
      <c r="C392" t="s">
        <v>518</v>
      </c>
      <c r="D392" t="s">
        <v>514</v>
      </c>
      <c r="E392" t="s">
        <v>518</v>
      </c>
      <c r="F392" t="s">
        <v>518</v>
      </c>
      <c r="G392" t="s">
        <v>518</v>
      </c>
      <c r="H392" t="s">
        <v>518</v>
      </c>
      <c r="I392" t="s">
        <v>514</v>
      </c>
      <c r="J392">
        <v>0</v>
      </c>
      <c r="K392">
        <f t="shared" si="57"/>
        <v>0</v>
      </c>
      <c r="L392">
        <f t="shared" si="58"/>
        <v>0</v>
      </c>
      <c r="M392">
        <f t="shared" si="59"/>
        <v>0</v>
      </c>
      <c r="N392">
        <f t="shared" si="60"/>
        <v>0</v>
      </c>
      <c r="O392">
        <f t="shared" si="61"/>
        <v>0</v>
      </c>
      <c r="P392">
        <f t="shared" si="62"/>
        <v>0</v>
      </c>
      <c r="Q392">
        <f t="shared" si="63"/>
        <v>0</v>
      </c>
      <c r="R392">
        <f t="shared" si="64"/>
        <v>0</v>
      </c>
      <c r="T392" s="64">
        <f t="shared" si="56"/>
        <v>0</v>
      </c>
    </row>
    <row r="393" spans="1:20">
      <c r="A393" t="s">
        <v>296</v>
      </c>
      <c r="B393" t="s">
        <v>451</v>
      </c>
      <c r="C393" t="s">
        <v>514</v>
      </c>
      <c r="D393" t="s">
        <v>514</v>
      </c>
      <c r="E393" t="s">
        <v>518</v>
      </c>
      <c r="F393" t="s">
        <v>518</v>
      </c>
      <c r="G393" t="s">
        <v>518</v>
      </c>
      <c r="H393" t="s">
        <v>518</v>
      </c>
      <c r="I393" t="s">
        <v>518</v>
      </c>
      <c r="J393">
        <v>0</v>
      </c>
      <c r="K393">
        <f t="shared" si="57"/>
        <v>0</v>
      </c>
      <c r="L393">
        <f t="shared" si="58"/>
        <v>0</v>
      </c>
      <c r="M393">
        <f t="shared" si="59"/>
        <v>0</v>
      </c>
      <c r="N393">
        <f t="shared" si="60"/>
        <v>0</v>
      </c>
      <c r="O393">
        <f t="shared" si="61"/>
        <v>0</v>
      </c>
      <c r="P393">
        <f t="shared" si="62"/>
        <v>0</v>
      </c>
      <c r="Q393">
        <f t="shared" si="63"/>
        <v>0</v>
      </c>
      <c r="R393">
        <f t="shared" si="64"/>
        <v>0</v>
      </c>
      <c r="T393" s="64">
        <f t="shared" si="56"/>
        <v>0</v>
      </c>
    </row>
    <row r="394" spans="1:20">
      <c r="A394" t="s">
        <v>296</v>
      </c>
      <c r="B394" t="s">
        <v>452</v>
      </c>
      <c r="C394" t="s">
        <v>513</v>
      </c>
      <c r="D394" t="s">
        <v>514</v>
      </c>
      <c r="E394" t="s">
        <v>518</v>
      </c>
      <c r="F394" t="s">
        <v>518</v>
      </c>
      <c r="G394" t="s">
        <v>518</v>
      </c>
      <c r="H394" t="s">
        <v>518</v>
      </c>
      <c r="I394" t="s">
        <v>518</v>
      </c>
      <c r="J394">
        <v>0</v>
      </c>
      <c r="K394">
        <f t="shared" si="57"/>
        <v>5</v>
      </c>
      <c r="L394">
        <f t="shared" si="58"/>
        <v>0</v>
      </c>
      <c r="M394">
        <f t="shared" si="59"/>
        <v>0</v>
      </c>
      <c r="N394">
        <f t="shared" si="60"/>
        <v>0</v>
      </c>
      <c r="O394">
        <f t="shared" si="61"/>
        <v>0</v>
      </c>
      <c r="P394">
        <f t="shared" si="62"/>
        <v>0</v>
      </c>
      <c r="Q394">
        <f t="shared" si="63"/>
        <v>0</v>
      </c>
      <c r="R394">
        <f t="shared" si="64"/>
        <v>0</v>
      </c>
      <c r="T394" s="64">
        <f t="shared" si="56"/>
        <v>2</v>
      </c>
    </row>
    <row r="395" spans="1:20">
      <c r="A395" t="s">
        <v>296</v>
      </c>
      <c r="B395" t="s">
        <v>453</v>
      </c>
      <c r="C395" t="s">
        <v>518</v>
      </c>
      <c r="D395" t="s">
        <v>514</v>
      </c>
      <c r="E395" t="s">
        <v>518</v>
      </c>
      <c r="F395" t="s">
        <v>518</v>
      </c>
      <c r="G395" t="s">
        <v>518</v>
      </c>
      <c r="H395" t="s">
        <v>518</v>
      </c>
      <c r="I395" t="s">
        <v>518</v>
      </c>
      <c r="J395">
        <v>0</v>
      </c>
      <c r="K395">
        <f t="shared" si="57"/>
        <v>0</v>
      </c>
      <c r="L395">
        <f t="shared" si="58"/>
        <v>0</v>
      </c>
      <c r="M395">
        <f t="shared" si="59"/>
        <v>0</v>
      </c>
      <c r="N395">
        <f t="shared" si="60"/>
        <v>0</v>
      </c>
      <c r="O395">
        <f t="shared" si="61"/>
        <v>0</v>
      </c>
      <c r="P395">
        <f t="shared" si="62"/>
        <v>0</v>
      </c>
      <c r="Q395">
        <f t="shared" si="63"/>
        <v>0</v>
      </c>
      <c r="R395">
        <f t="shared" si="64"/>
        <v>0</v>
      </c>
      <c r="T395" s="64">
        <f t="shared" si="56"/>
        <v>0</v>
      </c>
    </row>
    <row r="396" spans="1:20">
      <c r="A396" t="s">
        <v>296</v>
      </c>
      <c r="B396" t="s">
        <v>454</v>
      </c>
      <c r="C396" t="s">
        <v>514</v>
      </c>
      <c r="D396" t="s">
        <v>514</v>
      </c>
      <c r="E396" t="s">
        <v>518</v>
      </c>
      <c r="F396" t="s">
        <v>514</v>
      </c>
      <c r="G396" t="s">
        <v>514</v>
      </c>
      <c r="H396" t="s">
        <v>514</v>
      </c>
      <c r="I396" t="s">
        <v>513</v>
      </c>
      <c r="J396">
        <v>0</v>
      </c>
      <c r="K396">
        <f t="shared" si="57"/>
        <v>0</v>
      </c>
      <c r="L396">
        <f t="shared" si="58"/>
        <v>0</v>
      </c>
      <c r="M396">
        <f t="shared" si="59"/>
        <v>0</v>
      </c>
      <c r="N396">
        <f t="shared" si="60"/>
        <v>0</v>
      </c>
      <c r="O396">
        <f t="shared" si="61"/>
        <v>0</v>
      </c>
      <c r="P396">
        <f t="shared" si="62"/>
        <v>0</v>
      </c>
      <c r="Q396">
        <f t="shared" si="63"/>
        <v>5</v>
      </c>
      <c r="R396">
        <f t="shared" si="64"/>
        <v>0</v>
      </c>
      <c r="T396" s="64">
        <f t="shared" si="56"/>
        <v>2</v>
      </c>
    </row>
    <row r="397" spans="1:20">
      <c r="A397" t="s">
        <v>296</v>
      </c>
      <c r="B397" t="s">
        <v>455</v>
      </c>
      <c r="C397" t="s">
        <v>514</v>
      </c>
      <c r="D397" t="s">
        <v>514</v>
      </c>
      <c r="E397" t="s">
        <v>518</v>
      </c>
      <c r="F397" t="s">
        <v>518</v>
      </c>
      <c r="G397" t="s">
        <v>518</v>
      </c>
      <c r="H397" t="s">
        <v>518</v>
      </c>
      <c r="I397" t="s">
        <v>518</v>
      </c>
      <c r="J397">
        <v>0</v>
      </c>
      <c r="K397">
        <f t="shared" si="57"/>
        <v>0</v>
      </c>
      <c r="L397">
        <f t="shared" si="58"/>
        <v>0</v>
      </c>
      <c r="M397">
        <f t="shared" si="59"/>
        <v>0</v>
      </c>
      <c r="N397">
        <f t="shared" si="60"/>
        <v>0</v>
      </c>
      <c r="O397">
        <f t="shared" si="61"/>
        <v>0</v>
      </c>
      <c r="P397">
        <f t="shared" si="62"/>
        <v>0</v>
      </c>
      <c r="Q397">
        <f t="shared" si="63"/>
        <v>0</v>
      </c>
      <c r="R397">
        <f t="shared" si="64"/>
        <v>0</v>
      </c>
      <c r="T397" s="64">
        <f t="shared" si="56"/>
        <v>0</v>
      </c>
    </row>
    <row r="398" spans="1:20">
      <c r="A398" t="s">
        <v>296</v>
      </c>
      <c r="B398" t="s">
        <v>456</v>
      </c>
      <c r="C398" t="s">
        <v>513</v>
      </c>
      <c r="D398" t="s">
        <v>514</v>
      </c>
      <c r="E398" t="s">
        <v>514</v>
      </c>
      <c r="F398" t="s">
        <v>514</v>
      </c>
      <c r="G398" t="s">
        <v>514</v>
      </c>
      <c r="H398" t="s">
        <v>514</v>
      </c>
      <c r="I398" t="s">
        <v>514</v>
      </c>
      <c r="J398">
        <v>0</v>
      </c>
      <c r="K398">
        <f t="shared" si="57"/>
        <v>5</v>
      </c>
      <c r="L398">
        <f t="shared" si="58"/>
        <v>0</v>
      </c>
      <c r="M398">
        <f t="shared" si="59"/>
        <v>0</v>
      </c>
      <c r="N398">
        <f t="shared" si="60"/>
        <v>0</v>
      </c>
      <c r="O398">
        <f t="shared" si="61"/>
        <v>0</v>
      </c>
      <c r="P398">
        <f t="shared" si="62"/>
        <v>0</v>
      </c>
      <c r="Q398">
        <f t="shared" si="63"/>
        <v>0</v>
      </c>
      <c r="R398">
        <f t="shared" si="64"/>
        <v>0</v>
      </c>
      <c r="T398" s="64">
        <f t="shared" si="56"/>
        <v>2</v>
      </c>
    </row>
    <row r="399" spans="1:20">
      <c r="A399" t="s">
        <v>296</v>
      </c>
      <c r="B399" t="s">
        <v>457</v>
      </c>
      <c r="C399" t="s">
        <v>518</v>
      </c>
      <c r="D399" t="s">
        <v>514</v>
      </c>
      <c r="E399" t="s">
        <v>518</v>
      </c>
      <c r="F399" t="s">
        <v>518</v>
      </c>
      <c r="G399" t="s">
        <v>518</v>
      </c>
      <c r="H399" t="s">
        <v>518</v>
      </c>
      <c r="I399" t="s">
        <v>518</v>
      </c>
      <c r="J399">
        <v>0</v>
      </c>
      <c r="K399">
        <f t="shared" si="57"/>
        <v>0</v>
      </c>
      <c r="L399">
        <f t="shared" si="58"/>
        <v>0</v>
      </c>
      <c r="M399">
        <f t="shared" si="59"/>
        <v>0</v>
      </c>
      <c r="N399">
        <f t="shared" si="60"/>
        <v>0</v>
      </c>
      <c r="O399">
        <f t="shared" si="61"/>
        <v>0</v>
      </c>
      <c r="P399">
        <f t="shared" si="62"/>
        <v>0</v>
      </c>
      <c r="Q399">
        <f t="shared" si="63"/>
        <v>0</v>
      </c>
      <c r="R399">
        <f t="shared" si="64"/>
        <v>0</v>
      </c>
      <c r="T399" s="64">
        <f t="shared" si="56"/>
        <v>0</v>
      </c>
    </row>
    <row r="400" spans="1:20">
      <c r="A400" t="s">
        <v>296</v>
      </c>
      <c r="B400" t="s">
        <v>458</v>
      </c>
      <c r="C400" t="s">
        <v>518</v>
      </c>
      <c r="D400" t="s">
        <v>514</v>
      </c>
      <c r="E400" t="s">
        <v>518</v>
      </c>
      <c r="F400" t="s">
        <v>518</v>
      </c>
      <c r="G400" t="s">
        <v>518</v>
      </c>
      <c r="H400" t="s">
        <v>518</v>
      </c>
      <c r="I400" t="s">
        <v>518</v>
      </c>
      <c r="J400">
        <v>0</v>
      </c>
      <c r="K400">
        <f t="shared" si="57"/>
        <v>0</v>
      </c>
      <c r="L400">
        <f t="shared" si="58"/>
        <v>0</v>
      </c>
      <c r="M400">
        <f t="shared" si="59"/>
        <v>0</v>
      </c>
      <c r="N400">
        <f t="shared" si="60"/>
        <v>0</v>
      </c>
      <c r="O400">
        <f t="shared" si="61"/>
        <v>0</v>
      </c>
      <c r="P400">
        <f t="shared" si="62"/>
        <v>0</v>
      </c>
      <c r="Q400">
        <f t="shared" si="63"/>
        <v>0</v>
      </c>
      <c r="R400">
        <f t="shared" si="64"/>
        <v>0</v>
      </c>
      <c r="T400" s="64">
        <f t="shared" si="56"/>
        <v>0</v>
      </c>
    </row>
    <row r="401" spans="1:20">
      <c r="A401" t="s">
        <v>296</v>
      </c>
      <c r="B401" t="s">
        <v>459</v>
      </c>
      <c r="C401" t="s">
        <v>514</v>
      </c>
      <c r="D401" t="s">
        <v>514</v>
      </c>
      <c r="E401" t="s">
        <v>518</v>
      </c>
      <c r="F401" t="s">
        <v>518</v>
      </c>
      <c r="G401" t="s">
        <v>518</v>
      </c>
      <c r="H401" t="s">
        <v>518</v>
      </c>
      <c r="I401" t="s">
        <v>518</v>
      </c>
      <c r="J401">
        <v>0</v>
      </c>
      <c r="K401">
        <f t="shared" si="57"/>
        <v>0</v>
      </c>
      <c r="L401">
        <f t="shared" si="58"/>
        <v>0</v>
      </c>
      <c r="M401">
        <f t="shared" si="59"/>
        <v>0</v>
      </c>
      <c r="N401">
        <f t="shared" si="60"/>
        <v>0</v>
      </c>
      <c r="O401">
        <f t="shared" si="61"/>
        <v>0</v>
      </c>
      <c r="P401">
        <f t="shared" si="62"/>
        <v>0</v>
      </c>
      <c r="Q401">
        <f t="shared" si="63"/>
        <v>0</v>
      </c>
      <c r="R401">
        <f t="shared" si="64"/>
        <v>0</v>
      </c>
      <c r="T401" s="64">
        <f t="shared" si="56"/>
        <v>0</v>
      </c>
    </row>
    <row r="402" spans="1:20">
      <c r="A402" t="s">
        <v>296</v>
      </c>
      <c r="B402" t="s">
        <v>460</v>
      </c>
      <c r="C402" t="s">
        <v>513</v>
      </c>
      <c r="D402" t="s">
        <v>514</v>
      </c>
      <c r="E402" t="s">
        <v>518</v>
      </c>
      <c r="F402" t="s">
        <v>518</v>
      </c>
      <c r="G402" t="s">
        <v>518</v>
      </c>
      <c r="H402" t="s">
        <v>518</v>
      </c>
      <c r="I402" t="s">
        <v>518</v>
      </c>
      <c r="J402">
        <v>0</v>
      </c>
      <c r="K402">
        <f t="shared" si="57"/>
        <v>5</v>
      </c>
      <c r="L402">
        <f t="shared" si="58"/>
        <v>0</v>
      </c>
      <c r="M402">
        <f t="shared" si="59"/>
        <v>0</v>
      </c>
      <c r="N402">
        <f t="shared" si="60"/>
        <v>0</v>
      </c>
      <c r="O402">
        <f t="shared" si="61"/>
        <v>0</v>
      </c>
      <c r="P402">
        <f t="shared" si="62"/>
        <v>0</v>
      </c>
      <c r="Q402">
        <f t="shared" si="63"/>
        <v>0</v>
      </c>
      <c r="R402">
        <f t="shared" si="64"/>
        <v>0</v>
      </c>
      <c r="T402" s="64">
        <f t="shared" si="56"/>
        <v>2</v>
      </c>
    </row>
    <row r="403" spans="1:20">
      <c r="A403" t="s">
        <v>296</v>
      </c>
      <c r="B403" t="s">
        <v>461</v>
      </c>
      <c r="C403" t="s">
        <v>513</v>
      </c>
      <c r="D403" t="s">
        <v>513</v>
      </c>
      <c r="E403" t="s">
        <v>513</v>
      </c>
      <c r="F403" t="s">
        <v>513</v>
      </c>
      <c r="G403" t="s">
        <v>513</v>
      </c>
      <c r="H403" t="s">
        <v>513</v>
      </c>
      <c r="I403" t="s">
        <v>514</v>
      </c>
      <c r="J403">
        <v>5</v>
      </c>
      <c r="K403">
        <f t="shared" si="57"/>
        <v>5</v>
      </c>
      <c r="L403">
        <f t="shared" si="58"/>
        <v>5</v>
      </c>
      <c r="M403">
        <f t="shared" si="59"/>
        <v>5</v>
      </c>
      <c r="N403">
        <f t="shared" si="60"/>
        <v>5</v>
      </c>
      <c r="O403">
        <f t="shared" si="61"/>
        <v>5</v>
      </c>
      <c r="P403">
        <f t="shared" si="62"/>
        <v>5</v>
      </c>
      <c r="Q403">
        <f t="shared" si="63"/>
        <v>0</v>
      </c>
      <c r="R403">
        <f t="shared" si="64"/>
        <v>5</v>
      </c>
      <c r="T403" s="64">
        <f t="shared" si="56"/>
        <v>9.1999999999999993</v>
      </c>
    </row>
    <row r="404" spans="1:20">
      <c r="A404" t="s">
        <v>296</v>
      </c>
      <c r="B404" t="s">
        <v>462</v>
      </c>
      <c r="C404" t="s">
        <v>514</v>
      </c>
      <c r="D404" t="s">
        <v>513</v>
      </c>
      <c r="E404" t="s">
        <v>514</v>
      </c>
      <c r="F404" t="s">
        <v>514</v>
      </c>
      <c r="G404" t="s">
        <v>514</v>
      </c>
      <c r="H404" t="s">
        <v>514</v>
      </c>
      <c r="I404" t="s">
        <v>518</v>
      </c>
      <c r="J404">
        <v>0</v>
      </c>
      <c r="K404">
        <f t="shared" si="57"/>
        <v>0</v>
      </c>
      <c r="L404">
        <f t="shared" si="58"/>
        <v>5</v>
      </c>
      <c r="M404">
        <f t="shared" si="59"/>
        <v>0</v>
      </c>
      <c r="N404">
        <f t="shared" si="60"/>
        <v>0</v>
      </c>
      <c r="O404">
        <f t="shared" si="61"/>
        <v>0</v>
      </c>
      <c r="P404">
        <f t="shared" si="62"/>
        <v>0</v>
      </c>
      <c r="Q404">
        <f t="shared" si="63"/>
        <v>0</v>
      </c>
      <c r="R404">
        <f t="shared" si="64"/>
        <v>0</v>
      </c>
      <c r="T404" s="64">
        <f t="shared" si="56"/>
        <v>0.8</v>
      </c>
    </row>
    <row r="405" spans="1:20">
      <c r="A405" t="s">
        <v>296</v>
      </c>
      <c r="B405" t="s">
        <v>463</v>
      </c>
      <c r="C405" t="s">
        <v>518</v>
      </c>
      <c r="D405" t="s">
        <v>513</v>
      </c>
      <c r="E405" t="s">
        <v>513</v>
      </c>
      <c r="F405" t="s">
        <v>514</v>
      </c>
      <c r="G405" t="s">
        <v>513</v>
      </c>
      <c r="H405" t="s">
        <v>513</v>
      </c>
      <c r="I405" t="s">
        <v>518</v>
      </c>
      <c r="J405">
        <v>0</v>
      </c>
      <c r="K405">
        <f t="shared" si="57"/>
        <v>0</v>
      </c>
      <c r="L405">
        <f t="shared" si="58"/>
        <v>5</v>
      </c>
      <c r="M405">
        <f t="shared" si="59"/>
        <v>5</v>
      </c>
      <c r="N405">
        <f t="shared" si="60"/>
        <v>0</v>
      </c>
      <c r="O405">
        <f t="shared" si="61"/>
        <v>5</v>
      </c>
      <c r="P405">
        <f t="shared" si="62"/>
        <v>5</v>
      </c>
      <c r="Q405">
        <f t="shared" si="63"/>
        <v>0</v>
      </c>
      <c r="R405">
        <f t="shared" si="64"/>
        <v>0</v>
      </c>
      <c r="T405" s="64">
        <f t="shared" si="56"/>
        <v>4.4000000000000004</v>
      </c>
    </row>
    <row r="406" spans="1:20">
      <c r="A406" t="s">
        <v>296</v>
      </c>
      <c r="B406" t="s">
        <v>464</v>
      </c>
      <c r="C406" t="s">
        <v>513</v>
      </c>
      <c r="D406" t="s">
        <v>514</v>
      </c>
      <c r="E406" t="s">
        <v>518</v>
      </c>
      <c r="F406" t="s">
        <v>518</v>
      </c>
      <c r="G406" t="s">
        <v>518</v>
      </c>
      <c r="H406" t="s">
        <v>518</v>
      </c>
      <c r="I406" t="s">
        <v>518</v>
      </c>
      <c r="J406">
        <v>0</v>
      </c>
      <c r="K406">
        <f t="shared" si="57"/>
        <v>5</v>
      </c>
      <c r="L406">
        <f t="shared" si="58"/>
        <v>0</v>
      </c>
      <c r="M406">
        <f t="shared" si="59"/>
        <v>0</v>
      </c>
      <c r="N406">
        <f t="shared" si="60"/>
        <v>0</v>
      </c>
      <c r="O406">
        <f t="shared" si="61"/>
        <v>0</v>
      </c>
      <c r="P406">
        <f t="shared" si="62"/>
        <v>0</v>
      </c>
      <c r="Q406">
        <f t="shared" si="63"/>
        <v>0</v>
      </c>
      <c r="R406">
        <f t="shared" si="64"/>
        <v>0</v>
      </c>
      <c r="T406" s="64">
        <f t="shared" si="56"/>
        <v>2</v>
      </c>
    </row>
    <row r="407" spans="1:20">
      <c r="A407" t="s">
        <v>296</v>
      </c>
      <c r="B407" t="s">
        <v>465</v>
      </c>
      <c r="C407" t="s">
        <v>518</v>
      </c>
      <c r="D407" t="s">
        <v>514</v>
      </c>
      <c r="E407" t="s">
        <v>518</v>
      </c>
      <c r="F407" t="s">
        <v>518</v>
      </c>
      <c r="G407" t="s">
        <v>518</v>
      </c>
      <c r="H407" t="s">
        <v>518</v>
      </c>
      <c r="I407" t="s">
        <v>514</v>
      </c>
      <c r="J407">
        <v>0</v>
      </c>
      <c r="K407">
        <f t="shared" si="57"/>
        <v>0</v>
      </c>
      <c r="L407">
        <f t="shared" si="58"/>
        <v>0</v>
      </c>
      <c r="M407">
        <f t="shared" si="59"/>
        <v>0</v>
      </c>
      <c r="N407">
        <f t="shared" si="60"/>
        <v>0</v>
      </c>
      <c r="O407">
        <f t="shared" si="61"/>
        <v>0</v>
      </c>
      <c r="P407">
        <f t="shared" si="62"/>
        <v>0</v>
      </c>
      <c r="Q407">
        <f t="shared" si="63"/>
        <v>0</v>
      </c>
      <c r="R407">
        <f t="shared" si="64"/>
        <v>0</v>
      </c>
      <c r="T407" s="64">
        <f t="shared" si="56"/>
        <v>0</v>
      </c>
    </row>
    <row r="408" spans="1:20">
      <c r="A408" t="s">
        <v>296</v>
      </c>
      <c r="B408" t="s">
        <v>466</v>
      </c>
      <c r="C408" t="s">
        <v>518</v>
      </c>
      <c r="D408" t="s">
        <v>514</v>
      </c>
      <c r="E408" t="s">
        <v>518</v>
      </c>
      <c r="F408" t="s">
        <v>518</v>
      </c>
      <c r="G408" t="s">
        <v>518</v>
      </c>
      <c r="H408" t="s">
        <v>518</v>
      </c>
      <c r="I408" t="s">
        <v>518</v>
      </c>
      <c r="J408">
        <v>0</v>
      </c>
      <c r="K408">
        <f t="shared" si="57"/>
        <v>0</v>
      </c>
      <c r="L408">
        <f t="shared" si="58"/>
        <v>0</v>
      </c>
      <c r="M408">
        <f t="shared" si="59"/>
        <v>0</v>
      </c>
      <c r="N408">
        <f t="shared" si="60"/>
        <v>0</v>
      </c>
      <c r="O408">
        <f t="shared" si="61"/>
        <v>0</v>
      </c>
      <c r="P408">
        <f t="shared" si="62"/>
        <v>0</v>
      </c>
      <c r="Q408">
        <f t="shared" si="63"/>
        <v>0</v>
      </c>
      <c r="R408">
        <f t="shared" si="64"/>
        <v>0</v>
      </c>
      <c r="T408" s="64">
        <f t="shared" si="56"/>
        <v>0</v>
      </c>
    </row>
    <row r="409" spans="1:20">
      <c r="A409" t="s">
        <v>296</v>
      </c>
      <c r="B409" t="s">
        <v>467</v>
      </c>
      <c r="C409" t="s">
        <v>514</v>
      </c>
      <c r="D409" t="s">
        <v>514</v>
      </c>
      <c r="E409" t="s">
        <v>514</v>
      </c>
      <c r="F409" t="s">
        <v>514</v>
      </c>
      <c r="G409" t="s">
        <v>513</v>
      </c>
      <c r="H409" t="s">
        <v>514</v>
      </c>
      <c r="I409" t="s">
        <v>514</v>
      </c>
      <c r="J409">
        <v>0</v>
      </c>
      <c r="K409">
        <f t="shared" si="57"/>
        <v>0</v>
      </c>
      <c r="L409">
        <f t="shared" si="58"/>
        <v>0</v>
      </c>
      <c r="M409">
        <f t="shared" si="59"/>
        <v>0</v>
      </c>
      <c r="N409">
        <f t="shared" si="60"/>
        <v>0</v>
      </c>
      <c r="O409">
        <f t="shared" si="61"/>
        <v>5</v>
      </c>
      <c r="P409">
        <f t="shared" si="62"/>
        <v>0</v>
      </c>
      <c r="Q409">
        <f t="shared" si="63"/>
        <v>0</v>
      </c>
      <c r="R409">
        <f t="shared" si="64"/>
        <v>0</v>
      </c>
      <c r="T409" s="64">
        <f t="shared" si="56"/>
        <v>2</v>
      </c>
    </row>
    <row r="410" spans="1:20">
      <c r="A410" t="s">
        <v>296</v>
      </c>
      <c r="B410" t="s">
        <v>468</v>
      </c>
      <c r="C410" t="s">
        <v>514</v>
      </c>
      <c r="D410" t="s">
        <v>514</v>
      </c>
      <c r="E410" t="s">
        <v>514</v>
      </c>
      <c r="F410" t="s">
        <v>514</v>
      </c>
      <c r="G410" t="s">
        <v>514</v>
      </c>
      <c r="H410" t="s">
        <v>514</v>
      </c>
      <c r="I410" t="s">
        <v>514</v>
      </c>
      <c r="J410">
        <v>0</v>
      </c>
      <c r="K410">
        <f t="shared" si="57"/>
        <v>0</v>
      </c>
      <c r="L410">
        <f t="shared" si="58"/>
        <v>0</v>
      </c>
      <c r="M410">
        <f t="shared" si="59"/>
        <v>0</v>
      </c>
      <c r="N410">
        <f t="shared" si="60"/>
        <v>0</v>
      </c>
      <c r="O410">
        <f t="shared" si="61"/>
        <v>0</v>
      </c>
      <c r="P410">
        <f t="shared" si="62"/>
        <v>0</v>
      </c>
      <c r="Q410">
        <f t="shared" si="63"/>
        <v>0</v>
      </c>
      <c r="R410">
        <f t="shared" si="64"/>
        <v>0</v>
      </c>
      <c r="T410" s="64">
        <f t="shared" si="56"/>
        <v>0</v>
      </c>
    </row>
    <row r="411" spans="1:20">
      <c r="A411" t="s">
        <v>296</v>
      </c>
      <c r="B411" t="s">
        <v>469</v>
      </c>
      <c r="C411" t="s">
        <v>514</v>
      </c>
      <c r="D411" t="s">
        <v>514</v>
      </c>
      <c r="E411" t="s">
        <v>514</v>
      </c>
      <c r="F411" t="s">
        <v>514</v>
      </c>
      <c r="G411" t="s">
        <v>514</v>
      </c>
      <c r="H411" t="s">
        <v>514</v>
      </c>
      <c r="I411" t="s">
        <v>514</v>
      </c>
      <c r="J411">
        <v>0</v>
      </c>
      <c r="K411">
        <f t="shared" si="57"/>
        <v>0</v>
      </c>
      <c r="L411">
        <f t="shared" si="58"/>
        <v>0</v>
      </c>
      <c r="M411">
        <f t="shared" si="59"/>
        <v>0</v>
      </c>
      <c r="N411">
        <f t="shared" si="60"/>
        <v>0</v>
      </c>
      <c r="O411">
        <f t="shared" si="61"/>
        <v>0</v>
      </c>
      <c r="P411">
        <f t="shared" si="62"/>
        <v>0</v>
      </c>
      <c r="Q411">
        <f t="shared" si="63"/>
        <v>0</v>
      </c>
      <c r="R411">
        <f t="shared" si="64"/>
        <v>0</v>
      </c>
      <c r="T411" s="64">
        <f t="shared" si="56"/>
        <v>0</v>
      </c>
    </row>
    <row r="412" spans="1:20">
      <c r="A412" t="s">
        <v>296</v>
      </c>
      <c r="B412" t="s">
        <v>470</v>
      </c>
      <c r="C412" t="s">
        <v>513</v>
      </c>
      <c r="D412" t="s">
        <v>514</v>
      </c>
      <c r="E412" t="s">
        <v>518</v>
      </c>
      <c r="F412" t="s">
        <v>518</v>
      </c>
      <c r="G412" t="s">
        <v>518</v>
      </c>
      <c r="H412" t="s">
        <v>518</v>
      </c>
      <c r="I412" t="s">
        <v>518</v>
      </c>
      <c r="J412">
        <v>0</v>
      </c>
      <c r="K412">
        <f t="shared" si="57"/>
        <v>5</v>
      </c>
      <c r="L412">
        <f t="shared" si="58"/>
        <v>0</v>
      </c>
      <c r="M412">
        <f t="shared" si="59"/>
        <v>0</v>
      </c>
      <c r="N412">
        <f t="shared" si="60"/>
        <v>0</v>
      </c>
      <c r="O412">
        <f t="shared" si="61"/>
        <v>0</v>
      </c>
      <c r="P412">
        <f t="shared" si="62"/>
        <v>0</v>
      </c>
      <c r="Q412">
        <f t="shared" si="63"/>
        <v>0</v>
      </c>
      <c r="R412">
        <f t="shared" si="64"/>
        <v>0</v>
      </c>
      <c r="T412" s="64">
        <f t="shared" si="56"/>
        <v>2</v>
      </c>
    </row>
    <row r="413" spans="1:20">
      <c r="A413" t="s">
        <v>296</v>
      </c>
      <c r="B413" t="s">
        <v>471</v>
      </c>
      <c r="C413" t="s">
        <v>518</v>
      </c>
      <c r="D413" t="s">
        <v>514</v>
      </c>
      <c r="E413" t="s">
        <v>518</v>
      </c>
      <c r="F413" t="s">
        <v>518</v>
      </c>
      <c r="G413" t="s">
        <v>518</v>
      </c>
      <c r="H413" t="s">
        <v>518</v>
      </c>
      <c r="I413" t="s">
        <v>518</v>
      </c>
      <c r="J413">
        <v>0</v>
      </c>
      <c r="K413">
        <f t="shared" si="57"/>
        <v>0</v>
      </c>
      <c r="L413">
        <f t="shared" si="58"/>
        <v>0</v>
      </c>
      <c r="M413">
        <f t="shared" si="59"/>
        <v>0</v>
      </c>
      <c r="N413">
        <f t="shared" si="60"/>
        <v>0</v>
      </c>
      <c r="O413">
        <f t="shared" si="61"/>
        <v>0</v>
      </c>
      <c r="P413">
        <f t="shared" si="62"/>
        <v>0</v>
      </c>
      <c r="Q413">
        <f t="shared" si="63"/>
        <v>0</v>
      </c>
      <c r="R413">
        <f t="shared" si="64"/>
        <v>0</v>
      </c>
      <c r="T413" s="64">
        <f t="shared" si="56"/>
        <v>0</v>
      </c>
    </row>
    <row r="414" spans="1:20">
      <c r="A414" t="s">
        <v>296</v>
      </c>
      <c r="B414" t="s">
        <v>472</v>
      </c>
      <c r="C414" t="s">
        <v>513</v>
      </c>
      <c r="D414" t="s">
        <v>514</v>
      </c>
      <c r="E414" t="s">
        <v>514</v>
      </c>
      <c r="F414" t="s">
        <v>514</v>
      </c>
      <c r="G414" t="s">
        <v>514</v>
      </c>
      <c r="H414" t="s">
        <v>514</v>
      </c>
      <c r="I414" t="s">
        <v>514</v>
      </c>
      <c r="J414">
        <v>0</v>
      </c>
      <c r="K414">
        <f t="shared" si="57"/>
        <v>5</v>
      </c>
      <c r="L414">
        <f t="shared" si="58"/>
        <v>0</v>
      </c>
      <c r="M414">
        <f t="shared" si="59"/>
        <v>0</v>
      </c>
      <c r="N414">
        <f t="shared" si="60"/>
        <v>0</v>
      </c>
      <c r="O414">
        <f t="shared" si="61"/>
        <v>0</v>
      </c>
      <c r="P414">
        <f t="shared" si="62"/>
        <v>0</v>
      </c>
      <c r="Q414">
        <f t="shared" si="63"/>
        <v>0</v>
      </c>
      <c r="R414">
        <f t="shared" si="64"/>
        <v>0</v>
      </c>
      <c r="T414" s="64">
        <f t="shared" si="56"/>
        <v>2</v>
      </c>
    </row>
    <row r="415" spans="1:20">
      <c r="A415" t="s">
        <v>296</v>
      </c>
      <c r="B415" t="s">
        <v>473</v>
      </c>
      <c r="C415" t="s">
        <v>518</v>
      </c>
      <c r="D415" t="s">
        <v>514</v>
      </c>
      <c r="E415" t="s">
        <v>518</v>
      </c>
      <c r="F415" t="s">
        <v>518</v>
      </c>
      <c r="G415" t="s">
        <v>518</v>
      </c>
      <c r="H415" t="s">
        <v>518</v>
      </c>
      <c r="I415" t="s">
        <v>518</v>
      </c>
      <c r="J415">
        <v>0</v>
      </c>
      <c r="K415">
        <f t="shared" si="57"/>
        <v>0</v>
      </c>
      <c r="L415">
        <f t="shared" si="58"/>
        <v>0</v>
      </c>
      <c r="M415">
        <f t="shared" si="59"/>
        <v>0</v>
      </c>
      <c r="N415">
        <f t="shared" si="60"/>
        <v>0</v>
      </c>
      <c r="O415">
        <f t="shared" si="61"/>
        <v>0</v>
      </c>
      <c r="P415">
        <f t="shared" si="62"/>
        <v>0</v>
      </c>
      <c r="Q415">
        <f t="shared" si="63"/>
        <v>0</v>
      </c>
      <c r="R415">
        <f t="shared" si="64"/>
        <v>0</v>
      </c>
      <c r="T415" s="64">
        <f t="shared" si="56"/>
        <v>0</v>
      </c>
    </row>
    <row r="416" spans="1:20">
      <c r="A416" t="s">
        <v>296</v>
      </c>
      <c r="B416" t="s">
        <v>474</v>
      </c>
      <c r="C416" t="s">
        <v>518</v>
      </c>
      <c r="D416" t="s">
        <v>514</v>
      </c>
      <c r="E416" t="s">
        <v>514</v>
      </c>
      <c r="F416" t="s">
        <v>514</v>
      </c>
      <c r="G416" t="s">
        <v>514</v>
      </c>
      <c r="H416" t="s">
        <v>514</v>
      </c>
      <c r="I416" t="s">
        <v>514</v>
      </c>
      <c r="J416">
        <v>0</v>
      </c>
      <c r="K416">
        <f t="shared" si="57"/>
        <v>0</v>
      </c>
      <c r="L416">
        <f t="shared" si="58"/>
        <v>0</v>
      </c>
      <c r="M416">
        <f t="shared" si="59"/>
        <v>0</v>
      </c>
      <c r="N416">
        <f t="shared" si="60"/>
        <v>0</v>
      </c>
      <c r="O416">
        <f t="shared" si="61"/>
        <v>0</v>
      </c>
      <c r="P416">
        <f t="shared" si="62"/>
        <v>0</v>
      </c>
      <c r="Q416">
        <f t="shared" si="63"/>
        <v>0</v>
      </c>
      <c r="R416">
        <f t="shared" si="64"/>
        <v>0</v>
      </c>
      <c r="T416" s="64">
        <f t="shared" si="56"/>
        <v>0</v>
      </c>
    </row>
    <row r="417" spans="1:20">
      <c r="A417" t="s">
        <v>296</v>
      </c>
      <c r="B417" t="s">
        <v>475</v>
      </c>
      <c r="C417" t="s">
        <v>518</v>
      </c>
      <c r="D417" t="s">
        <v>514</v>
      </c>
      <c r="E417" t="s">
        <v>518</v>
      </c>
      <c r="F417" t="s">
        <v>518</v>
      </c>
      <c r="G417" t="s">
        <v>518</v>
      </c>
      <c r="H417" t="s">
        <v>518</v>
      </c>
      <c r="I417" t="s">
        <v>518</v>
      </c>
      <c r="J417">
        <v>0</v>
      </c>
      <c r="K417">
        <f t="shared" si="57"/>
        <v>0</v>
      </c>
      <c r="L417">
        <f t="shared" si="58"/>
        <v>0</v>
      </c>
      <c r="M417">
        <f t="shared" si="59"/>
        <v>0</v>
      </c>
      <c r="N417">
        <f t="shared" si="60"/>
        <v>0</v>
      </c>
      <c r="O417">
        <f t="shared" si="61"/>
        <v>0</v>
      </c>
      <c r="P417">
        <f t="shared" si="62"/>
        <v>0</v>
      </c>
      <c r="Q417">
        <f t="shared" si="63"/>
        <v>0</v>
      </c>
      <c r="R417">
        <f t="shared" si="64"/>
        <v>0</v>
      </c>
      <c r="T417" s="64">
        <f t="shared" si="56"/>
        <v>0</v>
      </c>
    </row>
    <row r="418" spans="1:20">
      <c r="A418" t="s">
        <v>296</v>
      </c>
      <c r="B418" t="s">
        <v>476</v>
      </c>
      <c r="C418" t="s">
        <v>514</v>
      </c>
      <c r="D418" t="s">
        <v>514</v>
      </c>
      <c r="E418" t="s">
        <v>514</v>
      </c>
      <c r="F418" t="s">
        <v>514</v>
      </c>
      <c r="G418" t="s">
        <v>514</v>
      </c>
      <c r="H418" t="s">
        <v>514</v>
      </c>
      <c r="I418" t="s">
        <v>514</v>
      </c>
      <c r="J418">
        <v>0</v>
      </c>
      <c r="K418">
        <f t="shared" si="57"/>
        <v>0</v>
      </c>
      <c r="L418">
        <f t="shared" si="58"/>
        <v>0</v>
      </c>
      <c r="M418">
        <f t="shared" si="59"/>
        <v>0</v>
      </c>
      <c r="N418">
        <f t="shared" si="60"/>
        <v>0</v>
      </c>
      <c r="O418">
        <f t="shared" si="61"/>
        <v>0</v>
      </c>
      <c r="P418">
        <f t="shared" si="62"/>
        <v>0</v>
      </c>
      <c r="Q418">
        <f t="shared" si="63"/>
        <v>0</v>
      </c>
      <c r="R418">
        <f t="shared" si="64"/>
        <v>0</v>
      </c>
      <c r="T418" s="64">
        <f t="shared" si="56"/>
        <v>0</v>
      </c>
    </row>
    <row r="419" spans="1:20">
      <c r="A419" t="s">
        <v>296</v>
      </c>
      <c r="B419" t="s">
        <v>477</v>
      </c>
      <c r="C419" t="s">
        <v>514</v>
      </c>
      <c r="D419" t="s">
        <v>514</v>
      </c>
      <c r="E419" t="s">
        <v>514</v>
      </c>
      <c r="F419" t="s">
        <v>514</v>
      </c>
      <c r="G419" t="s">
        <v>514</v>
      </c>
      <c r="H419" t="s">
        <v>514</v>
      </c>
      <c r="I419" t="s">
        <v>514</v>
      </c>
      <c r="J419">
        <v>0</v>
      </c>
      <c r="K419">
        <f t="shared" si="57"/>
        <v>0</v>
      </c>
      <c r="L419">
        <f t="shared" si="58"/>
        <v>0</v>
      </c>
      <c r="M419">
        <f t="shared" si="59"/>
        <v>0</v>
      </c>
      <c r="N419">
        <f t="shared" si="60"/>
        <v>0</v>
      </c>
      <c r="O419">
        <f t="shared" si="61"/>
        <v>0</v>
      </c>
      <c r="P419">
        <f t="shared" si="62"/>
        <v>0</v>
      </c>
      <c r="Q419">
        <f t="shared" si="63"/>
        <v>0</v>
      </c>
      <c r="R419">
        <f t="shared" si="64"/>
        <v>0</v>
      </c>
      <c r="T419" s="64">
        <f t="shared" si="56"/>
        <v>0</v>
      </c>
    </row>
    <row r="420" spans="1:20">
      <c r="A420" t="s">
        <v>296</v>
      </c>
      <c r="B420" t="s">
        <v>478</v>
      </c>
      <c r="C420" t="s">
        <v>513</v>
      </c>
      <c r="D420" t="s">
        <v>514</v>
      </c>
      <c r="E420" t="s">
        <v>518</v>
      </c>
      <c r="F420" t="s">
        <v>514</v>
      </c>
      <c r="G420" t="s">
        <v>514</v>
      </c>
      <c r="H420" t="s">
        <v>514</v>
      </c>
      <c r="I420" t="s">
        <v>514</v>
      </c>
      <c r="J420">
        <v>0</v>
      </c>
      <c r="K420">
        <f t="shared" si="57"/>
        <v>5</v>
      </c>
      <c r="L420">
        <f t="shared" si="58"/>
        <v>0</v>
      </c>
      <c r="M420">
        <f t="shared" si="59"/>
        <v>0</v>
      </c>
      <c r="N420">
        <f t="shared" si="60"/>
        <v>0</v>
      </c>
      <c r="O420">
        <f t="shared" si="61"/>
        <v>0</v>
      </c>
      <c r="P420">
        <f t="shared" si="62"/>
        <v>0</v>
      </c>
      <c r="Q420">
        <f t="shared" si="63"/>
        <v>0</v>
      </c>
      <c r="R420">
        <f t="shared" si="64"/>
        <v>0</v>
      </c>
      <c r="T420" s="64">
        <f t="shared" si="56"/>
        <v>2</v>
      </c>
    </row>
    <row r="421" spans="1:20">
      <c r="A421" t="s">
        <v>296</v>
      </c>
      <c r="B421" t="s">
        <v>479</v>
      </c>
      <c r="C421" t="s">
        <v>514</v>
      </c>
      <c r="D421" t="s">
        <v>514</v>
      </c>
      <c r="F421" t="s">
        <v>514</v>
      </c>
      <c r="G421" t="s">
        <v>514</v>
      </c>
      <c r="H421" t="s">
        <v>514</v>
      </c>
      <c r="I421" t="s">
        <v>514</v>
      </c>
      <c r="J421">
        <v>0</v>
      </c>
      <c r="K421">
        <f t="shared" si="57"/>
        <v>0</v>
      </c>
      <c r="L421">
        <f t="shared" si="58"/>
        <v>0</v>
      </c>
      <c r="M421">
        <f t="shared" si="59"/>
        <v>0</v>
      </c>
      <c r="N421">
        <f t="shared" si="60"/>
        <v>0</v>
      </c>
      <c r="O421">
        <f t="shared" si="61"/>
        <v>0</v>
      </c>
      <c r="P421">
        <f t="shared" si="62"/>
        <v>0</v>
      </c>
      <c r="Q421">
        <f t="shared" si="63"/>
        <v>0</v>
      </c>
      <c r="R421">
        <f t="shared" si="64"/>
        <v>0</v>
      </c>
      <c r="T421" s="64">
        <f t="shared" si="56"/>
        <v>0</v>
      </c>
    </row>
    <row r="422" spans="1:20">
      <c r="A422" t="s">
        <v>296</v>
      </c>
      <c r="B422" t="s">
        <v>480</v>
      </c>
      <c r="C422" t="s">
        <v>514</v>
      </c>
      <c r="D422" t="s">
        <v>514</v>
      </c>
      <c r="E422" t="s">
        <v>514</v>
      </c>
      <c r="F422" t="s">
        <v>518</v>
      </c>
      <c r="G422" t="s">
        <v>513</v>
      </c>
      <c r="H422" t="s">
        <v>514</v>
      </c>
      <c r="I422" t="s">
        <v>514</v>
      </c>
      <c r="J422">
        <v>0</v>
      </c>
      <c r="K422">
        <f t="shared" si="57"/>
        <v>0</v>
      </c>
      <c r="L422">
        <f t="shared" si="58"/>
        <v>0</v>
      </c>
      <c r="M422">
        <f t="shared" si="59"/>
        <v>0</v>
      </c>
      <c r="N422">
        <f t="shared" si="60"/>
        <v>0</v>
      </c>
      <c r="O422">
        <f t="shared" si="61"/>
        <v>5</v>
      </c>
      <c r="P422">
        <f t="shared" si="62"/>
        <v>0</v>
      </c>
      <c r="Q422">
        <f t="shared" si="63"/>
        <v>0</v>
      </c>
      <c r="R422">
        <f t="shared" si="64"/>
        <v>0</v>
      </c>
      <c r="T422" s="64">
        <f t="shared" si="56"/>
        <v>2</v>
      </c>
    </row>
    <row r="423" spans="1:20">
      <c r="A423" t="s">
        <v>296</v>
      </c>
      <c r="B423" t="s">
        <v>481</v>
      </c>
      <c r="C423" t="s">
        <v>514</v>
      </c>
      <c r="D423" t="s">
        <v>514</v>
      </c>
      <c r="E423" t="s">
        <v>518</v>
      </c>
      <c r="F423" t="s">
        <v>514</v>
      </c>
      <c r="G423" t="s">
        <v>514</v>
      </c>
      <c r="H423" t="s">
        <v>514</v>
      </c>
      <c r="I423" t="s">
        <v>514</v>
      </c>
      <c r="J423">
        <v>0</v>
      </c>
      <c r="K423">
        <f t="shared" si="57"/>
        <v>0</v>
      </c>
      <c r="L423">
        <f t="shared" si="58"/>
        <v>0</v>
      </c>
      <c r="M423">
        <f t="shared" si="59"/>
        <v>0</v>
      </c>
      <c r="N423">
        <f t="shared" si="60"/>
        <v>0</v>
      </c>
      <c r="O423">
        <f t="shared" si="61"/>
        <v>0</v>
      </c>
      <c r="P423">
        <f t="shared" si="62"/>
        <v>0</v>
      </c>
      <c r="Q423">
        <f t="shared" si="63"/>
        <v>0</v>
      </c>
      <c r="R423">
        <f t="shared" si="64"/>
        <v>0</v>
      </c>
      <c r="T423" s="64">
        <f t="shared" si="56"/>
        <v>0</v>
      </c>
    </row>
    <row r="424" spans="1:20">
      <c r="A424" t="s">
        <v>296</v>
      </c>
      <c r="B424" t="s">
        <v>482</v>
      </c>
      <c r="C424" t="s">
        <v>514</v>
      </c>
      <c r="D424" t="s">
        <v>514</v>
      </c>
      <c r="E424" t="s">
        <v>518</v>
      </c>
      <c r="F424" t="s">
        <v>518</v>
      </c>
      <c r="G424" t="s">
        <v>518</v>
      </c>
      <c r="H424" t="s">
        <v>518</v>
      </c>
      <c r="I424" t="s">
        <v>518</v>
      </c>
      <c r="J424">
        <v>0</v>
      </c>
      <c r="K424">
        <f t="shared" si="57"/>
        <v>0</v>
      </c>
      <c r="L424">
        <f t="shared" si="58"/>
        <v>0</v>
      </c>
      <c r="M424">
        <f t="shared" si="59"/>
        <v>0</v>
      </c>
      <c r="N424">
        <f t="shared" si="60"/>
        <v>0</v>
      </c>
      <c r="O424">
        <f t="shared" si="61"/>
        <v>0</v>
      </c>
      <c r="P424">
        <f t="shared" si="62"/>
        <v>0</v>
      </c>
      <c r="Q424">
        <f t="shared" si="63"/>
        <v>0</v>
      </c>
      <c r="R424">
        <f t="shared" si="64"/>
        <v>0</v>
      </c>
      <c r="T424" s="64">
        <f t="shared" si="56"/>
        <v>0</v>
      </c>
    </row>
    <row r="425" spans="1:20">
      <c r="A425" t="s">
        <v>296</v>
      </c>
      <c r="B425" t="s">
        <v>483</v>
      </c>
      <c r="C425" t="s">
        <v>518</v>
      </c>
      <c r="D425" t="s">
        <v>514</v>
      </c>
      <c r="E425" t="s">
        <v>518</v>
      </c>
      <c r="F425" t="s">
        <v>518</v>
      </c>
      <c r="G425" t="s">
        <v>513</v>
      </c>
      <c r="H425" t="s">
        <v>513</v>
      </c>
      <c r="I425" t="s">
        <v>518</v>
      </c>
      <c r="J425">
        <v>0</v>
      </c>
      <c r="K425">
        <f t="shared" si="57"/>
        <v>0</v>
      </c>
      <c r="L425">
        <f t="shared" si="58"/>
        <v>0</v>
      </c>
      <c r="M425">
        <f t="shared" si="59"/>
        <v>0</v>
      </c>
      <c r="N425">
        <f t="shared" si="60"/>
        <v>0</v>
      </c>
      <c r="O425">
        <f t="shared" si="61"/>
        <v>5</v>
      </c>
      <c r="P425">
        <f t="shared" si="62"/>
        <v>5</v>
      </c>
      <c r="Q425">
        <f t="shared" si="63"/>
        <v>0</v>
      </c>
      <c r="R425">
        <f t="shared" si="64"/>
        <v>0</v>
      </c>
      <c r="T425" s="64">
        <f t="shared" si="56"/>
        <v>2.8</v>
      </c>
    </row>
    <row r="426" spans="1:20">
      <c r="A426" t="s">
        <v>296</v>
      </c>
      <c r="B426" t="s">
        <v>484</v>
      </c>
      <c r="C426" t="s">
        <v>518</v>
      </c>
      <c r="D426" t="s">
        <v>514</v>
      </c>
      <c r="E426" t="s">
        <v>518</v>
      </c>
      <c r="F426" t="s">
        <v>518</v>
      </c>
      <c r="G426" t="s">
        <v>518</v>
      </c>
      <c r="H426" t="s">
        <v>518</v>
      </c>
      <c r="I426" t="s">
        <v>518</v>
      </c>
      <c r="J426">
        <v>0</v>
      </c>
      <c r="K426">
        <f t="shared" si="57"/>
        <v>0</v>
      </c>
      <c r="L426">
        <f t="shared" si="58"/>
        <v>0</v>
      </c>
      <c r="M426">
        <f t="shared" si="59"/>
        <v>0</v>
      </c>
      <c r="N426">
        <f t="shared" si="60"/>
        <v>0</v>
      </c>
      <c r="O426">
        <f t="shared" si="61"/>
        <v>0</v>
      </c>
      <c r="P426">
        <f t="shared" si="62"/>
        <v>0</v>
      </c>
      <c r="Q426">
        <f t="shared" si="63"/>
        <v>0</v>
      </c>
      <c r="R426">
        <f t="shared" si="64"/>
        <v>0</v>
      </c>
      <c r="T426" s="64">
        <f t="shared" si="56"/>
        <v>0</v>
      </c>
    </row>
    <row r="427" spans="1:20">
      <c r="A427" t="s">
        <v>296</v>
      </c>
      <c r="B427" t="s">
        <v>485</v>
      </c>
      <c r="C427" t="s">
        <v>518</v>
      </c>
      <c r="D427" t="s">
        <v>514</v>
      </c>
      <c r="E427" t="s">
        <v>518</v>
      </c>
      <c r="F427" t="s">
        <v>518</v>
      </c>
      <c r="G427" t="s">
        <v>518</v>
      </c>
      <c r="H427" t="s">
        <v>518</v>
      </c>
      <c r="I427" t="s">
        <v>518</v>
      </c>
      <c r="J427">
        <v>0</v>
      </c>
      <c r="K427">
        <f t="shared" si="57"/>
        <v>0</v>
      </c>
      <c r="L427">
        <f t="shared" si="58"/>
        <v>0</v>
      </c>
      <c r="M427">
        <f t="shared" si="59"/>
        <v>0</v>
      </c>
      <c r="N427">
        <f t="shared" si="60"/>
        <v>0</v>
      </c>
      <c r="O427">
        <f t="shared" si="61"/>
        <v>0</v>
      </c>
      <c r="P427">
        <f t="shared" si="62"/>
        <v>0</v>
      </c>
      <c r="Q427">
        <f t="shared" si="63"/>
        <v>0</v>
      </c>
      <c r="R427">
        <f t="shared" si="64"/>
        <v>0</v>
      </c>
      <c r="T427" s="64">
        <f t="shared" si="56"/>
        <v>0</v>
      </c>
    </row>
    <row r="428" spans="1:20">
      <c r="A428" t="s">
        <v>296</v>
      </c>
      <c r="B428" t="s">
        <v>486</v>
      </c>
      <c r="C428" t="s">
        <v>513</v>
      </c>
      <c r="D428" t="s">
        <v>514</v>
      </c>
      <c r="E428" t="s">
        <v>513</v>
      </c>
      <c r="F428" t="s">
        <v>518</v>
      </c>
      <c r="G428" t="s">
        <v>513</v>
      </c>
      <c r="H428" t="s">
        <v>513</v>
      </c>
      <c r="I428" t="s">
        <v>518</v>
      </c>
      <c r="J428">
        <v>0</v>
      </c>
      <c r="K428">
        <f t="shared" si="57"/>
        <v>5</v>
      </c>
      <c r="L428">
        <f t="shared" si="58"/>
        <v>0</v>
      </c>
      <c r="M428">
        <f t="shared" si="59"/>
        <v>5</v>
      </c>
      <c r="N428">
        <f t="shared" si="60"/>
        <v>0</v>
      </c>
      <c r="O428">
        <f t="shared" si="61"/>
        <v>5</v>
      </c>
      <c r="P428">
        <f t="shared" si="62"/>
        <v>5</v>
      </c>
      <c r="Q428">
        <f t="shared" si="63"/>
        <v>0</v>
      </c>
      <c r="R428">
        <f t="shared" si="64"/>
        <v>0</v>
      </c>
      <c r="T428" s="64">
        <f t="shared" si="56"/>
        <v>5.6</v>
      </c>
    </row>
    <row r="429" spans="1:20">
      <c r="A429" t="s">
        <v>296</v>
      </c>
      <c r="B429" t="s">
        <v>487</v>
      </c>
      <c r="C429" t="s">
        <v>513</v>
      </c>
      <c r="D429" t="s">
        <v>514</v>
      </c>
      <c r="E429" t="s">
        <v>518</v>
      </c>
      <c r="F429" t="s">
        <v>518</v>
      </c>
      <c r="G429" t="s">
        <v>514</v>
      </c>
      <c r="H429" t="s">
        <v>518</v>
      </c>
      <c r="I429" t="s">
        <v>518</v>
      </c>
      <c r="J429">
        <v>0</v>
      </c>
      <c r="K429">
        <f t="shared" si="57"/>
        <v>5</v>
      </c>
      <c r="L429">
        <f t="shared" si="58"/>
        <v>0</v>
      </c>
      <c r="M429">
        <f t="shared" si="59"/>
        <v>0</v>
      </c>
      <c r="N429">
        <f t="shared" si="60"/>
        <v>0</v>
      </c>
      <c r="O429">
        <f t="shared" si="61"/>
        <v>0</v>
      </c>
      <c r="P429">
        <f t="shared" si="62"/>
        <v>0</v>
      </c>
      <c r="Q429">
        <f t="shared" si="63"/>
        <v>0</v>
      </c>
      <c r="R429">
        <f t="shared" si="64"/>
        <v>0</v>
      </c>
      <c r="T429" s="64">
        <f t="shared" si="56"/>
        <v>2</v>
      </c>
    </row>
    <row r="430" spans="1:20">
      <c r="A430" t="s">
        <v>296</v>
      </c>
      <c r="B430" t="s">
        <v>488</v>
      </c>
      <c r="C430" t="s">
        <v>513</v>
      </c>
      <c r="D430" s="15" t="s">
        <v>513</v>
      </c>
      <c r="E430" t="s">
        <v>518</v>
      </c>
      <c r="F430" t="s">
        <v>518</v>
      </c>
      <c r="G430" t="s">
        <v>513</v>
      </c>
      <c r="H430" t="s">
        <v>513</v>
      </c>
      <c r="I430" t="s">
        <v>518</v>
      </c>
      <c r="J430">
        <v>0</v>
      </c>
      <c r="K430">
        <f t="shared" si="57"/>
        <v>5</v>
      </c>
      <c r="L430">
        <f t="shared" si="58"/>
        <v>5</v>
      </c>
      <c r="M430">
        <f t="shared" si="59"/>
        <v>0</v>
      </c>
      <c r="N430">
        <f t="shared" si="60"/>
        <v>0</v>
      </c>
      <c r="O430">
        <f t="shared" si="61"/>
        <v>5</v>
      </c>
      <c r="P430">
        <f t="shared" si="62"/>
        <v>5</v>
      </c>
      <c r="Q430">
        <f t="shared" si="63"/>
        <v>0</v>
      </c>
      <c r="R430">
        <f t="shared" si="64"/>
        <v>0</v>
      </c>
      <c r="T430" s="64">
        <f t="shared" si="56"/>
        <v>5.6</v>
      </c>
    </row>
    <row r="431" spans="1:20">
      <c r="A431" t="s">
        <v>296</v>
      </c>
      <c r="B431" t="s">
        <v>489</v>
      </c>
      <c r="C431" t="s">
        <v>514</v>
      </c>
      <c r="D431" t="s">
        <v>514</v>
      </c>
      <c r="E431" t="s">
        <v>514</v>
      </c>
      <c r="F431" t="s">
        <v>514</v>
      </c>
      <c r="G431" t="s">
        <v>514</v>
      </c>
      <c r="H431" t="s">
        <v>514</v>
      </c>
      <c r="I431" t="s">
        <v>514</v>
      </c>
      <c r="J431">
        <v>0</v>
      </c>
      <c r="K431">
        <f t="shared" si="57"/>
        <v>0</v>
      </c>
      <c r="L431">
        <f t="shared" si="58"/>
        <v>0</v>
      </c>
      <c r="M431">
        <f t="shared" si="59"/>
        <v>0</v>
      </c>
      <c r="N431">
        <f t="shared" si="60"/>
        <v>0</v>
      </c>
      <c r="O431">
        <f t="shared" si="61"/>
        <v>0</v>
      </c>
      <c r="P431">
        <f t="shared" si="62"/>
        <v>0</v>
      </c>
      <c r="Q431">
        <f t="shared" si="63"/>
        <v>0</v>
      </c>
      <c r="R431">
        <f t="shared" si="64"/>
        <v>0</v>
      </c>
      <c r="T431" s="64">
        <f t="shared" ref="T431:T448" si="65">ROUND((K431/5)*(10/100)*20,2)+ROUND((L431/5)*(4/100)*20,2)+ROUND((M431/5)*(4/100)*20,2)+ROUND((N431/5)*(4/100)*20,2)+ROUND((O431/5)*(10/100)*20,2)+ROUND((P431/5)*(4/100)*20,2)+ROUND((Q431/5)*(10/100)*20,2)+ROUND((R431/5)*(10/100)*20,2)</f>
        <v>0</v>
      </c>
    </row>
    <row r="432" spans="1:20">
      <c r="A432" t="s">
        <v>296</v>
      </c>
      <c r="B432" t="s">
        <v>490</v>
      </c>
      <c r="C432" t="s">
        <v>518</v>
      </c>
      <c r="D432" t="s">
        <v>514</v>
      </c>
      <c r="E432" t="s">
        <v>518</v>
      </c>
      <c r="F432" t="s">
        <v>518</v>
      </c>
      <c r="G432" t="s">
        <v>518</v>
      </c>
      <c r="H432" t="s">
        <v>518</v>
      </c>
      <c r="I432" t="s">
        <v>518</v>
      </c>
      <c r="J432">
        <v>0</v>
      </c>
      <c r="K432">
        <f t="shared" si="57"/>
        <v>0</v>
      </c>
      <c r="L432">
        <f t="shared" si="58"/>
        <v>0</v>
      </c>
      <c r="M432">
        <f t="shared" si="59"/>
        <v>0</v>
      </c>
      <c r="N432">
        <f t="shared" si="60"/>
        <v>0</v>
      </c>
      <c r="O432">
        <f t="shared" si="61"/>
        <v>0</v>
      </c>
      <c r="P432">
        <f t="shared" si="62"/>
        <v>0</v>
      </c>
      <c r="Q432">
        <f t="shared" si="63"/>
        <v>0</v>
      </c>
      <c r="R432">
        <f t="shared" si="64"/>
        <v>0</v>
      </c>
      <c r="T432" s="64">
        <f t="shared" si="65"/>
        <v>0</v>
      </c>
    </row>
    <row r="433" spans="1:20">
      <c r="A433" t="s">
        <v>296</v>
      </c>
      <c r="B433" t="s">
        <v>491</v>
      </c>
      <c r="C433" t="s">
        <v>514</v>
      </c>
      <c r="D433" t="s">
        <v>514</v>
      </c>
      <c r="E433" t="s">
        <v>514</v>
      </c>
      <c r="F433" t="s">
        <v>514</v>
      </c>
      <c r="G433" t="s">
        <v>514</v>
      </c>
      <c r="H433" t="s">
        <v>514</v>
      </c>
      <c r="I433" t="s">
        <v>514</v>
      </c>
      <c r="J433">
        <v>0</v>
      </c>
      <c r="K433">
        <f t="shared" si="57"/>
        <v>0</v>
      </c>
      <c r="L433">
        <f t="shared" si="58"/>
        <v>0</v>
      </c>
      <c r="M433">
        <f t="shared" si="59"/>
        <v>0</v>
      </c>
      <c r="N433">
        <f t="shared" si="60"/>
        <v>0</v>
      </c>
      <c r="O433">
        <f t="shared" si="61"/>
        <v>0</v>
      </c>
      <c r="P433">
        <f t="shared" si="62"/>
        <v>0</v>
      </c>
      <c r="Q433">
        <f t="shared" si="63"/>
        <v>0</v>
      </c>
      <c r="R433">
        <f t="shared" si="64"/>
        <v>0</v>
      </c>
      <c r="T433" s="64">
        <f t="shared" si="65"/>
        <v>0</v>
      </c>
    </row>
    <row r="434" spans="1:20">
      <c r="A434" t="s">
        <v>296</v>
      </c>
      <c r="B434" t="s">
        <v>492</v>
      </c>
      <c r="C434" t="s">
        <v>514</v>
      </c>
      <c r="D434" t="s">
        <v>514</v>
      </c>
      <c r="E434" t="s">
        <v>514</v>
      </c>
      <c r="F434" t="s">
        <v>514</v>
      </c>
      <c r="G434" t="s">
        <v>514</v>
      </c>
      <c r="H434" t="s">
        <v>514</v>
      </c>
      <c r="I434" t="s">
        <v>514</v>
      </c>
      <c r="J434">
        <v>0</v>
      </c>
      <c r="K434">
        <f t="shared" si="57"/>
        <v>0</v>
      </c>
      <c r="L434">
        <f t="shared" si="58"/>
        <v>0</v>
      </c>
      <c r="M434">
        <f t="shared" si="59"/>
        <v>0</v>
      </c>
      <c r="N434">
        <f t="shared" si="60"/>
        <v>0</v>
      </c>
      <c r="O434">
        <f t="shared" si="61"/>
        <v>0</v>
      </c>
      <c r="P434">
        <f t="shared" si="62"/>
        <v>0</v>
      </c>
      <c r="Q434">
        <f t="shared" si="63"/>
        <v>0</v>
      </c>
      <c r="R434">
        <f t="shared" si="64"/>
        <v>0</v>
      </c>
      <c r="T434" s="64">
        <f t="shared" si="65"/>
        <v>0</v>
      </c>
    </row>
    <row r="435" spans="1:20">
      <c r="A435" t="s">
        <v>296</v>
      </c>
      <c r="B435" t="s">
        <v>493</v>
      </c>
      <c r="D435" t="s">
        <v>514</v>
      </c>
      <c r="E435" t="s">
        <v>518</v>
      </c>
      <c r="F435" t="s">
        <v>518</v>
      </c>
      <c r="G435" t="s">
        <v>514</v>
      </c>
      <c r="H435" t="s">
        <v>518</v>
      </c>
      <c r="I435" t="s">
        <v>514</v>
      </c>
      <c r="J435">
        <v>0</v>
      </c>
      <c r="K435">
        <f t="shared" si="57"/>
        <v>0</v>
      </c>
      <c r="L435">
        <f t="shared" si="58"/>
        <v>0</v>
      </c>
      <c r="M435">
        <f t="shared" si="59"/>
        <v>0</v>
      </c>
      <c r="N435">
        <f t="shared" si="60"/>
        <v>0</v>
      </c>
      <c r="O435">
        <f t="shared" si="61"/>
        <v>0</v>
      </c>
      <c r="P435">
        <f t="shared" si="62"/>
        <v>0</v>
      </c>
      <c r="Q435">
        <f t="shared" si="63"/>
        <v>0</v>
      </c>
      <c r="R435">
        <f t="shared" si="64"/>
        <v>0</v>
      </c>
      <c r="T435" s="64">
        <f t="shared" si="65"/>
        <v>0</v>
      </c>
    </row>
    <row r="436" spans="1:20">
      <c r="A436" t="s">
        <v>296</v>
      </c>
      <c r="B436" t="s">
        <v>494</v>
      </c>
      <c r="C436" t="s">
        <v>514</v>
      </c>
      <c r="D436" t="s">
        <v>514</v>
      </c>
      <c r="E436" t="s">
        <v>514</v>
      </c>
      <c r="F436" t="s">
        <v>514</v>
      </c>
      <c r="G436" t="s">
        <v>514</v>
      </c>
      <c r="H436" t="s">
        <v>514</v>
      </c>
      <c r="I436" t="s">
        <v>514</v>
      </c>
      <c r="J436">
        <v>0</v>
      </c>
      <c r="K436">
        <f t="shared" si="57"/>
        <v>0</v>
      </c>
      <c r="L436">
        <f t="shared" si="58"/>
        <v>0</v>
      </c>
      <c r="M436">
        <f t="shared" si="59"/>
        <v>0</v>
      </c>
      <c r="N436">
        <f t="shared" si="60"/>
        <v>0</v>
      </c>
      <c r="O436">
        <f t="shared" si="61"/>
        <v>0</v>
      </c>
      <c r="P436">
        <f t="shared" si="62"/>
        <v>0</v>
      </c>
      <c r="Q436">
        <f t="shared" si="63"/>
        <v>0</v>
      </c>
      <c r="R436">
        <f t="shared" si="64"/>
        <v>0</v>
      </c>
      <c r="T436" s="64">
        <f t="shared" si="65"/>
        <v>0</v>
      </c>
    </row>
    <row r="437" spans="1:20">
      <c r="A437" t="s">
        <v>296</v>
      </c>
      <c r="B437" t="s">
        <v>495</v>
      </c>
      <c r="C437" t="s">
        <v>518</v>
      </c>
      <c r="D437" t="s">
        <v>514</v>
      </c>
      <c r="E437" t="s">
        <v>518</v>
      </c>
      <c r="F437" t="s">
        <v>518</v>
      </c>
      <c r="G437" t="s">
        <v>518</v>
      </c>
      <c r="H437" t="s">
        <v>518</v>
      </c>
      <c r="I437" t="s">
        <v>518</v>
      </c>
      <c r="J437">
        <v>0</v>
      </c>
      <c r="K437">
        <f t="shared" si="57"/>
        <v>0</v>
      </c>
      <c r="L437">
        <f t="shared" si="58"/>
        <v>0</v>
      </c>
      <c r="M437">
        <f t="shared" si="59"/>
        <v>0</v>
      </c>
      <c r="N437">
        <f t="shared" si="60"/>
        <v>0</v>
      </c>
      <c r="O437">
        <f t="shared" si="61"/>
        <v>0</v>
      </c>
      <c r="P437">
        <f t="shared" si="62"/>
        <v>0</v>
      </c>
      <c r="Q437">
        <f t="shared" si="63"/>
        <v>0</v>
      </c>
      <c r="R437">
        <f t="shared" si="64"/>
        <v>0</v>
      </c>
      <c r="T437" s="64">
        <f t="shared" si="65"/>
        <v>0</v>
      </c>
    </row>
    <row r="438" spans="1:20">
      <c r="A438" t="s">
        <v>296</v>
      </c>
      <c r="B438" t="s">
        <v>496</v>
      </c>
      <c r="C438" t="s">
        <v>513</v>
      </c>
      <c r="D438" t="s">
        <v>514</v>
      </c>
      <c r="E438" t="s">
        <v>518</v>
      </c>
      <c r="F438" t="s">
        <v>514</v>
      </c>
      <c r="G438" t="s">
        <v>518</v>
      </c>
      <c r="H438" t="s">
        <v>514</v>
      </c>
      <c r="I438" t="s">
        <v>518</v>
      </c>
      <c r="J438">
        <v>0</v>
      </c>
      <c r="K438">
        <f t="shared" si="57"/>
        <v>5</v>
      </c>
      <c r="L438">
        <f t="shared" si="58"/>
        <v>0</v>
      </c>
      <c r="M438">
        <f t="shared" si="59"/>
        <v>0</v>
      </c>
      <c r="N438">
        <f t="shared" si="60"/>
        <v>0</v>
      </c>
      <c r="O438">
        <f t="shared" si="61"/>
        <v>0</v>
      </c>
      <c r="P438">
        <f t="shared" si="62"/>
        <v>0</v>
      </c>
      <c r="Q438">
        <f t="shared" si="63"/>
        <v>0</v>
      </c>
      <c r="R438">
        <f t="shared" si="64"/>
        <v>0</v>
      </c>
      <c r="T438" s="64">
        <f t="shared" si="65"/>
        <v>2</v>
      </c>
    </row>
    <row r="439" spans="1:20">
      <c r="A439" t="s">
        <v>296</v>
      </c>
      <c r="B439" t="s">
        <v>497</v>
      </c>
      <c r="C439" t="s">
        <v>518</v>
      </c>
      <c r="D439" t="s">
        <v>514</v>
      </c>
      <c r="E439" t="s">
        <v>518</v>
      </c>
      <c r="F439" t="s">
        <v>518</v>
      </c>
      <c r="G439" t="s">
        <v>518</v>
      </c>
      <c r="H439" t="s">
        <v>518</v>
      </c>
      <c r="I439" t="s">
        <v>518</v>
      </c>
      <c r="J439">
        <v>0</v>
      </c>
      <c r="K439">
        <f t="shared" si="57"/>
        <v>0</v>
      </c>
      <c r="L439">
        <f t="shared" si="58"/>
        <v>0</v>
      </c>
      <c r="M439">
        <f t="shared" si="59"/>
        <v>0</v>
      </c>
      <c r="N439">
        <f t="shared" si="60"/>
        <v>0</v>
      </c>
      <c r="O439">
        <f t="shared" si="61"/>
        <v>0</v>
      </c>
      <c r="P439">
        <f t="shared" si="62"/>
        <v>0</v>
      </c>
      <c r="Q439">
        <f t="shared" si="63"/>
        <v>0</v>
      </c>
      <c r="R439">
        <f t="shared" si="64"/>
        <v>0</v>
      </c>
      <c r="T439" s="64">
        <f t="shared" si="65"/>
        <v>0</v>
      </c>
    </row>
    <row r="440" spans="1:20">
      <c r="A440" t="s">
        <v>296</v>
      </c>
      <c r="B440" t="s">
        <v>498</v>
      </c>
      <c r="C440" t="s">
        <v>514</v>
      </c>
      <c r="D440" t="s">
        <v>514</v>
      </c>
      <c r="E440" t="s">
        <v>518</v>
      </c>
      <c r="F440" t="s">
        <v>518</v>
      </c>
      <c r="G440" t="s">
        <v>518</v>
      </c>
      <c r="H440" t="s">
        <v>518</v>
      </c>
      <c r="I440" t="s">
        <v>518</v>
      </c>
      <c r="J440">
        <v>0</v>
      </c>
      <c r="K440">
        <f t="shared" si="57"/>
        <v>0</v>
      </c>
      <c r="L440">
        <f t="shared" si="58"/>
        <v>0</v>
      </c>
      <c r="M440">
        <f t="shared" si="59"/>
        <v>0</v>
      </c>
      <c r="N440">
        <f t="shared" si="60"/>
        <v>0</v>
      </c>
      <c r="O440">
        <f t="shared" si="61"/>
        <v>0</v>
      </c>
      <c r="P440">
        <f t="shared" si="62"/>
        <v>0</v>
      </c>
      <c r="Q440">
        <f t="shared" si="63"/>
        <v>0</v>
      </c>
      <c r="R440">
        <f t="shared" si="64"/>
        <v>0</v>
      </c>
      <c r="T440" s="64">
        <f t="shared" si="65"/>
        <v>0</v>
      </c>
    </row>
    <row r="441" spans="1:20">
      <c r="A441" t="s">
        <v>296</v>
      </c>
      <c r="B441" t="s">
        <v>499</v>
      </c>
      <c r="C441" t="s">
        <v>514</v>
      </c>
      <c r="D441" t="s">
        <v>514</v>
      </c>
      <c r="E441" t="s">
        <v>513</v>
      </c>
      <c r="F441" t="s">
        <v>514</v>
      </c>
      <c r="G441" t="s">
        <v>513</v>
      </c>
      <c r="H441" t="s">
        <v>514</v>
      </c>
      <c r="I441" t="s">
        <v>513</v>
      </c>
      <c r="J441">
        <v>0</v>
      </c>
      <c r="K441">
        <f t="shared" si="57"/>
        <v>0</v>
      </c>
      <c r="L441">
        <f t="shared" si="58"/>
        <v>0</v>
      </c>
      <c r="M441">
        <f t="shared" si="59"/>
        <v>5</v>
      </c>
      <c r="N441">
        <f t="shared" si="60"/>
        <v>0</v>
      </c>
      <c r="O441">
        <f t="shared" si="61"/>
        <v>5</v>
      </c>
      <c r="P441">
        <f t="shared" si="62"/>
        <v>0</v>
      </c>
      <c r="Q441">
        <f t="shared" si="63"/>
        <v>5</v>
      </c>
      <c r="R441">
        <f t="shared" si="64"/>
        <v>0</v>
      </c>
      <c r="T441" s="64">
        <f t="shared" si="65"/>
        <v>4.8</v>
      </c>
    </row>
    <row r="442" spans="1:20">
      <c r="A442" t="s">
        <v>296</v>
      </c>
      <c r="B442" t="s">
        <v>500</v>
      </c>
      <c r="C442" t="s">
        <v>514</v>
      </c>
      <c r="D442" t="s">
        <v>514</v>
      </c>
      <c r="E442" t="s">
        <v>518</v>
      </c>
      <c r="F442" t="s">
        <v>518</v>
      </c>
      <c r="G442" t="s">
        <v>518</v>
      </c>
      <c r="H442" t="s">
        <v>518</v>
      </c>
      <c r="I442" t="s">
        <v>518</v>
      </c>
      <c r="J442">
        <v>0</v>
      </c>
      <c r="K442">
        <f t="shared" si="57"/>
        <v>0</v>
      </c>
      <c r="L442">
        <f t="shared" si="58"/>
        <v>0</v>
      </c>
      <c r="M442">
        <f t="shared" si="59"/>
        <v>0</v>
      </c>
      <c r="N442">
        <f t="shared" si="60"/>
        <v>0</v>
      </c>
      <c r="O442">
        <f t="shared" si="61"/>
        <v>0</v>
      </c>
      <c r="P442">
        <f t="shared" si="62"/>
        <v>0</v>
      </c>
      <c r="Q442">
        <f t="shared" si="63"/>
        <v>0</v>
      </c>
      <c r="R442">
        <f t="shared" si="64"/>
        <v>0</v>
      </c>
      <c r="T442" s="64">
        <f t="shared" si="65"/>
        <v>0</v>
      </c>
    </row>
    <row r="443" spans="1:20">
      <c r="A443" t="s">
        <v>296</v>
      </c>
      <c r="B443" t="s">
        <v>501</v>
      </c>
      <c r="C443" t="s">
        <v>518</v>
      </c>
      <c r="D443" t="s">
        <v>513</v>
      </c>
      <c r="E443" t="s">
        <v>518</v>
      </c>
      <c r="F443" t="s">
        <v>518</v>
      </c>
      <c r="G443" t="s">
        <v>513</v>
      </c>
      <c r="H443" t="s">
        <v>518</v>
      </c>
      <c r="I443" t="s">
        <v>518</v>
      </c>
      <c r="J443">
        <v>5</v>
      </c>
      <c r="K443">
        <f t="shared" si="57"/>
        <v>0</v>
      </c>
      <c r="L443">
        <f t="shared" si="58"/>
        <v>5</v>
      </c>
      <c r="M443">
        <f t="shared" si="59"/>
        <v>0</v>
      </c>
      <c r="N443">
        <f t="shared" si="60"/>
        <v>0</v>
      </c>
      <c r="O443">
        <f t="shared" si="61"/>
        <v>5</v>
      </c>
      <c r="P443">
        <f t="shared" si="62"/>
        <v>0</v>
      </c>
      <c r="Q443">
        <f t="shared" si="63"/>
        <v>0</v>
      </c>
      <c r="R443">
        <f t="shared" si="64"/>
        <v>5</v>
      </c>
      <c r="T443" s="64">
        <f t="shared" si="65"/>
        <v>4.8</v>
      </c>
    </row>
    <row r="444" spans="1:20">
      <c r="A444" t="s">
        <v>296</v>
      </c>
      <c r="B444" t="s">
        <v>502</v>
      </c>
      <c r="C444" t="s">
        <v>518</v>
      </c>
      <c r="D444" t="s">
        <v>514</v>
      </c>
      <c r="E444" t="s">
        <v>518</v>
      </c>
      <c r="F444" t="s">
        <v>518</v>
      </c>
      <c r="G444" t="s">
        <v>518</v>
      </c>
      <c r="H444" t="s">
        <v>518</v>
      </c>
      <c r="I444" t="s">
        <v>518</v>
      </c>
      <c r="J444">
        <v>0</v>
      </c>
      <c r="K444">
        <f t="shared" si="57"/>
        <v>0</v>
      </c>
      <c r="L444">
        <f t="shared" si="58"/>
        <v>0</v>
      </c>
      <c r="M444">
        <f t="shared" si="59"/>
        <v>0</v>
      </c>
      <c r="N444">
        <f t="shared" si="60"/>
        <v>0</v>
      </c>
      <c r="O444">
        <f t="shared" si="61"/>
        <v>0</v>
      </c>
      <c r="P444">
        <f t="shared" si="62"/>
        <v>0</v>
      </c>
      <c r="Q444">
        <f t="shared" si="63"/>
        <v>0</v>
      </c>
      <c r="R444">
        <f t="shared" si="64"/>
        <v>0</v>
      </c>
      <c r="T444" s="64">
        <f t="shared" si="65"/>
        <v>0</v>
      </c>
    </row>
    <row r="445" spans="1:20">
      <c r="A445" t="s">
        <v>296</v>
      </c>
      <c r="B445" t="s">
        <v>503</v>
      </c>
      <c r="C445" t="s">
        <v>518</v>
      </c>
      <c r="D445" t="s">
        <v>514</v>
      </c>
      <c r="F445" t="s">
        <v>518</v>
      </c>
      <c r="G445" t="s">
        <v>518</v>
      </c>
      <c r="H445" t="s">
        <v>518</v>
      </c>
      <c r="I445" t="s">
        <v>518</v>
      </c>
      <c r="J445">
        <v>0</v>
      </c>
      <c r="K445">
        <f t="shared" si="57"/>
        <v>0</v>
      </c>
      <c r="L445">
        <f t="shared" si="58"/>
        <v>0</v>
      </c>
      <c r="M445">
        <f t="shared" si="59"/>
        <v>0</v>
      </c>
      <c r="N445">
        <f t="shared" si="60"/>
        <v>0</v>
      </c>
      <c r="O445">
        <f t="shared" si="61"/>
        <v>0</v>
      </c>
      <c r="P445">
        <f t="shared" si="62"/>
        <v>0</v>
      </c>
      <c r="Q445">
        <f t="shared" si="63"/>
        <v>0</v>
      </c>
      <c r="R445">
        <f t="shared" si="64"/>
        <v>0</v>
      </c>
      <c r="T445" s="64">
        <f t="shared" si="65"/>
        <v>0</v>
      </c>
    </row>
    <row r="446" spans="1:20">
      <c r="A446" t="s">
        <v>296</v>
      </c>
      <c r="B446" t="s">
        <v>504</v>
      </c>
      <c r="C446" t="s">
        <v>513</v>
      </c>
      <c r="D446" t="s">
        <v>513</v>
      </c>
      <c r="E446" t="s">
        <v>518</v>
      </c>
      <c r="F446" t="s">
        <v>518</v>
      </c>
      <c r="G446" t="s">
        <v>518</v>
      </c>
      <c r="H446" t="s">
        <v>518</v>
      </c>
      <c r="I446" t="s">
        <v>518</v>
      </c>
      <c r="J446">
        <v>0</v>
      </c>
      <c r="K446">
        <f t="shared" si="57"/>
        <v>5</v>
      </c>
      <c r="L446">
        <f t="shared" si="58"/>
        <v>5</v>
      </c>
      <c r="M446">
        <f t="shared" si="59"/>
        <v>0</v>
      </c>
      <c r="N446">
        <f t="shared" si="60"/>
        <v>0</v>
      </c>
      <c r="O446">
        <f t="shared" si="61"/>
        <v>0</v>
      </c>
      <c r="P446">
        <f t="shared" si="62"/>
        <v>0</v>
      </c>
      <c r="Q446">
        <f t="shared" si="63"/>
        <v>0</v>
      </c>
      <c r="R446">
        <f t="shared" si="64"/>
        <v>0</v>
      </c>
      <c r="T446" s="64">
        <f t="shared" si="65"/>
        <v>2.8</v>
      </c>
    </row>
    <row r="447" spans="1:20">
      <c r="A447" t="s">
        <v>296</v>
      </c>
      <c r="B447" t="s">
        <v>505</v>
      </c>
      <c r="C447" t="s">
        <v>513</v>
      </c>
      <c r="D447" t="s">
        <v>514</v>
      </c>
      <c r="E447" t="s">
        <v>514</v>
      </c>
      <c r="F447" t="s">
        <v>514</v>
      </c>
      <c r="G447" t="s">
        <v>514</v>
      </c>
      <c r="H447" t="s">
        <v>514</v>
      </c>
      <c r="I447" t="s">
        <v>514</v>
      </c>
      <c r="J447">
        <v>0</v>
      </c>
      <c r="K447">
        <f t="shared" si="57"/>
        <v>5</v>
      </c>
      <c r="L447">
        <f t="shared" si="58"/>
        <v>0</v>
      </c>
      <c r="M447">
        <f t="shared" si="59"/>
        <v>0</v>
      </c>
      <c r="N447">
        <f t="shared" si="60"/>
        <v>0</v>
      </c>
      <c r="O447">
        <f t="shared" si="61"/>
        <v>0</v>
      </c>
      <c r="P447">
        <f t="shared" si="62"/>
        <v>0</v>
      </c>
      <c r="Q447">
        <f t="shared" si="63"/>
        <v>0</v>
      </c>
      <c r="R447">
        <f t="shared" si="64"/>
        <v>0</v>
      </c>
      <c r="T447" s="64">
        <f t="shared" si="65"/>
        <v>2</v>
      </c>
    </row>
    <row r="448" spans="1:20">
      <c r="A448" t="s">
        <v>296</v>
      </c>
      <c r="B448" t="s">
        <v>506</v>
      </c>
      <c r="C448" t="s">
        <v>513</v>
      </c>
      <c r="D448" t="s">
        <v>513</v>
      </c>
      <c r="E448" t="s">
        <v>514</v>
      </c>
      <c r="F448" t="s">
        <v>514</v>
      </c>
      <c r="G448" t="s">
        <v>514</v>
      </c>
      <c r="H448" t="s">
        <v>514</v>
      </c>
      <c r="I448" t="s">
        <v>514</v>
      </c>
      <c r="J448">
        <v>5</v>
      </c>
      <c r="K448">
        <f t="shared" si="57"/>
        <v>5</v>
      </c>
      <c r="L448">
        <f t="shared" si="58"/>
        <v>5</v>
      </c>
      <c r="M448">
        <f t="shared" si="59"/>
        <v>0</v>
      </c>
      <c r="N448">
        <f t="shared" si="60"/>
        <v>0</v>
      </c>
      <c r="O448">
        <f t="shared" si="61"/>
        <v>0</v>
      </c>
      <c r="P448">
        <f t="shared" si="62"/>
        <v>0</v>
      </c>
      <c r="Q448">
        <f t="shared" si="63"/>
        <v>0</v>
      </c>
      <c r="R448">
        <f t="shared" si="64"/>
        <v>5</v>
      </c>
      <c r="T448" s="64">
        <f t="shared" si="65"/>
        <v>4.8</v>
      </c>
    </row>
  </sheetData>
  <autoFilter ref="A2:T448" xr:uid="{C8B101C2-4EAB-4F3B-8878-3B311712730E}"/>
  <phoneticPr fontId="4"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Tracey Pamela Fairweather</dc:creator>
  <cp:keywords/>
  <dc:description/>
  <cp:lastModifiedBy>Guest User</cp:lastModifiedBy>
  <cp:revision/>
  <dcterms:created xsi:type="dcterms:W3CDTF">2023-05-17T10:09:43Z</dcterms:created>
  <dcterms:modified xsi:type="dcterms:W3CDTF">2024-01-24T09:51:50Z</dcterms:modified>
  <cp:category/>
  <cp:contentStatus/>
</cp:coreProperties>
</file>